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codeName="ThisWorkbook"/>
  <xr:revisionPtr revIDLastSave="0" documentId="13_ncr:1_{414A48EA-A018-4D03-8CB0-BE4DA156EFDD}"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15" r:id="rId2"/>
    <sheet name="49　ノロウイルス関連情報 " sheetId="101" r:id="rId3"/>
    <sheet name="49  衛生訓話" sheetId="128" r:id="rId4"/>
    <sheet name="49　新型コロナウイルス情報" sheetId="82" r:id="rId5"/>
    <sheet name="49　食中毒記事等 " sheetId="29" r:id="rId6"/>
    <sheet name="49　海外情報" sheetId="123" r:id="rId7"/>
    <sheet name="49　感染症統計" sheetId="125" r:id="rId8"/>
    <sheet name="49　感染症情報" sheetId="124" r:id="rId9"/>
    <sheet name="49 食品回収" sheetId="60" r:id="rId10"/>
    <sheet name="49　食品表示" sheetId="34" r:id="rId11"/>
    <sheet name="49残留農薬　等 " sheetId="35" r:id="rId12"/>
  </sheets>
  <externalReferences>
    <externalReference r:id="rId13"/>
  </externalReferences>
  <definedNames>
    <definedName name="_xlnm._FilterDatabase" localSheetId="2" hidden="1">'49　ノロウイルス関連情報 '!$A$22:$G$75</definedName>
    <definedName name="_xlnm._FilterDatabase" localSheetId="5" hidden="1">'49　食中毒記事等 '!$A$1:$D$1</definedName>
    <definedName name="_xlnm._FilterDatabase" localSheetId="11" hidden="1">'49残留農薬　等 '!$A$1:$C$1</definedName>
    <definedName name="_xlnm.Print_Area" localSheetId="3">'49  衛生訓話'!$A$1:$M$24</definedName>
    <definedName name="_xlnm.Print_Area" localSheetId="2">'49　ノロウイルス関連情報 '!$A$1:$N$84</definedName>
    <definedName name="_xlnm.Print_Area" localSheetId="6">'49　海外情報'!$A$1:$C$34</definedName>
    <definedName name="_xlnm.Print_Area" localSheetId="8">'49　感染症情報'!$A$1:$E$21</definedName>
    <definedName name="_xlnm.Print_Area" localSheetId="7">'49　感染症統計'!$A$1:$AC$36</definedName>
    <definedName name="_xlnm.Print_Area" localSheetId="5">'49　食中毒記事等 '!$A$1:$D$6</definedName>
    <definedName name="_xlnm.Print_Area" localSheetId="9">'49 食品回収'!$A$1:$E$40</definedName>
    <definedName name="_xlnm.Print_Area" localSheetId="10">'49　食品表示'!$A$1:$N$18</definedName>
    <definedName name="_xlnm.Print_Area" localSheetId="11">'49残留農薬　等 '!$A$1:$A$16</definedName>
    <definedName name="_xlnm.Print_Area" localSheetId="1">スポンサー公告!$A$1:$U$30</definedName>
    <definedName name="_xlnm.Print_Titles" localSheetId="5">'49　食中毒記事等 '!$1:$1</definedName>
    <definedName name="_xlnm.Print_Titles" localSheetId="11">'49残留農薬　等 '!$1:$1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4" i="78" l="1"/>
  <c r="B13" i="78"/>
  <c r="B17" i="78"/>
  <c r="B24" i="101" l="1"/>
  <c r="B25" i="101"/>
  <c r="B26" i="101"/>
  <c r="B27" i="101"/>
  <c r="B28" i="101"/>
  <c r="B29" i="101"/>
  <c r="B30" i="101"/>
  <c r="B31" i="101"/>
  <c r="B32" i="101"/>
  <c r="B33" i="101"/>
  <c r="B34" i="101"/>
  <c r="B35" i="101"/>
  <c r="B36" i="101"/>
  <c r="B37" i="101"/>
  <c r="B38" i="101"/>
  <c r="B39" i="101"/>
  <c r="B40" i="101"/>
  <c r="B41" i="101"/>
  <c r="B42" i="101"/>
  <c r="B43" i="101"/>
  <c r="B44" i="101"/>
  <c r="B45" i="101"/>
  <c r="B47" i="101"/>
  <c r="B48" i="101"/>
  <c r="B49" i="101"/>
  <c r="B50" i="101"/>
  <c r="B51" i="101"/>
  <c r="B52" i="101"/>
  <c r="B53" i="101"/>
  <c r="B54" i="101"/>
  <c r="B55" i="101"/>
  <c r="B56" i="101"/>
  <c r="B57" i="101"/>
  <c r="B58" i="101"/>
  <c r="B59" i="101"/>
  <c r="B60" i="101"/>
  <c r="B61" i="101"/>
  <c r="B62" i="101"/>
  <c r="B63" i="101"/>
  <c r="B64" i="101"/>
  <c r="B65" i="101"/>
  <c r="B66" i="101"/>
  <c r="B67" i="101"/>
  <c r="B68" i="101"/>
  <c r="B69" i="101"/>
  <c r="B70" i="101"/>
  <c r="I23" i="82"/>
  <c r="B9" i="78"/>
  <c r="AB4" i="125" l="1"/>
  <c r="B16" i="78" l="1"/>
  <c r="B15" i="78"/>
  <c r="G70" i="101"/>
  <c r="G69" i="101"/>
  <c r="G68" i="101"/>
  <c r="G67" i="101"/>
  <c r="G66" i="101"/>
  <c r="G65" i="101"/>
  <c r="G64" i="101"/>
  <c r="G63" i="101"/>
  <c r="G62" i="101"/>
  <c r="G61" i="101"/>
  <c r="G60" i="101"/>
  <c r="G59" i="101"/>
  <c r="G58" i="101"/>
  <c r="G57" i="101"/>
  <c r="G56" i="101"/>
  <c r="G55" i="101"/>
  <c r="G54" i="101"/>
  <c r="G53" i="101"/>
  <c r="G52" i="101"/>
  <c r="G51" i="101"/>
  <c r="G50" i="101"/>
  <c r="G49" i="101"/>
  <c r="G48" i="101"/>
  <c r="G47" i="101"/>
  <c r="G46" i="101"/>
  <c r="G45" i="101"/>
  <c r="G44" i="101"/>
  <c r="G43" i="101"/>
  <c r="G42" i="101"/>
  <c r="G41" i="101"/>
  <c r="G40" i="101"/>
  <c r="G39" i="101"/>
  <c r="G38" i="101"/>
  <c r="G37" i="101"/>
  <c r="G36" i="101"/>
  <c r="G35" i="101"/>
  <c r="G34" i="101"/>
  <c r="G33" i="101"/>
  <c r="G32" i="101"/>
  <c r="G31" i="101"/>
  <c r="G30" i="101"/>
  <c r="G29" i="101"/>
  <c r="G28" i="101"/>
  <c r="G27" i="101"/>
  <c r="G26" i="101"/>
  <c r="G25" i="101"/>
  <c r="G24" i="101"/>
  <c r="G23" i="101"/>
  <c r="P20" i="125"/>
  <c r="AC18" i="125"/>
  <c r="N18" i="125"/>
  <c r="AC17" i="125"/>
  <c r="N17" i="125"/>
  <c r="AC16" i="125"/>
  <c r="N16" i="125"/>
  <c r="AC15" i="125"/>
  <c r="N15" i="125"/>
  <c r="AC14" i="125"/>
  <c r="N14" i="125"/>
  <c r="AC13" i="125"/>
  <c r="N13" i="125"/>
  <c r="AC12" i="125"/>
  <c r="N12" i="125"/>
  <c r="AC11" i="125"/>
  <c r="N11" i="125"/>
  <c r="AC10" i="125"/>
  <c r="N10" i="125"/>
  <c r="AC9" i="125"/>
  <c r="N9" i="125"/>
  <c r="AC8" i="125"/>
  <c r="N8" i="125"/>
  <c r="AC7" i="125"/>
  <c r="N7" i="125"/>
  <c r="AA4" i="125"/>
  <c r="Z4" i="125"/>
  <c r="Y4" i="125"/>
  <c r="X4" i="125"/>
  <c r="W4" i="125"/>
  <c r="V4" i="125"/>
  <c r="U4" i="125"/>
  <c r="AC4" i="125" s="1"/>
  <c r="T4" i="125"/>
  <c r="S4" i="125"/>
  <c r="R4" i="125"/>
  <c r="Q4" i="125"/>
  <c r="P4" i="125"/>
  <c r="M4" i="125"/>
  <c r="L4" i="125"/>
  <c r="K4" i="125"/>
  <c r="J4" i="125"/>
  <c r="I4" i="125"/>
  <c r="H4" i="125"/>
  <c r="G4" i="125"/>
  <c r="F4" i="125"/>
  <c r="E4" i="125"/>
  <c r="D4" i="125"/>
  <c r="C4" i="125"/>
  <c r="B4" i="125"/>
  <c r="C14" i="78"/>
  <c r="N4" i="125" l="1"/>
  <c r="B10" i="78"/>
  <c r="P11" i="82" l="1"/>
  <c r="I14" i="82" l="1"/>
  <c r="B11" i="78"/>
  <c r="I18" i="82"/>
  <c r="I15" i="82"/>
  <c r="I16" i="82"/>
  <c r="I17" i="82"/>
  <c r="I19" i="82"/>
  <c r="I20" i="82"/>
  <c r="I21" i="82"/>
  <c r="I22" i="82"/>
  <c r="M71" i="101" l="1"/>
  <c r="N71" i="101"/>
  <c r="G74" i="101" l="1"/>
  <c r="B23" i="101"/>
  <c r="B12" i="78" l="1"/>
  <c r="L30" i="82" l="1"/>
  <c r="K28" i="82"/>
  <c r="K29" i="82"/>
  <c r="K30" i="82"/>
  <c r="I30" i="82"/>
  <c r="L27" i="82"/>
  <c r="N14" i="82" l="1"/>
  <c r="G75" i="101" l="1"/>
  <c r="F75" i="101" s="1"/>
  <c r="G73" i="101"/>
  <c r="D10" i="78" s="1"/>
  <c r="I74" i="101" l="1"/>
  <c r="I73" i="101"/>
  <c r="F10" i="78" s="1"/>
  <c r="M75" i="101"/>
  <c r="K75" i="101"/>
  <c r="K23" i="82" l="1"/>
  <c r="K13" i="82" l="1"/>
  <c r="L24" i="82" l="1"/>
  <c r="B18" i="78" l="1"/>
  <c r="K14" i="82" l="1"/>
  <c r="I13" i="82" l="1"/>
  <c r="L26" i="82" l="1"/>
  <c r="K27" i="82" l="1"/>
  <c r="K26" i="82"/>
  <c r="K18" i="82"/>
  <c r="K19" i="82"/>
  <c r="K20" i="82"/>
  <c r="K21" i="82"/>
  <c r="K22" i="82"/>
  <c r="K24" i="82"/>
  <c r="K25" i="82"/>
  <c r="K17" i="82"/>
  <c r="K16" i="82"/>
  <c r="K15" i="82"/>
  <c r="L15" i="82"/>
  <c r="L13" i="82" l="1"/>
  <c r="L14" i="82"/>
  <c r="I24" i="82"/>
  <c r="I25" i="82"/>
  <c r="I26" i="82"/>
  <c r="I27" i="82"/>
  <c r="I28" i="82"/>
  <c r="I29" i="82"/>
  <c r="L29" i="82"/>
  <c r="L16" i="82"/>
  <c r="L17" i="82"/>
  <c r="L18" i="82"/>
  <c r="L19" i="82"/>
  <c r="L20" i="82"/>
  <c r="L21" i="82"/>
  <c r="L22" i="82"/>
  <c r="L23" i="82"/>
  <c r="L25" i="82"/>
  <c r="L28" i="82"/>
</calcChain>
</file>

<file path=xl/sharedStrings.xml><?xml version="1.0" encoding="utf-8"?>
<sst xmlns="http://schemas.openxmlformats.org/spreadsheetml/2006/main" count="689" uniqueCount="469">
  <si>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</si>
  <si>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</si>
  <si>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</si>
  <si>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</si>
  <si>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</si>
  <si>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</si>
  <si>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</si>
  <si>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</si>
  <si>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</si>
  <si>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</si>
  <si>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</si>
  <si>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</si>
  <si>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</si>
  <si>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</si>
  <si>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</si>
  <si>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</si>
  <si>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</si>
  <si>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</si>
  <si>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</si>
  <si>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</si>
  <si>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</si>
  <si>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</si>
  <si>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</si>
  <si>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</si>
  <si>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</si>
  <si>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</si>
  <si>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</si>
  <si>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</si>
  <si>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注意　食品に関わる記事の一部をご紹介します。詳しくはリンク先のページよりご確認ください。</t>
    <rPh sb="0" eb="2">
      <t>チュウイ</t>
    </rPh>
    <rPh sb="3" eb="5">
      <t>ショクヒン</t>
    </rPh>
    <rPh sb="6" eb="7">
      <t>カカ</t>
    </rPh>
    <rPh sb="9" eb="11">
      <t>キジ</t>
    </rPh>
    <rPh sb="12" eb="14">
      <t>イチブ</t>
    </rPh>
    <rPh sb="16" eb="18">
      <t>ショウカイ</t>
    </rPh>
    <rPh sb="22" eb="23">
      <t>クワ</t>
    </rPh>
    <rPh sb="29" eb="30">
      <t>サキ</t>
    </rPh>
    <rPh sb="37" eb="39">
      <t>カクニン</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</si>
  <si>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</si>
  <si>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</si>
  <si>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</si>
  <si>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</si>
  <si>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</si>
  <si>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</si>
  <si>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</si>
  <si>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</si>
  <si>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</si>
  <si>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</si>
  <si>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（最近５年間の週値の比較）</t>
    <rPh sb="1" eb="3">
      <t>サイキン</t>
    </rPh>
    <rPh sb="3" eb="6">
      <t>ゴネンカン</t>
    </rPh>
    <rPh sb="7" eb="8">
      <t>シュウ</t>
    </rPh>
    <rPh sb="8" eb="9">
      <t>アタイ</t>
    </rPh>
    <rPh sb="10" eb="12">
      <t>ヒカク</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</si>
  <si>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</si>
  <si>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</si>
  <si>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</si>
  <si>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</si>
  <si>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</si>
  <si>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</si>
  <si>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</si>
  <si>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</si>
  <si>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</si>
  <si>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</si>
  <si>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</si>
  <si>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</si>
  <si>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</si>
  <si>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</si>
  <si>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</si>
  <si>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 xml:space="preserve">今週 , </t>
    </r>
    <r>
      <rPr>
        <b/>
        <sz val="12"/>
        <rFont val="ＭＳ Ｐゴシック"/>
        <family val="3"/>
        <charset val="128"/>
      </rPr>
      <t>色抜き(先週)</t>
    </r>
    <rPh sb="0" eb="2">
      <t>タイリョウ</t>
    </rPh>
    <rPh sb="2" eb="4">
      <t>ハッショウ</t>
    </rPh>
    <rPh sb="4" eb="6">
      <t>ジコ</t>
    </rPh>
    <rPh sb="7" eb="9">
      <t>ギョウシュ</t>
    </rPh>
    <rPh sb="10" eb="12">
      <t>ナイヨウ</t>
    </rPh>
    <rPh sb="14" eb="16">
      <t>コンシュウ</t>
    </rPh>
    <rPh sb="19" eb="20">
      <t>イロ</t>
    </rPh>
    <rPh sb="20" eb="21">
      <t>ヌ</t>
    </rPh>
    <rPh sb="23" eb="25">
      <t>センシュウ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</si>
  <si>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</si>
  <si>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</si>
  <si>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</si>
  <si>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</si>
  <si>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</si>
  <si>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</si>
  <si>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</si>
  <si>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</si>
  <si>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</si>
  <si>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</si>
  <si>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</si>
  <si>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</si>
  <si>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</si>
  <si>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</si>
  <si>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</si>
  <si>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</si>
  <si>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</si>
  <si>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</si>
  <si>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</si>
  <si>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</si>
  <si>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</si>
  <si>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</si>
  <si>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</si>
  <si>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</si>
  <si>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</si>
  <si>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</si>
  <si>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</si>
  <si>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</si>
  <si>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</si>
  <si>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</si>
  <si>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</si>
  <si>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</si>
  <si>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</si>
  <si>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</si>
  <si>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</si>
  <si>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</si>
  <si>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</si>
  <si>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</si>
  <si>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</si>
  <si>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</si>
  <si>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</si>
  <si>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</si>
  <si>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</si>
  <si>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</si>
  <si>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</si>
  <si>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</si>
  <si>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</si>
  <si>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</si>
  <si>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</si>
  <si>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</si>
  <si>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先週に比べて全国平均は</t>
    <phoneticPr fontId="5"/>
  </si>
  <si>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</si>
  <si>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</si>
  <si>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</si>
  <si>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</si>
  <si>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</si>
  <si>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</si>
  <si>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</si>
  <si>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</si>
  <si>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</si>
  <si>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</si>
  <si>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 xml:space="preserve">3類感染症　
</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</si>
  <si>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</si>
  <si>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</si>
  <si>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</si>
  <si>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</si>
  <si>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</si>
  <si>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</si>
  <si>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</si>
  <si>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1．食中毒情報      　      </t>
    <phoneticPr fontId="5"/>
  </si>
  <si>
    <t xml:space="preserve">2．ノロウイルス　   　     </t>
    <phoneticPr fontId="5"/>
  </si>
  <si>
    <t xml:space="preserve">3．残留農薬等  　　         </t>
    <phoneticPr fontId="5"/>
  </si>
  <si>
    <t>→メモ帳にコピー</t>
    <rPh sb="3" eb="4">
      <t>チョウ</t>
    </rPh>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</si>
  <si>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</si>
  <si>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</si>
  <si>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</si>
  <si>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</si>
  <si>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</si>
  <si>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</si>
  <si>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</si>
  <si>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</si>
  <si>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9．新型ｺﾛﾅ情報</t>
    <rPh sb="2" eb="4">
      <t>シンガタ</t>
    </rPh>
    <rPh sb="7" eb="9">
      <t>ジョウホウ</t>
    </rPh>
    <phoneticPr fontId="5"/>
  </si>
  <si>
    <t>フェイズ別　対策立案</t>
  </si>
  <si>
    <r>
      <t>1.</t>
    </r>
    <r>
      <rPr>
        <sz val="7"/>
        <color theme="1"/>
        <rFont val="Times New Roman"/>
        <family val="1"/>
      </rPr>
      <t xml:space="preserve">      </t>
    </r>
    <r>
      <rPr>
        <sz val="10.5"/>
        <color theme="1"/>
        <rFont val="游明朝"/>
        <family val="1"/>
        <charset val="128"/>
      </rPr>
      <t>地域的に発生していない段階</t>
    </r>
  </si>
  <si>
    <r>
      <t>2.</t>
    </r>
    <r>
      <rPr>
        <sz val="7"/>
        <color theme="1"/>
        <rFont val="Times New Roman"/>
        <family val="1"/>
      </rPr>
      <t xml:space="preserve">      </t>
    </r>
    <r>
      <rPr>
        <sz val="10.5"/>
        <color theme="1"/>
        <rFont val="游明朝"/>
        <family val="1"/>
        <charset val="128"/>
      </rPr>
      <t>地域、顧客所在地に感染者が確認された段階</t>
    </r>
  </si>
  <si>
    <t>・組織・連絡体制　・社内、社外</t>
  </si>
  <si>
    <t>　　　　緊急連絡網　所轄保健所、公共機関との連帯</t>
  </si>
  <si>
    <t>　　　　現状リスクｺﾐﾆｭケーション、顧客への情報開示</t>
  </si>
  <si>
    <t>・予防体制　消毒材、マスク備品準備、就業前後の除菌　検温と報告</t>
  </si>
  <si>
    <t>・診療体制　もしもの場合の相談医療先の確保、連絡</t>
  </si>
  <si>
    <t>・就業体制の見直対策　感染者の発症時の業務継続対応</t>
  </si>
  <si>
    <t>　　　　病院、介護・老人施設への入室時の対応、営業車両の洗浄</t>
  </si>
  <si>
    <t>フェイズ</t>
  </si>
  <si>
    <t>緊急連絡網</t>
  </si>
  <si>
    <t>消毒材</t>
  </si>
  <si>
    <t>マスク</t>
  </si>
  <si>
    <t>検温</t>
  </si>
  <si>
    <t>37.5℃↑</t>
  </si>
  <si>
    <t>顧客連絡</t>
  </si>
  <si>
    <t>就業　体制</t>
  </si>
  <si>
    <t>従業員ケア</t>
  </si>
  <si>
    <t>〇</t>
  </si>
  <si>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</si>
  <si>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</si>
  <si>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</si>
  <si>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</si>
  <si>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</si>
  <si>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</si>
  <si>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</si>
  <si>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</si>
  <si>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</si>
  <si>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</si>
  <si>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</si>
  <si>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</si>
  <si>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</si>
  <si>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</si>
  <si>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</si>
  <si>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</si>
  <si>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</si>
  <si>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https://gisanddata.maps.arcgis.com/apps/opsdashboard/index.html#/bda7594740fd40299423467b48e9ecf6</t>
    <phoneticPr fontId="5"/>
  </si>
  <si>
    <t>現在の新型コロナウイルス感染者数</t>
    <rPh sb="0" eb="2">
      <t>ゲンザイ</t>
    </rPh>
    <rPh sb="3" eb="5">
      <t>シンガタ</t>
    </rPh>
    <rPh sb="12" eb="15">
      <t>カンセンシャ</t>
    </rPh>
    <rPh sb="15" eb="16">
      <t>スウ</t>
    </rPh>
    <phoneticPr fontId="5"/>
  </si>
  <si>
    <t>前週</t>
    <rPh sb="0" eb="2">
      <t>ゼンシュウ</t>
    </rPh>
    <phoneticPr fontId="5"/>
  </si>
  <si>
    <t>患者数</t>
    <rPh sb="0" eb="3">
      <t>カンジャスウ</t>
    </rPh>
    <phoneticPr fontId="5"/>
  </si>
  <si>
    <r>
      <rPr>
        <sz val="10"/>
        <color theme="0"/>
        <rFont val="ＭＳ Ｐゴシック"/>
        <family val="3"/>
        <charset val="128"/>
      </rPr>
      <t>対世界比</t>
    </r>
    <r>
      <rPr>
        <sz val="10"/>
        <color theme="0"/>
        <rFont val="Inherit"/>
        <family val="2"/>
      </rPr>
      <t>%</t>
    </r>
    <phoneticPr fontId="5"/>
  </si>
  <si>
    <t>死者数</t>
    <rPh sb="0" eb="2">
      <t>シシャ</t>
    </rPh>
    <rPh sb="2" eb="3">
      <t>スウ</t>
    </rPh>
    <phoneticPr fontId="5"/>
  </si>
  <si>
    <t>致死率</t>
    <rPh sb="0" eb="2">
      <t>チシ</t>
    </rPh>
    <rPh sb="2" eb="3">
      <t>リツ</t>
    </rPh>
    <phoneticPr fontId="5"/>
  </si>
  <si>
    <t>Total</t>
    <phoneticPr fontId="5"/>
  </si>
  <si>
    <t>前週からの増加数</t>
    <rPh sb="0" eb="2">
      <t>ゼンシュウ</t>
    </rPh>
    <rPh sb="5" eb="8">
      <t>ゾウカスウ</t>
    </rPh>
    <phoneticPr fontId="5"/>
  </si>
  <si>
    <t>ｱﾙｾﾞﾝﾁﾝ</t>
    <phoneticPr fontId="5"/>
  </si>
  <si>
    <t>日本の感染症BCPステージ</t>
    <rPh sb="0" eb="2">
      <t>ニホン</t>
    </rPh>
    <rPh sb="3" eb="6">
      <t>カンセンショウ</t>
    </rPh>
    <phoneticPr fontId="5"/>
  </si>
  <si>
    <t>企業内に感染者が発見された場合の対応と手順が具体的に用意されていないとパニックになる。　準備が大勢。ステークホルダーへの告知も当然前提。</t>
    <rPh sb="0" eb="3">
      <t>キギョウナイ</t>
    </rPh>
    <rPh sb="4" eb="7">
      <t>カンセンシャ</t>
    </rPh>
    <rPh sb="8" eb="10">
      <t>ハッケン</t>
    </rPh>
    <rPh sb="13" eb="15">
      <t>バアイ</t>
    </rPh>
    <rPh sb="16" eb="18">
      <t>タイオウ</t>
    </rPh>
    <rPh sb="19" eb="21">
      <t>テジュン</t>
    </rPh>
    <rPh sb="22" eb="25">
      <t>グタイテキ</t>
    </rPh>
    <rPh sb="26" eb="28">
      <t>ヨウイ</t>
    </rPh>
    <rPh sb="44" eb="46">
      <t>ジュンビ</t>
    </rPh>
    <rPh sb="47" eb="49">
      <t>タイセイ</t>
    </rPh>
    <rPh sb="60" eb="62">
      <t>コクチ</t>
    </rPh>
    <rPh sb="63" eb="65">
      <t>トウゼン</t>
    </rPh>
    <rPh sb="65" eb="67">
      <t>ゼンテイ</t>
    </rPh>
    <phoneticPr fontId="5"/>
  </si>
  <si>
    <t>入館チェック</t>
    <phoneticPr fontId="5"/>
  </si>
  <si>
    <t>〇</t>
    <phoneticPr fontId="5"/>
  </si>
  <si>
    <r>
      <t>〇</t>
    </r>
    <r>
      <rPr>
        <sz val="10.5"/>
        <color rgb="FFFF0000"/>
        <rFont val="游明朝"/>
        <family val="1"/>
        <charset val="128"/>
      </rPr>
      <t>*</t>
    </r>
    <phoneticPr fontId="5"/>
  </si>
  <si>
    <t>*テレワーク、隔日出勤</t>
    <rPh sb="7" eb="9">
      <t>カクジツ</t>
    </rPh>
    <rPh sb="9" eb="11">
      <t>シュッキン</t>
    </rPh>
    <phoneticPr fontId="5"/>
  </si>
  <si>
    <t>対策</t>
    <rPh sb="0" eb="2">
      <t>タイサク</t>
    </rPh>
    <phoneticPr fontId="5"/>
  </si>
  <si>
    <t>　　　　フード・セーフティー　http://www7b.biglobe.ne.jp/~food-safty/　　更新2020/10/11</t>
    <phoneticPr fontId="5"/>
  </si>
  <si>
    <t>ドイツ</t>
    <phoneticPr fontId="106"/>
  </si>
  <si>
    <t>対前週増加率</t>
    <rPh sb="0" eb="1">
      <t>タイ</t>
    </rPh>
    <rPh sb="1" eb="3">
      <t>ゼンシュウ</t>
    </rPh>
    <rPh sb="3" eb="5">
      <t>ゾウカ</t>
    </rPh>
    <rPh sb="5" eb="6">
      <t>リツ</t>
    </rPh>
    <phoneticPr fontId="5"/>
  </si>
  <si>
    <t>10．Sponsor㌻</t>
    <phoneticPr fontId="5"/>
  </si>
  <si>
    <r>
      <t>5.</t>
    </r>
    <r>
      <rPr>
        <sz val="7"/>
        <color theme="1"/>
        <rFont val="游明朝"/>
        <family val="1"/>
        <charset val="128"/>
      </rPr>
      <t>     </t>
    </r>
    <r>
      <rPr>
        <sz val="7"/>
        <color theme="1"/>
        <rFont val="Times New Roman"/>
        <family val="1"/>
      </rPr>
      <t xml:space="preserve"> </t>
    </r>
    <r>
      <rPr>
        <sz val="10.5"/>
        <color theme="1"/>
        <rFont val="游明朝"/>
        <family val="1"/>
        <charset val="128"/>
      </rPr>
      <t>3で複数もしくは感染が拡大する段階</t>
    </r>
    <phoneticPr fontId="106"/>
  </si>
  <si>
    <r>
      <t>6.</t>
    </r>
    <r>
      <rPr>
        <sz val="7"/>
        <color theme="1"/>
        <rFont val="游明朝"/>
        <family val="1"/>
        <charset val="128"/>
      </rPr>
      <t>     </t>
    </r>
    <r>
      <rPr>
        <sz val="7"/>
        <color theme="1"/>
        <rFont val="Times New Roman"/>
        <family val="1"/>
      </rPr>
      <t xml:space="preserve"> </t>
    </r>
    <r>
      <rPr>
        <sz val="10.5"/>
        <color theme="1"/>
        <rFont val="游明朝"/>
        <family val="1"/>
        <charset val="128"/>
      </rPr>
      <t>従業員もしくはその家族に感染確認の段階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</si>
  <si>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5で感染が収まらない段階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</si>
  <si>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パンデミック(大流行)宣言の段階</t>
    </r>
    <phoneticPr fontId="106"/>
  </si>
  <si>
    <t>3.  地域住民、同居者の参加団体に感染者が確認された段階</t>
    <phoneticPr fontId="106"/>
  </si>
  <si>
    <t>2021年</t>
  </si>
  <si>
    <t>2021年</t>
    <phoneticPr fontId="5"/>
  </si>
  <si>
    <t>日本</t>
    <rPh sb="0" eb="2">
      <t>ニホン</t>
    </rPh>
    <phoneticPr fontId="106"/>
  </si>
  <si>
    <t>・長期間休業に対する対策　従業員のケア</t>
    <phoneticPr fontId="106"/>
  </si>
  <si>
    <t>　</t>
    <phoneticPr fontId="106"/>
  </si>
  <si>
    <t>4   職場で複数の濃厚接触者が判明した段階</t>
    <rPh sb="4" eb="6">
      <t>ショクバ</t>
    </rPh>
    <rPh sb="7" eb="9">
      <t>フクスウ</t>
    </rPh>
    <rPh sb="10" eb="12">
      <t>ノウコウ</t>
    </rPh>
    <rPh sb="12" eb="15">
      <t>セッショクシャ</t>
    </rPh>
    <rPh sb="16" eb="18">
      <t>ハンメイ</t>
    </rPh>
    <rPh sb="20" eb="22">
      <t>ダンカイ</t>
    </rPh>
    <phoneticPr fontId="106"/>
  </si>
  <si>
    <t>PCR検査確認</t>
    <rPh sb="3" eb="5">
      <t>ケンサ</t>
    </rPh>
    <rPh sb="5" eb="7">
      <t>カクニン</t>
    </rPh>
    <phoneticPr fontId="106"/>
  </si>
  <si>
    <t>無症状なら１週間経過と就業制限</t>
    <rPh sb="0" eb="3">
      <t>ムショウジョウ</t>
    </rPh>
    <rPh sb="6" eb="8">
      <t>シュウカン</t>
    </rPh>
    <rPh sb="8" eb="10">
      <t>ケイカ</t>
    </rPh>
    <rPh sb="11" eb="13">
      <t>シュウギョウ</t>
    </rPh>
    <rPh sb="13" eb="15">
      <t>セイゲン</t>
    </rPh>
    <phoneticPr fontId="106"/>
  </si>
  <si>
    <t>★</t>
    <phoneticPr fontId="106"/>
  </si>
  <si>
    <t>★PCR+</t>
    <phoneticPr fontId="106"/>
  </si>
  <si>
    <t>保健所　　       医療機関</t>
    <phoneticPr fontId="106"/>
  </si>
  <si>
    <t>行動履歴整理</t>
    <rPh sb="0" eb="2">
      <t>コウドウ</t>
    </rPh>
    <rPh sb="2" eb="4">
      <t>リレキ</t>
    </rPh>
    <rPh sb="4" eb="6">
      <t>セイリ</t>
    </rPh>
    <phoneticPr fontId="106"/>
  </si>
  <si>
    <t xml:space="preserve"> </t>
    <phoneticPr fontId="16"/>
  </si>
  <si>
    <t xml:space="preserve"> </t>
    <phoneticPr fontId="106"/>
  </si>
  <si>
    <t>厚生労働省：国内の発生状況など
https://www.mhlw.go.jp/stf/covid-19/kokunainohasseijoukyou.html#h2_1
厚生労働省：データからわかる－新型コロナウイルス感染症情報－
https：//covid19.mhlw.go.jp/</t>
    <phoneticPr fontId="106"/>
  </si>
  <si>
    <t>https://www.mhlw.go.jp/stf/covid-19/kokunainohasseijoukyou.html#h2_1</t>
    <phoneticPr fontId="106"/>
  </si>
  <si>
    <t>厚生労働省：データからわかる－新型コロナウイルス感染症情報－</t>
    <phoneticPr fontId="106"/>
  </si>
  <si>
    <t xml:space="preserve">
</t>
    <phoneticPr fontId="106"/>
  </si>
  <si>
    <t>https：//covid19.mhlw.go.jp/</t>
    <phoneticPr fontId="10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</si>
  <si>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</si>
  <si>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</si>
  <si>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&gt;</t>
    <phoneticPr fontId="10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</si>
  <si>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</si>
  <si>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</si>
  <si>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</si>
  <si>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</si>
  <si>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</si>
  <si>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106"/>
  </si>
  <si>
    <t>　    レベル2</t>
    <phoneticPr fontId="5"/>
  </si>
  <si>
    <t>8．衛生訓話</t>
    <rPh sb="2" eb="4">
      <t>エイセイ</t>
    </rPh>
    <rPh sb="4" eb="6">
      <t>クンワ</t>
    </rPh>
    <phoneticPr fontId="5"/>
  </si>
  <si>
    <t>12-21年月平均</t>
  </si>
  <si>
    <t>2022年</t>
    <phoneticPr fontId="5"/>
  </si>
  <si>
    <t>1月</t>
    <phoneticPr fontId="106"/>
  </si>
  <si>
    <t>ノロウイルスが流行しています</t>
    <rPh sb="7" eb="9">
      <t>リュウコウ</t>
    </rPh>
    <phoneticPr fontId="5"/>
  </si>
  <si>
    <t xml:space="preserve">  
</t>
    <phoneticPr fontId="16"/>
  </si>
  <si>
    <t>ノロウイルス指数平年より低いものの散発事故あり</t>
    <rPh sb="6" eb="8">
      <t>シスウ</t>
    </rPh>
    <rPh sb="8" eb="10">
      <t>ヘイネン</t>
    </rPh>
    <rPh sb="12" eb="13">
      <t>ヒク</t>
    </rPh>
    <rPh sb="17" eb="19">
      <t>サンパツ</t>
    </rPh>
    <rPh sb="19" eb="21">
      <t>ジコ</t>
    </rPh>
    <phoneticPr fontId="5"/>
  </si>
  <si>
    <t>カナダ</t>
    <phoneticPr fontId="5"/>
  </si>
  <si>
    <t>フランス</t>
    <phoneticPr fontId="106"/>
  </si>
  <si>
    <t>非常に少ない</t>
    <rPh sb="0" eb="2">
      <t>ヒジョウ</t>
    </rPh>
    <rPh sb="3" eb="4">
      <t>スク</t>
    </rPh>
    <phoneticPr fontId="5"/>
  </si>
  <si>
    <t>コロナ・ワクチン接種予定と内容　(元阿部首相と菅前首相の最大の功績)</t>
    <rPh sb="8" eb="10">
      <t>セッシュ</t>
    </rPh>
    <rPh sb="10" eb="12">
      <t>ヨテイ</t>
    </rPh>
    <rPh sb="13" eb="15">
      <t>ナイヨウ</t>
    </rPh>
    <rPh sb="17" eb="18">
      <t>モト</t>
    </rPh>
    <rPh sb="18" eb="20">
      <t>アベ</t>
    </rPh>
    <rPh sb="20" eb="22">
      <t>シュショウ</t>
    </rPh>
    <rPh sb="23" eb="24">
      <t>スガ</t>
    </rPh>
    <rPh sb="24" eb="27">
      <t>ゼンシュショウ</t>
    </rPh>
    <rPh sb="28" eb="30">
      <t>サイダイ</t>
    </rPh>
    <rPh sb="31" eb="33">
      <t>コウセキ</t>
    </rPh>
    <phoneticPr fontId="106"/>
  </si>
  <si>
    <t xml:space="preserve">腸チフス
パラチフス
</t>
    <rPh sb="0" eb="1">
      <t>チョウ</t>
    </rPh>
    <phoneticPr fontId="5"/>
  </si>
  <si>
    <t>^</t>
    <phoneticPr fontId="106"/>
  </si>
  <si>
    <t>県内で流行・食中毒原因が一件以上報告される
定点観測値が2.00を超える</t>
    <phoneticPr fontId="106"/>
  </si>
  <si>
    <t>【情報共有】　週間・情報収集/情報共有は月一回以上
【体調管理】  従業員の健康チェックは続ける</t>
    <phoneticPr fontId="106"/>
  </si>
  <si>
    <t xml:space="preserve">  </t>
    <phoneticPr fontId="16"/>
  </si>
  <si>
    <t>l</t>
    <phoneticPr fontId="33"/>
  </si>
  <si>
    <t>管理レベル「1」　</t>
    <phoneticPr fontId="5"/>
  </si>
  <si>
    <r>
      <t xml:space="preserve">タイトル </t>
    </r>
    <r>
      <rPr>
        <sz val="14"/>
        <color theme="0"/>
        <rFont val="ＭＳ Ｐゴシック"/>
        <family val="3"/>
        <charset val="128"/>
      </rPr>
      <t>(異物・カビ混入が目立つ一週間でした。!)</t>
    </r>
    <rPh sb="6" eb="8">
      <t>イブツ</t>
    </rPh>
    <rPh sb="11" eb="13">
      <t>コンニュウ</t>
    </rPh>
    <rPh sb="14" eb="16">
      <t>メダ</t>
    </rPh>
    <rPh sb="17" eb="20">
      <t>イッシュウカン</t>
    </rPh>
    <phoneticPr fontId="5"/>
  </si>
  <si>
    <t>細菌性赤痢　無</t>
    <rPh sb="6" eb="7">
      <t>ナシ</t>
    </rPh>
    <phoneticPr fontId="106"/>
  </si>
  <si>
    <t>　コロナ渦</t>
    <rPh sb="4" eb="5">
      <t>ウズ</t>
    </rPh>
    <phoneticPr fontId="5"/>
  </si>
  <si>
    <r>
      <rPr>
        <sz val="12.55"/>
        <color theme="0"/>
        <rFont val="ＭＳ Ｐゴシック"/>
        <family val="3"/>
        <charset val="128"/>
      </rPr>
      <t>日本は、世界第一位の増加率とはいえ、かなり沈静化してきている。</t>
    </r>
    <r>
      <rPr>
        <sz val="12.55"/>
        <color rgb="FFFFFF00"/>
        <rFont val="ＭＳ Ｐゴシック"/>
        <family val="3"/>
        <charset val="128"/>
      </rPr>
      <t xml:space="preserve">
冬に向かい中国の感染状況が一気に悪化</t>
    </r>
    <rPh sb="0" eb="2">
      <t>ニホン</t>
    </rPh>
    <rPh sb="4" eb="6">
      <t>セカイ</t>
    </rPh>
    <rPh sb="6" eb="8">
      <t>ダイイチ</t>
    </rPh>
    <rPh sb="8" eb="9">
      <t>イ</t>
    </rPh>
    <rPh sb="10" eb="13">
      <t>ゾウカリツ</t>
    </rPh>
    <rPh sb="21" eb="24">
      <t>チンセイカ</t>
    </rPh>
    <rPh sb="37" eb="39">
      <t>チュウゴク</t>
    </rPh>
    <phoneticPr fontId="106"/>
  </si>
  <si>
    <t xml:space="preserve">最近のBA5株では、1.1%以下です。こうなると感染症法の位置づけとしても5類季節性インフルエンザ相当が適当となります。
なお患者数は、全数把握は当然必要です。詳細な診断情報は、高齢者と基礎疾患を持つもの、更に12歳以下の学童や幼児の重症例が必要です。
</t>
    <rPh sb="0" eb="2">
      <t>サイキン</t>
    </rPh>
    <rPh sb="6" eb="7">
      <t>カブ</t>
    </rPh>
    <rPh sb="14" eb="16">
      <t>イカ</t>
    </rPh>
    <rPh sb="24" eb="28">
      <t>カンセンショウホウ</t>
    </rPh>
    <rPh sb="29" eb="31">
      <t>イチ</t>
    </rPh>
    <rPh sb="39" eb="42">
      <t>キセツセイ</t>
    </rPh>
    <rPh sb="49" eb="51">
      <t>ソウトウ</t>
    </rPh>
    <rPh sb="52" eb="54">
      <t>テキトウ</t>
    </rPh>
    <rPh sb="63" eb="66">
      <t>カンジャスウ</t>
    </rPh>
    <rPh sb="68" eb="72">
      <t>ゼンスウハアク</t>
    </rPh>
    <rPh sb="73" eb="77">
      <t>トウゼンヒツヨウ</t>
    </rPh>
    <rPh sb="80" eb="82">
      <t>ショウサイ</t>
    </rPh>
    <rPh sb="83" eb="87">
      <t>シンダンジョウホウ</t>
    </rPh>
    <rPh sb="89" eb="92">
      <t>コウレイシャ</t>
    </rPh>
    <rPh sb="93" eb="97">
      <t>キソシッカン</t>
    </rPh>
    <rPh sb="98" eb="99">
      <t>モ</t>
    </rPh>
    <rPh sb="103" eb="104">
      <t>サラ</t>
    </rPh>
    <rPh sb="107" eb="110">
      <t>サイイカ</t>
    </rPh>
    <rPh sb="111" eb="113">
      <t>ガクドウ</t>
    </rPh>
    <rPh sb="114" eb="116">
      <t>ヨウジ</t>
    </rPh>
    <rPh sb="117" eb="120">
      <t>ジュウショウレイ</t>
    </rPh>
    <rPh sb="121" eb="123">
      <t>ヒツヨウ</t>
    </rPh>
    <phoneticPr fontId="106"/>
  </si>
  <si>
    <t>冬に向かい</t>
    <rPh sb="0" eb="1">
      <t>フユ</t>
    </rPh>
    <rPh sb="2" eb="3">
      <t>ム</t>
    </rPh>
    <phoneticPr fontId="106"/>
  </si>
  <si>
    <t>コロナは既にWITHの時代、今年の冬が付き合い方の結論か</t>
    <rPh sb="4" eb="5">
      <t>スデ</t>
    </rPh>
    <rPh sb="11" eb="13">
      <t>ジダイ</t>
    </rPh>
    <rPh sb="14" eb="16">
      <t>コトシ</t>
    </rPh>
    <rPh sb="17" eb="18">
      <t>フユ</t>
    </rPh>
    <rPh sb="19" eb="20">
      <t>ツ</t>
    </rPh>
    <rPh sb="21" eb="22">
      <t>ア</t>
    </rPh>
    <rPh sb="23" eb="24">
      <t>カタ</t>
    </rPh>
    <rPh sb="25" eb="27">
      <t>ケツロン</t>
    </rPh>
    <phoneticPr fontId="106"/>
  </si>
  <si>
    <t>*発行予定は2022年11月7日（月）です。</t>
  </si>
  <si>
    <t>*発行予定は2022年11月7日（月）です。</t>
    <phoneticPr fontId="106"/>
  </si>
  <si>
    <t>▶https://zoom.us/webinar/register/WN_9-ciXs0sQT2yGdb79VBoLQ</t>
  </si>
  <si>
    <t xml:space="preserve"> 全国指数</t>
    <phoneticPr fontId="5"/>
  </si>
  <si>
    <t>先週より</t>
    <phoneticPr fontId="5"/>
  </si>
  <si>
    <t>腸チフス1例 感染地域：ベトナム</t>
    <phoneticPr fontId="106"/>
  </si>
  <si>
    <t>やや少ない</t>
    <rPh sb="2" eb="3">
      <t>スク</t>
    </rPh>
    <phoneticPr fontId="106"/>
  </si>
  <si>
    <t>毎週　　ひとつ　　覚えていきましょう</t>
    <phoneticPr fontId="5"/>
  </si>
  <si>
    <t>　↓　職場の先輩は以下のことを理解して　わかり易く　指導しましょう　↓</t>
    <phoneticPr fontId="5"/>
  </si>
  <si>
    <t>2022年 第47週（11月21日〜 11月27日）</t>
    <phoneticPr fontId="106"/>
  </si>
  <si>
    <t>結核例186</t>
    <phoneticPr fontId="5"/>
  </si>
  <si>
    <t xml:space="preserve">腸管出血性大腸菌感染症38例（有症者23例、うちHUS 2例）
感染地域：国内34例、国内・国外不明4例
国内の感染地域：‌大阪府4例、島根県3例、福岡県3例、北海道2例、千葉県2例、東京都2例、愛知県2例、三重県2例、岡山県2例、宮城県1例、茨城県1例、群馬県1例、
神奈川県1例、富山県1例、佐賀県1例、国内（都道府県不明）6例
</t>
    <phoneticPr fontId="106"/>
  </si>
  <si>
    <t>大阪府泉佐野市の認定こども園で、園児ら１１７人が下痢や嘔吐の症状を相次いで訴え、保健所はノロウイルスの集団感染と断定しました。　泉佐野市の「あおいこども園」で今週火曜日（６日）、園から報告を受けた保健所が検査したところ、園児２人からノロウイルスが検出されました。１１月１４日から９日までに、園児と職員あわせて１１７人に症状がみられましたが、全員快方に向かっています。</t>
    <phoneticPr fontId="106"/>
  </si>
  <si>
    <t>日テレnews</t>
    <rPh sb="0" eb="1">
      <t>ニッ</t>
    </rPh>
    <phoneticPr fontId="106"/>
  </si>
  <si>
    <t>県と岐阜市は八日、ノロウイルス食中毒注意報を発表した。
　県によると、県内五十三カ所の定点医療機関で、一週間平均一・九一件の感染性胃腸炎の患者が報告された。前週からの増加数が二週連続で一・一倍となったため、注意報を出した。</t>
    <phoneticPr fontId="106"/>
  </si>
  <si>
    <t>中日新聞</t>
    <rPh sb="0" eb="4">
      <t>チュウニチシンブン</t>
    </rPh>
    <phoneticPr fontId="106"/>
  </si>
  <si>
    <t>　和歌山県は8日、同県海南市立きらら子ども園の0〜5歳の園児30人が11月29日〜今月7日に嘔吐や下痢などを訴え、うち5人からサポウイルスが検出されたと発表した。30人はいずれも軽症で快方に向かっており、県が原因を調べている。</t>
    <phoneticPr fontId="106"/>
  </si>
  <si>
    <t>共同通信</t>
    <rPh sb="0" eb="4">
      <t>キョウドウツウシン</t>
    </rPh>
    <phoneticPr fontId="106"/>
  </si>
  <si>
    <r>
      <rPr>
        <sz val="10"/>
        <color rgb="FFFFC000"/>
        <rFont val="ＭＳ Ｐゴシック"/>
        <family val="3"/>
        <charset val="128"/>
      </rPr>
      <t>■</t>
    </r>
    <r>
      <rPr>
        <sz val="10"/>
        <rFont val="ＭＳ Ｐゴシック"/>
        <family val="3"/>
        <charset val="128"/>
      </rPr>
      <t>賞味消費期限　　</t>
    </r>
    <r>
      <rPr>
        <sz val="10"/>
        <color indexed="50"/>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</si>
  <si>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t>※2022年 第48週（11/28～12/4） 現在</t>
    <phoneticPr fontId="5"/>
  </si>
  <si>
    <r>
      <rPr>
        <sz val="12"/>
        <color theme="0"/>
        <rFont val="ＭＳ Ｐゴシック"/>
        <family val="3"/>
        <charset val="128"/>
      </rPr>
      <t>チリ</t>
    </r>
    <phoneticPr fontId="5"/>
  </si>
  <si>
    <r>
      <rPr>
        <sz val="12"/>
        <color theme="0"/>
        <rFont val="ＭＳ Ｐゴシック"/>
        <family val="3"/>
        <charset val="128"/>
      </rPr>
      <t>南アフリカ</t>
    </r>
    <rPh sb="0" eb="1">
      <t>ミナミ</t>
    </rPh>
    <phoneticPr fontId="5"/>
  </si>
  <si>
    <r>
      <rPr>
        <sz val="12"/>
        <color theme="0"/>
        <rFont val="ＭＳ Ｐゴシック"/>
        <family val="3"/>
        <charset val="128"/>
      </rPr>
      <t>トルコ</t>
    </r>
    <phoneticPr fontId="5"/>
  </si>
  <si>
    <r>
      <rPr>
        <sz val="12"/>
        <color theme="0"/>
        <rFont val="ＭＳ Ｐゴシック"/>
        <family val="3"/>
        <charset val="128"/>
      </rPr>
      <t>イラン</t>
    </r>
    <phoneticPr fontId="5"/>
  </si>
  <si>
    <r>
      <rPr>
        <sz val="12"/>
        <color theme="0"/>
        <rFont val="ＭＳ Ｐゴシック"/>
        <family val="3"/>
        <charset val="128"/>
      </rPr>
      <t>インド</t>
    </r>
    <phoneticPr fontId="5"/>
  </si>
  <si>
    <r>
      <rPr>
        <sz val="12"/>
        <color theme="0"/>
        <rFont val="ＭＳ Ｐゴシック"/>
        <family val="3"/>
        <charset val="128"/>
      </rPr>
      <t>パキスタン</t>
    </r>
    <phoneticPr fontId="5"/>
  </si>
  <si>
    <r>
      <rPr>
        <b/>
        <sz val="12"/>
        <color theme="0"/>
        <rFont val="Inherit"/>
        <family val="2"/>
      </rPr>
      <t>スペイン</t>
    </r>
    <phoneticPr fontId="106"/>
  </si>
  <si>
    <r>
      <rPr>
        <sz val="12"/>
        <color theme="0"/>
        <rFont val="ＭＳ Ｐゴシック"/>
        <family val="3"/>
        <charset val="128"/>
      </rPr>
      <t>米国</t>
    </r>
    <rPh sb="0" eb="2">
      <t>ベイコク</t>
    </rPh>
    <phoneticPr fontId="5"/>
  </si>
  <si>
    <r>
      <rPr>
        <b/>
        <sz val="12"/>
        <color theme="0"/>
        <rFont val="ＭＳ Ｐゴシック"/>
        <family val="3"/>
        <charset val="128"/>
      </rPr>
      <t>ロシア</t>
    </r>
    <phoneticPr fontId="5"/>
  </si>
  <si>
    <r>
      <rPr>
        <b/>
        <sz val="12"/>
        <color theme="0"/>
        <rFont val="ＭＳ Ｐゴシック"/>
        <family val="3"/>
        <charset val="128"/>
      </rPr>
      <t>メキシコ</t>
    </r>
    <phoneticPr fontId="5"/>
  </si>
  <si>
    <r>
      <rPr>
        <b/>
        <sz val="13"/>
        <color rgb="FFFFFF00"/>
        <rFont val="ＭＳ Ｐゴシック"/>
        <family val="3"/>
        <charset val="128"/>
      </rPr>
      <t>ブラジル</t>
    </r>
    <phoneticPr fontId="5"/>
  </si>
  <si>
    <r>
      <rPr>
        <b/>
        <u/>
        <sz val="12.55"/>
        <color rgb="FFFFFF00"/>
        <rFont val="Inherit"/>
        <family val="2"/>
      </rPr>
      <t>中国</t>
    </r>
    <rPh sb="0" eb="2">
      <t>チュウゴク</t>
    </rPh>
    <phoneticPr fontId="106"/>
  </si>
  <si>
    <t>感染制御地区</t>
    <rPh sb="0" eb="2">
      <t>カンセン</t>
    </rPh>
    <rPh sb="2" eb="4">
      <t>セイギョ</t>
    </rPh>
    <rPh sb="4" eb="6">
      <t>チク</t>
    </rPh>
    <phoneticPr fontId="106"/>
  </si>
  <si>
    <t>感染制御地区</t>
    <rPh sb="0" eb="6">
      <t>カンセンセイギョチク</t>
    </rPh>
    <phoneticPr fontId="106"/>
  </si>
  <si>
    <t>感染拡大地区</t>
    <rPh sb="0" eb="2">
      <t>カンセン</t>
    </rPh>
    <rPh sb="2" eb="4">
      <t>カクダイ</t>
    </rPh>
    <rPh sb="4" eb="6">
      <t>チク</t>
    </rPh>
    <phoneticPr fontId="106"/>
  </si>
  <si>
    <t>皆様  週刊情報2022-48を配信いたします</t>
    <phoneticPr fontId="5"/>
  </si>
  <si>
    <t>食中毒情報　(12/16-12/19)</t>
    <rPh sb="0" eb="3">
      <t>ショクチュウドク</t>
    </rPh>
    <rPh sb="3" eb="5">
      <t>ジョウホウ</t>
    </rPh>
    <phoneticPr fontId="5"/>
  </si>
  <si>
    <t>海外情報 　(12/16-12/19)</t>
    <rPh sb="0" eb="2">
      <t>カイガイ</t>
    </rPh>
    <rPh sb="2" eb="4">
      <t>ジョウホウ</t>
    </rPh>
    <phoneticPr fontId="5"/>
  </si>
  <si>
    <t>新規感染者数　 139週目</t>
    <rPh sb="0" eb="2">
      <t>シンキ</t>
    </rPh>
    <rPh sb="2" eb="5">
      <t>カンセンシャ</t>
    </rPh>
    <rPh sb="5" eb="6">
      <t>スウ</t>
    </rPh>
    <rPh sb="11" eb="13">
      <t>シュウメ</t>
    </rPh>
    <phoneticPr fontId="5"/>
  </si>
  <si>
    <t>今週の新型コロナ 新規感染者数　世界で403万人(対前週の増減 : 25万人増加)</t>
    <rPh sb="0" eb="2">
      <t>コンシュウ</t>
    </rPh>
    <rPh sb="9" eb="15">
      <t>シンキカンセンシャスウ</t>
    </rPh>
    <rPh sb="23" eb="24">
      <t>ニン</t>
    </rPh>
    <rPh sb="24" eb="25">
      <t>タイ</t>
    </rPh>
    <rPh sb="25" eb="27">
      <t>ゼンシュウ</t>
    </rPh>
    <rPh sb="29" eb="31">
      <t>ゾウゲン</t>
    </rPh>
    <rPh sb="36" eb="38">
      <t>マンニン</t>
    </rPh>
    <rPh sb="38" eb="40">
      <t>ゾウカ</t>
    </rPh>
    <phoneticPr fontId="5"/>
  </si>
  <si>
    <t>Reported 12/18　 7:21 (前週より403万人) 　　世界は感染　第五波は終息中、アジアでは一部拡大傾向</t>
    <rPh sb="22" eb="24">
      <t>ゼンシュウ</t>
    </rPh>
    <rPh sb="23" eb="24">
      <t>シュウ</t>
    </rPh>
    <rPh sb="24" eb="25">
      <t>ゼンシュウ</t>
    </rPh>
    <rPh sb="29" eb="31">
      <t>マンニン</t>
    </rPh>
    <rPh sb="35" eb="37">
      <t>セカイ</t>
    </rPh>
    <rPh sb="38" eb="40">
      <t>カンセン</t>
    </rPh>
    <rPh sb="41" eb="43">
      <t>ダイゴ</t>
    </rPh>
    <rPh sb="43" eb="44">
      <t>ナミ</t>
    </rPh>
    <rPh sb="45" eb="47">
      <t>シュウソク</t>
    </rPh>
    <rPh sb="47" eb="48">
      <t>チュウ</t>
    </rPh>
    <rPh sb="54" eb="56">
      <t>イチブ</t>
    </rPh>
    <rPh sb="56" eb="60">
      <t>カクダイケイコウ</t>
    </rPh>
    <phoneticPr fontId="5"/>
  </si>
  <si>
    <t xml:space="preserve">
世界の新規感染者数: 403万人で感染持続 　世界は第6波に向かうか?
北半球は冬に向かいインフルエンザとの同時流行に警戒。</t>
    <rPh sb="1" eb="3">
      <t>セカイ</t>
    </rPh>
    <rPh sb="4" eb="6">
      <t>シンキ</t>
    </rPh>
    <rPh sb="6" eb="10">
      <t>カンセンシャスウ</t>
    </rPh>
    <rPh sb="15" eb="17">
      <t>マンニン</t>
    </rPh>
    <rPh sb="18" eb="20">
      <t>カンセン</t>
    </rPh>
    <rPh sb="20" eb="22">
      <t>ジゾク</t>
    </rPh>
    <rPh sb="24" eb="26">
      <t>セカイ</t>
    </rPh>
    <rPh sb="27" eb="28">
      <t>ダイ</t>
    </rPh>
    <rPh sb="29" eb="30">
      <t>ハ</t>
    </rPh>
    <rPh sb="31" eb="32">
      <t>ム</t>
    </rPh>
    <rPh sb="37" eb="40">
      <t>キタハンキュウ</t>
    </rPh>
    <rPh sb="41" eb="42">
      <t>フユ</t>
    </rPh>
    <rPh sb="43" eb="44">
      <t>ム</t>
    </rPh>
    <rPh sb="55" eb="57">
      <t>ドウジ</t>
    </rPh>
    <rPh sb="57" eb="59">
      <t>リュウコウ</t>
    </rPh>
    <rPh sb="60" eb="62">
      <t>ケイカイ</t>
    </rPh>
    <phoneticPr fontId="5"/>
  </si>
  <si>
    <t>2022/48週</t>
    <phoneticPr fontId="5"/>
  </si>
  <si>
    <t>2022/49週</t>
  </si>
  <si>
    <t>今週のニュース（Noroｖｉｒｕｓ）　(12/16-12/18)</t>
    <rPh sb="0" eb="2">
      <t>コンシュウ</t>
    </rPh>
    <phoneticPr fontId="5"/>
  </si>
  <si>
    <t xml:space="preserve"> GⅡ　48週　0例</t>
    <rPh sb="6" eb="7">
      <t>シュウ</t>
    </rPh>
    <phoneticPr fontId="5"/>
  </si>
  <si>
    <t xml:space="preserve"> GⅡ　49週　0例</t>
    <rPh sb="9" eb="10">
      <t>レイ</t>
    </rPh>
    <phoneticPr fontId="5"/>
  </si>
  <si>
    <t>-</t>
    <phoneticPr fontId="106"/>
  </si>
  <si>
    <t xml:space="preserve">年齢群：‌1歳（1例）、2歳（2例）、4歳（1例）、6歳（1例）、10代
（5例）、20代（9例）、30代（6例）、40代（2例）、50代
（7例）、60代（3例）、70代（1例）、80代（1例）
</t>
    <phoneticPr fontId="106"/>
  </si>
  <si>
    <t>血清群・毒素型：‌O157 VT1・VT2（8例）、O157 VT2（6例）、O103 VT1（3例）、O26 VT2（3例）、
O121VT2（2 例）、O111 VT2（1 例）、O125VT1（1 例）、O143 VT1（1 例）、O157VT1（1例）、O26 VT1（1例）、
その他・不明（12例）累積報告数：3,183例（有症者2,148例、うちHUS 51例．死亡3例）</t>
    <phoneticPr fontId="106"/>
  </si>
  <si>
    <t>E型肝炎5例 感染地域（感染源）：‌秋田県1例（不明）、千葉県1例（豚肉）、東京都1例（不明）、国内（都道府県不明）1例（不明）、国内・国外不明1例（不明）
A型肝炎1例 感染地域：アフガニスタン</t>
    <phoneticPr fontId="106"/>
  </si>
  <si>
    <t>レジオネラ症22例（肺炎型21例、ポンティアック型1例）
感染地域：‌神奈川県2例、群馬県1例、千葉県1例、石川県1例、静岡県1例、愛知県1例、京都府1例、
奈良県1例、岡山県1例、広島県1例、福岡県1例、熊本県1例、鹿児島県1例、国内（都道府県不明）1例、
静岡県/タイ1例、国内・国外不明6例
年齢群：‌50代（4例）、60代（6例）、70代（5例）、80代（3例）、90代以上（4例）
累積報告数：2,023例</t>
    <phoneticPr fontId="106"/>
  </si>
  <si>
    <t>アメーバ赤痢6例（腸管アメーバ症6例）
感染地域：‌埼玉県1例、山梨県1例、高知県1例、福岡県1例、中国/韓国1例、国内・国外不明1例
感染経路：‌性的接触2例（同性間2例）、経口感染2例、その他・不明2例</t>
    <phoneticPr fontId="106"/>
  </si>
  <si>
    <t>回収＆返金</t>
  </si>
  <si>
    <t>神戸物産</t>
  </si>
  <si>
    <t>回収</t>
  </si>
  <si>
    <t>増田屋</t>
  </si>
  <si>
    <t>マックスバリュ西...</t>
  </si>
  <si>
    <t>回収＆返金/交換</t>
  </si>
  <si>
    <t>とりせん</t>
  </si>
  <si>
    <t>ウオロク</t>
  </si>
  <si>
    <t>オーサワジャパン...</t>
  </si>
  <si>
    <t>イーティーズ</t>
  </si>
  <si>
    <t>オーケー</t>
  </si>
  <si>
    <t>ぎょうざの満洲</t>
  </si>
  <si>
    <t>回収＆交換</t>
  </si>
  <si>
    <t>篠原製菓</t>
  </si>
  <si>
    <t>青木兄弟加工所</t>
  </si>
  <si>
    <t>ツルヤ</t>
  </si>
  <si>
    <t>えびアボカド巻（わさびマヨネーズ味）一部アレルゲン表示欠落</t>
  </si>
  <si>
    <t>マルキョウ</t>
  </si>
  <si>
    <t>中津店 カットフルーツ 異物混入(金属片)の恐れ</t>
  </si>
  <si>
    <t>城北麵工</t>
  </si>
  <si>
    <t>杵つき生丸もち500g 一部微生物の発生による変色</t>
  </si>
  <si>
    <t>西友</t>
  </si>
  <si>
    <t>ハムチーズロールパン 一部ラベル誤貼付で表示欠落</t>
  </si>
  <si>
    <t>フォーシーズ</t>
  </si>
  <si>
    <t>ケーク ショコラレザンノワ 一部ビニール片,紙片混入</t>
  </si>
  <si>
    <t>イオンリテール</t>
  </si>
  <si>
    <t>海老と野菜のバジルガーリック 一部特定原材料表示欠落</t>
  </si>
  <si>
    <t>タルタル南蛮ささみフライ弁当 一部加熱不足</t>
  </si>
  <si>
    <t>赤福</t>
  </si>
  <si>
    <t>五十鈴川店 土産用 赤福ぜんざい 商品見本1個誤販売</t>
  </si>
  <si>
    <t>米久</t>
  </si>
  <si>
    <t>五種の野菜入り鶏だんご 一部裏面ラベル誤貼付</t>
  </si>
  <si>
    <t>タイヨー</t>
  </si>
  <si>
    <t>塩さばフィレー 一部消費期限誤表示</t>
  </si>
  <si>
    <t>ポオトデリカトオ...</t>
  </si>
  <si>
    <t>豚焼肉弁当 一部(えび,さば)表示欠落</t>
  </si>
  <si>
    <t>大西重吉商店</t>
  </si>
  <si>
    <t>白菜キムチ 一部賞味期限誤印字</t>
  </si>
  <si>
    <t>浅漬なす 一部賞味期限誤表記</t>
  </si>
  <si>
    <t>秀栄水産</t>
  </si>
  <si>
    <t>生食用生かき 一部基準値超過の恐れ</t>
  </si>
  <si>
    <t>諸富食品</t>
  </si>
  <si>
    <t>おから 一部消費期限誤表示</t>
  </si>
  <si>
    <t>イオン九州</t>
  </si>
  <si>
    <t>小倉原町店 岩下の新生姜 一部賞味期限切れ</t>
  </si>
  <si>
    <t>藤い屋</t>
  </si>
  <si>
    <t>もみじまんじゅう 一部賞味期限内カビ発生の恐れ</t>
  </si>
  <si>
    <t>えびカツスティック 一部プラスチック片混入の恐れ</t>
  </si>
  <si>
    <t>赤城フーズ</t>
  </si>
  <si>
    <t>エーコープカリカリ梅 一部残留農薬基準値超過の恐れ</t>
  </si>
  <si>
    <t>スターバックスコ...</t>
  </si>
  <si>
    <t>オリガミ ガトーショコラアソートセット 一部カビ発生の恐れ</t>
  </si>
  <si>
    <t>戸田久</t>
  </si>
  <si>
    <t>北緯40度もりおか辛麺 一部ラベル誤貼付で表示欠落</t>
  </si>
  <si>
    <t>食品リコール・回収情報
　(12/16-12/18)</t>
    <rPh sb="0" eb="2">
      <t>ショクヒン</t>
    </rPh>
    <rPh sb="7" eb="9">
      <t>カイシュウ</t>
    </rPh>
    <rPh sb="9" eb="11">
      <t>ジョウホウ</t>
    </rPh>
    <phoneticPr fontId="5"/>
  </si>
  <si>
    <t>イタリアン粉チーズ 一部カビ発生の恐れ</t>
  </si>
  <si>
    <t>生クリームどら焼き 一部アレルゲン(乳成分)表示欠落</t>
  </si>
  <si>
    <t>チキンと彩り野菜のバジルソース焼き 一部表示欠落</t>
  </si>
  <si>
    <t>下田島店 なまらうめぇいか明太 賞味期限誤貼付</t>
  </si>
  <si>
    <t>河渡店 おさしみ数の子 一部保存方法・賞味期限表示欠落</t>
  </si>
  <si>
    <t>オーサワの浄身粉(有機はと麦使用) 一部品質劣化の恐れ</t>
  </si>
  <si>
    <t>握り寿司、サーモン&amp;海老サラダ寿司 一部えび表示欠落</t>
  </si>
  <si>
    <t>OK79店舗 Crivellin ポテトニョッキ 一部にカビ発生の恐れ</t>
  </si>
  <si>
    <t>ぎょうざの満洲 味玉(2個入) 消費期限誤表記</t>
  </si>
  <si>
    <t>東京雷おこし 一部賞味期限表示欠落</t>
  </si>
  <si>
    <t>鯛ちくわ 一部大腸菌群陽性</t>
  </si>
  <si>
    <t>高齢者248人が下痢 集団食中毒 原因は「ウエルシュ菌」</t>
    <phoneticPr fontId="16"/>
  </si>
  <si>
    <t>山口県宇部市の高齢者施設など28施設の利用者ら248人が下痢などの症状を訴えました。宇部環境保健所が調べたところ、施設で提供された食事が原因の食中毒だったことが分かりました。県は、食事を提供した業者を19日までの3日間営業停止としました。県によりますと、食中毒が発生したのは、宇部市と山陽小野田市、山口市の高齢者施設や障害者施設などです。28施設の10代から100歳代の利用者や職員、合わせて248人が下痢やおう吐などの症状を訴えました。現在は、全員回復しているということです。
今月7日と8日に提供された料理が原因で、患者の排せつ物から食中毒の原因となる「ウエルシュ菌」が検出され、宇部環境保健所は食中毒と判断しました。県は食事を提供した宇部市の飲食店営業「むべの里本部」にきょうから19日まで、営業停止とする行政処分を出しました。</t>
    <phoneticPr fontId="16"/>
  </si>
  <si>
    <t>https://news.yahoo.co.jp/articles/9b5ed7e25984cd3a1ea1acd9a9875439f60d9b8c</t>
    <phoneticPr fontId="16"/>
  </si>
  <si>
    <t>テレビ山口</t>
    <rPh sb="3" eb="5">
      <t>ヤマグチ</t>
    </rPh>
    <phoneticPr fontId="16"/>
  </si>
  <si>
    <t>山口県</t>
    <rPh sb="0" eb="3">
      <t>ヤマグチケン</t>
    </rPh>
    <phoneticPr fontId="16"/>
  </si>
  <si>
    <t>茨城県は15日、同県鹿嶋、守谷、坂東市の認定こども園や保育園で、感染性胃腸炎の集団発生があったと発表した。3施設で園児や職員計149人が嘔吐(おうと)や下痢の症状を訴えた。いずれも重症者はなく、全員が快方に向かっている。県感染症対策課によると、集団発生があったのは、認定こども園こじか(鹿嶋市)、そらまい守谷保育園(守谷市)、認定こども園小山保育園(坂東市)の3施設。</t>
    <phoneticPr fontId="106"/>
  </si>
  <si>
    <t>茨木新聞</t>
    <rPh sb="0" eb="2">
      <t>イバラギ</t>
    </rPh>
    <rPh sb="2" eb="4">
      <t>シンブン</t>
    </rPh>
    <phoneticPr fontId="106"/>
  </si>
  <si>
    <t xml:space="preserve">
県は１５日、北上市内の認定こども園（園児１４４人、職員３６人）でサポウイルス、中部保健所管内の保育所（園児１３人、職員７人）でノロウイルスの感染性</t>
    <phoneticPr fontId="106"/>
  </si>
  <si>
    <t xml:space="preserve">岩手日日新聞社 </t>
    <phoneticPr fontId="106"/>
  </si>
  <si>
    <t>アニサキスを原因とする食中毒が発生しました</t>
    <phoneticPr fontId="16"/>
  </si>
  <si>
    <t xml:space="preserve">令和４年１２月１６日（金）１２時２０分頃、当該店舗から丹南健康福祉センターに、「令和４年１２月１５日に当店が販売した生食用鮮魚介類を喫食した方の家族から、喫食者が腹痛を発症し医療機関を受診したところ、アニサキス虫体が摘出された。」との報告がありました。 調査結果 
以下のことから、丹南健康福祉センターは本件を当該施設が販売した生食用鮮魚介類を原因とする食中毒と断定しました。 
〇患者が１２月１５日（木）の昼頃に、当該施設で生食用鮮魚介類を購入していました。
○医療機関において患者からアニサキス虫体が摘出されました。
○患者の症状および潜伏期間が胃アニサキス症と類似していました。
○患者が発症前数日以内に喫食した生食用鮮魚介類は、当該施設が販売したもののみでした。
○当該施設ではアニサキスが寄生する可能性のある魚介類について、加熱や十分な冷凍等の措置を行わずに販売していました。
○患者を診察した医師から食中毒患者等届出票の提出がありました。
行政処分等
丹南健康福祉センターは、食品衛生法に基づき、魚介類販売業の営業について、１２月１７日の１日間、停止処分とし、管理運営基準の適合の確認、従事者の衛生教育を実施する。
</t>
    <phoneticPr fontId="16"/>
  </si>
  <si>
    <t>https://www.pref.fukui.lg.jp/doc/iei/shokunoanzen/press_d/fil/press.pdf</t>
    <phoneticPr fontId="16"/>
  </si>
  <si>
    <t>福井県</t>
    <phoneticPr fontId="16"/>
  </si>
  <si>
    <t>福井県公表</t>
    <rPh sb="0" eb="3">
      <t>フクイケン</t>
    </rPh>
    <rPh sb="3" eb="5">
      <t>コウヒョウ</t>
    </rPh>
    <phoneticPr fontId="16"/>
  </si>
  <si>
    <t>「汚染」ホウレンソウで幻覚などの健康被害 豪州</t>
    <phoneticPr fontId="16"/>
  </si>
  <si>
    <t>【AFP＝時事】オーストラリア保健当局は、「汚染物質」が紛れ込んだとみられるホウレンソウを摂取したシドニーの9人に幻覚などの健康被害が出ていると明らかにした。地元ニューサウスウェールズ（New South Wales）州の保健当局は、大型量販店「コストコ（Costco）」で販売されたホウレンソウによって引き起こされた「食中毒反応とみられる症状」で、4世帯の人々が医療監視下に置かれていると公表した。
　このホウレンソウ摂取により、精神錯乱や幻覚、心拍数の増加などの「重篤な」症状が起きる可能性があると注意喚起を行っている。
　当局はさらに、賞味期限が12月16日となっているベビースピナッチ（ホウレンソウの幼葉）は「消費に適していない」として、購入者に廃棄を促している。これまでのところ死者は出ていないものの、重症者がいるという。</t>
    <phoneticPr fontId="16"/>
  </si>
  <si>
    <t>オーストラリア</t>
    <phoneticPr fontId="16"/>
  </si>
  <si>
    <t>JIJ.com</t>
    <phoneticPr fontId="16"/>
  </si>
  <si>
    <t>「汚染」ホウレンソウで幻覚などの健康被害 豪州（ＡＦＰ＝時事） - Yahoo!ニュース</t>
  </si>
  <si>
    <t>感染性胃腸炎に149人集団感染、重症者なし　茨城県内の3保育施設</t>
    <phoneticPr fontId="16"/>
  </si>
  <si>
    <t>茨城県は15日、同県鹿嶋、守谷、坂東市の認定こども園や保育園で、感染性胃腸炎の集団発生があったと発表した。3施設で園児や職員計149人が嘔吐(おうと)や下痢の症状を訴えた。いずれも重症者はなく、全員が快方に向かっている。県感染症対策課によると、集団発生があったのは、認定こども園こじか(鹿嶋市)、そらまい守谷保育園(守谷市)、認定こども園小山保育園(坂東市)の3施設。1〜15日の間、園児や職員が吐き気などの症状を訴えた。検査の結果、園児の検体からサポウイルスやノロウイルスが検出された。</t>
    <phoneticPr fontId="16"/>
  </si>
  <si>
    <t>茨城健</t>
    <rPh sb="0" eb="3">
      <t>イバラギケン</t>
    </rPh>
    <phoneticPr fontId="16"/>
  </si>
  <si>
    <t>茨城新聞</t>
    <rPh sb="0" eb="2">
      <t>イバラキ</t>
    </rPh>
    <rPh sb="2" eb="4">
      <t>シンブン</t>
    </rPh>
    <phoneticPr fontId="16"/>
  </si>
  <si>
    <t>https://news.goo.ne.jp/article/ibaraki/region/ibaraki-20221215200000.html</t>
    <phoneticPr fontId="16"/>
  </si>
  <si>
    <t>下水で感染予測の研究拠点　東北大学に１５日から設置</t>
    <phoneticPr fontId="16"/>
  </si>
  <si>
    <t>家庭などから出る下水に新型コロナウイルスなどがどれほど含まれているかを調べ、感染状況の予測や対策に役立てるための研究拠点が東北大学に設けられました。東北大学に１５日に設けられたのは「下水情報研究センター」です。中心的な役割を担う東北大学大学院工学研究科の佐野大輔教授のグループは、新型コロナの感染者の排せつ物にウイルスが含まれることに着目し、仙台市内の家庭などから出た下水を分析してＡＩ＝人工知能によって、今後の感染者数を予測しています。新型コロナの流行前から食中毒の原因となるノロウイルスについて分析し、基準を上回った場合、仙台市と連携して住民に注意を呼びかけ、一定の成果が出ているということです。佐野教授によりますと、全国のほかの自治体からも問い合わせが増えているということで、今後、ほかの地域についても予測できる方法を検討し、精度も高めていきたいとしています。また新型コロナの感染症法上の分類が見直された場合、流行状況の把握が遅れるおそれがあり、下水による分析はニーズが高まる可能性があるとしています。佐野教授は「これまで培ったノウハウを広めていくとともに、有効な対策に生かせるよう精度を高めていきたい」と話しています。</t>
    <phoneticPr fontId="16"/>
  </si>
  <si>
    <t>NHK</t>
    <phoneticPr fontId="16"/>
  </si>
  <si>
    <t>宮城県</t>
    <rPh sb="0" eb="3">
      <t>ミヤギケン</t>
    </rPh>
    <phoneticPr fontId="16"/>
  </si>
  <si>
    <t>出張中の40代男性がサバずしで食中毒　熊本市の飲食店</t>
    <phoneticPr fontId="16"/>
  </si>
  <si>
    <t>　熊本市は13日、中央区下通の飲食店「和食　七福神」でサバずしを食べた東京都の40代男性が寄生虫アニサキスで食中毒になったと発表。同店を1日間の営業停止処分にした。 　市保健所によると、男性は出張で来熊し、8日夜にサバずしを食べた。9日未…</t>
    <phoneticPr fontId="16"/>
  </si>
  <si>
    <t>https://kumanichi.com/articles/886891</t>
    <phoneticPr fontId="16"/>
  </si>
  <si>
    <t>熊本日日新聞</t>
    <rPh sb="0" eb="2">
      <t>クマモト</t>
    </rPh>
    <rPh sb="2" eb="6">
      <t>ニチニチシンブン</t>
    </rPh>
    <phoneticPr fontId="16"/>
  </si>
  <si>
    <t>熊本県</t>
    <rPh sb="0" eb="3">
      <t>クマモトケン</t>
    </rPh>
    <phoneticPr fontId="16"/>
  </si>
  <si>
    <t>スライスされたマンゴーはどこで採れた？　ウォルマートなど食品トレーサビリティの今</t>
    <phoneticPr fontId="16"/>
  </si>
  <si>
    <t>Food Safety Modernization Act（以下FSMA）をご存知だろうか。米国で施行されている「食品安全強化法」のことで、2011年1月から順次規則が公表・施行され、2022年11月7日に最終規則が公表された。私たちAvery Dennison Smartracも、モノに対するIDの付与とトレーサビリティのエキスパートとして、AIDC、FDA、AIM Global、GS1といった行政や業界団体の規格作成に貢献してきた。今回はそれらの経験からFSMAの現在と日本企業が対応すべきことを紹介したい。
■食中毒の多くは予防できる
米国疾病対策予防センターの最近のデータによると、毎年、米国では約4800万人（6人に1人）が食中毒で病気になっている。そのうち12万8000人が入院し、3000人が死亡しているが、その多くが予防することができるものだという。アメリカ食品医薬品局（U.S. Food and Drug Administration、以下FDA）は、これらの問題への対応を事後処理から予防管理へと転換するためにFSMAの導入を決定した。FSMAは問題の防止に向けた農業用水や生産工程、輸入業者の管理や、問題が発生した場合の対応まで複数のルールを定めているが、今回はその中でも、「Food Traceability」（食品のトレーサビリティ）に着目したい。
■「高リスク食品」は生産者から小売まで追える
食品のトレーサビリティは、問題がある可能性のある食品をより迅速に特定し、市場から速やかに排除することで、食中毒や死亡事故を減らすことを目的としている。従前から、FD&amp;C法およびFDA規制においても、食品の直前の供給元と直後の納入先を特定できることを要求してきた。2002年にはバイオテロ法はFD&amp;C法を修正し、食品施設の登録を義務付けるとともに「一歩前、一歩後（one step up and one step back）」の食品トレーサビリティ要件を明記したサブパートJを創立。これは現在も有効だ。</t>
    <phoneticPr fontId="16"/>
  </si>
  <si>
    <t>https://news.yahoo.co.jp/articles/a1d00d765bfa12820d21d44843ee13017967e5b4+26:28</t>
    <phoneticPr fontId="16"/>
  </si>
  <si>
    <t>FORBES</t>
    <phoneticPr fontId="16"/>
  </si>
  <si>
    <t>米国</t>
    <rPh sb="0" eb="1">
      <t>ベイコク</t>
    </rPh>
    <phoneticPr fontId="16"/>
  </si>
  <si>
    <t>アレルギー食品表示の義務化 「くるみ」を新たに追加へ</t>
    <phoneticPr fontId="16"/>
  </si>
  <si>
    <r>
      <t>アレルギーを引き起こすおそれのある食品の表示の義務化に、新たに「くるみ」を追加する案が国の消費者委員会で了承され、2025年の4月から表示が義務づけられることになりました。国の食品表示制度ではアレルギーを引き起こすおそれがある食品について、現在、タマゴや小麦など7品目で表示が義務づけられているほか、くるみやサバなど21品目はできるだけ表示することが求められています。消費者庁はアレルギーの症例に関する実態調査の結果から、くるみによる報告数が増加していることなどを受けて、くるみの表示を義務化した食品表示基準の改正案を示し、国の消費者委員会で審議が行われていました。
改正案は今月13日に委員会の了承を得たということで、アレルギーを引き起こすおそれのある食品の表示義務に、新たに「くるみ」が追加されることが決まりました。消費者庁は今年度内に基準の改正を行う方針で、</t>
    </r>
    <r>
      <rPr>
        <sz val="16"/>
        <color rgb="FFFF0000"/>
        <rFont val="ＭＳ Ｐゴシック"/>
        <family val="3"/>
        <charset val="128"/>
      </rPr>
      <t>経過措置を経たあとの2025年4月1日から、</t>
    </r>
    <r>
      <rPr>
        <sz val="16"/>
        <rFont val="ＭＳ Ｐゴシック"/>
        <family val="3"/>
        <charset val="128"/>
      </rPr>
      <t>それ以降に製造されたり加工されたりしたものについて「くるみ」を表示することが義務づけられます。</t>
    </r>
    <phoneticPr fontId="16"/>
  </si>
  <si>
    <t>「食品表示基準について」が改正されました。（2022.10.26）</t>
    <phoneticPr fontId="16"/>
  </si>
  <si>
    <t>令和4年10月26日に「食品表示基準について」（平成27年3月30日消食表第139号）が改正されました
＜主な改正内容＞
1　特定原材料に由来する添加物に係るアレルギー表示の免除に関して、アレルゲン性試験の参照先が変更されました。
2　「Ｌ－酒石酸カルシウム」が指定添加物に追加されたことから、別添 添加物1－1に「Ｌ－酒石酸カルシウム」の簡略名として「酒石酸カルシウム」、「酒石酸Ca」が規定されました。
〔新規収載〕
○「食品表示基準について」の一部改正について（令和4年10月26日消食表第447号）
〔改正通知〕
○食品表示基準について（平成27年3月30日消食表第139号）</t>
    <phoneticPr fontId="16"/>
  </si>
  <si>
    <t>消費者庁、食品表示ルールを全般的に見直しへ…国際規格ベースの表示に</t>
    <phoneticPr fontId="16"/>
  </si>
  <si>
    <t>コーデックス規格と合わせる方向で改正　新井長官「結構なズレがある」
消費者庁の新井ゆたか長官は15日の定例記者会見で、食品規格・表示の国際ルールである国際食品規格（コーデックス規格）に合わせる方向で、食品の表示ルールを全般的に見直す方針を説明した。</t>
    <phoneticPr fontId="16"/>
  </si>
  <si>
    <t>中国・韓国産アサリ7000トン超「熊本産」偽装　九州農政局、荒尾市の会社に是正指示</t>
    <phoneticPr fontId="16"/>
  </si>
  <si>
    <t>九州農政局は13日、中国産や韓国産のアサリを「熊本産」と偽って卸売業者に販売したとして、熊本県荒尾市の水産物販売会社「熊水［くますい］」に、食品表示法に基づく表示の是正と再発防止を指示した。　同局によると、同社は少なくとも2020年4月16日から21年12月25日にかけて、中国産と韓国産の生鮮アサリ計7219トンを熊本産と表示し、中国地方と九州の水産物卸売業者3社に販売した。　農林水産消費安全技術センター（さいたま市）が、本州のスーパーで熊本産として売られていたアサリのDNAを分析し、外国産と判明した。流通経路をさかのぼって同社を突き止め、21年9月から22年11月にかけて立ち入り調査をして産地偽装を確認した。　同局の調査に対し経営者の男性は、仕入れたアサリは大半を直接卸売業者に販売し、一部を出荷調整の目的で短期間県内の漁場で蓄養していたと説明。「販売先の要望に応えるために表示を変えた。違法な行為をして反省している。今後、仕事を続ける場合は法令を順守する」と話しているという。</t>
    <phoneticPr fontId="16"/>
  </si>
  <si>
    <t>白鶴酒造、日本酒除く60品目を値上げ</t>
    <phoneticPr fontId="16"/>
  </si>
  <si>
    <t>白鶴酒造は日本酒を除くリキュール、ワイン、焼酎、みりん、食品の約60品目について、23年4月1日出荷分から価格改定を実施する。参考小売価格の約5～25％の値上げとなる。6日、発表した。同社は日本酒約150品目については、22年10月1日出荷分からすでに値上げを実施している。
　同社は「企業努力を重ねてきたが、原材料費などの価格上昇は続いている。自助努力のみでこれらのコスト上昇分を吸収することは、困難であると判断した」としている</t>
    <phoneticPr fontId="16"/>
  </si>
  <si>
    <t>食品表示　(12/16-12/18)</t>
    <rPh sb="0" eb="2">
      <t>ショクヒン</t>
    </rPh>
    <rPh sb="2" eb="4">
      <t>ヒョウジ</t>
    </rPh>
    <phoneticPr fontId="5"/>
  </si>
  <si>
    <t>中国産クワイから残留農薬検出　おせち料理用、京都府が業者に廃棄命令</t>
    <phoneticPr fontId="16"/>
  </si>
  <si>
    <t>京都府は14日、中国産クワイから国の基準値を超える残留農薬が検出されたとして、食品衛生法に基づき、輸入元の宇治市の青果物輸入会社に廃棄命令を出した。
　府山城北保健所によると、大阪検疫所が実施したモニタリング検査で、同社が輸入したクワイから、基準値の2倍の農薬「パクロブトラゾール」を検出した。おせち料理の食材として同社は6.5トンを輸入。半分程度が流通したとみられ、回収している。農薬の残留量は健康に影響を与えるほどではないという。</t>
    <phoneticPr fontId="16"/>
  </si>
  <si>
    <t>https://nordot.app/975656628640743424?c=388701204576175201</t>
    <phoneticPr fontId="16"/>
  </si>
  <si>
    <t>日本産肉なしカップ麺が不合格 半年で5件目／台湾</t>
    <phoneticPr fontId="16"/>
  </si>
  <si>
    <t>（台北中央社）日本から輸入した肉なしカップ麺から基準値を超える残留農薬が検出され、台湾の水際検査で不合格となった。衛生福利部（保健省）食品薬物管理署が13日、水際検査での不合格食品の最新版リストを公表した。日本の肉なしインスタントラーメンが水際検査で不合格になるのは過去半年で5件目。不合格になったのは茨城で製造された「麺のスナオシ 辛い拉麺」。かやくからエチレンオキシド0.209mg/kgが検出された。輸入された37.92キロが全て積み戻しまたは廃棄される。同署北区管理センターの担当者は、同製品を輸入した業者が不合格になるのは初めて。日本から輸入した肉なしインスタント麺の不合格が相次いでいることから、8月8日から抜き取り検査の割合を20～50％に引き上げていると説明した。日本産の肉入りインスタント麺も先月、2度にわたって不合格が公表されていた。</t>
    <phoneticPr fontId="16"/>
  </si>
  <si>
    <t>https://www.excite.co.jp/news/article/Jpcna_CNA_20221213_202212130007/</t>
    <phoneticPr fontId="16"/>
  </si>
  <si>
    <t>マイクロLED実用化へまた一歩、東芝が赤色発光強度6倍の透明蛍光体を開発</t>
    <phoneticPr fontId="16"/>
  </si>
  <si>
    <t>https://monoist.itmedia.co.jp/mn/articles/2212/13/news070.html</t>
    <phoneticPr fontId="16"/>
  </si>
  <si>
    <t>東芝は2022年12月13日、可視光下では無色透明だが紫外光を当てると強く発光する「透明蛍光体」について、溶解性を高めることで可視光下での透明度を高めるとともに、紫外光を当てたときの赤色発光強度が従来比で6倍となる新規材料を開発したと発表した。現在はサンプル提供可能な状態にある。ミニLED／マイクロLEDディスプレイ用の蛍光体やセキュリティ印刷、紫外光センシングの他、農薬と反応すると消光する特性を利用した残留農薬検出などの用途に向けて2025年の量産を目指す。可視光下では白色の粉末紫外線を当てると赤色で発光する。今回新たに開発した透明蛍光体は、東芝が2003年から開発を進めてきた有機蛍光体の設計技術がベースになっている。中でも、3価のEu（ユーロピウム）イオン（以下、Eu（III）イオン）を用いた有機金属錯体は、ポリマーに溶解することで透明化できるとともに高い色純度で発光し、発光スペクトルの色相が蛍光体の濃度や溶解する媒体の性質に依存しない特性を有している。その一方で、ポリマーへの溶解性が低いことが実用化に向けた課題になっていた。溶媒への溶解性が低いと有機蛍光体が溶媒中で微粒子状で存在してしまうので、可視光を当てたときには透明なはずなのに、見る角度や光の当たり具合によって透明ではなくなってしまう。また、微粒子の粒径のばらつきにより素子特性のばらつきが発生したり、微粒子の光散乱が素子の特性を落としたりしてしまう。加えて、Eu（III）イオンの有機金属錯体は、発光スペクトルの色純度は高いものの発光強度が低いという問題もあった。・・・さらに、新開発の透明蛍光体は従来と異なる特性として、有機リン系殺虫剤であるジクロルボスと反応して、瞬時に発光しなくなる「消光」が確認されている。この特性を用いれば、食料品などへのジクロルボスの混入について、高価で手間もかかる機器分析に頼らずに簡便に検出できるようになる。1次スクリーニングとしてこの手法を用い、消光が起きた場合には詳細な機器分析を行うことを想定している。なお、現時点ではジクロルボスでのみ消光が起こり、メタミドホスなど他の有機リン系殺虫剤では起こらないという。岩永氏は「配位子を変えれば、選択制を持たせる形で対応することなども可能だろう」と述べている。</t>
    <phoneticPr fontId="16"/>
  </si>
  <si>
    <t>残留農薬　(12/16-12/18)</t>
    <phoneticPr fontId="16"/>
  </si>
  <si>
    <t>https://news.livedoor.com/article/detail/23378015/</t>
    <phoneticPr fontId="106"/>
  </si>
  <si>
    <t>http://www.newsclip.be/article/2022/12/15/47633.html</t>
    <phoneticPr fontId="106"/>
  </si>
  <si>
    <t>https://www.excite.co.jp/news/article/Jpcna_CNA_20221213_202212130007/</t>
    <phoneticPr fontId="106"/>
  </si>
  <si>
    <t>https://www.sankei.com/article/20221212-C4XT5CEV6FOXHGYNIZ2RFIFK4M/</t>
    <phoneticPr fontId="106"/>
  </si>
  <si>
    <t>https://www.jetro.go.jp/biznews/2022/12/87bdf0d3b6f75dff.html</t>
    <phoneticPr fontId="106"/>
  </si>
  <si>
    <t>https://jp.reuters.com/article/health-coronavirus-china-consumers-idJPKBN2SW07I</t>
    <phoneticPr fontId="106"/>
  </si>
  <si>
    <t>https://japanese.joins.com/JArticle/298655</t>
    <phoneticPr fontId="106"/>
  </si>
  <si>
    <t>（台北中央社）与党・民進党の王定宇（おうていう）立法委員（国会議員）は14日、立法院（国会）外交・国防委員会で、中国が台湾産の水産物や酒類を禁輸したことについて、台湾も報復措置を取るべきだと訴えた。これに対し経済部（経済省）の陳正祺政務次長は「検討する」と答えた。
中国は昨年から農水産物や酒類を相次いで輸入停止にしている。王氏は、農業や漁業従事者がいじめられた場合、他国は対抗措置に動くと指摘。中国産ビールの台湾への輸出額は2021年には21億6千万元（約96億円）に達しているとし、政府は関連の措置または中国の燕京ビールや青島ビールの禁輸ができないのかと問いかけた。また台湾から中国への輸出額は、台湾からの輸出額全体の43％を占めているとしながらも、うち22％は集積回路（IC）チップなどだと指摘。台湾が強みとする産業を使った制裁措置や米国が進める半導体の対中輸出規制への参加検討を訴えた。</t>
    <phoneticPr fontId="106"/>
  </si>
  <si>
    <t>欧米、アジアなどでホテル、サービスアパート、飲食店を展開するタイのマイナー・インターナショナルは13日、タイでタピオカティーなど茶系飲料を提供する喫茶店チェーン「GAGA」を展開するGAGAベバレジーズ（タイランド）の株式50.1％を取得したと発表した。
　GAGAは2018年創業。現在の店舗数は29店。</t>
    <phoneticPr fontId="106"/>
  </si>
  <si>
    <t>https://www.swissinfo.ch/jpn/%E3%82%B9%E3%82%A4%E3%82%B9%E9%A3%9F%E5%93%81%E5%A4%A7%E6%89%8B%E3%83%8D%E3%82%B9%E3%83%AC-%E3%82%A6%E3%82%AF%E3%83%A9%E3%82%A4%E3%83%8A%E3%81%AB%E6%96%B0%E5%B7%A5%E5%A0%B4%E3%82%92%E9%96%8B%E8%A8%AD%E3%81%B8/48133224</t>
    <phoneticPr fontId="106"/>
  </si>
  <si>
    <t>スイスの多国籍企業ネスレは12日、ウクライナ西部における新生産施設の立ち上げに4千万フラン（約58億円）投資すると発表した。これにより新たな雇用が1500人分創出される。
同社は現在ウクライナに約5800人のスタッフを抱える。新工場は西部ボリーニ州のスモリヒフに開設する予定。ネスレは2月のロシアによるウクライナ侵攻以来、ウクライナへの新規投資を発表した数少ない国際企業の1つ。ネスレ南東欧市場のアレッサンドロ・ザネーリ最高経営責任者（CEO）は声明で「苦境に置かれたウクライナにおける重要な動きだ」とし、「私たちの目標は食品と料理の拠点を構築し、さらなる雇用を創出するとともに、ウクライナ人と欧州市民に高品質の製品を提供することだ」と述べた。ロシアの侵攻によりウクライナの経済は大打撃を受け、国際通貨基金（IMF）は今年35％縮小すると試算する。ロシアが電力施設に対して攻撃を強めており、ウクライナ国内ではここ数週間、全土で停電が起こっている。</t>
    <phoneticPr fontId="106"/>
  </si>
  <si>
    <t>（台北中央社）日本から輸入した肉なしカップ麺から基準値を超える残留農薬が検出され、台湾の水際検査で不合格となった。衛生福利部（保健省）食品薬物管理署が13日、水際検査での不合格食品の最新版リストを公表した。日本の肉なしインスタントラーメンが水際検査で不合格になるのは過去半年で5件目。不合格になったのは茨城で製造された「麺のスナオシ 辛い拉麺」。かやくからエチレンオキシド0.209mg/kgが検出された。輸入された37.92キロが全て積み戻しまたは廃棄される。</t>
    <phoneticPr fontId="106"/>
  </si>
  <si>
    <t>回転ずしチェーン大手のくら寿司は１２日、来年１０月までに中国本土に初進出すると発表した。中国への出店計画は以前に公表していたものの、新型コロナウイルスの感染拡大の影響で延期していた。中国が感染拡大を完全に封じ込める「ゼロコロナ」政策の緩和を発表したことなどを受け、くら寿司は中断していた市場調査を再開。出店地は明らかにしていないが、上海が有力とみられる。準備が整えば来年１０月までに中国に１号店を出店し、その後１０年間で１００店舗の出店を目指す。台湾にはすでに出店している。広報担当者は「今後の出店は上海など沿岸部を中心に検討している」とした。一方、この日発表した令和４年１０月期連結決算は、売上高が前期比２３・９％増の１８３０億円と２期連続で過去最高を更新したものの、原材料高や設備投資費の増加が響き、営業損益は１１億円の赤字（前期は２４億円の赤字）と２期連続の営業赤字となった。最終利益は６０・８％減の７億円。岡本浩之取締役は「例えばマグロが２年前に比べて約２倍、サーモンは約２・５倍となり、水道光熱費もこの１年間で４０％ほど上がっている」と、利益を圧迫した背景には急激な食材価格の高騰があると説明し、今後さらに悪化する可能性もあるとみている。入店から会計まで店員を介さず非接触で利用できる店舗のシステムを全店に導入したことで、繁忙時間帯のホール係を減らす対応もしているが、人件費の上昇を吸収できるまでには至っていないという。同社は今年１０月から、昭和５２年の創業以来初となる価格改定に踏み切り、最も安い１皿１１０円を１１５円に値上げした一方、高価格帯の２２０円は１６５円に下げた。価格改定直後の１０月は既存店の客数が前年同月比０・５％減とほぼ横ばい、客単価は６・４％増だったが、１１月になると客単価は５・２％増と順調に推移したものの、客数が８・４％減と下降に転じた。「日々の買い物で値上げを実感するようになり、生活防衛のため外食を減らそうとの意識が出ている」</t>
    <phoneticPr fontId="106"/>
  </si>
  <si>
    <t>日本の農林水産省と経済産業省は12月6日、経済連携協定（EPA）を利用して青果物などを輸出する際の特定原産地証明書の国内発給手続きを簡素化したと発表した（農林水産省外部サイトへ、新しいウィンドウで開きます、経済産業省外部サイトへ、新しいウィンドウで開きます）。日本からタイ向けに輸出する場合、日タイ経済連携協定（JTEPA）、日ASEAN包括的経済連携（AJCEP）協定、地域的な包括的経済連携（RCEP）協定が対象となる。EPA特恵税率を利用して日本産品を輸出するには、輸出業者は日本商工会議所から、輸出産品が日本原産との原産品判定を受けて、特定原産地証明書の発給を受ける必要がある。これまでは、日本原産との原産品判定を受けるには、輸出業者は署名入りの生産証明書または青果物などの購入先から入手した仕入書などを日本商工会議所に提出することが求められ、その場合には生産者の氏名や住所などの生産者情報も併せて提出する必要があった。今回の手続き簡素化により、仕入書などを活用する場合、これまで必要とされていた生産者情報の提出が不要となり、県名などの原産地情報の記載があれば、日本原産との原産品判定が可能となった。また、2回目以降の輸出では、日本原産と一度判定された産品と同一の原産地の産品であれば、再度の原産品判定を行うことなく、過去の判定結果を利用して特定原産地証明書の発給申請が可能。対象品目は、HSコード 7類（野菜）、8類（果実）、9類（茶等）、10類（コメ等穀物）、11類（米粉等）。</t>
    <phoneticPr fontId="106"/>
  </si>
  <si>
    <t>［上海　１２日　ロイター］ - 中国は新型コロナウイルスの感染を封じ込める「ゼロコロナ政策」を緩和し、この措置に疲れ切っていた市民や企業に歓迎された。だが東部の蘇州市に住むジョリー・ファンさん（４４）は緩和を受け、数週間先までの外食の計画を取りやめた。
理論的には、ロックダウン（封鎖措置）などで売り上げが落ち込んだマクドナルド、スターバックス、ヤム・チャイナ・ホールディングスのような外食企業や、ＬＶＭＨ（モエ・ヘネシー・ルイ・ヴィトン）など高級ブランド企業の見通しは明るくなっている。しかし専門家によれば、この緩和によって人口１４億人の６０％を感染の波が襲う恐れがある。そうした警戒感から多くの人々は外出を控えており、職場やサプライチェーン（供給網）の混乱を招きかねない。
雇用の安定と経済の減速に対する根強い不安から、消費も抑制されたままとなりそうだ。
一部のエコノミストは、来年初頭の中国の成長予測を下方修正し、過去半世紀で最悪に近い今年の低い成長率が続くとみている。</t>
    <phoneticPr fontId="106"/>
  </si>
  <si>
    <t>残念でくやしくない死があるだろうか。何の関係もない人の過ちで子どもが命を失ったとしたら。飲酒運転は個人や家族を超え社会全体の安全性を壊す深刻な犯罪だ。飲酒運転に対する処罰は強化されたが、韓国の飲酒運転死亡事故発生率は依然として経済協力開発機構（ＯＥＣＤ）加盟国で最高水準だ。
強力な処罰にもなぜ飲酒運転が減らないのだろうか。飲酒運転は「飲酒運転をすれば事故が起きる恐れがあり、処罰を受ける」という前頭葉の理性的判断より、「もっとうれしく楽しくなるために酒を飲みたい」という感情脳の欲求が大きい時に発生する。飲酒運転の再犯率は４５％に達する。飲酒運転者の半分近くはすでに前頭葉が辺縁系に勝つことはできない人々だ。彼らへの強力な処罰は飲酒運転予防に大きな効果はない。処罰強化だけでなく義務的に治療を受けるようにする公衆保健政策が伴ってこそ飲酒運転事故を防げる。
『アルコールは一般的商品ではない』。世界的な保健社会学者であるトーマス・バボールらが書いた「アルコール政策のバイブル」と言える本の題名だ。韓国の飲酒運転交通事故死亡者は減少しているが、アルコール関連疾患の死亡者は２０２０年に初めて５０００人を超えた。アルコール性肝臓疾患、アルコール使用障害など１００％アルコールによって発生する疾患で、１日平均１４．１人が死亡する。</t>
    <phoneticPr fontId="106"/>
  </si>
  <si>
    <t xml:space="preserve">与党立法委員、中国産酒類の禁輸訴え 経済部「検討する」／台湾 - ライブドアニュース </t>
  </si>
  <si>
    <t xml:space="preserve">タイのホテル外食大手マイナー、喫茶店チェーン買収 | newsclip - ニュースクリップ </t>
  </si>
  <si>
    <t>スイス食品大手ネスレ、ウクライナに新工場を開設へ - SWI swissinfo.ch</t>
  </si>
  <si>
    <t>日本産肉なしカップ麺が不合格 半年で5件目／台湾 - エキサイト</t>
  </si>
  <si>
    <t>くら寿司、中国に１００店出店へ　原材料高で２期連続営業赤字 - 産経ニュース</t>
  </si>
  <si>
    <t>日本が青果物など輸出する際のEPA原産地証明書の発給手続き簡素化(世界、タイ、日本) ｜ジェトロ</t>
  </si>
  <si>
    <t xml:space="preserve">アングル：中国、個人消費の迅速回復は望み薄 コロナ警戒解けず | ロイター </t>
  </si>
  <si>
    <t>＜酒に寛大な飲酒共和国、韓国＞１日平均１４人がアルコール疾患で死亡 | Joongang Ilbo | 中央日報</t>
  </si>
  <si>
    <t>台湾</t>
    <rPh sb="0" eb="2">
      <t>タイワン</t>
    </rPh>
    <phoneticPr fontId="106"/>
  </si>
  <si>
    <t>タイ</t>
    <phoneticPr fontId="106"/>
  </si>
  <si>
    <t>スイス</t>
    <phoneticPr fontId="106"/>
  </si>
  <si>
    <t>中国</t>
    <rPh sb="0" eb="2">
      <t>チュウゴク</t>
    </rPh>
    <phoneticPr fontId="106"/>
  </si>
  <si>
    <t>韓国</t>
    <rPh sb="0" eb="2">
      <t>カンコク</t>
    </rPh>
    <phoneticPr fontId="106"/>
  </si>
  <si>
    <t>今週のお題　(年末になりました　来年に向けて　大掃除)</t>
    <rPh sb="7" eb="9">
      <t>ネンマツ</t>
    </rPh>
    <rPh sb="16" eb="18">
      <t>ライネン</t>
    </rPh>
    <rPh sb="19" eb="20">
      <t>ム</t>
    </rPh>
    <rPh sb="23" eb="26">
      <t>オオソウジ</t>
    </rPh>
    <phoneticPr fontId="5"/>
  </si>
  <si>
    <t>いつも掃除がなかなかできない場所を見つけて　ピカピカに</t>
    <rPh sb="3" eb="5">
      <t>ソウジ</t>
    </rPh>
    <rPh sb="14" eb="16">
      <t>バショ</t>
    </rPh>
    <rPh sb="17" eb="18">
      <t>ミ</t>
    </rPh>
    <phoneticPr fontId="5"/>
  </si>
  <si>
    <r>
      <t>大晦日まであと2週間。</t>
    </r>
    <r>
      <rPr>
        <b/>
        <sz val="12"/>
        <color indexed="9"/>
        <rFont val="ＭＳ Ｐゴシック"/>
        <family val="3"/>
        <charset val="128"/>
      </rPr>
      <t xml:space="preserve">
★普段なかなかブラッシングや拭取り掃除ができない場所を、全員で時間を決めて一斉に大掃除しましょう。 
★こんなところに、こんなものが落ちている。場合によってはあってはならないものも見つけてしまうかもしれません。
</t>
    </r>
    <r>
      <rPr>
        <b/>
        <u/>
        <sz val="12"/>
        <color indexed="13"/>
        <rFont val="ＭＳ Ｐゴシック"/>
        <family val="3"/>
        <charset val="128"/>
      </rPr>
      <t>一年完璧に仕事が運ぶことはまず無いでしょう。</t>
    </r>
    <r>
      <rPr>
        <b/>
        <sz val="12"/>
        <color indexed="9"/>
        <rFont val="ＭＳ Ｐゴシック"/>
        <family val="3"/>
        <charset val="128"/>
      </rPr>
      <t xml:space="preserve">
★トラブルや事故は、いくつもの原因やうっかりが重なって発生します。軽微なうちに確実に対処しておきましょう。そうすれば、大事に至りません。</t>
    </r>
    <r>
      <rPr>
        <b/>
        <u/>
        <sz val="12"/>
        <color indexed="13"/>
        <rFont val="ＭＳ Ｐゴシック"/>
        <family val="3"/>
        <charset val="128"/>
      </rPr>
      <t>隅から隅まで一年の無事を感謝して磨き上げて下さい。</t>
    </r>
    <r>
      <rPr>
        <b/>
        <sz val="12"/>
        <color indexed="9"/>
        <rFont val="ＭＳ Ｐゴシック"/>
        <family val="3"/>
        <charset val="128"/>
      </rPr>
      <t xml:space="preserve">
★色々な思いと意外なゴミを発見したら職場で共有しましょう。
写真で張り出しましょう。過去の遺産からは事故は起こりません。</t>
    </r>
    <rPh sb="0" eb="3">
      <t>オオミソカ</t>
    </rPh>
    <rPh sb="8" eb="10">
      <t>シュウカン</t>
    </rPh>
    <rPh sb="133" eb="134">
      <t>ナ</t>
    </rPh>
    <rPh sb="168" eb="170">
      <t>ハッセイ</t>
    </rPh>
    <rPh sb="174" eb="176">
      <t>ケイビ</t>
    </rPh>
    <rPh sb="180" eb="182">
      <t>カクジツ</t>
    </rPh>
    <rPh sb="183" eb="185">
      <t>タイショ</t>
    </rPh>
    <rPh sb="200" eb="202">
      <t>ダイジ</t>
    </rPh>
    <rPh sb="203" eb="204">
      <t>イタ</t>
    </rPh>
    <rPh sb="230" eb="231">
      <t>クダ</t>
    </rPh>
    <rPh sb="236" eb="238">
      <t>イロイロ</t>
    </rPh>
    <rPh sb="253" eb="255">
      <t>ショクバ</t>
    </rPh>
    <rPh sb="256" eb="258">
      <t>キョウユウ</t>
    </rPh>
    <rPh sb="265" eb="267">
      <t>シャシン</t>
    </rPh>
    <rPh sb="268" eb="269">
      <t>ハ</t>
    </rPh>
    <rPh sb="270" eb="271">
      <t>ダ</t>
    </rPh>
    <rPh sb="277" eb="279">
      <t>カコ</t>
    </rPh>
    <rPh sb="280" eb="282">
      <t>イサン</t>
    </rPh>
    <rPh sb="285" eb="287">
      <t>ジコ</t>
    </rPh>
    <rPh sb="288" eb="289">
      <t>オ</t>
    </rPh>
    <phoneticPr fontId="5"/>
  </si>
  <si>
    <r>
      <rPr>
        <b/>
        <sz val="14"/>
        <color theme="9"/>
        <rFont val="ＭＳ Ｐゴシック"/>
        <family val="3"/>
        <charset val="128"/>
      </rPr>
      <t>★工場の環境検査や製造物の細菌検査で異常値が出る場合は、必ず何等かの原因があります。</t>
    </r>
    <r>
      <rPr>
        <b/>
        <sz val="12"/>
        <color indexed="13"/>
        <rFont val="ＭＳ Ｐゴシック"/>
        <family val="3"/>
        <charset val="128"/>
      </rPr>
      <t xml:space="preserve">
　 </t>
    </r>
    <r>
      <rPr>
        <b/>
        <u/>
        <sz val="12"/>
        <color indexed="51"/>
        <rFont val="ＭＳ Ｐゴシック"/>
        <family val="3"/>
        <charset val="128"/>
      </rPr>
      <t>原因を解決しない限り、問題は解決されません。</t>
    </r>
    <r>
      <rPr>
        <b/>
        <sz val="12"/>
        <color indexed="43"/>
        <rFont val="ＭＳ Ｐゴシック"/>
        <family val="3"/>
        <charset val="128"/>
      </rPr>
      <t xml:space="preserve">
</t>
    </r>
    <r>
      <rPr>
        <b/>
        <sz val="12"/>
        <color theme="0"/>
        <rFont val="ＭＳ Ｐゴシック"/>
        <family val="3"/>
        <charset val="128"/>
      </rPr>
      <t>●＜本当にあったお話＞　工場のイクラ製品からサルモネラ属菌を検出したことがあります。</t>
    </r>
    <r>
      <rPr>
        <b/>
        <sz val="12"/>
        <color indexed="43"/>
        <rFont val="ＭＳ Ｐゴシック"/>
        <family val="3"/>
        <charset val="128"/>
      </rPr>
      <t xml:space="preserve">
★工場長の判断は、出荷前の全品廃棄と製造ラインの完全停止、一斉清掃と床壁の改修でした。
★連日徹底的に清掃したところ、冷凍イカの解凍槽の影から２匹のネズミの死骸が見つかりました。
★更に工場内の全てを隅々まで清掃し、ドアや床の隙間を補修してようやく再稼働にこぎつけました。
</t>
    </r>
    <r>
      <rPr>
        <b/>
        <sz val="13"/>
        <color theme="0"/>
        <rFont val="ＭＳ Ｐゴシック"/>
        <family val="3"/>
        <charset val="128"/>
      </rPr>
      <t>その後、今日まで製品と環境検査からサルモネラ属菌は検出されていません。</t>
    </r>
    <rPh sb="24" eb="26">
      <t>バアイ</t>
    </rPh>
    <rPh sb="30" eb="32">
      <t>ナンラ</t>
    </rPh>
    <rPh sb="45" eb="47">
      <t>ゲンイン</t>
    </rPh>
    <rPh sb="48" eb="50">
      <t>カイケツ</t>
    </rPh>
    <rPh sb="53" eb="54">
      <t>カギ</t>
    </rPh>
    <rPh sb="56" eb="58">
      <t>モンダイ</t>
    </rPh>
    <rPh sb="59" eb="61">
      <t>カイケツ</t>
    </rPh>
    <rPh sb="70" eb="72">
      <t>ホントウ</t>
    </rPh>
    <rPh sb="77" eb="78">
      <t>ハナシ</t>
    </rPh>
    <rPh sb="80" eb="82">
      <t>コウジョウ</t>
    </rPh>
    <rPh sb="86" eb="88">
      <t>セイヒン</t>
    </rPh>
    <rPh sb="95" eb="96">
      <t>ゾク</t>
    </rPh>
    <rPh sb="114" eb="115">
      <t>チョウ</t>
    </rPh>
    <rPh sb="179" eb="180">
      <t>カゲ</t>
    </rPh>
    <rPh sb="189" eb="191">
      <t>シガイ</t>
    </rPh>
    <rPh sb="208" eb="209">
      <t>スベ</t>
    </rPh>
    <rPh sb="271" eb="272">
      <t>ゾク</t>
    </rPh>
    <rPh sb="274" eb="276">
      <t>ケンシュツ</t>
    </rPh>
    <phoneticPr fontId="5"/>
  </si>
  <si>
    <t>2022年も残すところ2週間となりました。今年も多くの　工場や店舗の検査をしました。良い施設には、必ず　行き届いた心意気、サービスがありました。品質の基本には、お客様への安心と安全、また来ていただくための努力が見られました。接客する方々の多くは良いマナーをお持ちです。問題は経営者と従業員の接点となる店長やリーダーの力量です。来年はここに投資しましょう。WITHコロナ、上だけ見ていても、下だけ見ていてもだめですね</t>
    <rPh sb="4" eb="5">
      <t>ネン</t>
    </rPh>
    <rPh sb="6" eb="7">
      <t>ノコ</t>
    </rPh>
    <rPh sb="12" eb="14">
      <t>シュウカン</t>
    </rPh>
    <rPh sb="21" eb="23">
      <t>コトシ</t>
    </rPh>
    <rPh sb="24" eb="25">
      <t>オオ</t>
    </rPh>
    <rPh sb="28" eb="30">
      <t>コウジョウ</t>
    </rPh>
    <rPh sb="31" eb="33">
      <t>テンポ</t>
    </rPh>
    <rPh sb="34" eb="36">
      <t>ケンサ</t>
    </rPh>
    <rPh sb="42" eb="43">
      <t>ヨ</t>
    </rPh>
    <rPh sb="44" eb="46">
      <t>シセツ</t>
    </rPh>
    <rPh sb="49" eb="50">
      <t>カナラ</t>
    </rPh>
    <rPh sb="52" eb="53">
      <t>ユ</t>
    </rPh>
    <rPh sb="54" eb="55">
      <t>トド</t>
    </rPh>
    <rPh sb="57" eb="60">
      <t>ココロイキ</t>
    </rPh>
    <rPh sb="72" eb="74">
      <t>ヒンシツ</t>
    </rPh>
    <rPh sb="75" eb="77">
      <t>キホン</t>
    </rPh>
    <rPh sb="81" eb="83">
      <t>キャクサマ</t>
    </rPh>
    <rPh sb="85" eb="87">
      <t>アンシン</t>
    </rPh>
    <rPh sb="88" eb="90">
      <t>アンゼン</t>
    </rPh>
    <rPh sb="93" eb="94">
      <t>キ</t>
    </rPh>
    <rPh sb="102" eb="104">
      <t>ドリョク</t>
    </rPh>
    <rPh sb="105" eb="106">
      <t>ミ</t>
    </rPh>
    <rPh sb="112" eb="114">
      <t>セッキャク</t>
    </rPh>
    <rPh sb="116" eb="120">
      <t>カタガタノオオ</t>
    </rPh>
    <rPh sb="122" eb="123">
      <t>ヨ</t>
    </rPh>
    <rPh sb="129" eb="130">
      <t>モ</t>
    </rPh>
    <rPh sb="134" eb="136">
      <t>モンダイ</t>
    </rPh>
    <rPh sb="137" eb="140">
      <t>ケイエイシャ</t>
    </rPh>
    <rPh sb="141" eb="144">
      <t>ジュウギョウイン</t>
    </rPh>
    <rPh sb="145" eb="147">
      <t>セッテン</t>
    </rPh>
    <rPh sb="150" eb="152">
      <t>テンチョウ</t>
    </rPh>
    <rPh sb="158" eb="160">
      <t>リキリョウ</t>
    </rPh>
    <rPh sb="163" eb="165">
      <t>ライネン</t>
    </rPh>
    <rPh sb="169" eb="171">
      <t>トウシ</t>
    </rPh>
    <rPh sb="185" eb="186">
      <t>ウエ</t>
    </rPh>
    <rPh sb="188" eb="189">
      <t>ミ</t>
    </rPh>
    <rPh sb="194" eb="195">
      <t>シタ</t>
    </rPh>
    <rPh sb="197" eb="198">
      <t>ミ</t>
    </rPh>
    <phoneticPr fontId="106"/>
  </si>
  <si>
    <t>店舗教育は短時間と整理されたポイント学習から
　←　　　　食品取扱者の日常教本</t>
    <rPh sb="0" eb="4">
      <t>テンポキョウイク</t>
    </rPh>
    <rPh sb="5" eb="8">
      <t>タンジカン</t>
    </rPh>
    <rPh sb="9" eb="11">
      <t>セイリ</t>
    </rPh>
    <rPh sb="18" eb="20">
      <t>ガクシュウ</t>
    </rPh>
    <rPh sb="29" eb="34">
      <t>ショクヒントリアツカイシャ</t>
    </rPh>
    <rPh sb="35" eb="37">
      <t>ニチジョウ</t>
    </rPh>
    <rPh sb="37" eb="39">
      <t>キョウホン</t>
    </rPh>
    <phoneticPr fontId="106"/>
  </si>
  <si>
    <t>食品取扱者の日常教本</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</si>
</sst>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 numFmtId="185" formatCode="0_);[Red]\(0\)"/>
  </numFmts>
  <fonts count="247">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sz val="12.55"/>
      <color theme="1"/>
      <name val="Inherit"/>
      <family val="2"/>
    </font>
    <font>
      <sz val="12.55"/>
      <color theme="0"/>
      <name val="Inherit"/>
      <family val="2"/>
    </font>
    <font>
      <sz val="12.55"/>
      <color theme="0"/>
      <name val="ＭＳ Ｐゴシック"/>
      <family val="3"/>
      <charset val="128"/>
    </font>
    <font>
      <b/>
      <sz val="11"/>
      <color rgb="FFFF0000"/>
      <name val="ＭＳ Ｐゴシック"/>
      <family val="3"/>
      <charset val="128"/>
      <scheme val="minor"/>
    </font>
    <font>
      <b/>
      <sz val="12"/>
      <color rgb="FF222222"/>
      <name val="游ゴシック"/>
      <family val="3"/>
      <charset val="128"/>
    </font>
    <font>
      <b/>
      <sz val="11"/>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font>
    <font>
      <sz val="10.5"/>
      <color theme="1"/>
      <name val="游明朝"/>
      <family val="1"/>
      <charset val="128"/>
    </font>
    <font>
      <sz val="7"/>
      <color theme="1"/>
      <name val="Times New Roman"/>
      <family val="1"/>
    </font>
    <font>
      <sz val="9"/>
      <color theme="1"/>
      <name val="游明朝"/>
      <family val="1"/>
      <charset val="128"/>
    </font>
    <font>
      <sz val="8"/>
      <color theme="1"/>
      <name val="游明朝"/>
      <family val="1"/>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sz val="10.5"/>
      <color rgb="FFFF0000"/>
      <name val="游明朝"/>
      <family val="1"/>
      <charset val="128"/>
    </font>
    <font>
      <b/>
      <sz val="12"/>
      <color rgb="FFFF0000"/>
      <name val="メイリオ"/>
      <family val="3"/>
      <charset val="128"/>
    </font>
    <font>
      <sz val="11"/>
      <color theme="1"/>
      <name val="Inherit"/>
      <family val="2"/>
    </font>
    <font>
      <sz val="11"/>
      <color theme="0"/>
      <name val="Inherit"/>
      <family val="2"/>
    </font>
    <font>
      <sz val="11"/>
      <color theme="0"/>
      <name val="ＭＳ Ｐゴシック"/>
      <family val="3"/>
      <charset val="128"/>
    </font>
    <font>
      <sz val="11"/>
      <color theme="1"/>
      <name val="游明朝"/>
      <family val="1"/>
      <charset val="128"/>
    </font>
    <font>
      <sz val="10"/>
      <color theme="0"/>
      <name val="Inherit"/>
      <family val="3"/>
      <charset val="128"/>
    </font>
    <font>
      <sz val="10"/>
      <color theme="0"/>
      <name val="ＭＳ Ｐゴシック"/>
      <family val="3"/>
      <charset val="128"/>
    </font>
    <font>
      <sz val="10"/>
      <color theme="0"/>
      <name val="Inherit"/>
      <family val="2"/>
    </font>
    <font>
      <sz val="11"/>
      <color rgb="FFFF0000"/>
      <name val="ＭＳ Ｐゴシック"/>
      <family val="3"/>
      <charset val="128"/>
    </font>
    <font>
      <b/>
      <sz val="14"/>
      <color theme="4"/>
      <name val="ＭＳ Ｐゴシック"/>
      <family val="3"/>
      <charset val="128"/>
    </font>
    <font>
      <sz val="11"/>
      <color theme="1"/>
      <name val="Meiryo"/>
      <family val="3"/>
      <charset val="128"/>
    </font>
    <font>
      <b/>
      <sz val="20"/>
      <name val="游ゴシック"/>
      <family val="3"/>
      <charset val="128"/>
    </font>
    <font>
      <b/>
      <sz val="16"/>
      <color theme="0"/>
      <name val="ＭＳ Ｐゴシック"/>
      <family val="3"/>
      <charset val="128"/>
    </font>
    <font>
      <sz val="6"/>
      <name val="ＭＳ Ｐゴシック"/>
      <family val="3"/>
      <charset val="128"/>
      <scheme val="minor"/>
    </font>
    <font>
      <b/>
      <sz val="16"/>
      <color theme="1"/>
      <name val="游明朝"/>
      <family val="1"/>
      <charset val="128"/>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20"/>
      <color theme="0"/>
      <name val="ＭＳ Ｐゴシック"/>
      <family val="3"/>
      <charset val="128"/>
    </font>
    <font>
      <sz val="7"/>
      <color theme="1"/>
      <name val="游明朝"/>
      <family val="1"/>
      <charset val="128"/>
    </font>
    <font>
      <b/>
      <sz val="16"/>
      <color rgb="FFFF0000"/>
      <name val="游明朝"/>
      <family val="1"/>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6"/>
      <color theme="1"/>
      <name val="ＭＳ Ｐゴシック"/>
      <family val="3"/>
      <charset val="128"/>
      <scheme val="minor"/>
    </font>
    <font>
      <b/>
      <sz val="10"/>
      <color theme="0"/>
      <name val="ＭＳ Ｐゴシック"/>
      <family val="3"/>
      <charset val="128"/>
    </font>
    <font>
      <b/>
      <u/>
      <sz val="12"/>
      <color theme="0"/>
      <name val="ＭＳ Ｐゴシック"/>
      <family val="3"/>
      <charset val="128"/>
    </font>
    <font>
      <b/>
      <u/>
      <sz val="13"/>
      <color rgb="FFFFFF00"/>
      <name val="Inherit"/>
    </font>
    <font>
      <b/>
      <sz val="18"/>
      <color rgb="FFFFFF00"/>
      <name val="ＭＳ Ｐゴシック"/>
      <family val="3"/>
      <charset val="128"/>
    </font>
    <font>
      <b/>
      <sz val="12"/>
      <color rgb="FFFFFF00"/>
      <name val="ＭＳ Ｐゴシック"/>
      <family val="3"/>
      <charset val="128"/>
    </font>
    <font>
      <b/>
      <sz val="11"/>
      <color rgb="FFFFFF00"/>
      <name val="ＭＳ Ｐゴシック"/>
      <family val="3"/>
      <charset val="128"/>
    </font>
    <font>
      <sz val="11"/>
      <color rgb="FFFFFF00"/>
      <name val="ＭＳ Ｐゴシック"/>
      <family val="3"/>
      <charset val="128"/>
      <scheme val="minor"/>
    </font>
    <font>
      <b/>
      <sz val="16"/>
      <name val="Arial"/>
      <family val="2"/>
      <charset val="128"/>
    </font>
    <font>
      <b/>
      <sz val="18"/>
      <color rgb="FFFF0000"/>
      <name val="Arial"/>
      <family val="2"/>
    </font>
    <font>
      <sz val="13"/>
      <color theme="0"/>
      <name val="Inherit"/>
      <family val="2"/>
    </font>
    <font>
      <sz val="13"/>
      <color theme="0"/>
      <name val="Inherit"/>
    </font>
    <font>
      <b/>
      <sz val="16"/>
      <color rgb="FFFF0000"/>
      <name val="ＭＳ Ｐゴシック"/>
      <family val="3"/>
      <charset val="128"/>
      <scheme val="minor"/>
    </font>
    <font>
      <b/>
      <u/>
      <sz val="16"/>
      <color indexed="12"/>
      <name val="ＭＳ Ｐゴシック"/>
      <family val="3"/>
      <charset val="128"/>
    </font>
    <font>
      <sz val="13"/>
      <color theme="0"/>
      <name val="Arial"/>
      <family val="2"/>
    </font>
    <font>
      <b/>
      <sz val="18"/>
      <color indexed="8"/>
      <name val="ＭＳ Ｐゴシック"/>
      <family val="3"/>
      <charset val="128"/>
    </font>
    <font>
      <b/>
      <sz val="12"/>
      <name val="Arial"/>
      <family val="2"/>
    </font>
    <font>
      <sz val="20"/>
      <color rgb="FF000000"/>
      <name val="ＭＳ Ｐゴシック"/>
      <family val="3"/>
      <charset val="128"/>
    </font>
    <font>
      <b/>
      <sz val="12"/>
      <name val="ＭＳ Ｐゴシック"/>
      <family val="3"/>
      <charset val="128"/>
      <scheme val="minor"/>
    </font>
    <font>
      <sz val="12"/>
      <name val="Arial"/>
      <family val="2"/>
    </font>
    <font>
      <b/>
      <sz val="11"/>
      <color theme="1"/>
      <name val="ＭＳ Ｐゴシック"/>
      <family val="3"/>
      <charset val="128"/>
    </font>
    <font>
      <b/>
      <sz val="20"/>
      <color theme="1"/>
      <name val="ＭＳ Ｐゴシック"/>
      <family val="3"/>
      <charset val="128"/>
      <scheme val="minor"/>
    </font>
    <font>
      <sz val="11"/>
      <color rgb="FF000000"/>
      <name val="ＭＳ Ｐゴシック"/>
      <family val="3"/>
      <charset val="128"/>
    </font>
    <font>
      <b/>
      <sz val="20"/>
      <color rgb="FF000000"/>
      <name val="メイリオ"/>
      <family val="3"/>
      <charset val="128"/>
    </font>
    <font>
      <b/>
      <sz val="20"/>
      <name val="メイリオ"/>
      <family val="3"/>
      <charset val="128"/>
    </font>
    <font>
      <b/>
      <sz val="20"/>
      <color indexed="8"/>
      <name val="メイリオ"/>
      <family val="3"/>
      <charset val="128"/>
    </font>
    <font>
      <b/>
      <sz val="14"/>
      <name val="Arial"/>
      <family val="2"/>
    </font>
    <font>
      <sz val="14"/>
      <name val="Arial"/>
      <family val="2"/>
    </font>
    <font>
      <b/>
      <sz val="14"/>
      <color theme="0"/>
      <name val="ＭＳ Ｐゴシック"/>
      <family val="3"/>
      <charset val="128"/>
    </font>
    <font>
      <sz val="11"/>
      <color theme="1"/>
      <name val="ＭＳ Ｐゴシック"/>
      <family val="3"/>
      <charset val="128"/>
      <scheme val="major"/>
    </font>
    <font>
      <sz val="11"/>
      <name val="ＭＳ Ｐゴシック"/>
      <family val="3"/>
      <charset val="128"/>
      <scheme val="major"/>
    </font>
    <font>
      <sz val="13"/>
      <color theme="0"/>
      <name val="游ゴシック"/>
      <family val="2"/>
      <charset val="128"/>
    </font>
    <font>
      <b/>
      <sz val="13"/>
      <color rgb="FFFFFF00"/>
      <name val="Inherit"/>
    </font>
    <font>
      <b/>
      <sz val="11"/>
      <name val="游ゴシック"/>
      <family val="3"/>
      <charset val="128"/>
    </font>
    <font>
      <b/>
      <sz val="11"/>
      <color theme="1"/>
      <name val="游ゴシック"/>
      <family val="3"/>
      <charset val="128"/>
    </font>
    <font>
      <b/>
      <sz val="9"/>
      <color rgb="FFFF0000"/>
      <name val="ＭＳ Ｐゴシック"/>
      <family val="3"/>
      <charset val="128"/>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11"/>
      <name val="Meiryo UI"/>
      <family val="3"/>
      <charset val="128"/>
    </font>
    <font>
      <sz val="11"/>
      <name val="ＪＳＰゴシック"/>
      <family val="3"/>
      <charset val="128"/>
    </font>
    <font>
      <sz val="12"/>
      <name val="ＪＳＰゴシック"/>
      <family val="3"/>
      <charset val="128"/>
    </font>
    <font>
      <sz val="14"/>
      <name val="ＭＳ Ｐゴシック"/>
      <family val="3"/>
      <charset val="128"/>
      <scheme val="minor"/>
    </font>
    <font>
      <b/>
      <sz val="9"/>
      <name val="ＭＳ Ｐゴシック"/>
      <family val="3"/>
      <charset val="128"/>
    </font>
    <font>
      <b/>
      <sz val="20"/>
      <color theme="1"/>
      <name val="ＭＳ Ｐゴシック"/>
      <family val="3"/>
      <charset val="128"/>
    </font>
    <font>
      <sz val="12.55"/>
      <name val="ＭＳ Ｐゴシック"/>
      <family val="3"/>
      <charset val="128"/>
    </font>
    <font>
      <sz val="12.55"/>
      <name val="Inherit"/>
      <family val="2"/>
    </font>
    <font>
      <sz val="20"/>
      <name val="ＭＳ Ｐゴシック"/>
      <family val="3"/>
      <charset val="128"/>
      <scheme val="minor"/>
    </font>
    <font>
      <b/>
      <sz val="11"/>
      <name val="ＭＳ Ｐゴシック"/>
      <family val="3"/>
      <charset val="128"/>
      <scheme val="minor"/>
    </font>
    <font>
      <sz val="12.55"/>
      <color rgb="FFFFFF00"/>
      <name val="ＭＳ Ｐゴシック"/>
      <family val="3"/>
      <charset val="128"/>
    </font>
    <font>
      <b/>
      <sz val="11"/>
      <color theme="1"/>
      <name val="Meiryo"/>
      <family val="3"/>
      <charset val="128"/>
    </font>
    <font>
      <b/>
      <sz val="16"/>
      <name val="游ゴシック"/>
      <family val="3"/>
      <charset val="128"/>
    </font>
    <font>
      <b/>
      <sz val="16"/>
      <color indexed="18"/>
      <name val="游ゴシック"/>
      <family val="3"/>
      <charset val="128"/>
    </font>
    <font>
      <sz val="12"/>
      <color theme="0"/>
      <name val="Arial"/>
      <family val="2"/>
    </font>
    <font>
      <b/>
      <sz val="13"/>
      <color rgb="FFFFFFFF"/>
      <name val="Arial"/>
      <family val="2"/>
    </font>
    <font>
      <b/>
      <sz val="13"/>
      <name val="Arial"/>
      <family val="2"/>
    </font>
    <font>
      <b/>
      <sz val="13"/>
      <name val="ＭＳ Ｐゴシック"/>
      <family val="3"/>
      <charset val="128"/>
      <scheme val="minor"/>
    </font>
    <font>
      <b/>
      <sz val="16"/>
      <color rgb="FF333333"/>
      <name val="メイリオ"/>
      <family val="3"/>
      <charset val="128"/>
    </font>
    <font>
      <b/>
      <sz val="16"/>
      <name val="メイリオ"/>
      <family val="3"/>
      <charset val="128"/>
    </font>
    <font>
      <b/>
      <sz val="20"/>
      <color rgb="FF000000"/>
      <name val="ＭＳ Ｐゴシック"/>
      <family val="3"/>
      <charset val="128"/>
    </font>
    <font>
      <b/>
      <sz val="15"/>
      <name val="メイリオ"/>
      <family val="3"/>
      <charset val="128"/>
    </font>
    <font>
      <b/>
      <sz val="20"/>
      <color rgb="FF000000"/>
      <name val="Arial"/>
      <family val="2"/>
      <charset val="128"/>
    </font>
    <font>
      <b/>
      <sz val="14"/>
      <name val="ＭＳ Ｐゴシック"/>
      <family val="3"/>
      <charset val="128"/>
      <scheme val="minor"/>
    </font>
    <font>
      <b/>
      <u/>
      <sz val="14"/>
      <name val="ＭＳ Ｐゴシック"/>
      <family val="3"/>
      <charset val="128"/>
    </font>
    <font>
      <b/>
      <sz val="16"/>
      <color rgb="FF000033"/>
      <name val="游ゴシック"/>
      <family val="3"/>
      <charset val="128"/>
    </font>
    <font>
      <b/>
      <sz val="10"/>
      <color indexed="10"/>
      <name val="ＭＳ Ｐゴシック"/>
      <family val="3"/>
      <charset val="128"/>
    </font>
    <font>
      <b/>
      <sz val="20"/>
      <color rgb="FF333333"/>
      <name val="ＭＳ Ｐゴシック"/>
      <family val="3"/>
      <charset val="128"/>
      <scheme val="minor"/>
    </font>
    <font>
      <b/>
      <sz val="15"/>
      <color theme="1"/>
      <name val="メイリオ"/>
      <family val="3"/>
      <charset val="128"/>
    </font>
    <font>
      <b/>
      <sz val="8"/>
      <color rgb="FFFF0000"/>
      <name val="メイリオ"/>
      <family val="3"/>
      <charset val="128"/>
    </font>
    <font>
      <b/>
      <sz val="8"/>
      <color rgb="FFFF0000"/>
      <name val="ＭＳ Ｐゴシック"/>
      <family val="3"/>
      <charset val="128"/>
    </font>
    <font>
      <sz val="20"/>
      <color theme="3"/>
      <name val="AR明朝体U"/>
      <family val="1"/>
      <charset val="128"/>
    </font>
    <font>
      <sz val="11"/>
      <color theme="3"/>
      <name val="ＭＳ Ｐゴシック"/>
      <family val="3"/>
      <charset val="128"/>
      <scheme val="minor"/>
    </font>
    <font>
      <sz val="13"/>
      <color rgb="FFFFFF00"/>
      <name val="Inherit"/>
    </font>
    <font>
      <sz val="13"/>
      <color theme="0"/>
      <name val="9,776"/>
    </font>
    <font>
      <sz val="14"/>
      <color rgb="FF333333"/>
      <name val="メイリオ"/>
      <family val="3"/>
      <charset val="128"/>
    </font>
    <font>
      <b/>
      <sz val="20"/>
      <color theme="0"/>
      <name val="ＭＳ Ｐゴシック"/>
      <family val="3"/>
      <charset val="128"/>
      <scheme val="minor"/>
    </font>
    <font>
      <sz val="11"/>
      <color theme="0"/>
      <name val="ＭＳ Ｐゴシック"/>
      <family val="3"/>
      <charset val="128"/>
      <scheme val="minor"/>
    </font>
    <font>
      <sz val="20"/>
      <color indexed="9"/>
      <name val="ＭＳ Ｐゴシック"/>
      <family val="3"/>
      <charset val="128"/>
    </font>
    <font>
      <sz val="10"/>
      <name val="Arial"/>
      <family val="2"/>
    </font>
    <font>
      <b/>
      <sz val="10"/>
      <color indexed="62"/>
      <name val="ＭＳ Ｐゴシック"/>
      <family val="3"/>
      <charset val="128"/>
    </font>
    <font>
      <sz val="10"/>
      <color indexed="62"/>
      <name val="ＭＳ Ｐゴシック"/>
      <family val="3"/>
      <charset val="128"/>
    </font>
    <font>
      <sz val="12"/>
      <color indexed="9"/>
      <name val="ＭＳ Ｐゴシック"/>
      <family val="3"/>
      <charset val="128"/>
    </font>
    <font>
      <b/>
      <sz val="8"/>
      <color indexed="10"/>
      <name val="ＭＳ Ｐゴシック"/>
      <family val="3"/>
      <charset val="128"/>
    </font>
    <font>
      <sz val="10"/>
      <color rgb="FFFFC000"/>
      <name val="ＭＳ Ｐゴシック"/>
      <family val="3"/>
      <charset val="128"/>
    </font>
    <font>
      <sz val="10"/>
      <color indexed="5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sz val="14"/>
      <color indexed="53"/>
      <name val="ＭＳ Ｐゴシック"/>
      <family val="3"/>
      <charset val="128"/>
    </font>
    <font>
      <b/>
      <sz val="10"/>
      <color indexed="9"/>
      <name val="ＭＳ Ｐゴシック"/>
      <family val="3"/>
      <charset val="128"/>
    </font>
    <font>
      <b/>
      <sz val="13"/>
      <color rgb="FFFFFF00"/>
      <name val="Inherit"/>
      <family val="2"/>
    </font>
    <font>
      <b/>
      <sz val="13"/>
      <color rgb="FFFFFF00"/>
      <name val="ＭＳ Ｐゴシック"/>
      <family val="3"/>
      <charset val="128"/>
    </font>
    <font>
      <sz val="12"/>
      <color theme="0"/>
      <name val="ＭＳ Ｐゴシック"/>
      <family val="3"/>
      <charset val="128"/>
    </font>
    <font>
      <sz val="12"/>
      <color theme="0"/>
      <name val="Inherit"/>
      <family val="2"/>
    </font>
    <font>
      <b/>
      <sz val="12"/>
      <color theme="0"/>
      <name val="Inherit"/>
      <family val="2"/>
    </font>
    <font>
      <b/>
      <sz val="12"/>
      <color theme="0"/>
      <name val="Inherit"/>
    </font>
    <font>
      <b/>
      <sz val="13"/>
      <color rgb="FFFFFF00"/>
      <name val="ＭＳ Ｐゴシック"/>
      <family val="3"/>
      <charset val="128"/>
      <scheme val="minor"/>
    </font>
    <font>
      <b/>
      <sz val="13"/>
      <color rgb="FFFFFF00"/>
      <name val="ＭＳ ゴシック"/>
      <family val="3"/>
      <charset val="128"/>
    </font>
    <font>
      <b/>
      <u/>
      <sz val="13"/>
      <color rgb="FFFFFF00"/>
      <name val="ＭＳ Ｐゴシック"/>
      <family val="3"/>
      <charset val="128"/>
      <scheme val="minor"/>
    </font>
    <font>
      <b/>
      <u/>
      <sz val="13"/>
      <color theme="0"/>
      <name val="Arial"/>
      <family val="2"/>
    </font>
    <font>
      <b/>
      <u/>
      <sz val="13"/>
      <color theme="0"/>
      <name val="Inherit"/>
      <family val="2"/>
    </font>
    <font>
      <b/>
      <u/>
      <sz val="13"/>
      <color theme="0"/>
      <name val="9,776"/>
    </font>
    <font>
      <u/>
      <sz val="13"/>
      <color theme="0"/>
      <name val="Inherit"/>
    </font>
    <font>
      <b/>
      <u/>
      <sz val="12.55"/>
      <color rgb="FFFFFF00"/>
      <name val="Inherit"/>
    </font>
    <font>
      <b/>
      <u/>
      <sz val="12.55"/>
      <color rgb="FFFFFF00"/>
      <name val="Inherit"/>
      <family val="2"/>
    </font>
    <font>
      <b/>
      <sz val="14"/>
      <color theme="9" tint="-0.249977111117893"/>
      <name val="ＭＳ Ｐゴシック"/>
      <family val="3"/>
      <charset val="128"/>
    </font>
    <font>
      <u/>
      <sz val="13"/>
      <color rgb="FFFFFF00"/>
      <name val="Inherit"/>
    </font>
    <font>
      <sz val="16"/>
      <color rgb="FFFF0000"/>
      <name val="ＭＳ Ｐゴシック"/>
      <family val="3"/>
      <charset val="128"/>
    </font>
    <font>
      <sz val="14"/>
      <color indexed="63"/>
      <name val="Arial"/>
      <family val="2"/>
    </font>
    <font>
      <sz val="8.8000000000000007"/>
      <color indexed="23"/>
      <name val="ＭＳ Ｐゴシック"/>
      <family val="3"/>
      <charset val="128"/>
    </font>
    <font>
      <sz val="9"/>
      <color indexed="63"/>
      <name val="ＭＳ Ｐゴシック"/>
      <family val="3"/>
      <charset val="128"/>
    </font>
    <font>
      <b/>
      <u/>
      <sz val="12"/>
      <color indexed="13"/>
      <name val="ＭＳ Ｐゴシック"/>
      <family val="3"/>
      <charset val="128"/>
    </font>
    <font>
      <b/>
      <sz val="12"/>
      <color indexed="13"/>
      <name val="ＭＳ Ｐゴシック"/>
      <family val="3"/>
      <charset val="128"/>
    </font>
    <font>
      <sz val="14"/>
      <color indexed="63"/>
      <name val="ＭＳ Ｐゴシック"/>
      <family val="3"/>
      <charset val="128"/>
    </font>
    <font>
      <b/>
      <sz val="14"/>
      <color indexed="12"/>
      <name val="ＭＳ Ｐゴシック"/>
      <family val="3"/>
      <charset val="128"/>
    </font>
    <font>
      <b/>
      <u/>
      <sz val="12"/>
      <color indexed="51"/>
      <name val="ＭＳ Ｐゴシック"/>
      <family val="3"/>
      <charset val="128"/>
    </font>
    <font>
      <b/>
      <sz val="12"/>
      <color indexed="43"/>
      <name val="ＭＳ Ｐゴシック"/>
      <family val="3"/>
      <charset val="128"/>
    </font>
    <font>
      <b/>
      <sz val="13"/>
      <color theme="0"/>
      <name val="ＭＳ Ｐゴシック"/>
      <family val="3"/>
      <charset val="128"/>
    </font>
    <font>
      <b/>
      <sz val="14"/>
      <color theme="9"/>
      <name val="ＭＳ Ｐゴシック"/>
      <family val="3"/>
      <charset val="128"/>
    </font>
    <font>
      <b/>
      <sz val="18"/>
      <color theme="1"/>
      <name val="ＭＳ Ｐゴシック"/>
      <family val="3"/>
      <charset val="128"/>
      <scheme val="minor"/>
    </font>
  </fonts>
  <fills count="55">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46"/>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AEAAAA"/>
        <bgColor indexed="64"/>
      </patternFill>
    </fill>
    <fill>
      <patternFill patternType="solid">
        <fgColor theme="8" tint="0.39997558519241921"/>
        <bgColor indexed="64"/>
      </patternFill>
    </fill>
    <fill>
      <patternFill patternType="solid">
        <fgColor rgb="FFC00000"/>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bgColor indexed="64"/>
      </patternFill>
    </fill>
    <fill>
      <patternFill patternType="solid">
        <fgColor rgb="FF7BB2F5"/>
        <bgColor indexed="64"/>
      </patternFill>
    </fill>
    <fill>
      <patternFill patternType="solid">
        <fgColor rgb="FFFFCC99"/>
        <bgColor indexed="64"/>
      </patternFill>
    </fill>
    <fill>
      <patternFill patternType="solid">
        <fgColor rgb="FFFF9900"/>
        <bgColor indexed="64"/>
      </patternFill>
    </fill>
    <fill>
      <patternFill patternType="solid">
        <fgColor theme="4" tint="-0.249977111117893"/>
        <bgColor indexed="64"/>
      </patternFill>
    </fill>
    <fill>
      <patternFill patternType="solid">
        <fgColor rgb="FF92D050"/>
        <bgColor indexed="64"/>
      </patternFill>
    </fill>
    <fill>
      <patternFill patternType="solid">
        <fgColor theme="5" tint="0.59999389629810485"/>
        <bgColor indexed="64"/>
      </patternFill>
    </fill>
    <fill>
      <patternFill patternType="solid">
        <fgColor rgb="FF6DDDF7"/>
        <bgColor indexed="64"/>
      </patternFill>
    </fill>
    <fill>
      <patternFill patternType="solid">
        <fgColor theme="7" tint="0.59999389629810485"/>
        <bgColor indexed="64"/>
      </patternFill>
    </fill>
    <fill>
      <patternFill patternType="solid">
        <fgColor indexed="60"/>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rgb="FF002060"/>
        <bgColor indexed="64"/>
      </patternFill>
    </fill>
  </fills>
  <borders count="247">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23"/>
      </right>
      <top/>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thin">
        <color auto="1"/>
      </left>
      <right style="thin">
        <color auto="1"/>
      </right>
      <top style="medium">
        <color theme="0" tint="-0.24994659260841701"/>
      </top>
      <bottom style="medium">
        <color theme="0" tint="-0.24994659260841701"/>
      </bottom>
      <diagonal/>
    </border>
    <border>
      <left style="thin">
        <color auto="1"/>
      </left>
      <right/>
      <top style="medium">
        <color theme="0" tint="-0.24994659260841701"/>
      </top>
      <bottom style="medium">
        <color theme="0" tint="-0.24994659260841701"/>
      </bottom>
      <diagonal/>
    </border>
    <border>
      <left style="medium">
        <color indexed="23"/>
      </left>
      <right/>
      <top/>
      <bottom style="medium">
        <color indexed="55"/>
      </bottom>
      <diagonal/>
    </border>
    <border>
      <left style="medium">
        <color theme="0" tint="-0.24994659260841701"/>
      </left>
      <right style="thin">
        <color auto="1"/>
      </right>
      <top style="medium">
        <color theme="0" tint="-0.24994659260841701"/>
      </top>
      <bottom style="medium">
        <color theme="0" tint="-0.24994659260841701"/>
      </bottom>
      <diagonal/>
    </border>
    <border>
      <left style="thin">
        <color auto="1"/>
      </left>
      <right style="medium">
        <color theme="0" tint="-0.24994659260841701"/>
      </right>
      <top style="medium">
        <color theme="0" tint="-0.24994659260841701"/>
      </top>
      <bottom style="medium">
        <color theme="0" tint="-0.24994659260841701"/>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medium">
        <color indexed="12"/>
      </left>
      <right/>
      <top/>
      <bottom style="thin">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medium">
        <color auto="1"/>
      </left>
      <right style="medium">
        <color indexed="12"/>
      </right>
      <top style="thin">
        <color indexed="12"/>
      </top>
      <bottom/>
      <diagonal/>
    </border>
    <border>
      <left style="medium">
        <color auto="1"/>
      </left>
      <right style="thick">
        <color indexed="12"/>
      </right>
      <top/>
      <bottom style="thin">
        <color auto="1"/>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auto="1"/>
      </left>
      <right/>
      <top/>
      <bottom style="thin">
        <color indexed="12"/>
      </bottom>
      <diagonal/>
    </border>
    <border>
      <left style="medium">
        <color indexed="12"/>
      </left>
      <right style="medium">
        <color indexed="12"/>
      </right>
      <top style="thin">
        <color indexed="12"/>
      </top>
      <bottom style="medium">
        <color indexed="12"/>
      </bottom>
      <diagonal/>
    </border>
    <border>
      <left style="medium">
        <color indexed="12"/>
      </left>
      <right/>
      <top style="thin">
        <color indexed="12"/>
      </top>
      <bottom style="thin">
        <color indexed="12"/>
      </bottom>
      <diagonal/>
    </border>
    <border>
      <left style="medium">
        <color indexed="12"/>
      </left>
      <right style="medium">
        <color indexed="12"/>
      </right>
      <top style="thin">
        <color indexed="12"/>
      </top>
      <bottom/>
      <diagonal/>
    </border>
    <border>
      <left style="medium">
        <color rgb="FFFFFF00"/>
      </left>
      <right/>
      <top style="medium">
        <color rgb="FFFFFF00"/>
      </top>
      <bottom/>
      <diagonal/>
    </border>
    <border>
      <left/>
      <right/>
      <top style="medium">
        <color rgb="FFFFFF00"/>
      </top>
      <bottom/>
      <diagonal/>
    </border>
    <border>
      <left/>
      <right style="medium">
        <color rgb="FFFFFF00"/>
      </right>
      <top style="medium">
        <color rgb="FFFFFF00"/>
      </top>
      <bottom/>
      <diagonal/>
    </border>
    <border>
      <left style="medium">
        <color rgb="FFFFFF00"/>
      </left>
      <right/>
      <top/>
      <bottom/>
      <diagonal/>
    </border>
    <border>
      <left/>
      <right style="medium">
        <color rgb="FFFFFF00"/>
      </right>
      <top/>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
      <left style="medium">
        <color indexed="23"/>
      </left>
      <right style="medium">
        <color indexed="12"/>
      </right>
      <top/>
      <bottom style="medium">
        <color indexed="23"/>
      </bottom>
      <diagonal/>
    </border>
    <border>
      <left style="medium">
        <color theme="1" tint="4.9989318521683403E-2"/>
      </left>
      <right style="medium">
        <color theme="1" tint="4.9989318521683403E-2"/>
      </right>
      <top style="medium">
        <color indexed="23"/>
      </top>
      <bottom style="medium">
        <color theme="1" tint="4.9989318521683403E-2"/>
      </bottom>
      <diagonal/>
    </border>
    <border>
      <left style="medium">
        <color indexed="23"/>
      </left>
      <right style="medium">
        <color indexed="23"/>
      </right>
      <top style="medium">
        <color indexed="23"/>
      </top>
      <bottom style="medium">
        <color theme="1" tint="4.9989318521683403E-2"/>
      </bottom>
      <diagonal/>
    </border>
    <border>
      <left/>
      <right style="medium">
        <color rgb="FF888888"/>
      </right>
      <top style="medium">
        <color indexed="23"/>
      </top>
      <bottom style="medium">
        <color theme="1" tint="4.9989318521683403E-2"/>
      </bottom>
      <diagonal/>
    </border>
    <border>
      <left/>
      <right style="medium">
        <color rgb="FFD0D0D0"/>
      </right>
      <top style="medium">
        <color indexed="23"/>
      </top>
      <bottom style="medium">
        <color theme="1" tint="4.9989318521683403E-2"/>
      </bottom>
      <diagonal/>
    </border>
    <border>
      <left style="medium">
        <color indexed="23"/>
      </left>
      <right style="medium">
        <color indexed="12"/>
      </right>
      <top style="medium">
        <color indexed="23"/>
      </top>
      <bottom style="medium">
        <color theme="1" tint="4.9989318521683403E-2"/>
      </bottom>
      <diagonal/>
    </border>
    <border>
      <left style="medium">
        <color indexed="53"/>
      </left>
      <right/>
      <top style="medium">
        <color indexed="53"/>
      </top>
      <bottom/>
      <diagonal/>
    </border>
    <border>
      <left/>
      <right/>
      <top style="medium">
        <color indexed="53"/>
      </top>
      <bottom/>
      <diagonal/>
    </border>
    <border>
      <left/>
      <right style="medium">
        <color indexed="53"/>
      </right>
      <top style="medium">
        <color indexed="53"/>
      </top>
      <bottom/>
      <diagonal/>
    </border>
    <border>
      <left style="medium">
        <color indexed="53"/>
      </left>
      <right/>
      <top/>
      <bottom/>
      <diagonal/>
    </border>
    <border>
      <left/>
      <right style="medium">
        <color indexed="53"/>
      </right>
      <top/>
      <bottom/>
      <diagonal/>
    </border>
    <border>
      <left style="medium">
        <color indexed="53"/>
      </left>
      <right/>
      <top/>
      <bottom style="medium">
        <color indexed="53"/>
      </bottom>
      <diagonal/>
    </border>
    <border>
      <left/>
      <right/>
      <top/>
      <bottom style="medium">
        <color indexed="53"/>
      </bottom>
      <diagonal/>
    </border>
    <border>
      <left/>
      <right style="medium">
        <color indexed="53"/>
      </right>
      <top/>
      <bottom style="medium">
        <color indexed="53"/>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62" fillId="0" borderId="0"/>
    <xf numFmtId="0" fontId="163" fillId="0" borderId="0" applyNumberFormat="0" applyFill="0" applyBorder="0" applyAlignment="0" applyProtection="0"/>
    <xf numFmtId="0" fontId="162" fillId="0" borderId="0"/>
  </cellStyleXfs>
  <cellXfs count="886">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24" fillId="5" borderId="7" xfId="2" applyFont="1" applyFill="1" applyBorder="1" applyAlignment="1">
      <alignment horizontal="center" vertical="center" wrapText="1"/>
    </xf>
    <xf numFmtId="0" fontId="6" fillId="6"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6"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6" borderId="13" xfId="2" applyFont="1" applyFill="1" applyBorder="1" applyAlignment="1">
      <alignment horizontal="center" vertical="center"/>
    </xf>
    <xf numFmtId="0" fontId="23" fillId="6" borderId="7" xfId="2" applyFont="1" applyFill="1" applyBorder="1" applyAlignment="1">
      <alignment horizontal="center" vertical="center"/>
    </xf>
    <xf numFmtId="0" fontId="23" fillId="0" borderId="13" xfId="2" applyFont="1" applyBorder="1" applyAlignment="1">
      <alignment horizontal="center" vertical="center"/>
    </xf>
    <xf numFmtId="0" fontId="6" fillId="2" borderId="8" xfId="2" applyFill="1" applyBorder="1" applyAlignment="1">
      <alignment horizontal="center" vertical="center" wrapText="1"/>
    </xf>
    <xf numFmtId="0" fontId="23" fillId="6" borderId="15" xfId="2" applyFont="1" applyFill="1" applyBorder="1" applyAlignment="1">
      <alignment horizontal="center" vertical="center"/>
    </xf>
    <xf numFmtId="177" fontId="17" fillId="6" borderId="16" xfId="2" applyNumberFormat="1" applyFont="1" applyFill="1" applyBorder="1" applyAlignment="1">
      <alignment horizontal="center" vertical="center" wrapText="1"/>
    </xf>
    <xf numFmtId="0" fontId="23" fillId="6" borderId="9" xfId="2" applyFont="1" applyFill="1" applyBorder="1" applyAlignment="1">
      <alignment horizontal="center" vertical="center"/>
    </xf>
    <xf numFmtId="0" fontId="6" fillId="6" borderId="15" xfId="2" applyFill="1" applyBorder="1">
      <alignment vertical="center"/>
    </xf>
    <xf numFmtId="0" fontId="6" fillId="6" borderId="16" xfId="2" applyFill="1" applyBorder="1">
      <alignment vertical="center"/>
    </xf>
    <xf numFmtId="0" fontId="6" fillId="6" borderId="9" xfId="2" applyFill="1" applyBorder="1">
      <alignment vertical="center"/>
    </xf>
    <xf numFmtId="0" fontId="6" fillId="6" borderId="17" xfId="2" applyFill="1" applyBorder="1">
      <alignment vertical="center"/>
    </xf>
    <xf numFmtId="0" fontId="6" fillId="6" borderId="4" xfId="2" applyFill="1" applyBorder="1">
      <alignment vertical="center"/>
    </xf>
    <xf numFmtId="0" fontId="6" fillId="0" borderId="17" xfId="2" applyBorder="1">
      <alignment vertical="center"/>
    </xf>
    <xf numFmtId="0" fontId="6" fillId="6" borderId="19" xfId="2" applyFill="1" applyBorder="1">
      <alignment vertical="center"/>
    </xf>
    <xf numFmtId="0" fontId="6" fillId="6" borderId="20" xfId="2" applyFill="1" applyBorder="1">
      <alignment vertical="center"/>
    </xf>
    <xf numFmtId="0" fontId="6" fillId="6" borderId="21" xfId="2" applyFill="1"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6" fillId="0" borderId="25" xfId="2" applyBorder="1">
      <alignment vertical="center"/>
    </xf>
    <xf numFmtId="0" fontId="18" fillId="3" borderId="26" xfId="2" applyFont="1" applyFill="1" applyBorder="1" applyAlignment="1">
      <alignment horizontal="center" vertical="center" wrapText="1"/>
    </xf>
    <xf numFmtId="0" fontId="25" fillId="0" borderId="0" xfId="2" applyFont="1">
      <alignment vertical="center"/>
    </xf>
    <xf numFmtId="0" fontId="9" fillId="6" borderId="0" xfId="2" applyFont="1" applyFill="1" applyAlignment="1">
      <alignment horizontal="center" vertical="center" wrapText="1"/>
    </xf>
    <xf numFmtId="14" fontId="9" fillId="6" borderId="0" xfId="2" applyNumberFormat="1" applyFont="1" applyFill="1" applyAlignment="1">
      <alignment horizontal="center" vertical="center"/>
    </xf>
    <xf numFmtId="14" fontId="26" fillId="6"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6" borderId="0" xfId="1" applyFill="1" applyAlignment="1" applyProtection="1">
      <alignment vertical="center" wrapText="1"/>
    </xf>
    <xf numFmtId="0" fontId="10" fillId="2" borderId="33" xfId="2" applyFont="1" applyFill="1" applyBorder="1" applyAlignment="1">
      <alignment horizontal="center" vertical="center"/>
    </xf>
    <xf numFmtId="14" fontId="10" fillId="2" borderId="34" xfId="2" applyNumberFormat="1" applyFont="1" applyFill="1" applyBorder="1" applyAlignment="1">
      <alignment horizontal="center" vertical="center"/>
    </xf>
    <xf numFmtId="0" fontId="6" fillId="6" borderId="0" xfId="2" applyFill="1" applyAlignment="1">
      <alignment vertical="center" wrapText="1"/>
    </xf>
    <xf numFmtId="0" fontId="15" fillId="6" borderId="36" xfId="2" applyFont="1" applyFill="1" applyBorder="1" applyAlignment="1">
      <alignment vertical="center" wrapText="1"/>
    </xf>
    <xf numFmtId="0" fontId="6" fillId="6" borderId="37" xfId="2" applyFill="1" applyBorder="1" applyAlignment="1">
      <alignment vertical="center" wrapText="1"/>
    </xf>
    <xf numFmtId="0" fontId="6" fillId="6" borderId="38" xfId="2" applyFill="1" applyBorder="1" applyAlignment="1">
      <alignment vertical="center" wrapText="1"/>
    </xf>
    <xf numFmtId="0" fontId="10" fillId="6" borderId="0" xfId="2" applyFont="1" applyFill="1">
      <alignment vertical="center"/>
    </xf>
    <xf numFmtId="14" fontId="27" fillId="3" borderId="1" xfId="1" applyNumberFormat="1" applyFont="1" applyFill="1" applyBorder="1" applyAlignment="1" applyProtection="1">
      <alignment horizontal="center" vertical="center" wrapText="1" shrinkToFit="1"/>
    </xf>
    <xf numFmtId="0" fontId="34" fillId="10" borderId="44" xfId="17" applyFont="1" applyFill="1" applyBorder="1" applyAlignment="1">
      <alignment horizontal="left" vertical="center"/>
    </xf>
    <xf numFmtId="0" fontId="34" fillId="10" borderId="45" xfId="17" applyFont="1" applyFill="1" applyBorder="1" applyAlignment="1">
      <alignment horizontal="center" vertical="center"/>
    </xf>
    <xf numFmtId="0" fontId="34" fillId="10" borderId="45" xfId="2" applyFont="1" applyFill="1" applyBorder="1" applyAlignment="1">
      <alignment horizontal="center" vertical="center"/>
    </xf>
    <xf numFmtId="0" fontId="35" fillId="10" borderId="45" xfId="2" applyFont="1" applyFill="1" applyBorder="1" applyAlignment="1">
      <alignment horizontal="center" vertical="center"/>
    </xf>
    <xf numFmtId="0" fontId="35" fillId="10" borderId="46" xfId="2" applyFont="1" applyFill="1" applyBorder="1" applyAlignment="1">
      <alignment horizontal="center" vertical="center"/>
    </xf>
    <xf numFmtId="0" fontId="36" fillId="0" borderId="0" xfId="2" applyFont="1">
      <alignment vertical="center"/>
    </xf>
    <xf numFmtId="0" fontId="39" fillId="0" borderId="0" xfId="2" applyFont="1" applyAlignment="1">
      <alignment horizontal="center" vertical="center"/>
    </xf>
    <xf numFmtId="0" fontId="40" fillId="0" borderId="0" xfId="2" applyFont="1" applyAlignment="1">
      <alignment vertical="center" wrapText="1"/>
    </xf>
    <xf numFmtId="0" fontId="1" fillId="0" borderId="0" xfId="17">
      <alignment vertical="center"/>
    </xf>
    <xf numFmtId="0" fontId="41" fillId="0" borderId="0" xfId="17" applyFont="1">
      <alignment vertical="center"/>
    </xf>
    <xf numFmtId="0" fontId="35" fillId="10" borderId="47" xfId="2" applyFont="1" applyFill="1" applyBorder="1" applyAlignment="1">
      <alignment horizontal="center" vertical="center"/>
    </xf>
    <xf numFmtId="0" fontId="35" fillId="10" borderId="48" xfId="2" applyFont="1" applyFill="1" applyBorder="1" applyAlignment="1">
      <alignment horizontal="center" vertical="center"/>
    </xf>
    <xf numFmtId="0" fontId="42" fillId="0" borderId="0" xfId="2" applyFont="1" applyAlignment="1">
      <alignment vertical="center" wrapText="1"/>
    </xf>
    <xf numFmtId="0" fontId="44" fillId="0" borderId="0" xfId="2" applyFont="1">
      <alignment vertical="center"/>
    </xf>
    <xf numFmtId="0" fontId="45" fillId="0" borderId="0" xfId="2" applyFont="1" applyAlignment="1">
      <alignment horizontal="center" vertical="center"/>
    </xf>
    <xf numFmtId="0" fontId="1" fillId="11" borderId="48" xfId="17" applyFill="1" applyBorder="1">
      <alignment vertical="center"/>
    </xf>
    <xf numFmtId="0" fontId="38" fillId="0" borderId="0" xfId="17" applyFont="1" applyAlignment="1">
      <alignment horizontal="center" vertical="center"/>
    </xf>
    <xf numFmtId="0" fontId="46" fillId="0" borderId="0" xfId="2" applyFont="1" applyAlignment="1">
      <alignment vertical="center" wrapText="1"/>
    </xf>
    <xf numFmtId="0" fontId="8" fillId="0" borderId="47" xfId="1" applyFill="1" applyBorder="1" applyAlignment="1" applyProtection="1">
      <alignment vertical="center"/>
    </xf>
    <xf numFmtId="0" fontId="1" fillId="11" borderId="48" xfId="17" applyFill="1" applyBorder="1" applyAlignment="1">
      <alignment horizontal="center" vertical="center"/>
    </xf>
    <xf numFmtId="0" fontId="42" fillId="0" borderId="0" xfId="2" applyFont="1">
      <alignment vertical="center"/>
    </xf>
    <xf numFmtId="0" fontId="8" fillId="11" borderId="0" xfId="1" applyFill="1" applyBorder="1" applyAlignment="1" applyProtection="1">
      <alignment vertical="center" wrapText="1"/>
    </xf>
    <xf numFmtId="0" fontId="6" fillId="11" borderId="48"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8" fillId="0" borderId="0" xfId="1" applyFill="1" applyAlignment="1" applyProtection="1">
      <alignment horizontal="center" vertical="center"/>
    </xf>
    <xf numFmtId="0" fontId="0" fillId="12" borderId="0" xfId="0" applyFill="1" applyAlignment="1">
      <alignment vertical="center" wrapText="1"/>
    </xf>
    <xf numFmtId="0" fontId="1" fillId="12" borderId="0" xfId="17" applyFill="1">
      <alignment vertical="center"/>
    </xf>
    <xf numFmtId="0" fontId="50" fillId="13" borderId="54" xfId="17" applyFont="1" applyFill="1" applyBorder="1" applyAlignment="1">
      <alignment horizontal="center" vertical="center"/>
    </xf>
    <xf numFmtId="0" fontId="57" fillId="3" borderId="56" xfId="17" applyFont="1" applyFill="1" applyBorder="1" applyAlignment="1">
      <alignment horizontal="center" vertical="center" wrapText="1"/>
    </xf>
    <xf numFmtId="0" fontId="7" fillId="3" borderId="57" xfId="17" applyFont="1" applyFill="1" applyBorder="1" applyAlignment="1">
      <alignment horizontal="center" vertical="center" wrapText="1"/>
    </xf>
    <xf numFmtId="0" fontId="14" fillId="3" borderId="57" xfId="17" applyFont="1" applyFill="1" applyBorder="1" applyAlignment="1">
      <alignment horizontal="center" vertical="center" wrapText="1"/>
    </xf>
    <xf numFmtId="0" fontId="59" fillId="3" borderId="57" xfId="17" applyFont="1" applyFill="1" applyBorder="1" applyAlignment="1">
      <alignment horizontal="center" vertical="center" wrapText="1"/>
    </xf>
    <xf numFmtId="0" fontId="7" fillId="3" borderId="58" xfId="17" applyFont="1" applyFill="1" applyBorder="1" applyAlignment="1">
      <alignment horizontal="center" vertical="center" wrapText="1"/>
    </xf>
    <xf numFmtId="0" fontId="7" fillId="3" borderId="35" xfId="17" applyFont="1" applyFill="1" applyBorder="1" applyAlignment="1">
      <alignment horizontal="center" vertical="center" wrapText="1"/>
    </xf>
    <xf numFmtId="176" fontId="60" fillId="3" borderId="41" xfId="17" applyNumberFormat="1" applyFont="1" applyFill="1" applyBorder="1" applyAlignment="1">
      <alignment horizontal="center" vertical="center" wrapText="1"/>
    </xf>
    <xf numFmtId="0" fontId="60" fillId="3" borderId="41" xfId="17" applyFont="1" applyFill="1" applyBorder="1" applyAlignment="1">
      <alignment horizontal="left" vertical="center" wrapText="1"/>
    </xf>
    <xf numFmtId="0" fontId="7" fillId="3" borderId="30" xfId="17" applyFont="1" applyFill="1" applyBorder="1" applyAlignment="1">
      <alignment horizontal="center" vertical="center" wrapText="1"/>
    </xf>
    <xf numFmtId="176" fontId="60" fillId="14" borderId="59" xfId="17" applyNumberFormat="1" applyFont="1" applyFill="1" applyBorder="1" applyAlignment="1">
      <alignment horizontal="center" vertical="center" wrapText="1"/>
    </xf>
    <xf numFmtId="0" fontId="60" fillId="14" borderId="59" xfId="17" applyFont="1" applyFill="1" applyBorder="1" applyAlignment="1">
      <alignment horizontal="left" vertical="center" wrapText="1"/>
    </xf>
    <xf numFmtId="0" fontId="64" fillId="15" borderId="60" xfId="17" applyFont="1" applyFill="1" applyBorder="1" applyAlignment="1">
      <alignment horizontal="center" vertical="center" wrapText="1"/>
    </xf>
    <xf numFmtId="176" fontId="62" fillId="15" borderId="60" xfId="17" applyNumberFormat="1" applyFont="1" applyFill="1" applyBorder="1" applyAlignment="1">
      <alignment horizontal="center" vertical="center" wrapText="1"/>
    </xf>
    <xf numFmtId="181" fontId="64" fillId="11" borderId="60" xfId="0" applyNumberFormat="1" applyFont="1" applyFill="1" applyBorder="1" applyAlignment="1">
      <alignment horizontal="center" vertical="center"/>
    </xf>
    <xf numFmtId="0" fontId="64" fillId="15" borderId="61" xfId="17" applyFont="1" applyFill="1" applyBorder="1" applyAlignment="1">
      <alignment horizontal="center" vertical="center" wrapText="1"/>
    </xf>
    <xf numFmtId="182" fontId="66" fillId="15" borderId="62" xfId="17" applyNumberFormat="1" applyFont="1" applyFill="1" applyBorder="1" applyAlignment="1">
      <alignment horizontal="center" vertical="center" wrapText="1"/>
    </xf>
    <xf numFmtId="0" fontId="7" fillId="3" borderId="36" xfId="17" applyFont="1" applyFill="1" applyBorder="1" applyAlignment="1">
      <alignment horizontal="center" vertical="center" wrapText="1"/>
    </xf>
    <xf numFmtId="0" fontId="7" fillId="3" borderId="37" xfId="17" applyFont="1" applyFill="1" applyBorder="1" applyAlignment="1">
      <alignment horizontal="center" vertical="center" wrapText="1"/>
    </xf>
    <xf numFmtId="0" fontId="14" fillId="3" borderId="37" xfId="17" applyFont="1" applyFill="1" applyBorder="1" applyAlignment="1">
      <alignment horizontal="center" vertical="center" wrapText="1"/>
    </xf>
    <xf numFmtId="0" fontId="59" fillId="3" borderId="37" xfId="17" applyFont="1" applyFill="1" applyBorder="1" applyAlignment="1">
      <alignment horizontal="center" vertical="center" wrapText="1"/>
    </xf>
    <xf numFmtId="0" fontId="7" fillId="3" borderId="38"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4" xfId="2" applyBorder="1" applyAlignment="1">
      <alignment vertical="top" wrapText="1"/>
    </xf>
    <xf numFmtId="0" fontId="6" fillId="16" borderId="14" xfId="2" applyFill="1" applyBorder="1" applyAlignment="1">
      <alignment vertical="top" wrapText="1"/>
    </xf>
    <xf numFmtId="0" fontId="23" fillId="0" borderId="0" xfId="2" applyFont="1" applyAlignment="1">
      <alignment vertical="top" wrapText="1"/>
    </xf>
    <xf numFmtId="0" fontId="6" fillId="2" borderId="14" xfId="2" applyFill="1" applyBorder="1" applyAlignment="1">
      <alignment vertical="top" wrapText="1"/>
    </xf>
    <xf numFmtId="0" fontId="6" fillId="2" borderId="64" xfId="2" applyFill="1" applyBorder="1" applyAlignment="1">
      <alignment vertical="top" wrapText="1"/>
    </xf>
    <xf numFmtId="0" fontId="6" fillId="2" borderId="65" xfId="2" applyFill="1" applyBorder="1" applyAlignment="1">
      <alignment vertical="top" wrapText="1"/>
    </xf>
    <xf numFmtId="0" fontId="1" fillId="2" borderId="66" xfId="2" applyFont="1" applyFill="1" applyBorder="1" applyAlignment="1">
      <alignment vertical="top" wrapText="1"/>
    </xf>
    <xf numFmtId="0" fontId="1" fillId="2" borderId="64" xfId="2" applyFont="1" applyFill="1" applyBorder="1" applyAlignment="1">
      <alignment vertical="top" wrapText="1"/>
    </xf>
    <xf numFmtId="0" fontId="1" fillId="2" borderId="63" xfId="2" applyFont="1" applyFill="1" applyBorder="1" applyAlignment="1">
      <alignment vertical="top" wrapText="1"/>
    </xf>
    <xf numFmtId="0" fontId="6" fillId="3" borderId="14" xfId="2" applyFill="1" applyBorder="1">
      <alignment vertical="center"/>
    </xf>
    <xf numFmtId="0" fontId="1" fillId="3" borderId="67" xfId="2" applyFont="1" applyFill="1" applyBorder="1" applyAlignment="1">
      <alignment vertical="top" wrapText="1"/>
    </xf>
    <xf numFmtId="0" fontId="6" fillId="17" borderId="14" xfId="2" applyFill="1" applyBorder="1">
      <alignment vertical="center"/>
    </xf>
    <xf numFmtId="0" fontId="0" fillId="0" borderId="69" xfId="0" applyBorder="1">
      <alignment vertical="center"/>
    </xf>
    <xf numFmtId="0" fontId="15" fillId="0" borderId="69" xfId="0" applyFont="1" applyBorder="1">
      <alignment vertical="center"/>
    </xf>
    <xf numFmtId="0" fontId="0" fillId="0" borderId="70" xfId="0" applyBorder="1">
      <alignment vertical="center"/>
    </xf>
    <xf numFmtId="0" fontId="0" fillId="0" borderId="50" xfId="0" applyBorder="1">
      <alignment vertical="center"/>
    </xf>
    <xf numFmtId="177" fontId="12" fillId="22" borderId="8" xfId="2" applyNumberFormat="1" applyFont="1" applyFill="1" applyBorder="1" applyAlignment="1">
      <alignment horizontal="center" vertical="center" shrinkToFit="1"/>
    </xf>
    <xf numFmtId="0" fontId="25" fillId="22" borderId="0" xfId="1" applyFont="1" applyFill="1" applyBorder="1" applyAlignment="1" applyProtection="1">
      <alignment vertical="top" wrapText="1"/>
    </xf>
    <xf numFmtId="0" fontId="25" fillId="22" borderId="0" xfId="2" applyFont="1" applyFill="1" applyAlignment="1">
      <alignment vertical="top" wrapText="1"/>
    </xf>
    <xf numFmtId="0" fontId="25" fillId="22" borderId="30" xfId="2" applyFont="1" applyFill="1" applyBorder="1" applyAlignment="1">
      <alignment vertical="top" wrapText="1"/>
    </xf>
    <xf numFmtId="0" fontId="8" fillId="22" borderId="0" xfId="1" applyFill="1" applyAlignment="1" applyProtection="1">
      <alignment vertical="center" wrapText="1"/>
    </xf>
    <xf numFmtId="0" fontId="6" fillId="22" borderId="0" xfId="2" applyFill="1">
      <alignment vertical="center"/>
    </xf>
    <xf numFmtId="0" fontId="0" fillId="22" borderId="0" xfId="0" applyFill="1">
      <alignment vertical="center"/>
    </xf>
    <xf numFmtId="0" fontId="6" fillId="7" borderId="8" xfId="2" applyFill="1" applyBorder="1" applyAlignment="1">
      <alignment horizontal="center" vertical="center" wrapText="1"/>
    </xf>
    <xf numFmtId="0" fontId="6" fillId="0" borderId="105" xfId="2" applyBorder="1" applyAlignment="1">
      <alignment horizontal="center" vertical="center" wrapText="1"/>
    </xf>
    <xf numFmtId="0" fontId="6" fillId="7" borderId="105" xfId="2" applyFill="1" applyBorder="1" applyAlignment="1">
      <alignment horizontal="center" vertical="center" wrapText="1"/>
    </xf>
    <xf numFmtId="0" fontId="1" fillId="6" borderId="0" xfId="2" applyFont="1" applyFill="1">
      <alignment vertical="center"/>
    </xf>
    <xf numFmtId="0" fontId="8" fillId="22" borderId="0" xfId="1" applyFill="1" applyAlignment="1" applyProtection="1">
      <alignment vertical="center"/>
    </xf>
    <xf numFmtId="3" fontId="0" fillId="28" borderId="0" xfId="0" applyNumberFormat="1" applyFill="1">
      <alignment vertical="center"/>
    </xf>
    <xf numFmtId="0" fontId="0" fillId="26" borderId="0" xfId="0" applyFill="1">
      <alignment vertical="center"/>
    </xf>
    <xf numFmtId="0" fontId="0" fillId="0" borderId="69" xfId="0" applyBorder="1" applyAlignment="1">
      <alignment vertical="top"/>
    </xf>
    <xf numFmtId="0" fontId="0" fillId="0" borderId="0" xfId="0" applyAlignment="1">
      <alignment vertical="top"/>
    </xf>
    <xf numFmtId="0" fontId="76" fillId="22" borderId="0" xfId="0" applyFont="1" applyFill="1">
      <alignment vertical="center"/>
    </xf>
    <xf numFmtId="0" fontId="75" fillId="22" borderId="0" xfId="0" applyFont="1" applyFill="1">
      <alignment vertical="center"/>
    </xf>
    <xf numFmtId="0" fontId="1" fillId="16" borderId="66" xfId="2" applyFont="1" applyFill="1" applyBorder="1" applyAlignment="1">
      <alignment vertical="top" wrapText="1"/>
    </xf>
    <xf numFmtId="0" fontId="79" fillId="0" borderId="0" xfId="0" applyFont="1" applyAlignment="1">
      <alignment horizontal="justify" vertical="center"/>
    </xf>
    <xf numFmtId="0" fontId="82" fillId="0" borderId="58" xfId="0" applyFont="1" applyBorder="1" applyAlignment="1">
      <alignment horizontal="justify" vertical="center" wrapText="1"/>
    </xf>
    <xf numFmtId="0" fontId="82" fillId="0" borderId="38" xfId="0" applyFont="1" applyBorder="1" applyAlignment="1">
      <alignment horizontal="justify" vertical="center" wrapText="1"/>
    </xf>
    <xf numFmtId="0" fontId="79" fillId="0" borderId="111" xfId="0" applyFont="1" applyBorder="1" applyAlignment="1">
      <alignment horizontal="center" vertical="center" wrapText="1"/>
    </xf>
    <xf numFmtId="0" fontId="79" fillId="0" borderId="38" xfId="0" applyFont="1" applyBorder="1" applyAlignment="1">
      <alignment horizontal="center" vertical="center" wrapText="1"/>
    </xf>
    <xf numFmtId="0" fontId="79" fillId="30" borderId="38" xfId="0" applyFont="1" applyFill="1" applyBorder="1" applyAlignment="1">
      <alignment horizontal="justify" vertical="center" wrapText="1"/>
    </xf>
    <xf numFmtId="0" fontId="79" fillId="0" borderId="38" xfId="0" applyFont="1" applyBorder="1" applyAlignment="1">
      <alignment horizontal="justify" vertical="center" wrapText="1"/>
    </xf>
    <xf numFmtId="0" fontId="7" fillId="31" borderId="57" xfId="17" applyFont="1" applyFill="1" applyBorder="1" applyAlignment="1">
      <alignment horizontal="center" vertical="center" wrapText="1"/>
    </xf>
    <xf numFmtId="0" fontId="0" fillId="0" borderId="0" xfId="0" applyAlignment="1">
      <alignment horizontal="left" vertical="center"/>
    </xf>
    <xf numFmtId="0" fontId="83" fillId="0" borderId="0" xfId="0" applyFont="1" applyAlignment="1">
      <alignment horizontal="left" vertical="center"/>
    </xf>
    <xf numFmtId="0" fontId="84" fillId="0" borderId="0" xfId="0" applyFont="1" applyAlignment="1">
      <alignment horizontal="center" vertical="center" wrapText="1"/>
    </xf>
    <xf numFmtId="0" fontId="84" fillId="0" borderId="0" xfId="0" applyFont="1" applyAlignment="1">
      <alignment horizontal="left" vertical="center" wrapText="1"/>
    </xf>
    <xf numFmtId="0" fontId="79" fillId="26" borderId="111" xfId="0" applyFont="1" applyFill="1" applyBorder="1" applyAlignment="1">
      <alignment horizontal="center" vertical="center" wrapText="1"/>
    </xf>
    <xf numFmtId="0" fontId="79" fillId="26" borderId="38" xfId="0" applyFont="1" applyFill="1" applyBorder="1" applyAlignment="1">
      <alignment horizontal="center" vertical="center" wrapText="1"/>
    </xf>
    <xf numFmtId="0" fontId="79" fillId="26" borderId="38" xfId="0" applyFont="1" applyFill="1" applyBorder="1" applyAlignment="1">
      <alignment horizontal="justify" vertical="center" wrapText="1"/>
    </xf>
    <xf numFmtId="0" fontId="74" fillId="22" borderId="0" xfId="0" applyFont="1" applyFill="1" applyAlignment="1">
      <alignment horizontal="center" vertical="center"/>
    </xf>
    <xf numFmtId="0" fontId="79" fillId="22" borderId="111" xfId="0" applyFont="1" applyFill="1" applyBorder="1" applyAlignment="1">
      <alignment horizontal="center" vertical="center" wrapText="1"/>
    </xf>
    <xf numFmtId="0" fontId="79" fillId="22" borderId="38" xfId="0" applyFont="1" applyFill="1" applyBorder="1" applyAlignment="1">
      <alignment horizontal="center" vertical="center" wrapText="1"/>
    </xf>
    <xf numFmtId="0" fontId="79" fillId="22" borderId="38" xfId="0" applyFont="1" applyFill="1" applyBorder="1" applyAlignment="1">
      <alignment horizontal="justify" vertical="center" wrapText="1"/>
    </xf>
    <xf numFmtId="0" fontId="71" fillId="26" borderId="0" xfId="0" applyFont="1" applyFill="1" applyAlignment="1">
      <alignment vertical="top" wrapText="1"/>
    </xf>
    <xf numFmtId="0" fontId="8" fillId="0" borderId="134" xfId="1" applyFill="1" applyBorder="1" applyAlignment="1" applyProtection="1">
      <alignment vertical="center" wrapText="1"/>
    </xf>
    <xf numFmtId="0" fontId="97" fillId="0" borderId="58" xfId="0" applyFont="1" applyBorder="1" applyAlignment="1">
      <alignment horizontal="justify" vertical="center" wrapText="1"/>
    </xf>
    <xf numFmtId="0" fontId="97" fillId="0" borderId="38" xfId="0" applyFont="1" applyBorder="1" applyAlignment="1">
      <alignment horizontal="justify" vertical="center" wrapText="1"/>
    </xf>
    <xf numFmtId="0" fontId="97" fillId="30" borderId="38" xfId="0" applyFont="1" applyFill="1" applyBorder="1" applyAlignment="1">
      <alignment horizontal="justify" vertical="center" wrapText="1"/>
    </xf>
    <xf numFmtId="0" fontId="102" fillId="0" borderId="0" xfId="17" applyFont="1">
      <alignment vertical="center"/>
    </xf>
    <xf numFmtId="0" fontId="101" fillId="0" borderId="0" xfId="2" applyFont="1">
      <alignment vertical="center"/>
    </xf>
    <xf numFmtId="0" fontId="103" fillId="23" borderId="135" xfId="0" applyFont="1" applyFill="1" applyBorder="1" applyAlignment="1">
      <alignment horizontal="center" vertical="center" wrapText="1"/>
    </xf>
    <xf numFmtId="0" fontId="0" fillId="27" borderId="0" xfId="0" applyFill="1">
      <alignment vertical="center"/>
    </xf>
    <xf numFmtId="0" fontId="79" fillId="22" borderId="0" xfId="0" applyFont="1" applyFill="1" applyAlignment="1">
      <alignment horizontal="justify" vertical="center"/>
    </xf>
    <xf numFmtId="14" fontId="6" fillId="0" borderId="0" xfId="2" applyNumberFormat="1">
      <alignment vertical="center"/>
    </xf>
    <xf numFmtId="0" fontId="18" fillId="2" borderId="43"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94" fillId="26" borderId="0" xfId="0" applyFont="1" applyFill="1" applyAlignment="1">
      <alignment vertical="top" wrapText="1"/>
    </xf>
    <xf numFmtId="0" fontId="72" fillId="27" borderId="0" xfId="0" applyFont="1" applyFill="1" applyAlignment="1">
      <alignment vertical="top" wrapText="1"/>
    </xf>
    <xf numFmtId="0" fontId="95" fillId="27" borderId="0" xfId="0" applyFont="1" applyFill="1" applyAlignment="1">
      <alignment vertical="top" wrapText="1"/>
    </xf>
    <xf numFmtId="0" fontId="73" fillId="27" borderId="0" xfId="0" applyFont="1" applyFill="1" applyAlignment="1">
      <alignment vertical="top" wrapText="1"/>
    </xf>
    <xf numFmtId="0" fontId="96" fillId="27" borderId="0" xfId="0" applyFont="1" applyFill="1" applyAlignment="1">
      <alignment horizontal="center" vertical="center" wrapText="1"/>
    </xf>
    <xf numFmtId="0" fontId="96" fillId="27" borderId="0" xfId="0" applyFont="1" applyFill="1" applyAlignment="1">
      <alignment horizontal="center" vertical="top" wrapText="1"/>
    </xf>
    <xf numFmtId="0" fontId="98" fillId="27" borderId="0" xfId="0" applyFont="1" applyFill="1" applyAlignment="1">
      <alignment horizontal="center" vertical="top" wrapText="1"/>
    </xf>
    <xf numFmtId="0" fontId="96" fillId="27" borderId="0" xfId="0" applyFont="1" applyFill="1" applyAlignment="1">
      <alignment vertical="top" wrapText="1"/>
    </xf>
    <xf numFmtId="0" fontId="28" fillId="28" borderId="0" xfId="0" applyFont="1" applyFill="1">
      <alignment vertical="center"/>
    </xf>
    <xf numFmtId="0" fontId="110" fillId="24" borderId="32" xfId="2" applyFont="1" applyFill="1" applyBorder="1" applyAlignment="1">
      <alignment horizontal="center" vertical="center" wrapText="1"/>
    </xf>
    <xf numFmtId="0" fontId="112" fillId="3" borderId="42" xfId="2" applyFont="1" applyFill="1" applyBorder="1" applyAlignment="1">
      <alignment horizontal="center" vertical="center"/>
    </xf>
    <xf numFmtId="14" fontId="112" fillId="3" borderId="41" xfId="2" applyNumberFormat="1" applyFont="1" applyFill="1" applyBorder="1" applyAlignment="1">
      <alignment horizontal="center" vertical="center"/>
    </xf>
    <xf numFmtId="14" fontId="112" fillId="3" borderId="1" xfId="2" applyNumberFormat="1" applyFont="1" applyFill="1" applyBorder="1" applyAlignment="1">
      <alignment horizontal="center" vertical="center"/>
    </xf>
    <xf numFmtId="0" fontId="112" fillId="3" borderId="40" xfId="2" applyFont="1" applyFill="1" applyBorder="1" applyAlignment="1">
      <alignment horizontal="center" vertical="center"/>
    </xf>
    <xf numFmtId="14" fontId="112" fillId="3" borderId="2" xfId="2" applyNumberFormat="1" applyFont="1" applyFill="1" applyBorder="1" applyAlignment="1">
      <alignment horizontal="center" vertical="center"/>
    </xf>
    <xf numFmtId="0" fontId="112" fillId="3" borderId="9" xfId="2" applyFont="1" applyFill="1" applyBorder="1" applyAlignment="1">
      <alignment horizontal="center" vertical="center"/>
    </xf>
    <xf numFmtId="0" fontId="112" fillId="22" borderId="0" xfId="2" applyFont="1" applyFill="1" applyAlignment="1">
      <alignment horizontal="center" vertical="center"/>
    </xf>
    <xf numFmtId="14" fontId="112" fillId="22" borderId="0" xfId="2" applyNumberFormat="1" applyFont="1" applyFill="1" applyAlignment="1">
      <alignment horizontal="center" vertical="center"/>
    </xf>
    <xf numFmtId="0" fontId="113" fillId="0" borderId="0" xfId="2" applyFont="1" applyAlignment="1">
      <alignment horizontal="center" vertical="center"/>
    </xf>
    <xf numFmtId="14" fontId="112" fillId="0" borderId="0" xfId="2" applyNumberFormat="1" applyFont="1" applyAlignment="1">
      <alignment horizontal="center" vertical="center"/>
    </xf>
    <xf numFmtId="0" fontId="107" fillId="26" borderId="114" xfId="0" applyFont="1" applyFill="1" applyBorder="1" applyAlignment="1">
      <alignment horizontal="left" vertical="center"/>
    </xf>
    <xf numFmtId="0" fontId="107" fillId="26" borderId="115" xfId="0" applyFont="1" applyFill="1" applyBorder="1" applyAlignment="1">
      <alignment horizontal="left" vertical="center"/>
    </xf>
    <xf numFmtId="0" fontId="117" fillId="26" borderId="113" xfId="0" applyFont="1" applyFill="1" applyBorder="1" applyAlignment="1">
      <alignment horizontal="left" vertical="center"/>
    </xf>
    <xf numFmtId="0" fontId="0" fillId="0" borderId="14" xfId="0" applyBorder="1" applyAlignment="1">
      <alignment vertical="top" wrapText="1"/>
    </xf>
    <xf numFmtId="0" fontId="24" fillId="22" borderId="39" xfId="2" applyFont="1" applyFill="1" applyBorder="1" applyAlignment="1">
      <alignment horizontal="center" vertical="center" wrapText="1"/>
    </xf>
    <xf numFmtId="0" fontId="23" fillId="24" borderId="3" xfId="2" applyFont="1" applyFill="1" applyBorder="1" applyAlignment="1">
      <alignment horizontal="center" vertical="center" wrapText="1"/>
    </xf>
    <xf numFmtId="177" fontId="10" fillId="22" borderId="104" xfId="2" applyNumberFormat="1" applyFont="1" applyFill="1" applyBorder="1" applyAlignment="1">
      <alignment horizontal="center" vertical="center" wrapText="1"/>
    </xf>
    <xf numFmtId="0" fontId="24" fillId="22" borderId="8" xfId="2" applyFont="1" applyFill="1" applyBorder="1" applyAlignment="1">
      <alignment horizontal="center" vertical="center" wrapText="1"/>
    </xf>
    <xf numFmtId="0" fontId="8" fillId="0" borderId="0" xfId="1" applyAlignment="1" applyProtection="1">
      <alignment vertical="center" wrapText="1"/>
    </xf>
    <xf numFmtId="0" fontId="0" fillId="37" borderId="0" xfId="0" applyFill="1">
      <alignment vertical="center"/>
    </xf>
    <xf numFmtId="0" fontId="126" fillId="37" borderId="0" xfId="0" applyFont="1" applyFill="1">
      <alignment vertical="center"/>
    </xf>
    <xf numFmtId="0" fontId="127" fillId="37" borderId="0" xfId="0" applyFont="1" applyFill="1">
      <alignment vertical="center"/>
    </xf>
    <xf numFmtId="0" fontId="128" fillId="37" borderId="0" xfId="0" applyFont="1" applyFill="1">
      <alignment vertical="center"/>
    </xf>
    <xf numFmtId="0" fontId="129" fillId="37" borderId="0" xfId="0" applyFont="1" applyFill="1">
      <alignment vertical="center"/>
    </xf>
    <xf numFmtId="0" fontId="77" fillId="37" borderId="0" xfId="0" applyFont="1" applyFill="1">
      <alignment vertical="center"/>
    </xf>
    <xf numFmtId="0" fontId="23" fillId="35" borderId="3" xfId="2" applyFont="1" applyFill="1" applyBorder="1" applyAlignment="1">
      <alignment horizontal="center" vertical="center" wrapText="1"/>
    </xf>
    <xf numFmtId="184" fontId="132" fillId="27" borderId="0" xfId="0" applyNumberFormat="1" applyFont="1" applyFill="1" applyAlignment="1">
      <alignment vertical="center" wrapText="1"/>
    </xf>
    <xf numFmtId="0" fontId="122" fillId="26" borderId="0" xfId="0" applyFont="1" applyFill="1">
      <alignment vertical="center"/>
    </xf>
    <xf numFmtId="177" fontId="132" fillId="27" borderId="0" xfId="0" applyNumberFormat="1" applyFont="1" applyFill="1" applyAlignment="1">
      <alignment horizontal="right" vertical="center" wrapText="1"/>
    </xf>
    <xf numFmtId="0" fontId="133" fillId="27" borderId="0" xfId="0" applyFont="1" applyFill="1" applyAlignment="1">
      <alignment vertical="center" wrapText="1"/>
    </xf>
    <xf numFmtId="0" fontId="6" fillId="0" borderId="68" xfId="0" applyFont="1" applyBorder="1">
      <alignment vertical="center"/>
    </xf>
    <xf numFmtId="0" fontId="6" fillId="0" borderId="45" xfId="0" applyFont="1" applyBorder="1">
      <alignment vertical="center"/>
    </xf>
    <xf numFmtId="0" fontId="6" fillId="0" borderId="69" xfId="0" applyFont="1" applyBorder="1">
      <alignment vertical="center"/>
    </xf>
    <xf numFmtId="0" fontId="6" fillId="0" borderId="0" xfId="0" applyFont="1">
      <alignment vertical="center"/>
    </xf>
    <xf numFmtId="0" fontId="111" fillId="0" borderId="69" xfId="0" applyFont="1" applyBorder="1">
      <alignment vertical="center"/>
    </xf>
    <xf numFmtId="0" fontId="111" fillId="0" borderId="0" xfId="0" applyFont="1">
      <alignment vertical="center"/>
    </xf>
    <xf numFmtId="0" fontId="111" fillId="6" borderId="69" xfId="0" applyFont="1" applyFill="1" applyBorder="1">
      <alignment vertical="center"/>
    </xf>
    <xf numFmtId="0" fontId="111" fillId="6" borderId="0" xfId="0" applyFont="1" applyFill="1">
      <alignment vertical="center"/>
    </xf>
    <xf numFmtId="0" fontId="6" fillId="6" borderId="153" xfId="2" applyFill="1" applyBorder="1">
      <alignment vertical="center"/>
    </xf>
    <xf numFmtId="0" fontId="6" fillId="0" borderId="153" xfId="2" applyBorder="1">
      <alignment vertical="center"/>
    </xf>
    <xf numFmtId="3" fontId="138" fillId="22" borderId="0" xfId="0" applyNumberFormat="1" applyFont="1" applyFill="1" applyAlignment="1">
      <alignment vertical="center" wrapText="1"/>
    </xf>
    <xf numFmtId="0" fontId="114" fillId="22" borderId="151" xfId="17" applyFont="1" applyFill="1" applyBorder="1" applyAlignment="1">
      <alignment horizontal="center" vertical="center" wrapText="1"/>
    </xf>
    <xf numFmtId="14" fontId="114" fillId="22" borderId="152" xfId="17" applyNumberFormat="1" applyFont="1" applyFill="1" applyBorder="1" applyAlignment="1">
      <alignment horizontal="center" vertical="center"/>
    </xf>
    <xf numFmtId="185" fontId="138" fillId="22" borderId="0" xfId="0" applyNumberFormat="1" applyFont="1" applyFill="1" applyAlignment="1">
      <alignment horizontal="right" vertical="center" wrapText="1"/>
    </xf>
    <xf numFmtId="0" fontId="6" fillId="0" borderId="0" xfId="2" applyAlignment="1">
      <alignment horizontal="left" vertical="top"/>
    </xf>
    <xf numFmtId="0" fontId="6" fillId="38" borderId="164" xfId="2" applyFill="1" applyBorder="1" applyAlignment="1">
      <alignment horizontal="left" vertical="top"/>
    </xf>
    <xf numFmtId="0" fontId="8" fillId="38" borderId="163" xfId="1" applyFill="1" applyBorder="1" applyAlignment="1" applyProtection="1">
      <alignment horizontal="left" vertical="top"/>
    </xf>
    <xf numFmtId="14" fontId="19" fillId="3" borderId="103" xfId="2" applyNumberFormat="1" applyFont="1" applyFill="1" applyBorder="1" applyAlignment="1">
      <alignment horizontal="center" vertical="center" shrinkToFit="1"/>
    </xf>
    <xf numFmtId="14" fontId="27" fillId="3" borderId="103" xfId="1" applyNumberFormat="1" applyFont="1" applyFill="1" applyBorder="1" applyAlignment="1" applyProtection="1">
      <alignment horizontal="center" vertical="center" wrapText="1" shrinkToFit="1"/>
    </xf>
    <xf numFmtId="0" fontId="8" fillId="0" borderId="111" xfId="1" applyFill="1" applyBorder="1" applyAlignment="1" applyProtection="1">
      <alignment vertical="center" wrapText="1"/>
    </xf>
    <xf numFmtId="0" fontId="102" fillId="0" borderId="0" xfId="17" applyFont="1" applyAlignment="1">
      <alignment horizontal="left" vertical="center"/>
    </xf>
    <xf numFmtId="0" fontId="71" fillId="27" borderId="0" xfId="0" applyFont="1" applyFill="1" applyAlignment="1">
      <alignment vertical="top" wrapText="1"/>
    </xf>
    <xf numFmtId="185" fontId="140" fillId="22" borderId="0" xfId="0" applyNumberFormat="1" applyFont="1" applyFill="1" applyAlignment="1">
      <alignment horizontal="right" vertical="center"/>
    </xf>
    <xf numFmtId="185" fontId="140" fillId="0" borderId="0" xfId="0" applyNumberFormat="1" applyFont="1" applyAlignment="1">
      <alignment horizontal="right" vertical="center"/>
    </xf>
    <xf numFmtId="184" fontId="133" fillId="27" borderId="0" xfId="0" applyNumberFormat="1" applyFont="1" applyFill="1" applyAlignment="1">
      <alignment horizontal="center" vertical="center" wrapText="1"/>
    </xf>
    <xf numFmtId="184" fontId="133" fillId="27" borderId="0" xfId="0" applyNumberFormat="1" applyFont="1" applyFill="1" applyAlignment="1">
      <alignment vertical="center" wrapText="1"/>
    </xf>
    <xf numFmtId="0" fontId="144" fillId="2" borderId="64" xfId="2" applyFont="1" applyFill="1" applyBorder="1" applyAlignment="1">
      <alignment vertical="top" wrapText="1"/>
    </xf>
    <xf numFmtId="0" fontId="112" fillId="24" borderId="42" xfId="2" applyFont="1" applyFill="1" applyBorder="1" applyAlignment="1">
      <alignment horizontal="center" vertical="center"/>
    </xf>
    <xf numFmtId="0" fontId="112" fillId="24" borderId="9" xfId="2" applyFont="1" applyFill="1" applyBorder="1" applyAlignment="1">
      <alignment horizontal="center" vertical="center" wrapText="1"/>
    </xf>
    <xf numFmtId="0" fontId="112" fillId="24" borderId="40" xfId="2" applyFont="1" applyFill="1" applyBorder="1" applyAlignment="1">
      <alignment horizontal="center" vertical="center"/>
    </xf>
    <xf numFmtId="0" fontId="8" fillId="0" borderId="0" xfId="1" applyFill="1" applyBorder="1" applyAlignment="1" applyProtection="1">
      <alignment vertical="center" wrapText="1"/>
    </xf>
    <xf numFmtId="0" fontId="18" fillId="24" borderId="173" xfId="2" applyFont="1" applyFill="1" applyBorder="1" applyAlignment="1">
      <alignment horizontal="center" vertical="center" wrapText="1"/>
    </xf>
    <xf numFmtId="0" fontId="8" fillId="0" borderId="176" xfId="1" applyFill="1" applyBorder="1" applyAlignment="1" applyProtection="1">
      <alignment vertical="center" wrapText="1"/>
    </xf>
    <xf numFmtId="0" fontId="18" fillId="24" borderId="177" xfId="1" applyFont="1" applyFill="1" applyBorder="1" applyAlignment="1" applyProtection="1">
      <alignment horizontal="center" vertical="center" wrapText="1"/>
    </xf>
    <xf numFmtId="0" fontId="141" fillId="22" borderId="0" xfId="0" applyFont="1" applyFill="1" applyAlignment="1">
      <alignment vertical="center" wrapText="1"/>
    </xf>
    <xf numFmtId="0" fontId="138" fillId="22" borderId="0" xfId="0" applyFont="1" applyFill="1" applyAlignment="1">
      <alignment vertical="center" wrapText="1"/>
    </xf>
    <xf numFmtId="0" fontId="109" fillId="0" borderId="29" xfId="2" applyFont="1" applyBorder="1" applyAlignment="1">
      <alignment vertical="center" shrinkToFit="1"/>
    </xf>
    <xf numFmtId="0" fontId="148" fillId="0" borderId="0" xfId="0" applyFont="1" applyAlignment="1">
      <alignment vertical="center" wrapText="1"/>
    </xf>
    <xf numFmtId="0" fontId="149" fillId="0" borderId="0" xfId="0" applyFont="1" applyAlignment="1">
      <alignment vertical="center" wrapText="1"/>
    </xf>
    <xf numFmtId="3" fontId="136" fillId="27" borderId="0" xfId="0" applyNumberFormat="1" applyFont="1" applyFill="1">
      <alignment vertical="center"/>
    </xf>
    <xf numFmtId="3" fontId="132" fillId="27" borderId="0" xfId="0" applyNumberFormat="1" applyFont="1" applyFill="1" applyAlignment="1">
      <alignment horizontal="right" vertical="center" wrapText="1"/>
    </xf>
    <xf numFmtId="0" fontId="27" fillId="0" borderId="97" xfId="2" applyFont="1" applyBorder="1" applyAlignment="1">
      <alignment vertical="top" wrapText="1"/>
    </xf>
    <xf numFmtId="0" fontId="18" fillId="26" borderId="169" xfId="2" applyFont="1" applyFill="1" applyBorder="1" applyAlignment="1">
      <alignment horizontal="center" vertical="center" wrapText="1"/>
    </xf>
    <xf numFmtId="0" fontId="108" fillId="26" borderId="170" xfId="2" applyFont="1" applyFill="1" applyBorder="1" applyAlignment="1">
      <alignment horizontal="center" vertical="center"/>
    </xf>
    <xf numFmtId="0" fontId="108" fillId="26" borderId="171" xfId="2" applyFont="1" applyFill="1" applyBorder="1" applyAlignment="1">
      <alignment horizontal="center" vertical="center"/>
    </xf>
    <xf numFmtId="0" fontId="151" fillId="22" borderId="8" xfId="0" applyFont="1" applyFill="1" applyBorder="1" applyAlignment="1">
      <alignment horizontal="center" vertical="center" wrapText="1"/>
    </xf>
    <xf numFmtId="177" fontId="152" fillId="22" borderId="8" xfId="2" applyNumberFormat="1" applyFont="1" applyFill="1" applyBorder="1" applyAlignment="1">
      <alignment horizontal="center" vertical="center" shrinkToFit="1"/>
    </xf>
    <xf numFmtId="0" fontId="6" fillId="0" borderId="0" xfId="2" applyAlignment="1">
      <alignment horizontal="left" vertical="center"/>
    </xf>
    <xf numFmtId="177" fontId="23" fillId="24" borderId="8" xfId="2" applyNumberFormat="1" applyFont="1" applyFill="1" applyBorder="1" applyAlignment="1">
      <alignment horizontal="center" vertical="center" shrinkToFit="1"/>
    </xf>
    <xf numFmtId="0" fontId="155" fillId="6" borderId="69" xfId="0" applyFont="1" applyFill="1" applyBorder="1">
      <alignment vertical="center"/>
    </xf>
    <xf numFmtId="0" fontId="155" fillId="6" borderId="0" xfId="0" applyFont="1" applyFill="1" applyAlignment="1">
      <alignment horizontal="left" vertical="center"/>
    </xf>
    <xf numFmtId="0" fontId="155" fillId="6" borderId="0" xfId="0" applyFont="1" applyFill="1">
      <alignment vertical="center"/>
    </xf>
    <xf numFmtId="176" fontId="155" fillId="6" borderId="0" xfId="0" applyNumberFormat="1" applyFont="1" applyFill="1" applyAlignment="1">
      <alignment horizontal="left" vertical="center"/>
    </xf>
    <xf numFmtId="183" fontId="155" fillId="6" borderId="0" xfId="0" applyNumberFormat="1" applyFont="1" applyFill="1" applyAlignment="1">
      <alignment horizontal="center" vertical="center"/>
    </xf>
    <xf numFmtId="0" fontId="155" fillId="6" borderId="69" xfId="0" applyFont="1" applyFill="1" applyBorder="1" applyAlignment="1">
      <alignment vertical="top"/>
    </xf>
    <xf numFmtId="0" fontId="155" fillId="6" borderId="0" xfId="0" applyFont="1" applyFill="1" applyAlignment="1">
      <alignment vertical="top"/>
    </xf>
    <xf numFmtId="14" fontId="155" fillId="6" borderId="0" xfId="0" applyNumberFormat="1" applyFont="1" applyFill="1" applyAlignment="1">
      <alignment horizontal="left" vertical="center"/>
    </xf>
    <xf numFmtId="14" fontId="155" fillId="0" borderId="0" xfId="0" applyNumberFormat="1" applyFont="1">
      <alignment vertical="center"/>
    </xf>
    <xf numFmtId="0" fontId="156" fillId="0" borderId="0" xfId="0" applyFont="1">
      <alignment vertical="center"/>
    </xf>
    <xf numFmtId="0" fontId="6" fillId="0" borderId="63" xfId="2" applyBorder="1" applyAlignment="1">
      <alignment vertical="top" wrapText="1"/>
    </xf>
    <xf numFmtId="0" fontId="8" fillId="38" borderId="139" xfId="1" applyFill="1" applyBorder="1" applyAlignment="1" applyProtection="1">
      <alignment horizontal="left" vertical="top"/>
    </xf>
    <xf numFmtId="0" fontId="6" fillId="38" borderId="162" xfId="2" applyFill="1" applyBorder="1" applyAlignment="1">
      <alignment horizontal="left" vertical="top"/>
    </xf>
    <xf numFmtId="0" fontId="37" fillId="0" borderId="0" xfId="17" applyFont="1">
      <alignment vertical="center"/>
    </xf>
    <xf numFmtId="0" fontId="93" fillId="0" borderId="0" xfId="17" applyFont="1" applyAlignment="1">
      <alignment horizontal="left" vertical="center"/>
    </xf>
    <xf numFmtId="0" fontId="35" fillId="10" borderId="0" xfId="2" applyFont="1" applyFill="1" applyAlignment="1">
      <alignment horizontal="center" vertical="center"/>
    </xf>
    <xf numFmtId="0" fontId="43" fillId="0" borderId="0" xfId="17" applyFont="1">
      <alignment vertical="center"/>
    </xf>
    <xf numFmtId="0" fontId="14" fillId="0" borderId="0" xfId="17" applyFont="1" applyAlignment="1">
      <alignment horizontal="center" vertical="center"/>
    </xf>
    <xf numFmtId="14" fontId="1" fillId="0" borderId="47" xfId="17" applyNumberFormat="1" applyBorder="1" applyAlignment="1">
      <alignment horizontal="center" vertical="center"/>
    </xf>
    <xf numFmtId="14" fontId="1" fillId="0" borderId="0" xfId="17" applyNumberFormat="1" applyAlignment="1">
      <alignment horizontal="center" vertical="center"/>
    </xf>
    <xf numFmtId="0" fontId="1" fillId="11" borderId="0" xfId="17" applyFill="1">
      <alignment vertical="center"/>
    </xf>
    <xf numFmtId="0" fontId="43" fillId="0" borderId="0" xfId="17" applyFont="1" applyAlignment="1">
      <alignment vertical="top" wrapText="1"/>
    </xf>
    <xf numFmtId="0" fontId="1" fillId="11" borderId="0" xfId="17" applyFill="1" applyAlignment="1">
      <alignment horizontal="center" vertical="center"/>
    </xf>
    <xf numFmtId="0" fontId="1" fillId="0" borderId="47" xfId="17" applyBorder="1">
      <alignment vertical="center"/>
    </xf>
    <xf numFmtId="0" fontId="6" fillId="11" borderId="0" xfId="2" applyFill="1" applyAlignment="1">
      <alignment vertical="center" wrapText="1"/>
    </xf>
    <xf numFmtId="0" fontId="38" fillId="0" borderId="0" xfId="17" applyFont="1">
      <alignment vertical="center"/>
    </xf>
    <xf numFmtId="0" fontId="47" fillId="0" borderId="0" xfId="17" applyFont="1" applyAlignment="1">
      <alignment horizontal="center" vertical="center" wrapText="1"/>
    </xf>
    <xf numFmtId="0" fontId="48" fillId="0" borderId="0" xfId="17" applyFont="1">
      <alignment vertical="center"/>
    </xf>
    <xf numFmtId="0" fontId="9" fillId="0" borderId="0" xfId="17" applyFont="1" applyAlignment="1">
      <alignment horizontal="left" vertical="center"/>
    </xf>
    <xf numFmtId="0" fontId="49" fillId="0" borderId="0" xfId="17" applyFont="1" applyAlignment="1">
      <alignment horizontal="left" vertical="center"/>
    </xf>
    <xf numFmtId="0" fontId="50" fillId="0" borderId="50" xfId="17" applyFont="1" applyBorder="1">
      <alignment vertical="center"/>
    </xf>
    <xf numFmtId="0" fontId="50" fillId="0" borderId="50" xfId="17" applyFont="1" applyBorder="1" applyAlignment="1">
      <alignment horizontal="right" vertical="center"/>
    </xf>
    <xf numFmtId="0" fontId="38" fillId="0" borderId="52" xfId="17" applyFont="1" applyBorder="1" applyAlignment="1">
      <alignment horizontal="center" vertical="center"/>
    </xf>
    <xf numFmtId="0" fontId="38" fillId="0" borderId="187"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xf>
    <xf numFmtId="0" fontId="53" fillId="0" borderId="0" xfId="17" applyFont="1" applyAlignment="1">
      <alignment horizontal="center" vertical="center" wrapText="1"/>
    </xf>
    <xf numFmtId="0" fontId="54" fillId="0" borderId="0" xfId="17" applyFont="1" applyAlignment="1">
      <alignment horizontal="center" vertical="center"/>
    </xf>
    <xf numFmtId="0" fontId="1" fillId="0" borderId="0" xfId="17" applyAlignment="1">
      <alignment vertical="center" shrinkToFit="1"/>
    </xf>
    <xf numFmtId="0" fontId="12" fillId="0" borderId="188" xfId="17" applyFont="1" applyBorder="1" applyAlignment="1">
      <alignment horizontal="center" vertical="center" shrinkToFit="1"/>
    </xf>
    <xf numFmtId="0" fontId="50" fillId="0" borderId="53" xfId="17" applyFont="1" applyBorder="1" applyAlignment="1">
      <alignment vertical="center" shrinkToFit="1"/>
    </xf>
    <xf numFmtId="0" fontId="50" fillId="0" borderId="53" xfId="17" applyFont="1" applyBorder="1" applyAlignment="1">
      <alignment horizontal="center" vertical="center"/>
    </xf>
    <xf numFmtId="0" fontId="1" fillId="0" borderId="143" xfId="17" applyBorder="1" applyAlignment="1">
      <alignment horizontal="center" vertical="center" wrapText="1"/>
    </xf>
    <xf numFmtId="0" fontId="1" fillId="0" borderId="144" xfId="17" applyBorder="1" applyAlignment="1">
      <alignment horizontal="center" vertical="center"/>
    </xf>
    <xf numFmtId="0" fontId="13" fillId="0" borderId="146" xfId="2" applyFont="1" applyBorder="1" applyAlignment="1">
      <alignment horizontal="center" vertical="center" wrapText="1"/>
    </xf>
    <xf numFmtId="0" fontId="13" fillId="0" borderId="147" xfId="2" applyFont="1" applyBorder="1" applyAlignment="1">
      <alignment horizontal="center" vertical="center" wrapText="1"/>
    </xf>
    <xf numFmtId="0" fontId="13" fillId="0" borderId="18" xfId="2" applyFont="1" applyBorder="1" applyAlignment="1">
      <alignment horizontal="center" vertical="center" wrapText="1"/>
    </xf>
    <xf numFmtId="0" fontId="1" fillId="22" borderId="150" xfId="17" applyFill="1" applyBorder="1" applyAlignment="1">
      <alignment horizontal="center" vertical="center" wrapText="1"/>
    </xf>
    <xf numFmtId="0" fontId="7" fillId="6"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6" borderId="0" xfId="2" applyFont="1" applyFill="1" applyAlignment="1">
      <alignment horizontal="center" vertical="center"/>
    </xf>
    <xf numFmtId="0" fontId="46" fillId="6" borderId="0" xfId="0" applyFont="1" applyFill="1" applyAlignment="1">
      <alignment horizontal="center" vertical="center" wrapText="1"/>
    </xf>
    <xf numFmtId="180" fontId="50" fillId="6" borderId="0" xfId="17" applyNumberFormat="1" applyFont="1" applyFill="1" applyAlignment="1">
      <alignment horizontal="center" vertical="center"/>
    </xf>
    <xf numFmtId="0" fontId="1" fillId="6" borderId="0" xfId="17" applyFill="1">
      <alignment vertical="center"/>
    </xf>
    <xf numFmtId="0" fontId="1" fillId="6" borderId="0" xfId="17" applyFill="1" applyAlignment="1">
      <alignment horizontal="center" vertical="center"/>
    </xf>
    <xf numFmtId="0" fontId="46" fillId="6" borderId="0" xfId="17" applyFont="1" applyFill="1">
      <alignment vertical="center"/>
    </xf>
    <xf numFmtId="0" fontId="50" fillId="0" borderId="0" xfId="16" applyFont="1">
      <alignment vertical="center"/>
    </xf>
    <xf numFmtId="0" fontId="10" fillId="0" borderId="0" xfId="16" applyFont="1">
      <alignment vertical="center"/>
    </xf>
    <xf numFmtId="177" fontId="1" fillId="5" borderId="39" xfId="2" applyNumberFormat="1" applyFont="1" applyFill="1" applyBorder="1" applyAlignment="1">
      <alignment horizontal="center" vertical="center" wrapText="1"/>
    </xf>
    <xf numFmtId="177" fontId="6" fillId="22" borderId="8" xfId="2" applyNumberFormat="1" applyFill="1" applyBorder="1" applyAlignment="1">
      <alignment horizontal="center" vertical="center" shrinkToFit="1"/>
    </xf>
    <xf numFmtId="177" fontId="1" fillId="22" borderId="39" xfId="2" applyNumberFormat="1" applyFont="1" applyFill="1" applyBorder="1" applyAlignment="1">
      <alignment horizontal="center" vertical="center" wrapText="1"/>
    </xf>
    <xf numFmtId="177" fontId="6" fillId="22" borderId="12" xfId="2" applyNumberFormat="1" applyFill="1" applyBorder="1" applyAlignment="1">
      <alignment horizontal="center" vertical="center" shrinkToFit="1"/>
    </xf>
    <xf numFmtId="177" fontId="6" fillId="7" borderId="10" xfId="2" applyNumberFormat="1" applyFill="1" applyBorder="1" applyAlignment="1">
      <alignment horizontal="center" vertical="center" shrinkToFit="1"/>
    </xf>
    <xf numFmtId="177" fontId="6" fillId="6"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5" borderId="8" xfId="2" applyNumberFormat="1" applyFill="1" applyBorder="1" applyAlignment="1">
      <alignment horizontal="center" vertical="center" shrinkToFit="1"/>
    </xf>
    <xf numFmtId="177" fontId="6" fillId="9"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7"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6" borderId="8" xfId="2" applyFill="1" applyBorder="1" applyAlignment="1">
      <alignment horizontal="center" vertical="center" wrapText="1"/>
    </xf>
    <xf numFmtId="177" fontId="6" fillId="0" borderId="104"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7" borderId="8" xfId="2" applyNumberFormat="1" applyFill="1" applyBorder="1" applyAlignment="1">
      <alignment horizontal="center" vertical="center" wrapText="1"/>
    </xf>
    <xf numFmtId="177" fontId="6" fillId="8" borderId="104"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8" borderId="8" xfId="2" applyNumberFormat="1" applyFill="1" applyBorder="1" applyAlignment="1">
      <alignment horizontal="center" vertical="center" wrapText="1"/>
    </xf>
    <xf numFmtId="177" fontId="6" fillId="0" borderId="106" xfId="2" applyNumberFormat="1" applyBorder="1" applyAlignment="1">
      <alignment horizontal="center" vertical="center" wrapText="1"/>
    </xf>
    <xf numFmtId="177" fontId="6" fillId="6" borderId="0" xfId="2" applyNumberFormat="1" applyFill="1" applyAlignment="1">
      <alignment horizontal="center" vertical="center" wrapText="1"/>
    </xf>
    <xf numFmtId="0" fontId="6" fillId="6" borderId="0" xfId="2" applyFill="1" applyAlignment="1">
      <alignment horizontal="center" vertical="center" wrapText="1"/>
    </xf>
    <xf numFmtId="0" fontId="91" fillId="6" borderId="0" xfId="2" applyFont="1" applyFill="1" applyAlignment="1">
      <alignment horizontal="center" vertical="center"/>
    </xf>
    <xf numFmtId="0" fontId="78" fillId="6" borderId="0" xfId="2" applyFont="1" applyFill="1" applyAlignment="1">
      <alignment horizontal="left" vertical="center"/>
    </xf>
    <xf numFmtId="0" fontId="1" fillId="0" borderId="0" xfId="2" applyFont="1">
      <alignment vertical="center"/>
    </xf>
    <xf numFmtId="0" fontId="50" fillId="22" borderId="188" xfId="16" applyFont="1" applyFill="1" applyBorder="1">
      <alignment vertical="center"/>
    </xf>
    <xf numFmtId="0" fontId="50" fillId="22" borderId="189" xfId="16" applyFont="1" applyFill="1" applyBorder="1">
      <alignment vertical="center"/>
    </xf>
    <xf numFmtId="0" fontId="10" fillId="22" borderId="189" xfId="16" applyFont="1" applyFill="1" applyBorder="1">
      <alignment vertical="center"/>
    </xf>
    <xf numFmtId="0" fontId="37" fillId="0" borderId="0" xfId="17" applyFont="1" applyAlignment="1">
      <alignment horizontal="left" vertical="center" indent="2"/>
    </xf>
    <xf numFmtId="0" fontId="137" fillId="28" borderId="0" xfId="0" applyFont="1" applyFill="1">
      <alignment vertical="center"/>
    </xf>
    <xf numFmtId="0" fontId="157" fillId="0" borderId="0" xfId="17" applyFont="1">
      <alignment vertical="center"/>
    </xf>
    <xf numFmtId="0" fontId="24" fillId="5" borderId="7" xfId="2" applyFont="1" applyFill="1" applyBorder="1" applyAlignment="1">
      <alignment horizontal="center" vertical="top" wrapText="1"/>
    </xf>
    <xf numFmtId="10" fontId="133" fillId="27" borderId="0" xfId="0" applyNumberFormat="1" applyFont="1" applyFill="1" applyAlignment="1">
      <alignment horizontal="center" vertical="center" wrapText="1"/>
    </xf>
    <xf numFmtId="3" fontId="132" fillId="27" borderId="0" xfId="0" applyNumberFormat="1" applyFont="1" applyFill="1" applyAlignment="1">
      <alignment vertical="center" wrapText="1"/>
    </xf>
    <xf numFmtId="0" fontId="1" fillId="22" borderId="0" xfId="2" applyFont="1" applyFill="1">
      <alignment vertical="center"/>
    </xf>
    <xf numFmtId="0" fontId="24" fillId="22" borderId="39" xfId="2" applyFont="1" applyFill="1" applyBorder="1" applyAlignment="1">
      <alignment horizontal="center" vertical="top" wrapText="1"/>
    </xf>
    <xf numFmtId="0" fontId="23" fillId="22" borderId="190" xfId="2" applyFont="1" applyFill="1" applyBorder="1" applyAlignment="1">
      <alignment horizontal="left" vertical="center"/>
    </xf>
    <xf numFmtId="0" fontId="23" fillId="22" borderId="11" xfId="2" applyFont="1" applyFill="1" applyBorder="1" applyAlignment="1">
      <alignment horizontal="left" vertical="center"/>
    </xf>
    <xf numFmtId="0" fontId="23" fillId="6" borderId="11" xfId="2" applyFont="1" applyFill="1" applyBorder="1" applyAlignment="1">
      <alignment horizontal="left" vertical="center"/>
    </xf>
    <xf numFmtId="0" fontId="23" fillId="0" borderId="9" xfId="2" applyFont="1" applyBorder="1" applyAlignment="1">
      <alignment horizontal="left" vertical="center"/>
    </xf>
    <xf numFmtId="0" fontId="23" fillId="6" borderId="13" xfId="2" applyFont="1" applyFill="1" applyBorder="1" applyAlignment="1">
      <alignment horizontal="left" vertical="center"/>
    </xf>
    <xf numFmtId="177" fontId="13" fillId="40" borderId="104" xfId="2" applyNumberFormat="1" applyFont="1" applyFill="1" applyBorder="1" applyAlignment="1">
      <alignment horizontal="center" vertical="center" wrapText="1"/>
    </xf>
    <xf numFmtId="177" fontId="13" fillId="40" borderId="8" xfId="2" applyNumberFormat="1" applyFont="1" applyFill="1" applyBorder="1" applyAlignment="1">
      <alignment horizontal="center" vertical="center" shrinkToFit="1"/>
    </xf>
    <xf numFmtId="14" fontId="26" fillId="22" borderId="0" xfId="2" applyNumberFormat="1" applyFont="1" applyFill="1" applyAlignment="1">
      <alignment horizontal="left" vertical="center"/>
    </xf>
    <xf numFmtId="0" fontId="26" fillId="22" borderId="0" xfId="19" applyFont="1" applyFill="1">
      <alignment vertical="center"/>
    </xf>
    <xf numFmtId="0" fontId="26" fillId="22" borderId="0" xfId="2" applyFont="1" applyFill="1" applyAlignment="1">
      <alignment horizontal="left" vertical="center"/>
    </xf>
    <xf numFmtId="0" fontId="41" fillId="22"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8" borderId="8" xfId="2" applyNumberFormat="1" applyFont="1" applyFill="1" applyBorder="1" applyAlignment="1">
      <alignment horizontal="center" vertical="center" shrinkToFit="1"/>
    </xf>
    <xf numFmtId="177" fontId="13" fillId="22" borderId="8" xfId="2" applyNumberFormat="1" applyFont="1" applyFill="1" applyBorder="1" applyAlignment="1">
      <alignment horizontal="center" vertical="center" shrinkToFit="1"/>
    </xf>
    <xf numFmtId="177" fontId="13" fillId="22" borderId="103" xfId="2" applyNumberFormat="1" applyFont="1" applyFill="1" applyBorder="1" applyAlignment="1">
      <alignment horizontal="center" vertical="center" wrapText="1"/>
    </xf>
    <xf numFmtId="0" fontId="13" fillId="0" borderId="191" xfId="2" applyFont="1" applyBorder="1" applyAlignment="1">
      <alignment horizontal="center" vertical="center" wrapText="1"/>
    </xf>
    <xf numFmtId="0" fontId="13" fillId="0" borderId="192" xfId="2" applyFont="1" applyBorder="1" applyAlignment="1">
      <alignment horizontal="center" vertical="center" wrapText="1"/>
    </xf>
    <xf numFmtId="0" fontId="13" fillId="0" borderId="193" xfId="2" applyFont="1" applyBorder="1" applyAlignment="1">
      <alignment horizontal="center" vertical="center" wrapText="1"/>
    </xf>
    <xf numFmtId="0" fontId="13" fillId="0" borderId="191" xfId="2" applyFont="1" applyBorder="1" applyAlignment="1">
      <alignment horizontal="center" vertical="center"/>
    </xf>
    <xf numFmtId="0" fontId="13" fillId="6" borderId="191" xfId="2" applyFont="1" applyFill="1" applyBorder="1" applyAlignment="1">
      <alignment horizontal="center" vertical="center" wrapText="1"/>
    </xf>
    <xf numFmtId="0" fontId="151" fillId="22" borderId="154" xfId="0" applyFont="1" applyFill="1" applyBorder="1" applyAlignment="1">
      <alignment horizontal="center" vertical="center" wrapText="1"/>
    </xf>
    <xf numFmtId="0" fontId="151" fillId="22" borderId="182" xfId="0" applyFont="1" applyFill="1" applyBorder="1" applyAlignment="1">
      <alignment horizontal="center" vertical="center" wrapText="1"/>
    </xf>
    <xf numFmtId="0" fontId="164" fillId="22" borderId="190" xfId="2" applyFont="1" applyFill="1" applyBorder="1" applyAlignment="1">
      <alignment horizontal="center" vertical="center"/>
    </xf>
    <xf numFmtId="177" fontId="164" fillId="22" borderId="8" xfId="2" applyNumberFormat="1" applyFont="1" applyFill="1" applyBorder="1" applyAlignment="1">
      <alignment horizontal="center" vertical="center" shrinkToFit="1"/>
    </xf>
    <xf numFmtId="177" fontId="165" fillId="22" borderId="10" xfId="2" applyNumberFormat="1" applyFont="1" applyFill="1" applyBorder="1" applyAlignment="1">
      <alignment horizontal="center" vertical="center" shrinkToFit="1"/>
    </xf>
    <xf numFmtId="177" fontId="166" fillId="22" borderId="103" xfId="2" applyNumberFormat="1" applyFont="1" applyFill="1" applyBorder="1" applyAlignment="1">
      <alignment horizontal="center" vertical="center" wrapText="1"/>
    </xf>
    <xf numFmtId="0" fontId="123" fillId="34" borderId="194" xfId="2" applyFont="1" applyFill="1" applyBorder="1" applyAlignment="1">
      <alignment horizontal="center" vertical="center" wrapText="1"/>
    </xf>
    <xf numFmtId="0" fontId="124" fillId="34" borderId="195" xfId="2" applyFont="1" applyFill="1" applyBorder="1" applyAlignment="1">
      <alignment horizontal="center" vertical="center" wrapText="1"/>
    </xf>
    <xf numFmtId="0" fontId="159" fillId="34" borderId="195" xfId="2" applyFont="1" applyFill="1" applyBorder="1" applyAlignment="1">
      <alignment horizontal="left" vertical="center"/>
    </xf>
    <xf numFmtId="0" fontId="121" fillId="34" borderId="195" xfId="2" applyFont="1" applyFill="1" applyBorder="1" applyAlignment="1">
      <alignment horizontal="center" vertical="center"/>
    </xf>
    <xf numFmtId="0" fontId="121" fillId="34" borderId="196" xfId="2" applyFont="1" applyFill="1" applyBorder="1" applyAlignment="1">
      <alignment horizontal="center" vertical="center"/>
    </xf>
    <xf numFmtId="0" fontId="103" fillId="0" borderId="135" xfId="0" applyFont="1" applyBorder="1" applyAlignment="1">
      <alignment horizontal="center" vertical="center" wrapText="1"/>
    </xf>
    <xf numFmtId="177" fontId="23" fillId="22" borderId="8" xfId="2" applyNumberFormat="1" applyFont="1" applyFill="1" applyBorder="1" applyAlignment="1">
      <alignment horizontal="center" vertical="center" shrinkToFit="1"/>
    </xf>
    <xf numFmtId="0" fontId="146" fillId="41" borderId="0" xfId="0" applyFont="1" applyFill="1" applyAlignment="1">
      <alignment horizontal="center" vertical="center" wrapText="1"/>
    </xf>
    <xf numFmtId="0" fontId="145" fillId="41" borderId="110" xfId="0" applyFont="1" applyFill="1" applyBorder="1" applyAlignment="1">
      <alignment horizontal="center" vertical="center" wrapText="1"/>
    </xf>
    <xf numFmtId="0" fontId="112" fillId="24" borderId="27" xfId="2" applyFont="1" applyFill="1" applyBorder="1" applyAlignment="1">
      <alignment horizontal="center" vertical="center"/>
    </xf>
    <xf numFmtId="14" fontId="112" fillId="24" borderId="28" xfId="2" applyNumberFormat="1" applyFont="1" applyFill="1" applyBorder="1" applyAlignment="1">
      <alignment horizontal="center" vertical="center"/>
    </xf>
    <xf numFmtId="0" fontId="112" fillId="24" borderId="2" xfId="2" applyFont="1" applyFill="1" applyBorder="1" applyAlignment="1">
      <alignment horizontal="center" vertical="center" shrinkToFit="1"/>
    </xf>
    <xf numFmtId="0" fontId="18" fillId="26" borderId="43" xfId="2" applyFont="1" applyFill="1" applyBorder="1" applyAlignment="1">
      <alignment horizontal="center" vertical="center" wrapText="1"/>
    </xf>
    <xf numFmtId="0" fontId="6" fillId="22" borderId="0" xfId="2" applyFill="1" applyAlignment="1">
      <alignment vertical="center" wrapText="1"/>
    </xf>
    <xf numFmtId="0" fontId="0" fillId="27" borderId="0" xfId="0" applyFill="1" applyAlignment="1">
      <alignment horizontal="left" vertical="top"/>
    </xf>
    <xf numFmtId="3" fontId="13" fillId="22" borderId="0" xfId="0" applyNumberFormat="1" applyFont="1" applyFill="1" applyAlignment="1">
      <alignment horizontal="center" vertical="center"/>
    </xf>
    <xf numFmtId="14" fontId="108" fillId="26" borderId="172" xfId="2" applyNumberFormat="1" applyFont="1" applyFill="1" applyBorder="1" applyAlignment="1">
      <alignment horizontal="center" vertical="center"/>
    </xf>
    <xf numFmtId="0" fontId="13" fillId="0" borderId="0" xfId="2" applyFont="1" applyAlignment="1">
      <alignment horizontal="center" vertical="center"/>
    </xf>
    <xf numFmtId="14" fontId="108" fillId="0" borderId="0" xfId="2" applyNumberFormat="1" applyFont="1" applyAlignment="1">
      <alignment horizontal="center" vertical="center"/>
    </xf>
    <xf numFmtId="0" fontId="13" fillId="0" borderId="0" xfId="2" applyFont="1" applyAlignment="1">
      <alignment vertical="top" wrapText="1"/>
    </xf>
    <xf numFmtId="0" fontId="158" fillId="0" borderId="0" xfId="0" applyFont="1">
      <alignment vertical="center"/>
    </xf>
    <xf numFmtId="0" fontId="167" fillId="0" borderId="0" xfId="0" applyFont="1" applyAlignment="1">
      <alignment vertical="center" wrapText="1"/>
    </xf>
    <xf numFmtId="0" fontId="8" fillId="0" borderId="198" xfId="1" applyBorder="1" applyAlignment="1" applyProtection="1">
      <alignment vertical="center"/>
    </xf>
    <xf numFmtId="0" fontId="41" fillId="0" borderId="0" xfId="17" applyFont="1" applyAlignment="1">
      <alignment horizontal="center" vertical="center"/>
    </xf>
    <xf numFmtId="0" fontId="155" fillId="6" borderId="0" xfId="0" applyFont="1" applyFill="1" applyAlignment="1">
      <alignment horizontal="left" vertical="top"/>
    </xf>
    <xf numFmtId="0" fontId="169" fillId="24" borderId="179" xfId="1" applyFont="1" applyFill="1" applyBorder="1" applyAlignment="1" applyProtection="1">
      <alignment horizontal="center" vertical="center" wrapText="1"/>
    </xf>
    <xf numFmtId="0" fontId="18" fillId="2" borderId="200" xfId="2" applyFont="1" applyFill="1" applyBorder="1" applyAlignment="1">
      <alignment horizontal="center" vertical="center" wrapText="1"/>
    </xf>
    <xf numFmtId="0" fontId="168" fillId="22" borderId="0" xfId="17" applyFont="1" applyFill="1" applyAlignment="1">
      <alignment horizontal="left" vertical="center"/>
    </xf>
    <xf numFmtId="3" fontId="148" fillId="0" borderId="0" xfId="0" applyNumberFormat="1" applyFont="1" applyAlignment="1">
      <alignment vertical="center" wrapText="1"/>
    </xf>
    <xf numFmtId="0" fontId="111" fillId="22" borderId="0" xfId="0" applyFont="1" applyFill="1">
      <alignment vertical="center"/>
    </xf>
    <xf numFmtId="3" fontId="171" fillId="27" borderId="0" xfId="0" applyNumberFormat="1" applyFont="1" applyFill="1" applyAlignment="1">
      <alignment vertical="top" wrapText="1"/>
    </xf>
    <xf numFmtId="0" fontId="170" fillId="27" borderId="0" xfId="0" applyFont="1" applyFill="1" applyAlignment="1">
      <alignment vertical="top" wrapText="1"/>
    </xf>
    <xf numFmtId="0" fontId="172" fillId="22" borderId="0" xfId="0" applyFont="1" applyFill="1" applyAlignment="1">
      <alignment vertical="top" wrapText="1"/>
    </xf>
    <xf numFmtId="3" fontId="0" fillId="0" borderId="0" xfId="0" applyNumberFormat="1">
      <alignment vertical="center"/>
    </xf>
    <xf numFmtId="0" fontId="108" fillId="0" borderId="0" xfId="2" applyFont="1" applyAlignment="1">
      <alignment vertical="top" wrapText="1"/>
    </xf>
    <xf numFmtId="3" fontId="72" fillId="27" borderId="0" xfId="0" applyNumberFormat="1" applyFont="1" applyFill="1" applyAlignment="1">
      <alignment vertical="top" wrapText="1"/>
    </xf>
    <xf numFmtId="0" fontId="8" fillId="0" borderId="208" xfId="1" applyBorder="1" applyAlignment="1" applyProtection="1">
      <alignment vertical="center" wrapText="1"/>
    </xf>
    <xf numFmtId="14" fontId="112" fillId="24" borderId="41" xfId="2" applyNumberFormat="1" applyFont="1" applyFill="1" applyBorder="1" applyAlignment="1">
      <alignment horizontal="center" vertical="center"/>
    </xf>
    <xf numFmtId="14" fontId="112" fillId="24" borderId="1" xfId="2" applyNumberFormat="1" applyFont="1" applyFill="1" applyBorder="1" applyAlignment="1">
      <alignment horizontal="center" vertical="center"/>
    </xf>
    <xf numFmtId="14" fontId="112" fillId="24" borderId="2" xfId="2" applyNumberFormat="1" applyFont="1" applyFill="1" applyBorder="1" applyAlignment="1">
      <alignment horizontal="center" vertical="center"/>
    </xf>
    <xf numFmtId="0" fontId="8" fillId="0" borderId="199" xfId="1" applyFill="1" applyBorder="1" applyAlignment="1" applyProtection="1">
      <alignment vertical="center" wrapText="1"/>
    </xf>
    <xf numFmtId="180" fontId="50" fillId="13" borderId="209" xfId="17" applyNumberFormat="1" applyFont="1" applyFill="1" applyBorder="1" applyAlignment="1">
      <alignment horizontal="center" vertical="center"/>
    </xf>
    <xf numFmtId="0" fontId="108" fillId="24" borderId="9" xfId="1" applyFont="1" applyFill="1" applyBorder="1" applyAlignment="1" applyProtection="1">
      <alignment horizontal="center" vertical="center" wrapText="1"/>
    </xf>
    <xf numFmtId="0" fontId="8" fillId="0" borderId="186" xfId="1" applyBorder="1" applyAlignment="1" applyProtection="1">
      <alignment vertical="center" wrapText="1"/>
    </xf>
    <xf numFmtId="0" fontId="176" fillId="0" borderId="175" xfId="1" applyFont="1" applyFill="1" applyBorder="1" applyAlignment="1" applyProtection="1">
      <alignment vertical="top" wrapText="1"/>
    </xf>
    <xf numFmtId="0" fontId="177" fillId="3" borderId="9" xfId="2" applyFont="1" applyFill="1" applyBorder="1" applyAlignment="1">
      <alignment horizontal="center" vertical="center"/>
    </xf>
    <xf numFmtId="0" fontId="108" fillId="0" borderId="31" xfId="1" applyFont="1" applyBorder="1" applyAlignment="1" applyProtection="1">
      <alignment horizontal="left" vertical="top" wrapText="1"/>
    </xf>
    <xf numFmtId="0" fontId="147" fillId="42" borderId="99" xfId="2" applyFont="1" applyFill="1" applyBorder="1" applyAlignment="1">
      <alignment horizontal="center" vertical="center" wrapText="1" shrinkToFit="1"/>
    </xf>
    <xf numFmtId="0" fontId="21" fillId="0" borderId="96" xfId="1" applyFont="1" applyBorder="1" applyAlignment="1" applyProtection="1">
      <alignment vertical="top" wrapText="1"/>
    </xf>
    <xf numFmtId="3" fontId="178" fillId="27" borderId="0" xfId="0" applyNumberFormat="1" applyFont="1" applyFill="1" applyAlignment="1">
      <alignment vertical="center" wrapText="1"/>
    </xf>
    <xf numFmtId="0" fontId="8" fillId="0" borderId="0" xfId="1" applyFill="1" applyAlignment="1" applyProtection="1">
      <alignment vertical="center"/>
    </xf>
    <xf numFmtId="0" fontId="21" fillId="0" borderId="134" xfId="1" applyFont="1" applyFill="1" applyBorder="1" applyAlignment="1" applyProtection="1">
      <alignment horizontal="left" vertical="top" wrapText="1"/>
    </xf>
    <xf numFmtId="0" fontId="112" fillId="3" borderId="9" xfId="2" applyFont="1" applyFill="1" applyBorder="1" applyAlignment="1">
      <alignment horizontal="center" vertical="center" wrapText="1" shrinkToFit="1"/>
    </xf>
    <xf numFmtId="0" fontId="132" fillId="27" borderId="0" xfId="0" applyFont="1" applyFill="1" applyAlignment="1">
      <alignment vertical="top" wrapText="1"/>
    </xf>
    <xf numFmtId="3" fontId="179" fillId="27" borderId="0" xfId="0" applyNumberFormat="1" applyFont="1" applyFill="1">
      <alignment vertical="center"/>
    </xf>
    <xf numFmtId="0" fontId="180" fillId="0" borderId="0" xfId="0" applyFont="1" applyAlignment="1">
      <alignment horizontal="left" vertical="center" wrapText="1"/>
    </xf>
    <xf numFmtId="185" fontId="181" fillId="0" borderId="0" xfId="0" applyNumberFormat="1" applyFont="1" applyAlignment="1">
      <alignment horizontal="left" vertical="center"/>
    </xf>
    <xf numFmtId="0" fontId="8" fillId="22" borderId="0" xfId="1" applyFill="1" applyBorder="1" applyAlignment="1" applyProtection="1">
      <alignment vertical="center" wrapText="1"/>
    </xf>
    <xf numFmtId="14" fontId="112" fillId="24" borderId="155" xfId="2" applyNumberFormat="1" applyFont="1" applyFill="1" applyBorder="1" applyAlignment="1">
      <alignment vertical="center" shrinkToFit="1"/>
    </xf>
    <xf numFmtId="0" fontId="176" fillId="22" borderId="168" xfId="1" applyFont="1" applyFill="1" applyBorder="1" applyAlignment="1" applyProtection="1">
      <alignment horizontal="left" vertical="top" wrapText="1"/>
    </xf>
    <xf numFmtId="0" fontId="28" fillId="24" borderId="212" xfId="0" applyFont="1" applyFill="1" applyBorder="1" applyAlignment="1">
      <alignment horizontal="center" vertical="center" wrapText="1"/>
    </xf>
    <xf numFmtId="14" fontId="29" fillId="24" borderId="213" xfId="2" applyNumberFormat="1" applyFont="1" applyFill="1" applyBorder="1" applyAlignment="1">
      <alignment horizontal="center" vertical="center" shrinkToFit="1"/>
    </xf>
    <xf numFmtId="0" fontId="108" fillId="24" borderId="214" xfId="2" applyFont="1" applyFill="1" applyBorder="1">
      <alignment vertical="center"/>
    </xf>
    <xf numFmtId="0" fontId="182" fillId="0" borderId="156" xfId="0" applyFont="1" applyBorder="1" applyAlignment="1">
      <alignment horizontal="left" vertical="top" wrapText="1"/>
    </xf>
    <xf numFmtId="14" fontId="108" fillId="24" borderId="215" xfId="1" applyNumberFormat="1" applyFont="1" applyFill="1" applyBorder="1" applyAlignment="1" applyProtection="1">
      <alignment vertical="center" wrapText="1"/>
    </xf>
    <xf numFmtId="0" fontId="8" fillId="0" borderId="216" xfId="1" applyFill="1" applyBorder="1" applyAlignment="1" applyProtection="1">
      <alignment vertical="center"/>
    </xf>
    <xf numFmtId="14" fontId="108" fillId="24" borderId="217" xfId="1" applyNumberFormat="1" applyFont="1" applyFill="1" applyBorder="1" applyAlignment="1" applyProtection="1">
      <alignment vertical="center" wrapText="1"/>
    </xf>
    <xf numFmtId="0" fontId="112" fillId="3" borderId="9" xfId="2" applyFont="1" applyFill="1" applyBorder="1" applyAlignment="1">
      <alignment horizontal="center" vertical="center" wrapText="1"/>
    </xf>
    <xf numFmtId="0" fontId="174" fillId="27" borderId="0" xfId="0" applyFont="1" applyFill="1" applyAlignment="1">
      <alignment vertical="top" wrapText="1"/>
    </xf>
    <xf numFmtId="0" fontId="183" fillId="0" borderId="175" xfId="1" applyFont="1" applyFill="1" applyBorder="1" applyAlignment="1" applyProtection="1">
      <alignment vertical="top" wrapText="1"/>
    </xf>
    <xf numFmtId="0" fontId="91" fillId="26" borderId="0" xfId="2" applyFont="1" applyFill="1">
      <alignment vertical="center"/>
    </xf>
    <xf numFmtId="56" fontId="108" fillId="24" borderId="214" xfId="2" applyNumberFormat="1" applyFont="1" applyFill="1" applyBorder="1">
      <alignment vertical="center"/>
    </xf>
    <xf numFmtId="0" fontId="186" fillId="24" borderId="0" xfId="0" applyFont="1" applyFill="1" applyAlignment="1">
      <alignment horizontal="center" vertical="center" wrapText="1"/>
    </xf>
    <xf numFmtId="0" fontId="183" fillId="0" borderId="210" xfId="1" applyFont="1" applyFill="1" applyBorder="1" applyAlignment="1" applyProtection="1">
      <alignment horizontal="left" vertical="top" wrapText="1"/>
    </xf>
    <xf numFmtId="0" fontId="0" fillId="43" borderId="0" xfId="0" applyFill="1">
      <alignment vertical="center"/>
    </xf>
    <xf numFmtId="0" fontId="187" fillId="43" borderId="0" xfId="0" applyFont="1" applyFill="1">
      <alignment vertical="center"/>
    </xf>
    <xf numFmtId="0" fontId="188" fillId="43" borderId="0" xfId="1" applyFont="1" applyFill="1" applyAlignment="1" applyProtection="1">
      <alignment vertical="center"/>
    </xf>
    <xf numFmtId="0" fontId="8" fillId="0" borderId="0" xfId="1" applyAlignment="1" applyProtection="1">
      <alignment vertical="center"/>
    </xf>
    <xf numFmtId="14" fontId="112" fillId="24" borderId="1" xfId="2" applyNumberFormat="1" applyFont="1" applyFill="1" applyBorder="1" applyAlignment="1">
      <alignment vertical="center" wrapText="1" shrinkToFit="1"/>
    </xf>
    <xf numFmtId="0" fontId="189" fillId="0" borderId="0" xfId="0" applyFont="1" applyAlignment="1">
      <alignment horizontal="left" vertical="top" wrapText="1"/>
    </xf>
    <xf numFmtId="0" fontId="8" fillId="0" borderId="220" xfId="1" applyBorder="1" applyAlignment="1" applyProtection="1">
      <alignment vertical="center"/>
    </xf>
    <xf numFmtId="0" fontId="176" fillId="0" borderId="0" xfId="0" applyFont="1" applyAlignment="1">
      <alignment horizontal="left" vertical="top" wrapText="1"/>
    </xf>
    <xf numFmtId="0" fontId="18" fillId="24" borderId="221" xfId="2" applyFont="1" applyFill="1" applyBorder="1" applyAlignment="1">
      <alignment horizontal="center" vertical="center" wrapText="1"/>
    </xf>
    <xf numFmtId="0" fontId="122" fillId="24" borderId="0" xfId="0" quotePrefix="1" applyFont="1" applyFill="1">
      <alignment vertical="center"/>
    </xf>
    <xf numFmtId="0" fontId="190" fillId="6" borderId="18" xfId="2" applyFont="1" applyFill="1" applyBorder="1">
      <alignment vertical="center"/>
    </xf>
    <xf numFmtId="0" fontId="176" fillId="0" borderId="168" xfId="0" applyFont="1" applyBorder="1" applyAlignment="1">
      <alignment horizontal="left" vertical="top" wrapText="1"/>
    </xf>
    <xf numFmtId="0" fontId="76" fillId="0" borderId="0" xfId="0" applyFont="1">
      <alignment vertical="center"/>
    </xf>
    <xf numFmtId="0" fontId="8" fillId="0" borderId="222" xfId="1" applyBorder="1" applyAlignment="1" applyProtection="1">
      <alignment vertical="center"/>
    </xf>
    <xf numFmtId="0" fontId="194" fillId="6" borderId="15" xfId="2" applyFont="1" applyFill="1" applyBorder="1">
      <alignment vertical="center"/>
    </xf>
    <xf numFmtId="0" fontId="193" fillId="0" borderId="153" xfId="0" applyFont="1" applyBorder="1">
      <alignment vertical="center"/>
    </xf>
    <xf numFmtId="0" fontId="192" fillId="0" borderId="0" xfId="0" applyFont="1" applyAlignment="1">
      <alignment vertical="top" wrapText="1"/>
    </xf>
    <xf numFmtId="0" fontId="103" fillId="44" borderId="135" xfId="0" applyFont="1" applyFill="1" applyBorder="1" applyAlignment="1">
      <alignment horizontal="center" vertical="center" wrapText="1"/>
    </xf>
    <xf numFmtId="185" fontId="140" fillId="0" borderId="0" xfId="0" applyNumberFormat="1" applyFont="1" applyAlignment="1">
      <alignment horizontal="left" vertical="top"/>
    </xf>
    <xf numFmtId="0" fontId="180" fillId="0" borderId="0" xfId="0" applyFont="1" applyAlignment="1">
      <alignment horizontal="left" vertical="top" wrapText="1"/>
    </xf>
    <xf numFmtId="0" fontId="191" fillId="42" borderId="0" xfId="0" applyFont="1" applyFill="1" applyAlignment="1">
      <alignment horizontal="center" vertical="center" wrapText="1"/>
    </xf>
    <xf numFmtId="0" fontId="195" fillId="43" borderId="0" xfId="0" applyFont="1" applyFill="1">
      <alignment vertical="center"/>
    </xf>
    <xf numFmtId="0" fontId="196" fillId="43" borderId="0" xfId="0" applyFont="1" applyFill="1">
      <alignment vertical="center"/>
    </xf>
    <xf numFmtId="0" fontId="176" fillId="0" borderId="223" xfId="1" applyFont="1" applyFill="1" applyBorder="1" applyAlignment="1" applyProtection="1">
      <alignment vertical="top" wrapText="1"/>
    </xf>
    <xf numFmtId="0" fontId="112" fillId="3" borderId="9" xfId="2" applyFont="1" applyFill="1" applyBorder="1" applyAlignment="1">
      <alignment horizontal="center" vertical="center" shrinkToFit="1"/>
    </xf>
    <xf numFmtId="0" fontId="25" fillId="22" borderId="0" xfId="2" applyFont="1" applyFill="1">
      <alignment vertical="center"/>
    </xf>
    <xf numFmtId="0" fontId="8" fillId="0" borderId="2" xfId="1" applyFill="1" applyBorder="1" applyAlignment="1" applyProtection="1">
      <alignment horizontal="left" vertical="top" wrapText="1"/>
    </xf>
    <xf numFmtId="0" fontId="183" fillId="0" borderId="224" xfId="1" applyFont="1" applyFill="1" applyBorder="1" applyAlignment="1" applyProtection="1">
      <alignment horizontal="left" vertical="top" wrapText="1"/>
    </xf>
    <xf numFmtId="0" fontId="183" fillId="0" borderId="223" xfId="1" applyFont="1" applyFill="1" applyBorder="1" applyAlignment="1" applyProtection="1">
      <alignment vertical="top" wrapText="1"/>
    </xf>
    <xf numFmtId="0" fontId="185" fillId="0" borderId="223" xfId="1" applyFont="1" applyFill="1" applyBorder="1" applyAlignment="1" applyProtection="1">
      <alignment vertical="top" wrapText="1"/>
    </xf>
    <xf numFmtId="3" fontId="132" fillId="27" borderId="226" xfId="0" applyNumberFormat="1" applyFont="1" applyFill="1" applyBorder="1" applyAlignment="1">
      <alignment horizontal="right" vertical="center" wrapText="1"/>
    </xf>
    <xf numFmtId="184" fontId="132" fillId="27" borderId="226" xfId="0" applyNumberFormat="1" applyFont="1" applyFill="1" applyBorder="1" applyAlignment="1">
      <alignment vertical="center" wrapText="1"/>
    </xf>
    <xf numFmtId="184" fontId="133" fillId="27" borderId="226" xfId="0" applyNumberFormat="1" applyFont="1" applyFill="1" applyBorder="1" applyAlignment="1">
      <alignment horizontal="center" vertical="center" wrapText="1"/>
    </xf>
    <xf numFmtId="3" fontId="153" fillId="27" borderId="0" xfId="0" applyNumberFormat="1" applyFont="1" applyFill="1" applyAlignment="1">
      <alignment vertical="center" wrapText="1"/>
    </xf>
    <xf numFmtId="177" fontId="133" fillId="27" borderId="0" xfId="0" applyNumberFormat="1" applyFont="1" applyFill="1" applyAlignment="1">
      <alignment horizontal="right" vertical="center" wrapText="1"/>
    </xf>
    <xf numFmtId="184" fontId="132" fillId="27" borderId="231" xfId="0" applyNumberFormat="1" applyFont="1" applyFill="1" applyBorder="1" applyAlignment="1">
      <alignment vertical="center" wrapText="1"/>
    </xf>
    <xf numFmtId="184" fontId="197" fillId="27" borderId="227" xfId="0" applyNumberFormat="1" applyFont="1" applyFill="1" applyBorder="1" applyAlignment="1">
      <alignment vertical="center" wrapText="1"/>
    </xf>
    <xf numFmtId="184" fontId="197" fillId="27" borderId="229" xfId="0" applyNumberFormat="1" applyFont="1" applyFill="1" applyBorder="1" applyAlignment="1">
      <alignment vertical="center" wrapText="1"/>
    </xf>
    <xf numFmtId="184" fontId="197" fillId="27" borderId="232" xfId="0" applyNumberFormat="1" applyFont="1" applyFill="1" applyBorder="1" applyAlignment="1">
      <alignment vertical="center" wrapText="1"/>
    </xf>
    <xf numFmtId="177" fontId="198" fillId="27" borderId="0" xfId="0" applyNumberFormat="1" applyFont="1" applyFill="1">
      <alignment vertical="center"/>
    </xf>
    <xf numFmtId="0" fontId="103" fillId="0" borderId="154" xfId="0" applyFont="1" applyBorder="1" applyAlignment="1">
      <alignment horizontal="center" vertical="center" wrapText="1"/>
    </xf>
    <xf numFmtId="14" fontId="13" fillId="24" borderId="1" xfId="1" applyNumberFormat="1" applyFont="1" applyFill="1" applyBorder="1" applyAlignment="1" applyProtection="1">
      <alignment horizontal="center" vertical="center" shrinkToFit="1"/>
    </xf>
    <xf numFmtId="0" fontId="200" fillId="43" borderId="0" xfId="0" applyFont="1" applyFill="1">
      <alignment vertical="center"/>
    </xf>
    <xf numFmtId="0" fontId="201" fillId="43" borderId="0" xfId="0" applyFont="1" applyFill="1">
      <alignment vertical="center"/>
    </xf>
    <xf numFmtId="0" fontId="6" fillId="0" borderId="0" xfId="4"/>
    <xf numFmtId="0" fontId="114" fillId="0" borderId="151" xfId="17" applyFont="1" applyBorder="1" applyAlignment="1">
      <alignment horizontal="center" vertical="center" wrapText="1"/>
    </xf>
    <xf numFmtId="14" fontId="114" fillId="0" borderId="152" xfId="17" applyNumberFormat="1" applyFont="1" applyBorder="1" applyAlignment="1">
      <alignment horizontal="center" vertical="center"/>
    </xf>
    <xf numFmtId="0" fontId="1" fillId="0" borderId="151" xfId="17" applyBorder="1" applyAlignment="1">
      <alignment horizontal="center" vertical="center" wrapText="1"/>
    </xf>
    <xf numFmtId="14" fontId="1" fillId="0" borderId="152" xfId="17" applyNumberFormat="1" applyBorder="1" applyAlignment="1">
      <alignment horizontal="center" vertical="center"/>
    </xf>
    <xf numFmtId="56" fontId="114" fillId="0" borderId="151" xfId="17" applyNumberFormat="1" applyFont="1" applyBorder="1" applyAlignment="1">
      <alignment horizontal="center" vertical="center" wrapText="1"/>
    </xf>
    <xf numFmtId="0" fontId="76" fillId="0" borderId="0" xfId="0" applyFont="1" applyAlignment="1">
      <alignment horizontal="center" vertical="center"/>
    </xf>
    <xf numFmtId="0" fontId="119" fillId="0" borderId="0" xfId="0" applyFont="1" applyAlignment="1">
      <alignment vertical="center" wrapText="1"/>
    </xf>
    <xf numFmtId="0" fontId="173" fillId="0" borderId="218" xfId="0" applyFont="1" applyBorder="1" applyAlignment="1">
      <alignment horizontal="left" vertical="center"/>
    </xf>
    <xf numFmtId="0" fontId="76" fillId="0" borderId="197" xfId="0" applyFont="1" applyBorder="1" applyAlignment="1">
      <alignment horizontal="left" vertical="center"/>
    </xf>
    <xf numFmtId="14" fontId="76" fillId="0" borderId="197" xfId="0" applyNumberFormat="1" applyFont="1" applyBorder="1" applyAlignment="1">
      <alignment horizontal="left" vertical="center"/>
    </xf>
    <xf numFmtId="14" fontId="76" fillId="0" borderId="219" xfId="0" applyNumberFormat="1" applyFont="1" applyBorder="1" applyAlignment="1">
      <alignment horizontal="left" vertical="center"/>
    </xf>
    <xf numFmtId="0" fontId="103" fillId="45" borderId="135" xfId="0" applyFont="1" applyFill="1" applyBorder="1" applyAlignment="1">
      <alignment horizontal="center" vertical="center" wrapText="1"/>
    </xf>
    <xf numFmtId="177" fontId="13" fillId="22" borderId="233" xfId="2" applyNumberFormat="1" applyFont="1" applyFill="1" applyBorder="1" applyAlignment="1">
      <alignment horizontal="center" vertical="center" wrapText="1"/>
    </xf>
    <xf numFmtId="0" fontId="164" fillId="22" borderId="234" xfId="2" applyFont="1" applyFill="1" applyBorder="1" applyAlignment="1">
      <alignment horizontal="center" vertical="center"/>
    </xf>
    <xf numFmtId="177" fontId="164" fillId="22" borderId="235" xfId="2" applyNumberFormat="1" applyFont="1" applyFill="1" applyBorder="1" applyAlignment="1">
      <alignment horizontal="center" vertical="center" shrinkToFit="1"/>
    </xf>
    <xf numFmtId="0" fontId="175" fillId="0" borderId="235" xfId="0" applyFont="1" applyBorder="1" applyAlignment="1">
      <alignment horizontal="center" vertical="center" wrapText="1"/>
    </xf>
    <xf numFmtId="0" fontId="175" fillId="0" borderId="236" xfId="0" applyFont="1" applyBorder="1" applyAlignment="1">
      <alignment horizontal="center" vertical="center" wrapText="1"/>
    </xf>
    <xf numFmtId="0" fontId="175" fillId="0" borderId="237" xfId="0" applyFont="1" applyBorder="1" applyAlignment="1">
      <alignment horizontal="center" vertical="center" wrapText="1"/>
    </xf>
    <xf numFmtId="177" fontId="13" fillId="22" borderId="238" xfId="2" applyNumberFormat="1" applyFont="1" applyFill="1" applyBorder="1" applyAlignment="1">
      <alignment horizontal="center" vertical="center" wrapText="1"/>
    </xf>
    <xf numFmtId="0" fontId="9" fillId="22" borderId="0" xfId="2" applyFont="1" applyFill="1" applyAlignment="1">
      <alignment horizontal="center" vertical="center" wrapText="1"/>
    </xf>
    <xf numFmtId="14" fontId="9" fillId="22" borderId="0" xfId="2" applyNumberFormat="1" applyFont="1" applyFill="1" applyAlignment="1">
      <alignment horizontal="center" vertical="center"/>
    </xf>
    <xf numFmtId="14" fontId="26" fillId="22" borderId="0" xfId="2" applyNumberFormat="1" applyFont="1" applyFill="1" applyAlignment="1">
      <alignment horizontal="center" vertical="center"/>
    </xf>
    <xf numFmtId="0" fontId="26" fillId="22" borderId="0" xfId="19" applyFont="1" applyFill="1" applyAlignment="1">
      <alignment horizontal="center" vertical="center"/>
    </xf>
    <xf numFmtId="0" fontId="26" fillId="22" borderId="0" xfId="19" applyFont="1" applyFill="1" applyAlignment="1">
      <alignment horizontal="center" vertical="center" wrapText="1"/>
    </xf>
    <xf numFmtId="0" fontId="217" fillId="27" borderId="0" xfId="0" applyFont="1" applyFill="1" applyAlignment="1">
      <alignment horizontal="left" vertical="center" wrapText="1"/>
    </xf>
    <xf numFmtId="3" fontId="132" fillId="27" borderId="226" xfId="0" applyNumberFormat="1" applyFont="1" applyFill="1" applyBorder="1">
      <alignment vertical="center"/>
    </xf>
    <xf numFmtId="3" fontId="136" fillId="27" borderId="231" xfId="0" applyNumberFormat="1" applyFont="1" applyFill="1" applyBorder="1">
      <alignment vertical="center"/>
    </xf>
    <xf numFmtId="177" fontId="132" fillId="27" borderId="231" xfId="0" applyNumberFormat="1" applyFont="1" applyFill="1" applyBorder="1" applyAlignment="1">
      <alignment horizontal="right" vertical="center" wrapText="1"/>
    </xf>
    <xf numFmtId="3" fontId="136" fillId="27" borderId="0" xfId="0" applyNumberFormat="1" applyFont="1" applyFill="1" applyAlignment="1">
      <alignment horizontal="right" vertical="center"/>
    </xf>
    <xf numFmtId="177" fontId="136" fillId="27" borderId="226" xfId="0" applyNumberFormat="1" applyFont="1" applyFill="1" applyBorder="1" applyAlignment="1">
      <alignment horizontal="right" vertical="center" wrapText="1"/>
    </xf>
    <xf numFmtId="177" fontId="132" fillId="27" borderId="226" xfId="0" applyNumberFormat="1" applyFont="1" applyFill="1" applyBorder="1" applyAlignment="1">
      <alignment horizontal="right" vertical="center" wrapText="1"/>
    </xf>
    <xf numFmtId="3" fontId="133" fillId="27" borderId="0" xfId="0" applyNumberFormat="1" applyFont="1" applyFill="1">
      <alignment vertical="center"/>
    </xf>
    <xf numFmtId="3" fontId="136" fillId="27" borderId="0" xfId="0" applyNumberFormat="1" applyFont="1" applyFill="1" applyAlignment="1">
      <alignment vertical="center" wrapText="1"/>
    </xf>
    <xf numFmtId="3" fontId="132" fillId="27" borderId="231" xfId="0" applyNumberFormat="1" applyFont="1" applyFill="1" applyBorder="1" applyAlignment="1">
      <alignment vertical="center" wrapText="1"/>
    </xf>
    <xf numFmtId="184" fontId="133" fillId="27" borderId="231" xfId="0" applyNumberFormat="1" applyFont="1" applyFill="1" applyBorder="1" applyAlignment="1">
      <alignment horizontal="center" vertical="center" wrapText="1"/>
    </xf>
    <xf numFmtId="0" fontId="219" fillId="27" borderId="225" xfId="0" applyFont="1" applyFill="1" applyBorder="1" applyAlignment="1">
      <alignment horizontal="left" vertical="center" wrapText="1"/>
    </xf>
    <xf numFmtId="0" fontId="220" fillId="27" borderId="228" xfId="0" applyFont="1" applyFill="1" applyBorder="1" applyAlignment="1">
      <alignment horizontal="left" vertical="center" wrapText="1"/>
    </xf>
    <xf numFmtId="0" fontId="220" fillId="27" borderId="228" xfId="0" applyFont="1" applyFill="1" applyBorder="1" applyAlignment="1">
      <alignment horizontal="left" vertical="center"/>
    </xf>
    <xf numFmtId="0" fontId="220" fillId="27" borderId="228" xfId="0" applyFont="1" applyFill="1" applyBorder="1" applyAlignment="1">
      <alignment horizontal="left" vertical="center" shrinkToFit="1"/>
    </xf>
    <xf numFmtId="0" fontId="221" fillId="27" borderId="228" xfId="0" applyFont="1" applyFill="1" applyBorder="1" applyAlignment="1">
      <alignment horizontal="left" vertical="center" shrinkToFit="1"/>
    </xf>
    <xf numFmtId="0" fontId="222" fillId="27" borderId="230" xfId="0" applyFont="1" applyFill="1" applyBorder="1" applyAlignment="1">
      <alignment horizontal="left" vertical="center" shrinkToFit="1"/>
    </xf>
    <xf numFmtId="0" fontId="220" fillId="27" borderId="225" xfId="0" applyFont="1" applyFill="1" applyBorder="1" applyAlignment="1">
      <alignment horizontal="left" vertical="center" wrapText="1"/>
    </xf>
    <xf numFmtId="0" fontId="219" fillId="27" borderId="228" xfId="0" applyFont="1" applyFill="1" applyBorder="1" applyAlignment="1">
      <alignment horizontal="left" vertical="center" wrapText="1"/>
    </xf>
    <xf numFmtId="0" fontId="221" fillId="27" borderId="230" xfId="0" applyFont="1" applyFill="1" applyBorder="1" applyAlignment="1">
      <alignment horizontal="left" vertical="center" wrapText="1"/>
    </xf>
    <xf numFmtId="0" fontId="224" fillId="27" borderId="0" xfId="0" applyFont="1" applyFill="1" applyAlignment="1">
      <alignment horizontal="left" vertical="center" shrinkToFit="1"/>
    </xf>
    <xf numFmtId="0" fontId="223" fillId="27" borderId="0" xfId="0" applyFont="1" applyFill="1" applyAlignment="1">
      <alignment horizontal="left" vertical="center"/>
    </xf>
    <xf numFmtId="184" fontId="154" fillId="46" borderId="0" xfId="0" applyNumberFormat="1" applyFont="1" applyFill="1" applyAlignment="1">
      <alignment horizontal="center" vertical="center" wrapText="1"/>
    </xf>
    <xf numFmtId="184" fontId="125" fillId="46" borderId="231" xfId="0" applyNumberFormat="1" applyFont="1" applyFill="1" applyBorder="1" applyAlignment="1">
      <alignment horizontal="center" vertical="center" wrapText="1"/>
    </xf>
    <xf numFmtId="0" fontId="225" fillId="32" borderId="0" xfId="0" applyFont="1" applyFill="1" applyAlignment="1">
      <alignment horizontal="left" vertical="center"/>
    </xf>
    <xf numFmtId="3" fontId="226" fillId="32" borderId="0" xfId="0" applyNumberFormat="1" applyFont="1" applyFill="1" applyAlignment="1">
      <alignment vertical="center" wrapText="1"/>
    </xf>
    <xf numFmtId="184" fontId="227" fillId="32" borderId="0" xfId="0" applyNumberFormat="1" applyFont="1" applyFill="1" applyAlignment="1">
      <alignment vertical="center" wrapText="1"/>
    </xf>
    <xf numFmtId="177" fontId="228" fillId="32" borderId="0" xfId="0" applyNumberFormat="1" applyFont="1" applyFill="1">
      <alignment vertical="center"/>
    </xf>
    <xf numFmtId="184" fontId="229" fillId="32" borderId="0" xfId="0" applyNumberFormat="1" applyFont="1" applyFill="1" applyAlignment="1">
      <alignment horizontal="center" vertical="center" wrapText="1"/>
    </xf>
    <xf numFmtId="184" fontId="125" fillId="32" borderId="0" xfId="0" applyNumberFormat="1" applyFont="1" applyFill="1" applyAlignment="1">
      <alignment vertical="center" wrapText="1"/>
    </xf>
    <xf numFmtId="0" fontId="230" fillId="32" borderId="0" xfId="0" applyFont="1" applyFill="1" applyAlignment="1">
      <alignment vertical="center" wrapText="1"/>
    </xf>
    <xf numFmtId="177" fontId="227" fillId="32" borderId="0" xfId="0" applyNumberFormat="1" applyFont="1" applyFill="1" applyAlignment="1">
      <alignment vertical="center" wrapText="1"/>
    </xf>
    <xf numFmtId="3" fontId="227" fillId="32" borderId="0" xfId="0" applyNumberFormat="1" applyFont="1" applyFill="1" applyAlignment="1">
      <alignment vertical="center" wrapText="1"/>
    </xf>
    <xf numFmtId="0" fontId="150" fillId="27" borderId="0" xfId="0" applyFont="1" applyFill="1" applyAlignment="1">
      <alignment vertical="top" wrapText="1"/>
    </xf>
    <xf numFmtId="0" fontId="173" fillId="22" borderId="218" xfId="0" applyFont="1" applyFill="1" applyBorder="1" applyAlignment="1">
      <alignment horizontal="left" vertical="center"/>
    </xf>
    <xf numFmtId="0" fontId="76" fillId="22" borderId="197" xfId="0" applyFont="1" applyFill="1" applyBorder="1" applyAlignment="1">
      <alignment horizontal="left" vertical="center"/>
    </xf>
    <xf numFmtId="14" fontId="76" fillId="22" borderId="197" xfId="0" applyNumberFormat="1" applyFont="1" applyFill="1" applyBorder="1" applyAlignment="1">
      <alignment horizontal="left" vertical="center"/>
    </xf>
    <xf numFmtId="14" fontId="76" fillId="22" borderId="219" xfId="0" applyNumberFormat="1" applyFont="1" applyFill="1" applyBorder="1" applyAlignment="1">
      <alignment horizontal="left" vertical="center"/>
    </xf>
    <xf numFmtId="184" fontId="233" fillId="46" borderId="0" xfId="0" applyNumberFormat="1" applyFont="1" applyFill="1" applyAlignment="1">
      <alignment horizontal="center" vertical="center" wrapText="1"/>
    </xf>
    <xf numFmtId="0" fontId="142" fillId="22" borderId="151" xfId="17" applyFont="1" applyFill="1" applyBorder="1" applyAlignment="1">
      <alignment horizontal="center" vertical="center" wrapText="1"/>
    </xf>
    <xf numFmtId="14" fontId="142" fillId="22" borderId="152" xfId="17" applyNumberFormat="1" applyFont="1" applyFill="1" applyBorder="1" applyAlignment="1">
      <alignment horizontal="center" vertical="center" wrapText="1"/>
    </xf>
    <xf numFmtId="0" fontId="140" fillId="22" borderId="0" xfId="0" applyFont="1" applyFill="1" applyAlignment="1">
      <alignment horizontal="center" vertical="center" wrapText="1"/>
    </xf>
    <xf numFmtId="14" fontId="37" fillId="22" borderId="152" xfId="17" applyNumberFormat="1" applyFont="1" applyFill="1" applyBorder="1" applyAlignment="1">
      <alignment horizontal="center" vertical="center" wrapText="1"/>
    </xf>
    <xf numFmtId="0" fontId="13" fillId="22" borderId="151" xfId="17" applyFont="1" applyFill="1" applyBorder="1" applyAlignment="1">
      <alignment horizontal="center" vertical="center" wrapText="1"/>
    </xf>
    <xf numFmtId="14" fontId="13" fillId="22" borderId="152" xfId="17" applyNumberFormat="1" applyFont="1" applyFill="1" applyBorder="1" applyAlignment="1">
      <alignment horizontal="center" vertical="center"/>
    </xf>
    <xf numFmtId="0" fontId="37" fillId="22" borderId="151" xfId="17" applyFont="1" applyFill="1" applyBorder="1" applyAlignment="1">
      <alignment horizontal="center" vertical="center" wrapText="1"/>
    </xf>
    <xf numFmtId="14" fontId="37" fillId="22" borderId="152" xfId="17" applyNumberFormat="1" applyFont="1" applyFill="1" applyBorder="1" applyAlignment="1">
      <alignment horizontal="center" vertical="center"/>
    </xf>
    <xf numFmtId="0" fontId="1" fillId="22" borderId="151" xfId="17" applyFill="1" applyBorder="1" applyAlignment="1">
      <alignment horizontal="center" vertical="center" wrapText="1"/>
    </xf>
    <xf numFmtId="14" fontId="1" fillId="22" borderId="152" xfId="17" applyNumberFormat="1" applyFill="1" applyBorder="1" applyAlignment="1">
      <alignment horizontal="center" vertical="center"/>
    </xf>
    <xf numFmtId="14" fontId="199" fillId="22" borderId="0" xfId="0" applyNumberFormat="1" applyFont="1" applyFill="1" applyAlignment="1">
      <alignment horizontal="center" vertical="center"/>
    </xf>
    <xf numFmtId="14" fontId="114" fillId="22" borderId="152" xfId="17" applyNumberFormat="1" applyFont="1" applyFill="1" applyBorder="1" applyAlignment="1">
      <alignment horizontal="center" vertical="center" wrapText="1"/>
    </xf>
    <xf numFmtId="0" fontId="118" fillId="22" borderId="0" xfId="0" applyFont="1" applyFill="1" applyAlignment="1">
      <alignment horizontal="center" vertical="center"/>
    </xf>
    <xf numFmtId="0" fontId="76" fillId="22" borderId="0" xfId="0" applyFont="1" applyFill="1" applyAlignment="1">
      <alignment horizontal="center" vertical="center" wrapText="1"/>
    </xf>
    <xf numFmtId="0" fontId="84" fillId="0" borderId="0" xfId="0" applyFont="1" applyAlignment="1">
      <alignment horizontal="left" vertical="center" wrapText="1"/>
    </xf>
    <xf numFmtId="0" fontId="88" fillId="0" borderId="0" xfId="0" applyFont="1" applyAlignment="1">
      <alignment horizontal="left" vertical="center" wrapText="1"/>
    </xf>
    <xf numFmtId="0" fontId="87" fillId="0" borderId="0" xfId="0" applyFont="1" applyAlignment="1">
      <alignment horizontal="left" vertical="center" wrapText="1"/>
    </xf>
    <xf numFmtId="0" fontId="88" fillId="0" borderId="0" xfId="0" applyFont="1" applyAlignment="1">
      <alignment horizontal="left" vertical="top" wrapText="1"/>
    </xf>
    <xf numFmtId="0" fontId="84" fillId="0" borderId="0" xfId="0" applyFont="1" applyAlignment="1">
      <alignment horizontal="left" vertical="top" wrapText="1"/>
    </xf>
    <xf numFmtId="0" fontId="85" fillId="0" borderId="0" xfId="0" applyFont="1" applyAlignment="1">
      <alignment horizontal="left" vertical="center" wrapText="1"/>
    </xf>
    <xf numFmtId="0" fontId="6" fillId="0" borderId="69" xfId="0" applyFont="1" applyBorder="1" applyAlignment="1">
      <alignment horizontal="left" vertical="center"/>
    </xf>
    <xf numFmtId="0" fontId="6" fillId="0" borderId="0" xfId="0" applyFont="1" applyAlignment="1">
      <alignment horizontal="left" vertical="center"/>
    </xf>
    <xf numFmtId="0" fontId="6" fillId="0" borderId="71" xfId="0" applyFont="1" applyBorder="1" applyAlignment="1">
      <alignment horizontal="left" vertical="center"/>
    </xf>
    <xf numFmtId="0" fontId="155" fillId="6" borderId="0" xfId="0" applyFont="1" applyFill="1" applyAlignment="1">
      <alignment horizontal="left" vertical="center" wrapText="1"/>
    </xf>
    <xf numFmtId="0" fontId="155" fillId="6" borderId="71" xfId="0" applyFont="1" applyFill="1" applyBorder="1" applyAlignment="1">
      <alignment horizontal="left" vertical="center" wrapText="1"/>
    </xf>
    <xf numFmtId="0" fontId="155" fillId="6" borderId="0" xfId="0" applyFont="1" applyFill="1" applyAlignment="1">
      <alignment horizontal="left" vertical="center"/>
    </xf>
    <xf numFmtId="0" fontId="155" fillId="6" borderId="0" xfId="0" applyFont="1" applyFill="1" applyAlignment="1">
      <alignment horizontal="left" vertical="top" wrapText="1"/>
    </xf>
    <xf numFmtId="0" fontId="8" fillId="0" borderId="0" xfId="1" applyAlignment="1" applyProtection="1">
      <alignment horizontal="center" vertical="center" wrapText="1"/>
    </xf>
    <xf numFmtId="0" fontId="10" fillId="7" borderId="148" xfId="17" applyFont="1" applyFill="1" applyBorder="1" applyAlignment="1">
      <alignment horizontal="left" vertical="center" wrapText="1"/>
    </xf>
    <xf numFmtId="0" fontId="10" fillId="7" borderId="145" xfId="17" applyFont="1" applyFill="1" applyBorder="1" applyAlignment="1">
      <alignment horizontal="left" vertical="center" wrapText="1"/>
    </xf>
    <xf numFmtId="0" fontId="10" fillId="7" borderId="149" xfId="17" applyFont="1" applyFill="1" applyBorder="1" applyAlignment="1">
      <alignment horizontal="left" vertical="center" wrapText="1"/>
    </xf>
    <xf numFmtId="0" fontId="37" fillId="22" borderId="183" xfId="17" applyFont="1" applyFill="1" applyBorder="1" applyAlignment="1">
      <alignment horizontal="left" vertical="top" wrapText="1"/>
    </xf>
    <xf numFmtId="0" fontId="37" fillId="22" borderId="184" xfId="17" applyFont="1" applyFill="1" applyBorder="1" applyAlignment="1">
      <alignment horizontal="left" vertical="top" wrapText="1"/>
    </xf>
    <xf numFmtId="0" fontId="37" fillId="22" borderId="185" xfId="17" applyFont="1" applyFill="1" applyBorder="1" applyAlignment="1">
      <alignment horizontal="left" vertical="top" wrapText="1"/>
    </xf>
    <xf numFmtId="0" fontId="50" fillId="0" borderId="49" xfId="17" applyFont="1" applyBorder="1" applyAlignment="1">
      <alignment horizontal="center" vertical="center"/>
    </xf>
    <xf numFmtId="0" fontId="50" fillId="0" borderId="50" xfId="17" applyFont="1" applyBorder="1" applyAlignment="1">
      <alignment horizontal="center" vertical="center"/>
    </xf>
    <xf numFmtId="0" fontId="50" fillId="0" borderId="51" xfId="17" applyFont="1" applyBorder="1" applyAlignment="1">
      <alignment horizontal="center" vertical="center"/>
    </xf>
    <xf numFmtId="0" fontId="1" fillId="0" borderId="77" xfId="17" applyBorder="1" applyAlignment="1">
      <alignment horizontal="center" vertical="center"/>
    </xf>
    <xf numFmtId="0" fontId="1" fillId="0" borderId="78" xfId="17" applyBorder="1" applyAlignment="1">
      <alignment horizontal="center" vertical="center"/>
    </xf>
    <xf numFmtId="0" fontId="1" fillId="0" borderId="79" xfId="17" applyBorder="1" applyAlignment="1">
      <alignment horizontal="center" vertical="center"/>
    </xf>
    <xf numFmtId="0" fontId="38" fillId="0" borderId="80" xfId="17" applyFont="1" applyBorder="1" applyAlignment="1">
      <alignment horizontal="center" vertical="center" wrapText="1"/>
    </xf>
    <xf numFmtId="0" fontId="38" fillId="0" borderId="45" xfId="17" applyFont="1" applyBorder="1" applyAlignment="1">
      <alignment horizontal="center" vertical="center" wrapText="1"/>
    </xf>
    <xf numFmtId="0" fontId="34" fillId="19" borderId="0" xfId="17" applyFont="1" applyFill="1" applyAlignment="1">
      <alignment horizontal="center" vertical="center"/>
    </xf>
    <xf numFmtId="179" fontId="11" fillId="0" borderId="81" xfId="17" applyNumberFormat="1" applyFont="1" applyBorder="1" applyAlignment="1">
      <alignment horizontal="center" vertical="center" shrinkToFit="1"/>
    </xf>
    <xf numFmtId="179" fontId="11" fillId="0" borderId="82" xfId="17" applyNumberFormat="1" applyFont="1" applyBorder="1" applyAlignment="1">
      <alignment horizontal="center" vertical="center" shrinkToFit="1"/>
    </xf>
    <xf numFmtId="0" fontId="48" fillId="0" borderId="83" xfId="17" applyFont="1" applyBorder="1" applyAlignment="1">
      <alignment horizontal="center" vertical="center"/>
    </xf>
    <xf numFmtId="0" fontId="48" fillId="0" borderId="84" xfId="17" applyFont="1" applyBorder="1" applyAlignment="1">
      <alignment horizontal="center" vertical="center"/>
    </xf>
    <xf numFmtId="0" fontId="37" fillId="12" borderId="85" xfId="18" applyFont="1" applyFill="1" applyBorder="1" applyAlignment="1">
      <alignment horizontal="center" vertical="center"/>
    </xf>
    <xf numFmtId="0" fontId="37" fillId="12" borderId="86" xfId="18" applyFont="1" applyFill="1" applyBorder="1" applyAlignment="1">
      <alignment horizontal="center" vertical="center"/>
    </xf>
    <xf numFmtId="0" fontId="12" fillId="0" borderId="136" xfId="17" applyFont="1" applyBorder="1" applyAlignment="1">
      <alignment horizontal="center" vertical="center" wrapText="1"/>
    </xf>
    <xf numFmtId="0" fontId="12" fillId="0" borderId="137" xfId="17" applyFont="1" applyBorder="1" applyAlignment="1">
      <alignment horizontal="center" vertical="center" wrapText="1"/>
    </xf>
    <xf numFmtId="0" fontId="12" fillId="0" borderId="138" xfId="17" applyFont="1" applyBorder="1" applyAlignment="1">
      <alignment horizontal="center" vertical="center" wrapText="1"/>
    </xf>
    <xf numFmtId="0" fontId="55" fillId="0" borderId="140" xfId="17" applyFont="1" applyBorder="1" applyAlignment="1">
      <alignment horizontal="center" vertical="center"/>
    </xf>
    <xf numFmtId="0" fontId="55" fillId="0" borderId="141" xfId="17" applyFont="1" applyBorder="1" applyAlignment="1">
      <alignment horizontal="center" vertical="center"/>
    </xf>
    <xf numFmtId="0" fontId="55" fillId="0" borderId="142" xfId="17" applyFont="1" applyBorder="1" applyAlignment="1">
      <alignment horizontal="center" vertical="center"/>
    </xf>
    <xf numFmtId="0" fontId="161" fillId="22" borderId="183" xfId="17" applyFont="1" applyFill="1" applyBorder="1" applyAlignment="1">
      <alignment horizontal="left" vertical="top" wrapText="1"/>
    </xf>
    <xf numFmtId="0" fontId="161" fillId="22" borderId="184" xfId="17" applyFont="1" applyFill="1" applyBorder="1" applyAlignment="1">
      <alignment horizontal="left" vertical="top" wrapText="1"/>
    </xf>
    <xf numFmtId="0" fontId="161" fillId="22" borderId="185" xfId="17" applyFont="1" applyFill="1" applyBorder="1" applyAlignment="1">
      <alignment horizontal="left" vertical="top" wrapText="1"/>
    </xf>
    <xf numFmtId="0" fontId="13" fillId="22" borderId="183" xfId="17" applyFont="1" applyFill="1" applyBorder="1" applyAlignment="1">
      <alignment horizontal="left" vertical="top" wrapText="1"/>
    </xf>
    <xf numFmtId="0" fontId="13" fillId="22" borderId="184" xfId="17" applyFont="1" applyFill="1" applyBorder="1" applyAlignment="1">
      <alignment horizontal="left" vertical="top" wrapText="1"/>
    </xf>
    <xf numFmtId="0" fontId="13" fillId="22" borderId="185" xfId="17" applyFont="1" applyFill="1" applyBorder="1" applyAlignment="1">
      <alignment horizontal="left" vertical="top" wrapText="1"/>
    </xf>
    <xf numFmtId="0" fontId="13" fillId="22" borderId="183" xfId="2" applyFont="1" applyFill="1" applyBorder="1" applyAlignment="1">
      <alignment horizontal="left" vertical="top" wrapText="1"/>
    </xf>
    <xf numFmtId="0" fontId="13" fillId="22" borderId="184" xfId="2" applyFont="1" applyFill="1" applyBorder="1" applyAlignment="1">
      <alignment horizontal="left" vertical="top" wrapText="1"/>
    </xf>
    <xf numFmtId="0" fontId="13" fillId="22" borderId="185" xfId="2" applyFont="1" applyFill="1" applyBorder="1" applyAlignment="1">
      <alignment horizontal="left" vertical="top" wrapText="1"/>
    </xf>
    <xf numFmtId="0" fontId="37" fillId="0" borderId="183" xfId="17" applyFont="1" applyBorder="1" applyAlignment="1">
      <alignment horizontal="left" vertical="top" wrapText="1"/>
    </xf>
    <xf numFmtId="0" fontId="37" fillId="0" borderId="184" xfId="17" applyFont="1" applyBorder="1" applyAlignment="1">
      <alignment horizontal="left" vertical="top" wrapText="1"/>
    </xf>
    <xf numFmtId="0" fontId="37" fillId="0" borderId="185" xfId="17" applyFont="1" applyBorder="1" applyAlignment="1">
      <alignment horizontal="left" vertical="top" wrapText="1"/>
    </xf>
    <xf numFmtId="0" fontId="13" fillId="0" borderId="183" xfId="2" applyFont="1" applyBorder="1" applyAlignment="1">
      <alignment horizontal="left" vertical="top" wrapText="1"/>
    </xf>
    <xf numFmtId="0" fontId="13" fillId="0" borderId="184" xfId="2" applyFont="1" applyBorder="1" applyAlignment="1">
      <alignment horizontal="left" vertical="top" wrapText="1"/>
    </xf>
    <xf numFmtId="0" fontId="13" fillId="0" borderId="185" xfId="2" applyFont="1" applyBorder="1" applyAlignment="1">
      <alignment horizontal="left" vertical="top" wrapText="1"/>
    </xf>
    <xf numFmtId="0" fontId="60" fillId="14" borderId="59" xfId="17" applyFont="1" applyFill="1" applyBorder="1" applyAlignment="1">
      <alignment horizontal="right" vertical="center" wrapText="1"/>
    </xf>
    <xf numFmtId="0" fontId="61" fillId="14" borderId="59" xfId="0" applyFont="1" applyFill="1" applyBorder="1" applyAlignment="1">
      <alignment horizontal="right" vertical="center"/>
    </xf>
    <xf numFmtId="0" fontId="0" fillId="14" borderId="59" xfId="0" applyFill="1" applyBorder="1" applyAlignment="1">
      <alignment horizontal="right" vertical="center"/>
    </xf>
    <xf numFmtId="180" fontId="60" fillId="14" borderId="59" xfId="17" applyNumberFormat="1" applyFont="1" applyFill="1" applyBorder="1" applyAlignment="1">
      <alignment horizontal="center" vertical="center" wrapText="1"/>
    </xf>
    <xf numFmtId="180" fontId="0" fillId="14" borderId="59" xfId="0" applyNumberFormat="1" applyFill="1" applyBorder="1" applyAlignment="1">
      <alignment horizontal="center" vertical="center" wrapText="1"/>
    </xf>
    <xf numFmtId="0" fontId="62" fillId="15" borderId="60" xfId="17" applyFont="1" applyFill="1" applyBorder="1" applyAlignment="1">
      <alignment horizontal="center" vertical="center" wrapText="1"/>
    </xf>
    <xf numFmtId="0" fontId="63" fillId="15" borderId="60" xfId="0" applyFont="1" applyFill="1" applyBorder="1" applyAlignment="1">
      <alignment horizontal="center" vertical="center"/>
    </xf>
    <xf numFmtId="0" fontId="62" fillId="11" borderId="60" xfId="0" applyFont="1" applyFill="1" applyBorder="1" applyAlignment="1">
      <alignment horizontal="center" vertical="center"/>
    </xf>
    <xf numFmtId="0" fontId="65" fillId="11" borderId="60" xfId="0" applyFont="1" applyFill="1" applyBorder="1" applyAlignment="1">
      <alignment horizontal="center" vertical="center"/>
    </xf>
    <xf numFmtId="0" fontId="67" fillId="21" borderId="122" xfId="16" applyFont="1" applyFill="1" applyBorder="1" applyAlignment="1">
      <alignment horizontal="center" vertical="center"/>
    </xf>
    <xf numFmtId="0" fontId="67" fillId="21" borderId="127" xfId="16" applyFont="1" applyFill="1" applyBorder="1" applyAlignment="1">
      <alignment horizontal="center" vertical="center"/>
    </xf>
    <xf numFmtId="0" fontId="67" fillId="21" borderId="129" xfId="16" applyFont="1" applyFill="1" applyBorder="1" applyAlignment="1">
      <alignment horizontal="center" vertical="center"/>
    </xf>
    <xf numFmtId="0" fontId="68" fillId="2" borderId="123" xfId="16" applyFont="1" applyFill="1" applyBorder="1" applyAlignment="1">
      <alignment vertical="center" wrapText="1"/>
    </xf>
    <xf numFmtId="0" fontId="68" fillId="2" borderId="124" xfId="16" applyFont="1" applyFill="1" applyBorder="1" applyAlignment="1">
      <alignment vertical="center" wrapText="1"/>
    </xf>
    <xf numFmtId="0" fontId="68" fillId="2" borderId="125" xfId="16" applyFont="1" applyFill="1" applyBorder="1" applyAlignment="1">
      <alignment vertical="center" wrapText="1"/>
    </xf>
    <xf numFmtId="0" fontId="68" fillId="2" borderId="101" xfId="16" applyFont="1" applyFill="1" applyBorder="1" applyAlignment="1">
      <alignment vertical="center" wrapText="1"/>
    </xf>
    <xf numFmtId="0" fontId="68" fillId="2" borderId="0" xfId="16" applyFont="1" applyFill="1" applyAlignment="1">
      <alignment vertical="center" wrapText="1"/>
    </xf>
    <xf numFmtId="0" fontId="68" fillId="2" borderId="102" xfId="16" applyFont="1" applyFill="1" applyBorder="1" applyAlignment="1">
      <alignment vertical="center" wrapText="1"/>
    </xf>
    <xf numFmtId="0" fontId="68" fillId="2" borderId="130" xfId="16" applyFont="1" applyFill="1" applyBorder="1" applyAlignment="1">
      <alignment vertical="center" wrapText="1"/>
    </xf>
    <xf numFmtId="0" fontId="68" fillId="2" borderId="131" xfId="16" applyFont="1" applyFill="1" applyBorder="1" applyAlignment="1">
      <alignment vertical="center" wrapText="1"/>
    </xf>
    <xf numFmtId="0" fontId="68" fillId="2" borderId="132" xfId="16" applyFont="1" applyFill="1" applyBorder="1" applyAlignment="1">
      <alignment vertical="center" wrapText="1"/>
    </xf>
    <xf numFmtId="0" fontId="68" fillId="2" borderId="123" xfId="16" applyFont="1" applyFill="1" applyBorder="1" applyAlignment="1">
      <alignment horizontal="left" vertical="center" wrapText="1"/>
    </xf>
    <xf numFmtId="0" fontId="68" fillId="2" borderId="124" xfId="16" applyFont="1" applyFill="1" applyBorder="1" applyAlignment="1">
      <alignment horizontal="left" vertical="center" wrapText="1"/>
    </xf>
    <xf numFmtId="0" fontId="68" fillId="2" borderId="126" xfId="16" applyFont="1" applyFill="1" applyBorder="1" applyAlignment="1">
      <alignment horizontal="left" vertical="center" wrapText="1"/>
    </xf>
    <xf numFmtId="0" fontId="68" fillId="2" borderId="101"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28" xfId="16" applyFont="1" applyFill="1" applyBorder="1" applyAlignment="1">
      <alignment horizontal="left" vertical="center" wrapText="1"/>
    </xf>
    <xf numFmtId="0" fontId="68" fillId="2" borderId="130" xfId="16" applyFont="1" applyFill="1" applyBorder="1" applyAlignment="1">
      <alignment horizontal="left" vertical="center" wrapText="1"/>
    </xf>
    <xf numFmtId="0" fontId="68" fillId="2" borderId="131" xfId="16" applyFont="1" applyFill="1" applyBorder="1" applyAlignment="1">
      <alignment horizontal="left" vertical="center" wrapText="1"/>
    </xf>
    <xf numFmtId="0" fontId="68" fillId="2" borderId="133" xfId="16" applyFont="1" applyFill="1" applyBorder="1" applyAlignment="1">
      <alignment horizontal="left" vertical="center" wrapText="1"/>
    </xf>
    <xf numFmtId="0" fontId="7" fillId="6" borderId="37" xfId="17" applyFont="1" applyFill="1" applyBorder="1" applyAlignment="1">
      <alignment horizontal="center" vertical="center" wrapText="1"/>
    </xf>
    <xf numFmtId="0" fontId="60" fillId="31" borderId="73" xfId="17" applyFont="1" applyFill="1" applyBorder="1" applyAlignment="1">
      <alignment horizontal="center" vertical="center" wrapText="1"/>
    </xf>
    <xf numFmtId="0" fontId="58" fillId="18" borderId="73" xfId="17" applyFont="1" applyFill="1" applyBorder="1" applyAlignment="1">
      <alignment horizontal="center" vertical="center" wrapText="1"/>
    </xf>
    <xf numFmtId="0" fontId="0" fillId="18" borderId="73" xfId="0" applyFill="1" applyBorder="1" applyAlignment="1">
      <alignment horizontal="center" vertical="center" wrapText="1"/>
    </xf>
    <xf numFmtId="0" fontId="68" fillId="3" borderId="74" xfId="17" applyFont="1" applyFill="1" applyBorder="1" applyAlignment="1">
      <alignment horizontal="center" vertical="center" wrapText="1"/>
    </xf>
    <xf numFmtId="0" fontId="68" fillId="3" borderId="75" xfId="17" applyFont="1" applyFill="1" applyBorder="1" applyAlignment="1">
      <alignment horizontal="center" vertical="center" wrapText="1"/>
    </xf>
    <xf numFmtId="0" fontId="68" fillId="3" borderId="76" xfId="17" applyFont="1" applyFill="1" applyBorder="1" applyAlignment="1">
      <alignment horizontal="center" vertical="center" wrapText="1"/>
    </xf>
    <xf numFmtId="180" fontId="60" fillId="3" borderId="74" xfId="17" applyNumberFormat="1" applyFont="1" applyFill="1" applyBorder="1" applyAlignment="1">
      <alignment horizontal="center" vertical="center" wrapText="1"/>
    </xf>
    <xf numFmtId="180" fontId="60" fillId="3" borderId="76" xfId="17" applyNumberFormat="1" applyFont="1" applyFill="1" applyBorder="1" applyAlignment="1">
      <alignment horizontal="center" vertical="center" wrapText="1"/>
    </xf>
    <xf numFmtId="0" fontId="120" fillId="0" borderId="183" xfId="2" applyFont="1" applyBorder="1" applyAlignment="1">
      <alignment horizontal="left" vertical="top" wrapText="1"/>
    </xf>
    <xf numFmtId="0" fontId="120" fillId="0" borderId="184" xfId="2" applyFont="1" applyBorder="1" applyAlignment="1">
      <alignment horizontal="left" vertical="top" wrapText="1"/>
    </xf>
    <xf numFmtId="0" fontId="120" fillId="0" borderId="185" xfId="2" applyFont="1" applyBorder="1" applyAlignment="1">
      <alignment horizontal="left" vertical="top" wrapText="1"/>
    </xf>
    <xf numFmtId="0" fontId="6" fillId="0" borderId="0" xfId="2">
      <alignment vertical="center"/>
    </xf>
    <xf numFmtId="0" fontId="104" fillId="22" borderId="0" xfId="0" applyFont="1" applyFill="1" applyAlignment="1">
      <alignment horizontal="left" vertical="center"/>
    </xf>
    <xf numFmtId="0" fontId="79" fillId="0" borderId="112" xfId="0" applyFont="1" applyBorder="1" applyAlignment="1">
      <alignment horizontal="left" vertical="center"/>
    </xf>
    <xf numFmtId="0" fontId="79" fillId="22" borderId="112" xfId="0" applyFont="1" applyFill="1" applyBorder="1" applyAlignment="1">
      <alignment horizontal="left" vertical="center"/>
    </xf>
    <xf numFmtId="0" fontId="143" fillId="22" borderId="0" xfId="0" applyFont="1" applyFill="1" applyAlignment="1">
      <alignment horizontal="left" vertical="top" wrapText="1"/>
    </xf>
    <xf numFmtId="0" fontId="105" fillId="33" borderId="0" xfId="0" applyFont="1" applyFill="1" applyAlignment="1">
      <alignment horizontal="left" vertical="center" wrapText="1"/>
    </xf>
    <xf numFmtId="0" fontId="79" fillId="25" borderId="113" xfId="0" applyFont="1" applyFill="1" applyBorder="1" applyAlignment="1">
      <alignment horizontal="left" vertical="center"/>
    </xf>
    <xf numFmtId="0" fontId="79" fillId="25" borderId="114" xfId="0" applyFont="1" applyFill="1" applyBorder="1" applyAlignment="1">
      <alignment horizontal="left" vertical="center"/>
    </xf>
    <xf numFmtId="0" fontId="79" fillId="25" borderId="115" xfId="0" applyFont="1" applyFill="1" applyBorder="1" applyAlignment="1">
      <alignment horizontal="left" vertical="center"/>
    </xf>
    <xf numFmtId="0" fontId="107" fillId="26" borderId="113" xfId="0" applyFont="1" applyFill="1" applyBorder="1" applyAlignment="1">
      <alignment horizontal="left" vertical="center"/>
    </xf>
    <xf numFmtId="0" fontId="107" fillId="26" borderId="114" xfId="0" applyFont="1" applyFill="1" applyBorder="1" applyAlignment="1">
      <alignment horizontal="left" vertical="center"/>
    </xf>
    <xf numFmtId="0" fontId="107" fillId="26" borderId="115" xfId="0" applyFont="1" applyFill="1" applyBorder="1" applyAlignment="1">
      <alignment horizontal="left" vertical="center"/>
    </xf>
    <xf numFmtId="0" fontId="79" fillId="25" borderId="116" xfId="0" applyFont="1" applyFill="1" applyBorder="1" applyAlignment="1">
      <alignment horizontal="left" vertical="center"/>
    </xf>
    <xf numFmtId="0" fontId="79" fillId="25" borderId="117" xfId="0" applyFont="1" applyFill="1" applyBorder="1" applyAlignment="1">
      <alignment horizontal="left" vertical="center"/>
    </xf>
    <xf numFmtId="0" fontId="79" fillId="25" borderId="118" xfId="0" applyFont="1" applyFill="1" applyBorder="1" applyAlignment="1">
      <alignment horizontal="left" vertical="center"/>
    </xf>
    <xf numFmtId="0" fontId="79" fillId="25" borderId="121" xfId="0" applyFont="1" applyFill="1" applyBorder="1" applyAlignment="1">
      <alignment horizontal="left" vertical="center"/>
    </xf>
    <xf numFmtId="0" fontId="79" fillId="25" borderId="119" xfId="0" applyFont="1" applyFill="1" applyBorder="1" applyAlignment="1">
      <alignment horizontal="left" vertical="center"/>
    </xf>
    <xf numFmtId="0" fontId="79" fillId="25" borderId="120" xfId="0" applyFont="1" applyFill="1" applyBorder="1" applyAlignment="1">
      <alignment horizontal="left" vertical="center"/>
    </xf>
    <xf numFmtId="0" fontId="81" fillId="0" borderId="110" xfId="0" applyFont="1" applyBorder="1" applyAlignment="1">
      <alignment horizontal="justify" vertical="center" wrapText="1"/>
    </xf>
    <xf numFmtId="0" fontId="81" fillId="0" borderId="111" xfId="0" applyFont="1" applyBorder="1" applyAlignment="1">
      <alignment horizontal="justify" vertical="center" wrapText="1"/>
    </xf>
    <xf numFmtId="0" fontId="79" fillId="0" borderId="110" xfId="0" applyFont="1" applyBorder="1" applyAlignment="1">
      <alignment horizontal="justify" vertical="center" wrapText="1"/>
    </xf>
    <xf numFmtId="0" fontId="79" fillId="0" borderId="111" xfId="0" applyFont="1" applyBorder="1" applyAlignment="1">
      <alignment horizontal="justify" vertical="center" wrapText="1"/>
    </xf>
    <xf numFmtId="0" fontId="137" fillId="28" borderId="0" xfId="0" applyFont="1" applyFill="1" applyAlignment="1">
      <alignment horizontal="left" vertical="center" wrapText="1"/>
    </xf>
    <xf numFmtId="0" fontId="134" fillId="26" borderId="0" xfId="0" applyFont="1" applyFill="1" applyAlignment="1">
      <alignment horizontal="left" vertical="center"/>
    </xf>
    <xf numFmtId="0" fontId="135" fillId="26" borderId="0" xfId="1" applyFont="1" applyFill="1" applyBorder="1" applyAlignment="1" applyProtection="1">
      <alignment horizontal="left" vertical="top" wrapText="1"/>
    </xf>
    <xf numFmtId="0" fontId="170" fillId="27" borderId="0" xfId="0" applyFont="1" applyFill="1" applyAlignment="1">
      <alignment horizontal="right" vertical="top" wrapText="1"/>
    </xf>
    <xf numFmtId="0" fontId="115" fillId="32" borderId="0" xfId="0" applyFont="1" applyFill="1" applyAlignment="1">
      <alignment horizontal="center" vertical="top" wrapText="1"/>
    </xf>
    <xf numFmtId="0" fontId="105" fillId="32" borderId="0" xfId="0" applyFont="1" applyFill="1" applyAlignment="1">
      <alignment horizontal="center" vertical="top" wrapText="1"/>
    </xf>
    <xf numFmtId="0" fontId="131" fillId="36" borderId="0" xfId="0" applyFont="1" applyFill="1" applyAlignment="1">
      <alignment horizontal="left" vertical="top" wrapText="1"/>
    </xf>
    <xf numFmtId="0" fontId="130" fillId="36" borderId="0" xfId="0" applyFont="1" applyFill="1" applyAlignment="1">
      <alignment horizontal="left" vertical="top" wrapText="1"/>
    </xf>
    <xf numFmtId="0" fontId="18" fillId="36" borderId="0" xfId="0" applyFont="1" applyFill="1" applyAlignment="1">
      <alignment horizontal="center" vertical="center"/>
    </xf>
    <xf numFmtId="0" fontId="115" fillId="36" borderId="0" xfId="0" applyFont="1" applyFill="1" applyAlignment="1">
      <alignment horizontal="center" vertical="center"/>
    </xf>
    <xf numFmtId="0" fontId="174" fillId="27" borderId="0" xfId="0" applyFont="1" applyFill="1" applyAlignment="1">
      <alignment horizontal="left" vertical="top" wrapText="1"/>
    </xf>
    <xf numFmtId="0" fontId="174" fillId="27" borderId="0" xfId="0" applyFont="1" applyFill="1" applyAlignment="1">
      <alignment horizontal="center" vertical="top"/>
    </xf>
    <xf numFmtId="0" fontId="232" fillId="27" borderId="0" xfId="0" applyFont="1" applyFill="1" applyAlignment="1">
      <alignment horizontal="center" vertical="center" wrapText="1"/>
    </xf>
    <xf numFmtId="0" fontId="73" fillId="27" borderId="229" xfId="0" applyFont="1" applyFill="1" applyBorder="1" applyAlignment="1">
      <alignment horizontal="center" vertical="center" wrapText="1"/>
    </xf>
    <xf numFmtId="0" fontId="170" fillId="27" borderId="0" xfId="0" applyFont="1" applyFill="1" applyAlignment="1">
      <alignment horizontal="left" vertical="top" wrapText="1"/>
    </xf>
    <xf numFmtId="14" fontId="108" fillId="24" borderId="204" xfId="1" applyNumberFormat="1" applyFont="1" applyFill="1" applyBorder="1" applyAlignment="1" applyProtection="1">
      <alignment horizontal="center" vertical="center" wrapText="1"/>
    </xf>
    <xf numFmtId="14" fontId="108" fillId="24" borderId="205" xfId="1" applyNumberFormat="1" applyFont="1" applyFill="1" applyBorder="1" applyAlignment="1" applyProtection="1">
      <alignment horizontal="center" vertical="center" wrapText="1"/>
    </xf>
    <xf numFmtId="14" fontId="108" fillId="24" borderId="206" xfId="1" applyNumberFormat="1" applyFont="1" applyFill="1" applyBorder="1" applyAlignment="1" applyProtection="1">
      <alignment horizontal="center" vertical="center" wrapText="1"/>
    </xf>
    <xf numFmtId="14" fontId="108" fillId="24" borderId="174" xfId="1" applyNumberFormat="1" applyFont="1" applyFill="1" applyBorder="1" applyAlignment="1" applyProtection="1">
      <alignment horizontal="center" vertical="center" wrapText="1"/>
    </xf>
    <xf numFmtId="0" fontId="108" fillId="24" borderId="174" xfId="2" applyFont="1" applyFill="1" applyBorder="1" applyAlignment="1">
      <alignment horizontal="center" vertical="center"/>
    </xf>
    <xf numFmtId="0" fontId="108" fillId="0" borderId="207" xfId="2" applyFont="1" applyBorder="1" applyAlignment="1">
      <alignment horizontal="left" vertical="top" wrapText="1"/>
    </xf>
    <xf numFmtId="0" fontId="108" fillId="0" borderId="211" xfId="2" applyFont="1" applyBorder="1" applyAlignment="1">
      <alignment horizontal="left" vertical="top" wrapText="1"/>
    </xf>
    <xf numFmtId="0" fontId="112" fillId="24" borderId="41" xfId="2" applyFont="1" applyFill="1" applyBorder="1" applyAlignment="1">
      <alignment horizontal="center" vertical="center" wrapText="1"/>
    </xf>
    <xf numFmtId="0" fontId="112" fillId="24" borderId="1" xfId="2" applyFont="1" applyFill="1" applyBorder="1" applyAlignment="1">
      <alignment horizontal="center" vertical="center" wrapText="1"/>
    </xf>
    <xf numFmtId="0" fontId="112" fillId="24" borderId="2" xfId="2" applyFont="1" applyFill="1" applyBorder="1" applyAlignment="1">
      <alignment horizontal="center" vertical="center" wrapText="1"/>
    </xf>
    <xf numFmtId="56" fontId="108" fillId="24" borderId="41" xfId="1" applyNumberFormat="1" applyFont="1" applyFill="1" applyBorder="1" applyAlignment="1" applyProtection="1">
      <alignment horizontal="center" vertical="center" wrapText="1"/>
    </xf>
    <xf numFmtId="56" fontId="108" fillId="24" borderId="1" xfId="1" applyNumberFormat="1" applyFont="1" applyFill="1" applyBorder="1" applyAlignment="1" applyProtection="1">
      <alignment horizontal="center" vertical="center" wrapText="1"/>
    </xf>
    <xf numFmtId="56" fontId="108" fillId="24" borderId="2" xfId="1" applyNumberFormat="1" applyFont="1" applyFill="1" applyBorder="1" applyAlignment="1" applyProtection="1">
      <alignment horizontal="center" vertical="center" wrapText="1"/>
    </xf>
    <xf numFmtId="14" fontId="108" fillId="24" borderId="158" xfId="2" applyNumberFormat="1" applyFont="1" applyFill="1" applyBorder="1" applyAlignment="1">
      <alignment horizontal="center" vertical="center" wrapText="1" shrinkToFit="1"/>
    </xf>
    <xf numFmtId="14" fontId="108" fillId="24" borderId="156" xfId="2" applyNumberFormat="1" applyFont="1" applyFill="1" applyBorder="1" applyAlignment="1">
      <alignment horizontal="center" vertical="center" wrapText="1" shrinkToFit="1"/>
    </xf>
    <xf numFmtId="14" fontId="108" fillId="24" borderId="157" xfId="2" applyNumberFormat="1" applyFont="1" applyFill="1" applyBorder="1" applyAlignment="1">
      <alignment horizontal="center" vertical="center" wrapText="1" shrinkToFit="1"/>
    </xf>
    <xf numFmtId="14" fontId="108" fillId="24" borderId="213" xfId="2" applyNumberFormat="1" applyFont="1" applyFill="1" applyBorder="1" applyAlignment="1">
      <alignment horizontal="center" vertical="center" shrinkToFit="1"/>
    </xf>
    <xf numFmtId="14" fontId="108" fillId="24" borderId="1" xfId="2" applyNumberFormat="1" applyFont="1" applyFill="1" applyBorder="1" applyAlignment="1">
      <alignment horizontal="center" vertical="center" shrinkToFit="1"/>
    </xf>
    <xf numFmtId="14" fontId="108" fillId="24" borderId="155" xfId="2" applyNumberFormat="1" applyFont="1" applyFill="1" applyBorder="1" applyAlignment="1">
      <alignment horizontal="center" vertical="center" shrinkToFit="1"/>
    </xf>
    <xf numFmtId="14" fontId="108" fillId="24" borderId="159" xfId="1" applyNumberFormat="1" applyFont="1" applyFill="1" applyBorder="1" applyAlignment="1" applyProtection="1">
      <alignment horizontal="center" vertical="center" wrapText="1" shrinkToFit="1"/>
    </xf>
    <xf numFmtId="14" fontId="108" fillId="24" borderId="161" xfId="1" applyNumberFormat="1" applyFont="1" applyFill="1" applyBorder="1" applyAlignment="1" applyProtection="1">
      <alignment horizontal="center" vertical="center" wrapText="1" shrinkToFit="1"/>
    </xf>
    <xf numFmtId="14" fontId="108" fillId="24" borderId="160" xfId="1" applyNumberFormat="1" applyFont="1" applyFill="1" applyBorder="1" applyAlignment="1" applyProtection="1">
      <alignment horizontal="center" vertical="center" wrapText="1" shrinkToFit="1"/>
    </xf>
    <xf numFmtId="0" fontId="108" fillId="24" borderId="204" xfId="2" applyFont="1" applyFill="1" applyBorder="1" applyAlignment="1">
      <alignment horizontal="center" vertical="center"/>
    </xf>
    <xf numFmtId="0" fontId="108" fillId="24" borderId="178" xfId="2" applyFont="1" applyFill="1" applyBorder="1" applyAlignment="1">
      <alignment horizontal="center" vertical="center"/>
    </xf>
    <xf numFmtId="56" fontId="108" fillId="24" borderId="41" xfId="2" applyNumberFormat="1" applyFont="1" applyFill="1" applyBorder="1" applyAlignment="1">
      <alignment horizontal="center" vertical="center" wrapText="1"/>
    </xf>
    <xf numFmtId="56" fontId="108" fillId="24" borderId="1" xfId="2" applyNumberFormat="1" applyFont="1" applyFill="1" applyBorder="1" applyAlignment="1">
      <alignment horizontal="center" vertical="center" wrapText="1"/>
    </xf>
    <xf numFmtId="56" fontId="108" fillId="24" borderId="155" xfId="2" applyNumberFormat="1" applyFont="1" applyFill="1" applyBorder="1" applyAlignment="1">
      <alignment horizontal="center" vertical="center" wrapText="1"/>
    </xf>
    <xf numFmtId="14" fontId="108" fillId="24" borderId="201" xfId="2" applyNumberFormat="1" applyFont="1" applyFill="1" applyBorder="1" applyAlignment="1">
      <alignment horizontal="center" vertical="center"/>
    </xf>
    <xf numFmtId="14" fontId="108" fillId="24" borderId="202" xfId="2" applyNumberFormat="1" applyFont="1" applyFill="1" applyBorder="1" applyAlignment="1">
      <alignment horizontal="center" vertical="center"/>
    </xf>
    <xf numFmtId="14" fontId="108" fillId="24" borderId="203" xfId="2" applyNumberFormat="1" applyFont="1" applyFill="1" applyBorder="1" applyAlignment="1">
      <alignment horizontal="center" vertical="center"/>
    </xf>
    <xf numFmtId="56" fontId="112" fillId="24" borderId="41" xfId="2" applyNumberFormat="1" applyFont="1" applyFill="1" applyBorder="1" applyAlignment="1">
      <alignment horizontal="center" vertical="center" wrapText="1"/>
    </xf>
    <xf numFmtId="0" fontId="10" fillId="0" borderId="171" xfId="2" applyFont="1" applyBorder="1">
      <alignment vertical="center"/>
    </xf>
    <xf numFmtId="0" fontId="10" fillId="0" borderId="0" xfId="2" applyFont="1" applyAlignment="1">
      <alignment vertical="center" wrapText="1"/>
    </xf>
    <xf numFmtId="0" fontId="10" fillId="0" borderId="0" xfId="2" applyFont="1">
      <alignment vertical="center"/>
    </xf>
    <xf numFmtId="0" fontId="112" fillId="3" borderId="1" xfId="2" applyFont="1" applyFill="1" applyBorder="1" applyAlignment="1">
      <alignment horizontal="center" vertical="center"/>
    </xf>
    <xf numFmtId="0" fontId="112" fillId="3" borderId="2" xfId="2" applyFont="1" applyFill="1" applyBorder="1" applyAlignment="1">
      <alignment horizontal="center" vertical="center"/>
    </xf>
    <xf numFmtId="14" fontId="112" fillId="3" borderId="1" xfId="2" applyNumberFormat="1" applyFont="1" applyFill="1" applyBorder="1" applyAlignment="1">
      <alignment horizontal="center" vertical="center"/>
    </xf>
    <xf numFmtId="14" fontId="112" fillId="3" borderId="2" xfId="2" applyNumberFormat="1" applyFont="1" applyFill="1" applyBorder="1" applyAlignment="1">
      <alignment horizontal="center" vertical="center"/>
    </xf>
    <xf numFmtId="0" fontId="14" fillId="6" borderId="18" xfId="2" applyFont="1" applyFill="1" applyBorder="1" applyAlignment="1">
      <alignment horizontal="left" vertical="center"/>
    </xf>
    <xf numFmtId="0" fontId="14" fillId="6" borderId="4" xfId="2" applyFont="1" applyFill="1" applyBorder="1" applyAlignment="1">
      <alignment horizontal="left" vertical="center"/>
    </xf>
    <xf numFmtId="0" fontId="6" fillId="6" borderId="87" xfId="2" applyFill="1" applyBorder="1">
      <alignment vertical="center"/>
    </xf>
    <xf numFmtId="0" fontId="6" fillId="6" borderId="25" xfId="2" applyFill="1" applyBorder="1">
      <alignment vertical="center"/>
    </xf>
    <xf numFmtId="0" fontId="6" fillId="6" borderId="88" xfId="2" applyFill="1" applyBorder="1">
      <alignment vertical="center"/>
    </xf>
    <xf numFmtId="0" fontId="6" fillId="6" borderId="89" xfId="2" applyFill="1" applyBorder="1">
      <alignment vertical="center"/>
    </xf>
    <xf numFmtId="0" fontId="6" fillId="6" borderId="90" xfId="2" applyFill="1" applyBorder="1">
      <alignment vertical="center"/>
    </xf>
    <xf numFmtId="0" fontId="6" fillId="6" borderId="91" xfId="2" applyFill="1" applyBorder="1">
      <alignment vertical="center"/>
    </xf>
    <xf numFmtId="0" fontId="22" fillId="6" borderId="92" xfId="2" applyFont="1" applyFill="1" applyBorder="1" applyAlignment="1">
      <alignment horizontal="center" vertical="top" wrapText="1"/>
    </xf>
    <xf numFmtId="0" fontId="22" fillId="6" borderId="84" xfId="2" applyFont="1" applyFill="1" applyBorder="1" applyAlignment="1">
      <alignment horizontal="center" vertical="top" wrapText="1"/>
    </xf>
    <xf numFmtId="0" fontId="22" fillId="6" borderId="93" xfId="2" applyFont="1" applyFill="1" applyBorder="1" applyAlignment="1">
      <alignment horizontal="center" vertical="top" wrapText="1"/>
    </xf>
    <xf numFmtId="0" fontId="22" fillId="6" borderId="94" xfId="2" applyFont="1" applyFill="1" applyBorder="1" applyAlignment="1">
      <alignment horizontal="center" vertical="top" wrapText="1"/>
    </xf>
    <xf numFmtId="0" fontId="22" fillId="6" borderId="95" xfId="2" applyFont="1" applyFill="1" applyBorder="1" applyAlignment="1">
      <alignment horizontal="center" vertical="top" wrapText="1"/>
    </xf>
    <xf numFmtId="0" fontId="1" fillId="6" borderId="15" xfId="2" applyFont="1" applyFill="1" applyBorder="1" applyAlignment="1">
      <alignment vertical="top" wrapText="1"/>
    </xf>
    <xf numFmtId="0" fontId="6" fillId="6" borderId="0" xfId="2" applyFill="1" applyAlignment="1">
      <alignment vertical="top" wrapText="1"/>
    </xf>
    <xf numFmtId="0" fontId="6" fillId="6" borderId="16" xfId="2" applyFill="1" applyBorder="1" applyAlignment="1">
      <alignment vertical="top" wrapText="1"/>
    </xf>
    <xf numFmtId="0" fontId="1" fillId="17" borderId="67" xfId="2" applyFont="1" applyFill="1" applyBorder="1" applyAlignment="1">
      <alignment vertical="top" wrapText="1"/>
    </xf>
    <xf numFmtId="0" fontId="6" fillId="0" borderId="63" xfId="2" applyBorder="1" applyAlignment="1">
      <alignment vertical="top" wrapText="1"/>
    </xf>
    <xf numFmtId="0" fontId="69" fillId="0" borderId="0" xfId="1" applyFont="1" applyAlignment="1" applyProtection="1">
      <alignment vertical="center"/>
    </xf>
    <xf numFmtId="0" fontId="6" fillId="29" borderId="55" xfId="2" applyFill="1" applyBorder="1" applyAlignment="1">
      <alignment horizontal="left" vertical="top" wrapText="1"/>
    </xf>
    <xf numFmtId="0" fontId="6" fillId="29" borderId="139" xfId="2" applyFill="1" applyBorder="1" applyAlignment="1">
      <alignment horizontal="left" vertical="top" wrapText="1"/>
    </xf>
    <xf numFmtId="0" fontId="6" fillId="29" borderId="163" xfId="2" applyFill="1" applyBorder="1" applyAlignment="1">
      <alignment horizontal="left" vertical="top" wrapText="1"/>
    </xf>
    <xf numFmtId="0" fontId="1" fillId="38" borderId="55" xfId="2" applyFont="1" applyFill="1" applyBorder="1" applyAlignment="1">
      <alignment horizontal="left" vertical="top" wrapText="1"/>
    </xf>
    <xf numFmtId="0" fontId="1" fillId="38" borderId="66" xfId="2" applyFont="1" applyFill="1" applyBorder="1" applyAlignment="1">
      <alignment horizontal="left" vertical="top" wrapText="1"/>
    </xf>
    <xf numFmtId="0" fontId="8" fillId="38" borderId="139" xfId="1" applyFill="1" applyBorder="1" applyAlignment="1" applyProtection="1">
      <alignment horizontal="left" vertical="top"/>
    </xf>
    <xf numFmtId="0" fontId="6" fillId="38" borderId="162" xfId="2" applyFill="1" applyBorder="1" applyAlignment="1">
      <alignment horizontal="left" vertical="top"/>
    </xf>
    <xf numFmtId="0" fontId="6" fillId="2" borderId="72" xfId="2" applyFill="1" applyBorder="1" applyAlignment="1">
      <alignment vertical="top" wrapText="1"/>
    </xf>
    <xf numFmtId="0" fontId="15" fillId="2" borderId="63" xfId="0" applyFont="1" applyFill="1" applyBorder="1" applyAlignment="1">
      <alignment vertical="top" wrapText="1"/>
    </xf>
    <xf numFmtId="0" fontId="1" fillId="2" borderId="72" xfId="2" applyFont="1" applyFill="1" applyBorder="1" applyAlignment="1">
      <alignment horizontal="left" vertical="top" wrapText="1"/>
    </xf>
    <xf numFmtId="0" fontId="1" fillId="2" borderId="63" xfId="2" applyFont="1" applyFill="1" applyBorder="1" applyAlignment="1">
      <alignment horizontal="left" vertical="top" wrapText="1"/>
    </xf>
    <xf numFmtId="0" fontId="26" fillId="22" borderId="0" xfId="19" applyFont="1" applyFill="1" applyAlignment="1">
      <alignment vertical="center" wrapText="1"/>
    </xf>
    <xf numFmtId="0" fontId="28" fillId="24" borderId="99" xfId="2" applyFont="1" applyFill="1" applyBorder="1" applyAlignment="1">
      <alignment horizontal="center" vertical="center" shrinkToFit="1"/>
    </xf>
    <xf numFmtId="0" fontId="18" fillId="24" borderId="29" xfId="2" applyFont="1" applyFill="1" applyBorder="1" applyAlignment="1">
      <alignment horizontal="center" vertical="center" shrinkToFit="1"/>
    </xf>
    <xf numFmtId="0" fontId="18" fillId="24" borderId="100" xfId="2" applyFont="1" applyFill="1" applyBorder="1" applyAlignment="1">
      <alignment horizontal="center" vertical="center" shrinkToFit="1"/>
    </xf>
    <xf numFmtId="0" fontId="184" fillId="22" borderId="99" xfId="2" applyFont="1" applyFill="1" applyBorder="1" applyAlignment="1">
      <alignment horizontal="center" vertical="center" wrapText="1" shrinkToFit="1"/>
    </xf>
    <xf numFmtId="0" fontId="32" fillId="22" borderId="29" xfId="2" applyFont="1" applyFill="1" applyBorder="1" applyAlignment="1">
      <alignment horizontal="center" vertical="center" shrinkToFit="1"/>
    </xf>
    <xf numFmtId="0" fontId="32" fillId="22" borderId="100" xfId="2" applyFont="1" applyFill="1" applyBorder="1" applyAlignment="1">
      <alignment horizontal="center" vertical="center" shrinkToFit="1"/>
    </xf>
    <xf numFmtId="0" fontId="21" fillId="22" borderId="96" xfId="1" applyFont="1" applyFill="1" applyBorder="1" applyAlignment="1" applyProtection="1">
      <alignment vertical="top" wrapText="1"/>
    </xf>
    <xf numFmtId="0" fontId="21" fillId="22" borderId="97" xfId="2" applyFont="1" applyFill="1" applyBorder="1" applyAlignment="1">
      <alignment vertical="top" wrapText="1"/>
    </xf>
    <xf numFmtId="0" fontId="21" fillId="22" borderId="98" xfId="2" applyFont="1" applyFill="1" applyBorder="1" applyAlignment="1">
      <alignment vertical="top" wrapText="1"/>
    </xf>
    <xf numFmtId="0" fontId="21" fillId="39" borderId="96" xfId="1" applyFont="1" applyFill="1" applyBorder="1" applyAlignment="1" applyProtection="1">
      <alignment vertical="top" wrapText="1"/>
    </xf>
    <xf numFmtId="0" fontId="21" fillId="39" borderId="97" xfId="2" applyFont="1" applyFill="1" applyBorder="1" applyAlignment="1">
      <alignment vertical="top" wrapText="1"/>
    </xf>
    <xf numFmtId="0" fontId="21" fillId="39" borderId="98" xfId="2" applyFont="1" applyFill="1" applyBorder="1" applyAlignment="1">
      <alignment vertical="top" wrapText="1"/>
    </xf>
    <xf numFmtId="0" fontId="139" fillId="39" borderId="99" xfId="2" applyFont="1" applyFill="1" applyBorder="1" applyAlignment="1">
      <alignment horizontal="center" vertical="center" wrapText="1" shrinkToFit="1"/>
    </xf>
    <xf numFmtId="0" fontId="32" fillId="39" borderId="29" xfId="2" applyFont="1" applyFill="1" applyBorder="1" applyAlignment="1">
      <alignment horizontal="center" vertical="center" shrinkToFit="1"/>
    </xf>
    <xf numFmtId="0" fontId="32" fillId="39" borderId="100" xfId="2" applyFont="1" applyFill="1" applyBorder="1" applyAlignment="1">
      <alignment horizontal="center" vertical="center" shrinkToFit="1"/>
    </xf>
    <xf numFmtId="0" fontId="109" fillId="22" borderId="165" xfId="1" applyFont="1" applyFill="1" applyBorder="1" applyAlignment="1" applyProtection="1">
      <alignment horizontal="center" vertical="center" wrapText="1" shrinkToFit="1"/>
    </xf>
    <xf numFmtId="0" fontId="28" fillId="22" borderId="166" xfId="2" applyFont="1" applyFill="1" applyBorder="1" applyAlignment="1">
      <alignment horizontal="center" vertical="center" wrapText="1" shrinkToFit="1"/>
    </xf>
    <xf numFmtId="0" fontId="28" fillId="22" borderId="167" xfId="2" applyFont="1" applyFill="1" applyBorder="1" applyAlignment="1">
      <alignment horizontal="center" vertical="center" wrapText="1" shrinkToFit="1"/>
    </xf>
    <xf numFmtId="0" fontId="20" fillId="22" borderId="56" xfId="2" applyFont="1" applyFill="1" applyBorder="1" applyAlignment="1">
      <alignment horizontal="left" vertical="top" wrapText="1" shrinkToFit="1"/>
    </xf>
    <xf numFmtId="0" fontId="20" fillId="22" borderId="57" xfId="2" applyFont="1" applyFill="1" applyBorder="1" applyAlignment="1">
      <alignment horizontal="left" vertical="top" wrapText="1" shrinkToFit="1"/>
    </xf>
    <xf numFmtId="0" fontId="20" fillId="22" borderId="58" xfId="2" applyFont="1" applyFill="1" applyBorder="1" applyAlignment="1">
      <alignment horizontal="left" vertical="top" wrapText="1" shrinkToFit="1"/>
    </xf>
    <xf numFmtId="0" fontId="10" fillId="0" borderId="57" xfId="2" applyFont="1" applyBorder="1">
      <alignment vertical="center"/>
    </xf>
    <xf numFmtId="0" fontId="25" fillId="22" borderId="107" xfId="2" applyFont="1" applyFill="1" applyBorder="1" applyAlignment="1">
      <alignment horizontal="left" vertical="top" wrapText="1"/>
    </xf>
    <xf numFmtId="0" fontId="25" fillId="22" borderId="108" xfId="2" applyFont="1" applyFill="1" applyBorder="1" applyAlignment="1">
      <alignment horizontal="left" vertical="top" wrapText="1"/>
    </xf>
    <xf numFmtId="0" fontId="25" fillId="22" borderId="109" xfId="2" applyFont="1" applyFill="1" applyBorder="1" applyAlignment="1">
      <alignment horizontal="left" vertical="top" wrapText="1"/>
    </xf>
    <xf numFmtId="0" fontId="28" fillId="39" borderId="165" xfId="2" applyFont="1" applyFill="1" applyBorder="1" applyAlignment="1">
      <alignment horizontal="center" vertical="center" wrapText="1" shrinkToFit="1"/>
    </xf>
    <xf numFmtId="0" fontId="28" fillId="39" borderId="166" xfId="2" applyFont="1" applyFill="1" applyBorder="1" applyAlignment="1">
      <alignment horizontal="center" vertical="center" wrapText="1" shrinkToFit="1"/>
    </xf>
    <xf numFmtId="0" fontId="28" fillId="39" borderId="167" xfId="2" applyFont="1" applyFill="1" applyBorder="1" applyAlignment="1">
      <alignment horizontal="center" vertical="center" wrapText="1" shrinkToFit="1"/>
    </xf>
    <xf numFmtId="0" fontId="20" fillId="39" borderId="56" xfId="2" applyFont="1" applyFill="1" applyBorder="1" applyAlignment="1">
      <alignment horizontal="left" vertical="top" wrapText="1" shrinkToFit="1"/>
    </xf>
    <xf numFmtId="0" fontId="20" fillId="39" borderId="57" xfId="2" applyFont="1" applyFill="1" applyBorder="1" applyAlignment="1">
      <alignment horizontal="left" vertical="top" wrapText="1" shrinkToFit="1"/>
    </xf>
    <xf numFmtId="0" fontId="20" fillId="39" borderId="58" xfId="2" applyFont="1" applyFill="1" applyBorder="1" applyAlignment="1">
      <alignment horizontal="left" vertical="top" wrapText="1" shrinkToFit="1"/>
    </xf>
    <xf numFmtId="0" fontId="28" fillId="20" borderId="57" xfId="2" applyFont="1" applyFill="1" applyBorder="1" applyAlignment="1">
      <alignment horizontal="center" vertical="center" shrinkToFit="1"/>
    </xf>
    <xf numFmtId="0" fontId="28" fillId="20" borderId="58" xfId="2" applyFont="1" applyFill="1" applyBorder="1" applyAlignment="1">
      <alignment horizontal="center" vertical="center" shrinkToFit="1"/>
    </xf>
    <xf numFmtId="0" fontId="109" fillId="22" borderId="99" xfId="1" applyFont="1" applyFill="1" applyBorder="1" applyAlignment="1" applyProtection="1">
      <alignment horizontal="center" vertical="center" wrapText="1"/>
    </xf>
    <xf numFmtId="0" fontId="109" fillId="22" borderId="29" xfId="1" applyFont="1" applyFill="1" applyBorder="1" applyAlignment="1" applyProtection="1">
      <alignment horizontal="center" vertical="center" wrapText="1"/>
    </xf>
    <xf numFmtId="0" fontId="109" fillId="22" borderId="100" xfId="1" applyFont="1" applyFill="1" applyBorder="1" applyAlignment="1" applyProtection="1">
      <alignment horizontal="center" vertical="center" wrapText="1"/>
    </xf>
    <xf numFmtId="0" fontId="21" fillId="22" borderId="96" xfId="1" applyFont="1" applyFill="1" applyBorder="1" applyAlignment="1" applyProtection="1">
      <alignment horizontal="left" vertical="top" wrapText="1"/>
    </xf>
    <xf numFmtId="0" fontId="21" fillId="22" borderId="180" xfId="1" applyFont="1" applyFill="1" applyBorder="1" applyAlignment="1" applyProtection="1">
      <alignment horizontal="left" vertical="top" wrapText="1"/>
    </xf>
    <xf numFmtId="0" fontId="21" fillId="22" borderId="181"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0" fontId="76" fillId="24" borderId="197" xfId="0" applyFont="1" applyFill="1" applyBorder="1" applyAlignment="1">
      <alignment horizontal="left" vertical="center"/>
    </xf>
    <xf numFmtId="0" fontId="76" fillId="47" borderId="197" xfId="0" applyFont="1" applyFill="1" applyBorder="1" applyAlignment="1">
      <alignment horizontal="left" vertical="center"/>
    </xf>
    <xf numFmtId="0" fontId="76" fillId="38" borderId="197" xfId="0" applyFont="1" applyFill="1" applyBorder="1" applyAlignment="1">
      <alignment horizontal="left" vertical="center"/>
    </xf>
    <xf numFmtId="0" fontId="76" fillId="48" borderId="197" xfId="0" applyFont="1" applyFill="1" applyBorder="1" applyAlignment="1">
      <alignment horizontal="left" vertical="center"/>
    </xf>
    <xf numFmtId="0" fontId="76" fillId="49" borderId="197" xfId="0" applyFont="1" applyFill="1" applyBorder="1" applyAlignment="1">
      <alignment horizontal="left" vertical="center"/>
    </xf>
    <xf numFmtId="0" fontId="76" fillId="50" borderId="197" xfId="0" applyFont="1" applyFill="1" applyBorder="1" applyAlignment="1">
      <alignment horizontal="left" vertical="center"/>
    </xf>
    <xf numFmtId="0" fontId="37" fillId="24" borderId="183" xfId="17" applyFont="1" applyFill="1" applyBorder="1" applyAlignment="1">
      <alignment horizontal="left" vertical="top" wrapText="1"/>
    </xf>
    <xf numFmtId="0" fontId="37" fillId="24" borderId="184" xfId="17" applyFont="1" applyFill="1" applyBorder="1" applyAlignment="1">
      <alignment horizontal="left" vertical="top" wrapText="1"/>
    </xf>
    <xf numFmtId="0" fontId="37" fillId="24" borderId="185" xfId="17" applyFont="1" applyFill="1" applyBorder="1" applyAlignment="1">
      <alignment horizontal="left" vertical="top" wrapText="1"/>
    </xf>
    <xf numFmtId="0" fontId="114" fillId="24" borderId="151" xfId="17" applyFont="1" applyFill="1" applyBorder="1" applyAlignment="1">
      <alignment horizontal="center" vertical="center" wrapText="1"/>
    </xf>
    <xf numFmtId="14" fontId="114" fillId="24" borderId="152" xfId="17" applyNumberFormat="1" applyFont="1" applyFill="1" applyBorder="1" applyAlignment="1">
      <alignment horizontal="center" vertical="center"/>
    </xf>
    <xf numFmtId="0" fontId="142" fillId="24" borderId="151" xfId="17" applyFont="1" applyFill="1" applyBorder="1" applyAlignment="1">
      <alignment horizontal="center" vertical="center" wrapText="1"/>
    </xf>
    <xf numFmtId="0" fontId="202" fillId="51" borderId="0" xfId="20" applyFont="1" applyFill="1" applyAlignment="1">
      <alignment horizontal="center" vertical="center"/>
    </xf>
    <xf numFmtId="0" fontId="6" fillId="51" borderId="0" xfId="20" applyFill="1">
      <alignment vertical="center"/>
    </xf>
    <xf numFmtId="0" fontId="235" fillId="0" borderId="0" xfId="20" applyFont="1">
      <alignment vertical="center"/>
    </xf>
    <xf numFmtId="0" fontId="108" fillId="0" borderId="0" xfId="20" applyFont="1" applyAlignment="1">
      <alignment horizontal="center" vertical="center"/>
    </xf>
    <xf numFmtId="0" fontId="21" fillId="0" borderId="0" xfId="20" applyFont="1" applyAlignment="1">
      <alignment horizontal="center" vertical="center"/>
    </xf>
    <xf numFmtId="0" fontId="236" fillId="0" borderId="0" xfId="20" applyFont="1">
      <alignment vertical="center"/>
    </xf>
    <xf numFmtId="0" fontId="6" fillId="0" borderId="0" xfId="20">
      <alignment vertical="center"/>
    </xf>
    <xf numFmtId="0" fontId="108" fillId="12" borderId="0" xfId="20" applyFont="1" applyFill="1" applyAlignment="1">
      <alignment horizontal="center" vertical="center" wrapText="1" shrinkToFit="1"/>
    </xf>
    <xf numFmtId="0" fontId="21" fillId="12" borderId="0" xfId="20" applyFont="1" applyFill="1" applyAlignment="1">
      <alignment horizontal="center" vertical="center" wrapText="1" shrinkToFit="1"/>
    </xf>
    <xf numFmtId="0" fontId="203" fillId="0" borderId="0" xfId="20" applyFont="1">
      <alignment vertical="center"/>
    </xf>
    <xf numFmtId="0" fontId="215" fillId="0" borderId="0" xfId="20" applyFont="1" applyAlignment="1">
      <alignment horizontal="center" vertical="center"/>
    </xf>
    <xf numFmtId="0" fontId="6" fillId="0" borderId="0" xfId="20" applyAlignment="1">
      <alignment horizontal="center" vertical="center"/>
    </xf>
    <xf numFmtId="0" fontId="237" fillId="0" borderId="0" xfId="20" applyFont="1">
      <alignment vertical="center"/>
    </xf>
    <xf numFmtId="0" fontId="240" fillId="0" borderId="0" xfId="20" applyFont="1">
      <alignment vertical="center"/>
    </xf>
    <xf numFmtId="0" fontId="34" fillId="38" borderId="239" xfId="4" applyFont="1" applyFill="1" applyBorder="1"/>
    <xf numFmtId="0" fontId="216" fillId="38" borderId="240" xfId="4" applyFont="1" applyFill="1" applyBorder="1"/>
    <xf numFmtId="0" fontId="17" fillId="38" borderId="240" xfId="4" applyFont="1" applyFill="1" applyBorder="1"/>
    <xf numFmtId="0" fontId="17" fillId="38" borderId="241" xfId="4" applyFont="1" applyFill="1" applyBorder="1"/>
    <xf numFmtId="0" fontId="17" fillId="38" borderId="242" xfId="4" applyFont="1" applyFill="1" applyBorder="1"/>
    <xf numFmtId="0" fontId="17" fillId="38" borderId="243" xfId="4" applyFont="1" applyFill="1" applyBorder="1"/>
    <xf numFmtId="0" fontId="17" fillId="38" borderId="244" xfId="4" applyFont="1" applyFill="1" applyBorder="1"/>
    <xf numFmtId="0" fontId="17" fillId="38" borderId="245" xfId="4" applyFont="1" applyFill="1" applyBorder="1"/>
    <xf numFmtId="0" fontId="17" fillId="38" borderId="246" xfId="4" applyFont="1" applyFill="1" applyBorder="1"/>
    <xf numFmtId="0" fontId="7" fillId="52" borderId="0" xfId="4" applyFont="1" applyFill="1" applyAlignment="1">
      <alignment vertical="top"/>
    </xf>
    <xf numFmtId="0" fontId="214" fillId="52" borderId="0" xfId="20" applyFont="1" applyFill="1" applyAlignment="1">
      <alignment vertical="top"/>
    </xf>
    <xf numFmtId="0" fontId="7" fillId="52" borderId="0" xfId="20" applyFont="1" applyFill="1" applyAlignment="1">
      <alignment vertical="top"/>
    </xf>
    <xf numFmtId="0" fontId="204" fillId="52" borderId="0" xfId="20" applyFont="1" applyFill="1" applyAlignment="1">
      <alignment vertical="top" wrapText="1"/>
    </xf>
    <xf numFmtId="0" fontId="205" fillId="52" borderId="0" xfId="20" applyFont="1" applyFill="1" applyAlignment="1">
      <alignment vertical="top" wrapText="1"/>
    </xf>
    <xf numFmtId="0" fontId="241" fillId="52" borderId="0" xfId="20" applyFont="1" applyFill="1" applyAlignment="1">
      <alignment vertical="top"/>
    </xf>
    <xf numFmtId="0" fontId="34" fillId="52" borderId="0" xfId="20" applyFont="1" applyFill="1" applyAlignment="1">
      <alignment vertical="top"/>
    </xf>
    <xf numFmtId="0" fontId="6" fillId="52" borderId="0" xfId="20" applyFill="1" applyAlignment="1">
      <alignment vertical="top" wrapText="1"/>
    </xf>
    <xf numFmtId="0" fontId="207" fillId="52" borderId="0" xfId="20" applyFont="1" applyFill="1" applyAlignment="1">
      <alignment vertical="top"/>
    </xf>
    <xf numFmtId="0" fontId="238" fillId="53" borderId="0" xfId="20" applyFont="1" applyFill="1" applyAlignment="1">
      <alignment horizontal="left" vertical="center" wrapText="1" indent="1"/>
    </xf>
    <xf numFmtId="0" fontId="206" fillId="53" borderId="0" xfId="20" applyFont="1" applyFill="1" applyAlignment="1">
      <alignment horizontal="left" vertical="center" wrapText="1" indent="1"/>
    </xf>
    <xf numFmtId="0" fontId="239" fillId="54" borderId="0" xfId="4" applyFont="1" applyFill="1" applyAlignment="1">
      <alignment horizontal="left" vertical="center" wrapText="1" indent="2"/>
    </xf>
    <xf numFmtId="0" fontId="17" fillId="54" borderId="0" xfId="20" applyFont="1" applyFill="1" applyAlignment="1">
      <alignment horizontal="left" vertical="center" wrapText="1" indent="2"/>
    </xf>
    <xf numFmtId="0" fontId="158" fillId="43" borderId="0" xfId="0" applyFont="1" applyFill="1" applyAlignment="1">
      <alignment horizontal="left" vertical="top" wrapText="1"/>
    </xf>
    <xf numFmtId="0" fontId="246" fillId="43" borderId="0" xfId="0" applyFont="1" applyFill="1" applyAlignment="1">
      <alignment horizontal="center" vertical="center" wrapText="1"/>
    </xf>
    <xf numFmtId="0" fontId="156" fillId="6" borderId="0" xfId="0" applyFont="1" applyFill="1">
      <alignment vertical="center"/>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EF729"/>
      <color rgb="FF6DDDF7"/>
      <color rgb="FFFFCC00"/>
      <color rgb="FF3399FF"/>
      <color rgb="FF7BB2F5"/>
      <color rgb="FFFF99FF"/>
      <color rgb="FF00CC00"/>
      <color rgb="FF0033CC"/>
      <color rgb="FF66CC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'49　感染症統計'!$A$7</c:f>
              <c:strCache>
                <c:ptCount val="1"/>
                <c:pt idx="0">
                  <c:v>2022年</c:v>
                </c:pt>
              </c:strCache>
            </c:strRef>
          </c:tx>
          <c:spPr>
            <a:ln w="63500" cap="rnd">
              <a:solidFill>
                <a:srgbClr val="FF0000"/>
              </a:solidFill>
              <a:round/>
            </a:ln>
            <a:effectLst/>
          </c:spPr>
          <c:marker>
            <c:symbol val="none"/>
          </c:marker>
          <c:val>
            <c:numRef>
              <c:f>'49　感染症統計'!$B$7:$M$7</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328</c:v>
                </c:pt>
                <c:pt idx="10" formatCode="General">
                  <c:v>161</c:v>
                </c:pt>
                <c:pt idx="11" formatCode="General">
                  <c:v>76</c:v>
                </c:pt>
              </c:numCache>
            </c:numRef>
          </c:val>
          <c:smooth val="0"/>
          <c:extLst>
            <c:ext xmlns:c16="http://schemas.microsoft.com/office/drawing/2014/chart" uri="{C3380CC4-5D6E-409C-BE32-E72D297353CC}">
              <c16:uniqueId val="{00000000-EF25-4824-8530-875CCEE0B185}"/>
            </c:ext>
          </c:extLst>
        </c:ser>
        <c:ser>
          <c:idx val="7"/>
          <c:order val="1"/>
          <c:tx>
            <c:strRef>
              <c:f>'49　感染症統計'!$A$8</c:f>
              <c:strCache>
                <c:ptCount val="1"/>
                <c:pt idx="0">
                  <c:v>2021年</c:v>
                </c:pt>
              </c:strCache>
            </c:strRef>
          </c:tx>
          <c:spPr>
            <a:ln w="25400" cap="rnd">
              <a:solidFill>
                <a:schemeClr val="accent6">
                  <a:lumMod val="75000"/>
                </a:schemeClr>
              </a:solidFill>
              <a:round/>
            </a:ln>
            <a:effectLst/>
          </c:spPr>
          <c:marker>
            <c:symbol val="none"/>
          </c:marker>
          <c:val>
            <c:numRef>
              <c:f>'49　感染症統計'!$B$8:$M$8</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EF25-4824-8530-875CCEE0B185}"/>
            </c:ext>
          </c:extLst>
        </c:ser>
        <c:ser>
          <c:idx val="0"/>
          <c:order val="2"/>
          <c:tx>
            <c:strRef>
              <c:f>'49　感染症統計'!$A$9</c:f>
              <c:strCache>
                <c:ptCount val="1"/>
                <c:pt idx="0">
                  <c:v>2020年</c:v>
                </c:pt>
              </c:strCache>
            </c:strRef>
          </c:tx>
          <c:spPr>
            <a:ln w="19050" cap="rnd">
              <a:solidFill>
                <a:schemeClr val="accent1"/>
              </a:solidFill>
              <a:round/>
            </a:ln>
            <a:effectLst/>
          </c:spPr>
          <c:marker>
            <c:symbol val="none"/>
          </c:marker>
          <c:val>
            <c:numRef>
              <c:f>'49　感染症統計'!$B$9:$M$9</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EF25-4824-8530-875CCEE0B185}"/>
            </c:ext>
          </c:extLst>
        </c:ser>
        <c:ser>
          <c:idx val="1"/>
          <c:order val="3"/>
          <c:tx>
            <c:strRef>
              <c:f>'49　感染症統計'!$A$10</c:f>
              <c:strCache>
                <c:ptCount val="1"/>
                <c:pt idx="0">
                  <c:v>2019年</c:v>
                </c:pt>
              </c:strCache>
            </c:strRef>
          </c:tx>
          <c:spPr>
            <a:ln w="12700" cap="rnd">
              <a:solidFill>
                <a:srgbClr val="FF0066"/>
              </a:solidFill>
              <a:round/>
            </a:ln>
            <a:effectLst/>
          </c:spPr>
          <c:marker>
            <c:symbol val="none"/>
          </c:marker>
          <c:val>
            <c:numRef>
              <c:f>'49　感染症統計'!$B$10:$M$10</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EF25-4824-8530-875CCEE0B185}"/>
            </c:ext>
          </c:extLst>
        </c:ser>
        <c:ser>
          <c:idx val="2"/>
          <c:order val="4"/>
          <c:tx>
            <c:strRef>
              <c:f>'49　感染症統計'!$A$11</c:f>
              <c:strCache>
                <c:ptCount val="1"/>
                <c:pt idx="0">
                  <c:v>2018年</c:v>
                </c:pt>
              </c:strCache>
            </c:strRef>
          </c:tx>
          <c:spPr>
            <a:ln w="12700" cap="rnd">
              <a:solidFill>
                <a:schemeClr val="accent3"/>
              </a:solidFill>
              <a:round/>
            </a:ln>
            <a:effectLst/>
          </c:spPr>
          <c:marker>
            <c:symbol val="none"/>
          </c:marker>
          <c:val>
            <c:numRef>
              <c:f>'49　感染症統計'!$B$11:$M$11</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EF25-4824-8530-875CCEE0B185}"/>
            </c:ext>
          </c:extLst>
        </c:ser>
        <c:ser>
          <c:idx val="3"/>
          <c:order val="5"/>
          <c:tx>
            <c:strRef>
              <c:f>'49　感染症統計'!$A$12</c:f>
              <c:strCache>
                <c:ptCount val="1"/>
                <c:pt idx="0">
                  <c:v>2017年</c:v>
                </c:pt>
              </c:strCache>
            </c:strRef>
          </c:tx>
          <c:spPr>
            <a:ln w="12700" cap="rnd">
              <a:solidFill>
                <a:schemeClr val="accent4"/>
              </a:solidFill>
              <a:round/>
            </a:ln>
            <a:effectLst/>
          </c:spPr>
          <c:marker>
            <c:symbol val="none"/>
          </c:marker>
          <c:val>
            <c:numRef>
              <c:f>'49　感染症統計'!$B$12:$M$12</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5-EF25-4824-8530-875CCEE0B185}"/>
            </c:ext>
          </c:extLst>
        </c:ser>
        <c:ser>
          <c:idx val="4"/>
          <c:order val="6"/>
          <c:tx>
            <c:strRef>
              <c:f>'49　感染症統計'!$A$13</c:f>
              <c:strCache>
                <c:ptCount val="1"/>
                <c:pt idx="0">
                  <c:v>2016年</c:v>
                </c:pt>
              </c:strCache>
            </c:strRef>
          </c:tx>
          <c:spPr>
            <a:ln w="12700" cap="rnd">
              <a:solidFill>
                <a:schemeClr val="accent5"/>
              </a:solidFill>
              <a:round/>
            </a:ln>
            <a:effectLst/>
          </c:spPr>
          <c:marker>
            <c:symbol val="none"/>
          </c:marker>
          <c:val>
            <c:numRef>
              <c:f>'49　感染症統計'!$B$13:$M$13</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6-EF25-4824-8530-875CCEE0B185}"/>
            </c:ext>
          </c:extLst>
        </c:ser>
        <c:ser>
          <c:idx val="5"/>
          <c:order val="7"/>
          <c:tx>
            <c:strRef>
              <c:f>'49　感染症統計'!$A$14</c:f>
              <c:strCache>
                <c:ptCount val="1"/>
                <c:pt idx="0">
                  <c:v>2015年</c:v>
                </c:pt>
              </c:strCache>
            </c:strRef>
          </c:tx>
          <c:spPr>
            <a:ln w="12700" cap="rnd">
              <a:solidFill>
                <a:schemeClr val="accent6"/>
              </a:solidFill>
              <a:round/>
            </a:ln>
            <a:effectLst/>
          </c:spPr>
          <c:marker>
            <c:symbol val="none"/>
          </c:marker>
          <c:val>
            <c:numRef>
              <c:f>'49　感染症統計'!$B$14:$M$14</c:f>
              <c:numCache>
                <c:formatCode>#,##0_ </c:formatCode>
                <c:ptCount val="12"/>
                <c:pt idx="0">
                  <c:v>71</c:v>
                </c:pt>
                <c:pt idx="1">
                  <c:v>97</c:v>
                </c:pt>
                <c:pt idx="2">
                  <c:v>61</c:v>
                </c:pt>
                <c:pt idx="3">
                  <c:v>105</c:v>
                </c:pt>
                <c:pt idx="4">
                  <c:v>198</c:v>
                </c:pt>
                <c:pt idx="5">
                  <c:v>442</c:v>
                </c:pt>
                <c:pt idx="6">
                  <c:v>790</c:v>
                </c:pt>
                <c:pt idx="7" formatCode="General">
                  <c:v>674</c:v>
                </c:pt>
                <c:pt idx="8" formatCode="General">
                  <c:v>594</c:v>
                </c:pt>
                <c:pt idx="9">
                  <c:v>275</c:v>
                </c:pt>
                <c:pt idx="10">
                  <c:v>133</c:v>
                </c:pt>
                <c:pt idx="11">
                  <c:v>108</c:v>
                </c:pt>
              </c:numCache>
            </c:numRef>
          </c:val>
          <c:smooth val="0"/>
          <c:extLst>
            <c:ext xmlns:c16="http://schemas.microsoft.com/office/drawing/2014/chart" uri="{C3380CC4-5D6E-409C-BE32-E72D297353CC}">
              <c16:uniqueId val="{00000007-EF25-4824-8530-875CCEE0B185}"/>
            </c:ext>
          </c:extLst>
        </c:ser>
        <c:dLbls>
          <c:showLegendKey val="0"/>
          <c:showVal val="0"/>
          <c:showCatName val="0"/>
          <c:showSerName val="0"/>
          <c:showPercent val="0"/>
          <c:showBubbleSize val="0"/>
        </c:dLbls>
        <c:smooth val="0"/>
        <c:axId val="473875992"/>
        <c:axId val="473875208"/>
      </c:lineChart>
      <c:catAx>
        <c:axId val="47387599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2831174079629443"/>
          <c:h val="0.6223490617283844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'49　感染症統計'!$P$8</c:f>
              <c:strCache>
                <c:ptCount val="1"/>
                <c:pt idx="0">
                  <c:v>2021年</c:v>
                </c:pt>
              </c:strCache>
            </c:strRef>
          </c:tx>
          <c:spPr>
            <a:ln w="63500" cap="rnd">
              <a:solidFill>
                <a:srgbClr val="FF0000"/>
              </a:solidFill>
              <a:round/>
            </a:ln>
            <a:effectLst/>
          </c:spPr>
          <c:marker>
            <c:symbol val="none"/>
          </c:marker>
          <c:cat>
            <c:numRef>
              <c:f>'49　感染症統計'!$Q$7:$AB$7</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0</c:v>
                </c:pt>
              </c:numCache>
            </c:numRef>
          </c:cat>
          <c:val>
            <c:numRef>
              <c:f>'49　感染症統計'!$Q$8:$AB$8</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0-691A-4A61-BF12-3A5977548A2F}"/>
            </c:ext>
          </c:extLst>
        </c:ser>
        <c:ser>
          <c:idx val="7"/>
          <c:order val="1"/>
          <c:tx>
            <c:strRef>
              <c:f>'49　感染症統計'!$P$9</c:f>
              <c:strCache>
                <c:ptCount val="1"/>
                <c:pt idx="0">
                  <c:v>2020年</c:v>
                </c:pt>
              </c:strCache>
            </c:strRef>
          </c:tx>
          <c:spPr>
            <a:ln w="25400" cap="rnd">
              <a:solidFill>
                <a:schemeClr val="accent6">
                  <a:lumMod val="75000"/>
                </a:schemeClr>
              </a:solidFill>
              <a:round/>
            </a:ln>
            <a:effectLst/>
          </c:spPr>
          <c:marker>
            <c:symbol val="none"/>
          </c:marker>
          <c:cat>
            <c:numRef>
              <c:f>'49　感染症統計'!$Q$7:$AB$7</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0</c:v>
                </c:pt>
              </c:numCache>
            </c:numRef>
          </c:cat>
          <c:val>
            <c:numRef>
              <c:f>'49　感染症統計'!$Q$9:$AB$9</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1-691A-4A61-BF12-3A5977548A2F}"/>
            </c:ext>
          </c:extLst>
        </c:ser>
        <c:ser>
          <c:idx val="0"/>
          <c:order val="2"/>
          <c:tx>
            <c:strRef>
              <c:f>'49　感染症統計'!$P$10</c:f>
              <c:strCache>
                <c:ptCount val="1"/>
                <c:pt idx="0">
                  <c:v>2019年</c:v>
                </c:pt>
              </c:strCache>
            </c:strRef>
          </c:tx>
          <c:spPr>
            <a:ln w="19050" cap="rnd">
              <a:solidFill>
                <a:schemeClr val="accent1"/>
              </a:solidFill>
              <a:round/>
            </a:ln>
            <a:effectLst/>
          </c:spPr>
          <c:marker>
            <c:symbol val="none"/>
          </c:marker>
          <c:cat>
            <c:numRef>
              <c:f>'49　感染症統計'!$Q$7:$AB$7</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0</c:v>
                </c:pt>
              </c:numCache>
            </c:numRef>
          </c:cat>
          <c:val>
            <c:numRef>
              <c:f>'49　感染症統計'!$Q$10:$AB$10</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2-691A-4A61-BF12-3A5977548A2F}"/>
            </c:ext>
          </c:extLst>
        </c:ser>
        <c:ser>
          <c:idx val="1"/>
          <c:order val="3"/>
          <c:tx>
            <c:strRef>
              <c:f>'49　感染症統計'!$P$11</c:f>
              <c:strCache>
                <c:ptCount val="1"/>
                <c:pt idx="0">
                  <c:v>2018年</c:v>
                </c:pt>
              </c:strCache>
            </c:strRef>
          </c:tx>
          <c:spPr>
            <a:ln w="12700" cap="rnd">
              <a:solidFill>
                <a:schemeClr val="accent2"/>
              </a:solidFill>
              <a:round/>
            </a:ln>
            <a:effectLst/>
          </c:spPr>
          <c:marker>
            <c:symbol val="none"/>
          </c:marker>
          <c:cat>
            <c:numRef>
              <c:f>'49　感染症統計'!$Q$7:$AB$7</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0</c:v>
                </c:pt>
              </c:numCache>
            </c:numRef>
          </c:cat>
          <c:val>
            <c:numRef>
              <c:f>'49　感染症統計'!$Q$11:$AB$11</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3-691A-4A61-BF12-3A5977548A2F}"/>
            </c:ext>
          </c:extLst>
        </c:ser>
        <c:ser>
          <c:idx val="2"/>
          <c:order val="4"/>
          <c:tx>
            <c:strRef>
              <c:f>'49　感染症統計'!$P$12</c:f>
              <c:strCache>
                <c:ptCount val="1"/>
                <c:pt idx="0">
                  <c:v>2017年</c:v>
                </c:pt>
              </c:strCache>
            </c:strRef>
          </c:tx>
          <c:spPr>
            <a:ln w="12700" cap="rnd">
              <a:solidFill>
                <a:schemeClr val="accent3"/>
              </a:solidFill>
              <a:round/>
            </a:ln>
            <a:effectLst/>
          </c:spPr>
          <c:marker>
            <c:symbol val="none"/>
          </c:marker>
          <c:cat>
            <c:numRef>
              <c:f>'49　感染症統計'!$Q$7:$AB$7</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0</c:v>
                </c:pt>
              </c:numCache>
            </c:numRef>
          </c:cat>
          <c:val>
            <c:numRef>
              <c:f>'49　感染症統計'!$Q$12:$AB$12</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4-691A-4A61-BF12-3A5977548A2F}"/>
            </c:ext>
          </c:extLst>
        </c:ser>
        <c:ser>
          <c:idx val="3"/>
          <c:order val="5"/>
          <c:tx>
            <c:strRef>
              <c:f>'49　感染症統計'!$P$13</c:f>
              <c:strCache>
                <c:ptCount val="1"/>
                <c:pt idx="0">
                  <c:v>2016年</c:v>
                </c:pt>
              </c:strCache>
            </c:strRef>
          </c:tx>
          <c:spPr>
            <a:ln w="12700" cap="rnd">
              <a:solidFill>
                <a:schemeClr val="accent4"/>
              </a:solidFill>
              <a:round/>
            </a:ln>
            <a:effectLst/>
          </c:spPr>
          <c:marker>
            <c:symbol val="none"/>
          </c:marker>
          <c:cat>
            <c:numRef>
              <c:f>'49　感染症統計'!$Q$7:$AB$7</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0</c:v>
                </c:pt>
              </c:numCache>
            </c:numRef>
          </c:cat>
          <c:val>
            <c:numRef>
              <c:f>'49　感染症統計'!$Q$13:$AB$13</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5-691A-4A61-BF12-3A5977548A2F}"/>
            </c:ext>
          </c:extLst>
        </c:ser>
        <c:ser>
          <c:idx val="4"/>
          <c:order val="6"/>
          <c:tx>
            <c:strRef>
              <c:f>'49　感染症統計'!$P$14</c:f>
              <c:strCache>
                <c:ptCount val="1"/>
                <c:pt idx="0">
                  <c:v>2015年</c:v>
                </c:pt>
              </c:strCache>
            </c:strRef>
          </c:tx>
          <c:spPr>
            <a:ln w="12700" cap="rnd">
              <a:solidFill>
                <a:schemeClr val="accent5"/>
              </a:solidFill>
              <a:round/>
            </a:ln>
            <a:effectLst/>
          </c:spPr>
          <c:marker>
            <c:symbol val="none"/>
          </c:marker>
          <c:cat>
            <c:numRef>
              <c:f>'49　感染症統計'!$Q$7:$AB$7</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0</c:v>
                </c:pt>
              </c:numCache>
            </c:numRef>
          </c:cat>
          <c:val>
            <c:numRef>
              <c:f>'49　感染症統計'!$Q$14:$AB$14</c:f>
              <c:numCache>
                <c:formatCode>#,##0_ </c:formatCode>
                <c:ptCount val="12"/>
                <c:pt idx="0">
                  <c:v>7</c:v>
                </c:pt>
                <c:pt idx="1">
                  <c:v>13</c:v>
                </c:pt>
                <c:pt idx="2">
                  <c:v>12</c:v>
                </c:pt>
                <c:pt idx="3">
                  <c:v>11</c:v>
                </c:pt>
                <c:pt idx="4">
                  <c:v>12</c:v>
                </c:pt>
                <c:pt idx="5">
                  <c:v>15</c:v>
                </c:pt>
                <c:pt idx="6">
                  <c:v>20</c:v>
                </c:pt>
                <c:pt idx="7">
                  <c:v>15</c:v>
                </c:pt>
                <c:pt idx="8">
                  <c:v>15</c:v>
                </c:pt>
                <c:pt idx="9">
                  <c:v>20</c:v>
                </c:pt>
                <c:pt idx="10">
                  <c:v>9</c:v>
                </c:pt>
                <c:pt idx="11">
                  <c:v>7</c:v>
                </c:pt>
              </c:numCache>
            </c:numRef>
          </c:val>
          <c:smooth val="0"/>
          <c:extLst>
            <c:ext xmlns:c16="http://schemas.microsoft.com/office/drawing/2014/chart" uri="{C3380CC4-5D6E-409C-BE32-E72D297353CC}">
              <c16:uniqueId val="{00000006-691A-4A61-BF12-3A5977548A2F}"/>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spPr>
        <a:noFill/>
        <a:ln>
          <a:noFill/>
        </a:ln>
        <a:effectLst/>
      </c:spPr>
    </c:plotArea>
    <c:legend>
      <c:legendPos val="b"/>
      <c:layout>
        <c:manualLayout>
          <c:xMode val="edge"/>
          <c:yMode val="edge"/>
          <c:x val="0.85543391131567292"/>
          <c:y val="8.9866993536922485E-2"/>
          <c:w val="0.11916934337491826"/>
          <c:h val="0.730731781641196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gif"/><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0.svg"/><Relationship Id="rId7" Type="http://schemas.openxmlformats.org/officeDocument/2006/relationships/image" Target="../media/image14.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5" Type="http://schemas.openxmlformats.org/officeDocument/2006/relationships/image" Target="../media/image12.sv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5.png"/></Relationships>
</file>

<file path=xl/drawings/_rels/drawing7.xml.rels><?xml version="1.0" encoding="UTF-8" standalone="yes"?>
<Relationships xmlns="http://schemas.openxmlformats.org/package/2006/relationships"><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76200</xdr:rowOff>
    </xdr:from>
    <xdr:to>
      <xdr:col>6</xdr:col>
      <xdr:colOff>28575</xdr:colOff>
      <xdr:row>28</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36</xdr:row>
      <xdr:rowOff>0</xdr:rowOff>
    </xdr:from>
    <xdr:to>
      <xdr:col>10</xdr:col>
      <xdr:colOff>47625</xdr:colOff>
      <xdr:row>36</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53340</xdr:colOff>
      <xdr:row>2</xdr:row>
      <xdr:rowOff>74008</xdr:rowOff>
    </xdr:from>
    <xdr:to>
      <xdr:col>8</xdr:col>
      <xdr:colOff>60960</xdr:colOff>
      <xdr:row>15</xdr:row>
      <xdr:rowOff>208</xdr:rowOff>
    </xdr:to>
    <xdr:pic>
      <xdr:nvPicPr>
        <xdr:cNvPr id="4" name="図 3">
          <a:extLst>
            <a:ext uri="{FF2B5EF4-FFF2-40B4-BE49-F238E27FC236}">
              <a16:creationId xmlns:a16="http://schemas.microsoft.com/office/drawing/2014/main" id="{0247F9E2-51DB-1559-F9D4-700B32016F3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62940" y="554068"/>
          <a:ext cx="4274820" cy="2204580"/>
        </a:xfrm>
        <a:prstGeom prst="rect">
          <a:avLst/>
        </a:prstGeom>
      </xdr:spPr>
    </xdr:pic>
    <xdr:clientData/>
  </xdr:twoCellAnchor>
  <xdr:twoCellAnchor editAs="oneCell">
    <xdr:from>
      <xdr:col>8</xdr:col>
      <xdr:colOff>137160</xdr:colOff>
      <xdr:row>9</xdr:row>
      <xdr:rowOff>85343</xdr:rowOff>
    </xdr:from>
    <xdr:to>
      <xdr:col>19</xdr:col>
      <xdr:colOff>528813</xdr:colOff>
      <xdr:row>28</xdr:row>
      <xdr:rowOff>0</xdr:rowOff>
    </xdr:to>
    <xdr:pic>
      <xdr:nvPicPr>
        <xdr:cNvPr id="6" name="図 5">
          <a:extLst>
            <a:ext uri="{FF2B5EF4-FFF2-40B4-BE49-F238E27FC236}">
              <a16:creationId xmlns:a16="http://schemas.microsoft.com/office/drawing/2014/main" id="{DDFC6C04-77FF-7C74-7503-76A84A14F8C8}"/>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5013960" y="1738883"/>
          <a:ext cx="5649453" cy="3198877"/>
        </a:xfrm>
        <a:prstGeom prst="rect">
          <a:avLst/>
        </a:prstGeom>
      </xdr:spPr>
    </xdr:pic>
    <xdr:clientData/>
  </xdr:twoCellAnchor>
  <xdr:twoCellAnchor>
    <xdr:from>
      <xdr:col>1</xdr:col>
      <xdr:colOff>99060</xdr:colOff>
      <xdr:row>10</xdr:row>
      <xdr:rowOff>259080</xdr:rowOff>
    </xdr:from>
    <xdr:to>
      <xdr:col>3</xdr:col>
      <xdr:colOff>190500</xdr:colOff>
      <xdr:row>15</xdr:row>
      <xdr:rowOff>38100</xdr:rowOff>
    </xdr:to>
    <xdr:sp macro="" textlink="">
      <xdr:nvSpPr>
        <xdr:cNvPr id="7" name="テキスト ボックス 6">
          <a:extLst>
            <a:ext uri="{FF2B5EF4-FFF2-40B4-BE49-F238E27FC236}">
              <a16:creationId xmlns:a16="http://schemas.microsoft.com/office/drawing/2014/main" id="{155EEE29-848E-214E-7A2B-B6B0DD3AF209}"/>
            </a:ext>
          </a:extLst>
        </xdr:cNvPr>
        <xdr:cNvSpPr txBox="1"/>
      </xdr:nvSpPr>
      <xdr:spPr>
        <a:xfrm>
          <a:off x="708660" y="2080260"/>
          <a:ext cx="1310640" cy="716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AR Pゴシック体S" panose="020B0A00000000000000" pitchFamily="50" charset="-128"/>
              <a:ea typeface="AR Pゴシック体S" panose="020B0A00000000000000" pitchFamily="50" charset="-128"/>
            </a:rPr>
            <a:t>定価　￥</a:t>
          </a:r>
          <a:r>
            <a:rPr kumimoji="1" lang="en-US" altLang="ja-JP" sz="1400" b="1">
              <a:solidFill>
                <a:schemeClr val="bg1"/>
              </a:solidFill>
              <a:latin typeface="AR Pゴシック体S" panose="020B0A00000000000000" pitchFamily="50" charset="-128"/>
              <a:ea typeface="AR Pゴシック体S" panose="020B0A00000000000000" pitchFamily="50" charset="-128"/>
            </a:rPr>
            <a:t>2,500</a:t>
          </a:r>
          <a:r>
            <a:rPr kumimoji="1" lang="ja-JP" altLang="en-US" sz="1400" b="1">
              <a:solidFill>
                <a:schemeClr val="bg1"/>
              </a:solidFill>
              <a:latin typeface="AR Pゴシック体S" panose="020B0A00000000000000" pitchFamily="50" charset="-128"/>
              <a:ea typeface="AR Pゴシック体S" panose="020B0A00000000000000" pitchFamily="50" charset="-128"/>
            </a:rPr>
            <a:t>円</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152400</xdr:colOff>
      <xdr:row>17</xdr:row>
      <xdr:rowOff>472440</xdr:rowOff>
    </xdr:to>
    <xdr:pic>
      <xdr:nvPicPr>
        <xdr:cNvPr id="31" name="図 30" descr="感染性胃腸炎患者報告数　直近5シーズン">
          <a:extLst>
            <a:ext uri="{FF2B5EF4-FFF2-40B4-BE49-F238E27FC236}">
              <a16:creationId xmlns:a16="http://schemas.microsoft.com/office/drawing/2014/main" id="{892E3D13-FD8E-065B-3763-1AE72022A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140" y="990600"/>
          <a:ext cx="7208520" cy="2788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531680</xdr:colOff>
      <xdr:row>9</xdr:row>
      <xdr:rowOff>137139</xdr:rowOff>
    </xdr:from>
    <xdr:to>
      <xdr:col>13</xdr:col>
      <xdr:colOff>350705</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65580" y="2019279"/>
          <a:ext cx="6890385" cy="1104904"/>
          <a:chOff x="15526115" y="3871792"/>
          <a:chExt cx="7163624"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19050" algn="ctr">
            <a:solidFill>
              <a:srgbClr val="FF0000"/>
            </a:solidFill>
            <a:prstDash val="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flipV="1">
            <a:off x="15659576" y="4473705"/>
            <a:ext cx="7030163" cy="23932"/>
          </a:xfrm>
          <a:prstGeom prst="line">
            <a:avLst/>
          </a:prstGeom>
          <a:noFill/>
          <a:ln w="12700" algn="ctr">
            <a:solidFill>
              <a:srgbClr val="00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a:t>
          </a:r>
          <a:r>
            <a:rPr lang="en-US" altLang="ja-JP" sz="1200" b="1" i="0" u="none" strike="noStrike" baseline="0">
              <a:solidFill>
                <a:srgbClr val="FF0000"/>
              </a:solidFill>
              <a:latin typeface="ＭＳ Ｐゴシック"/>
              <a:ea typeface="ＭＳ Ｐゴシック"/>
            </a:rPr>
            <a:t>3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200" b="1" i="0" u="none" strike="noStrike" baseline="0">
              <a:solidFill>
                <a:srgbClr val="FF0000"/>
              </a:solidFill>
              <a:latin typeface="ＭＳ Ｐゴシック"/>
              <a:ea typeface="ＭＳ Ｐゴシック"/>
            </a:rPr>
            <a:t>1)</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3.81</a:t>
          </a: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759922</xdr:colOff>
      <xdr:row>4</xdr:row>
      <xdr:rowOff>38471</xdr:rowOff>
    </xdr:from>
    <xdr:to>
      <xdr:col>12</xdr:col>
      <xdr:colOff>893651</xdr:colOff>
      <xdr:row>7</xdr:row>
      <xdr:rowOff>76383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119062" y="1029071"/>
          <a:ext cx="2457829" cy="594172"/>
        </a:xfrm>
        <a:prstGeom prst="borderCallout2">
          <a:avLst>
            <a:gd name="adj1" fmla="val 101279"/>
            <a:gd name="adj2" fmla="val 51060"/>
            <a:gd name="adj3" fmla="val 210486"/>
            <a:gd name="adj4" fmla="val 51057"/>
            <a:gd name="adj5" fmla="val 274984"/>
            <a:gd name="adj6" fmla="val -89466"/>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散発事故事例の報告例年より一ヵ月早い</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8</xdr:col>
      <xdr:colOff>336004</xdr:colOff>
      <xdr:row>13</xdr:row>
      <xdr:rowOff>39227</xdr:rowOff>
    </xdr:from>
    <xdr:to>
      <xdr:col>8</xdr:col>
      <xdr:colOff>658822</xdr:colOff>
      <xdr:row>15</xdr:row>
      <xdr:rowOff>3346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6698704" y="2591927"/>
          <a:ext cx="322818" cy="299399"/>
        </a:xfrm>
        <a:prstGeom prst="ellipse">
          <a:avLst/>
        </a:prstGeom>
        <a:noFill/>
        <a:ln w="25400" algn="ctr">
          <a:solidFill>
            <a:srgbClr val="000000"/>
          </a:solidFill>
          <a:round/>
          <a:headEnd/>
          <a:tailEnd/>
        </a:ln>
      </xdr:spPr>
    </xdr:sp>
    <xdr:clientData/>
  </xdr:twoCellAnchor>
  <xdr:twoCellAnchor editAs="oneCell">
    <xdr:from>
      <xdr:col>5</xdr:col>
      <xdr:colOff>76200</xdr:colOff>
      <xdr:row>2</xdr:row>
      <xdr:rowOff>1</xdr:rowOff>
    </xdr:from>
    <xdr:to>
      <xdr:col>7</xdr:col>
      <xdr:colOff>1497</xdr:colOff>
      <xdr:row>16</xdr:row>
      <xdr:rowOff>7621</xdr:rowOff>
    </xdr:to>
    <xdr:pic>
      <xdr:nvPicPr>
        <xdr:cNvPr id="16" name="図 15">
          <a:extLst>
            <a:ext uri="{FF2B5EF4-FFF2-40B4-BE49-F238E27FC236}">
              <a16:creationId xmlns:a16="http://schemas.microsoft.com/office/drawing/2014/main" id="{661BDEDF-2F72-485F-8BAA-F475482FB5BF}"/>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933700" y="548641"/>
          <a:ext cx="1601697" cy="2514600"/>
        </a:xfrm>
        <a:prstGeom prst="rect">
          <a:avLst/>
        </a:prstGeom>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3</xdr:col>
      <xdr:colOff>115797</xdr:colOff>
      <xdr:row>16</xdr:row>
      <xdr:rowOff>7620</xdr:rowOff>
    </xdr:to>
    <xdr:pic>
      <xdr:nvPicPr>
        <xdr:cNvPr id="28" name="図 27">
          <a:extLst>
            <a:ext uri="{FF2B5EF4-FFF2-40B4-BE49-F238E27FC236}">
              <a16:creationId xmlns:a16="http://schemas.microsoft.com/office/drawing/2014/main" id="{5AA39A46-D5AF-4312-8085-1AA65E2770E6}"/>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0" y="548640"/>
          <a:ext cx="1601697" cy="2514600"/>
        </a:xfrm>
        <a:prstGeom prst="rect">
          <a:avLst/>
        </a:prstGeom>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285750</xdr:colOff>
      <xdr:row>7</xdr:row>
      <xdr:rowOff>266700</xdr:rowOff>
    </xdr:from>
    <xdr:to>
      <xdr:col>6</xdr:col>
      <xdr:colOff>514350</xdr:colOff>
      <xdr:row>11</xdr:row>
      <xdr:rowOff>66675</xdr:rowOff>
    </xdr:to>
    <xdr:sp macro="" textlink="">
      <xdr:nvSpPr>
        <xdr:cNvPr id="2" name="右矢印 1">
          <a:extLst>
            <a:ext uri="{FF2B5EF4-FFF2-40B4-BE49-F238E27FC236}">
              <a16:creationId xmlns:a16="http://schemas.microsoft.com/office/drawing/2014/main" id="{DB6D6621-399E-47EB-B9B1-6605B7CB9A90}"/>
            </a:ext>
          </a:extLst>
        </xdr:cNvPr>
        <xdr:cNvSpPr/>
      </xdr:nvSpPr>
      <xdr:spPr>
        <a:xfrm>
          <a:off x="3089910" y="2087880"/>
          <a:ext cx="845820" cy="897255"/>
        </a:xfrm>
        <a:prstGeom prst="rightArrow">
          <a:avLst/>
        </a:prstGeom>
        <a:solidFill>
          <a:schemeClr val="bg2">
            <a:lumMod val="75000"/>
          </a:schemeClr>
        </a:solidFill>
        <a:ln>
          <a:solidFill>
            <a:schemeClr val="bg2">
              <a:lumMod val="50000"/>
            </a:schemeClr>
          </a:solidFill>
        </a:ln>
        <a:effectLst>
          <a:outerShdw blurRad="50800" dist="50800" dir="5400000" algn="ctr" rotWithShape="0">
            <a:schemeClr val="bg1">
              <a:lumMod val="85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xdr:col>
      <xdr:colOff>171450</xdr:colOff>
      <xdr:row>4</xdr:row>
      <xdr:rowOff>190500</xdr:rowOff>
    </xdr:from>
    <xdr:to>
      <xdr:col>5</xdr:col>
      <xdr:colOff>66675</xdr:colOff>
      <xdr:row>14</xdr:row>
      <xdr:rowOff>76200</xdr:rowOff>
    </xdr:to>
    <xdr:pic>
      <xdr:nvPicPr>
        <xdr:cNvPr id="3" name="図 1">
          <a:extLst>
            <a:ext uri="{FF2B5EF4-FFF2-40B4-BE49-F238E27FC236}">
              <a16:creationId xmlns:a16="http://schemas.microsoft.com/office/drawing/2014/main" id="{C22DEC4B-9FB8-43BB-9A9F-781D212AA55C}"/>
            </a:ext>
          </a:extLst>
        </xdr:cNvPr>
        <xdr:cNvPicPr>
          <a:picLocks noChangeAspect="1"/>
        </xdr:cNvPicPr>
      </xdr:nvPicPr>
      <xdr:blipFill>
        <a:blip xmlns:r="http://schemas.openxmlformats.org/officeDocument/2006/relationships" r:embed="rId1" cstate="print">
          <a:lum bright="20000" contrast="20000"/>
        </a:blip>
        <a:srcRect/>
        <a:stretch>
          <a:fillRect/>
        </a:stretch>
      </xdr:blipFill>
      <xdr:spPr bwMode="auto">
        <a:xfrm>
          <a:off x="506730" y="1257300"/>
          <a:ext cx="2364105" cy="2560320"/>
        </a:xfrm>
        <a:prstGeom prst="rect">
          <a:avLst/>
        </a:prstGeom>
        <a:noFill/>
        <a:ln w="9525">
          <a:solidFill>
            <a:srgbClr val="FFFFFF"/>
          </a:solidFill>
          <a:miter lim="800000"/>
          <a:headEnd/>
          <a:tailEnd/>
        </a:ln>
      </xdr:spPr>
    </xdr:pic>
    <xdr:clientData/>
  </xdr:twoCellAnchor>
  <xdr:twoCellAnchor>
    <xdr:from>
      <xdr:col>1</xdr:col>
      <xdr:colOff>133350</xdr:colOff>
      <xdr:row>4</xdr:row>
      <xdr:rowOff>152400</xdr:rowOff>
    </xdr:from>
    <xdr:to>
      <xdr:col>5</xdr:col>
      <xdr:colOff>95250</xdr:colOff>
      <xdr:row>14</xdr:row>
      <xdr:rowOff>142875</xdr:rowOff>
    </xdr:to>
    <xdr:sp macro="" textlink="">
      <xdr:nvSpPr>
        <xdr:cNvPr id="4" name="正方形/長方形 2">
          <a:extLst>
            <a:ext uri="{FF2B5EF4-FFF2-40B4-BE49-F238E27FC236}">
              <a16:creationId xmlns:a16="http://schemas.microsoft.com/office/drawing/2014/main" id="{BCD74E9D-964F-47BC-955E-24C6BBBCFD93}"/>
            </a:ext>
          </a:extLst>
        </xdr:cNvPr>
        <xdr:cNvSpPr>
          <a:spLocks noChangeArrowheads="1"/>
        </xdr:cNvSpPr>
      </xdr:nvSpPr>
      <xdr:spPr bwMode="auto">
        <a:xfrm>
          <a:off x="468630" y="1219200"/>
          <a:ext cx="2430780" cy="2665095"/>
        </a:xfrm>
        <a:prstGeom prst="rect">
          <a:avLst/>
        </a:prstGeom>
        <a:noFill/>
        <a:ln w="63500" algn="ctr">
          <a:solidFill>
            <a:srgbClr val="FFFFFF"/>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843280</xdr:colOff>
      <xdr:row>31</xdr:row>
      <xdr:rowOff>20320</xdr:rowOff>
    </xdr:from>
    <xdr:to>
      <xdr:col>11</xdr:col>
      <xdr:colOff>0</xdr:colOff>
      <xdr:row>41</xdr:row>
      <xdr:rowOff>251622</xdr:rowOff>
    </xdr:to>
    <xdr:pic>
      <xdr:nvPicPr>
        <xdr:cNvPr id="4" name="図 3">
          <a:extLst>
            <a:ext uri="{FF2B5EF4-FFF2-40B4-BE49-F238E27FC236}">
              <a16:creationId xmlns:a16="http://schemas.microsoft.com/office/drawing/2014/main" id="{D5953CAE-0815-BCCF-A731-9C2478DD3BF9}"/>
            </a:ext>
          </a:extLst>
        </xdr:cNvPr>
        <xdr:cNvPicPr>
          <a:picLocks noChangeAspect="1"/>
        </xdr:cNvPicPr>
      </xdr:nvPicPr>
      <xdr:blipFill>
        <a:blip xmlns:r="http://schemas.openxmlformats.org/officeDocument/2006/relationships" r:embed="rId1"/>
        <a:stretch>
          <a:fillRect/>
        </a:stretch>
      </xdr:blipFill>
      <xdr:spPr>
        <a:xfrm>
          <a:off x="843280" y="14010640"/>
          <a:ext cx="11531600" cy="2974502"/>
        </a:xfrm>
        <a:prstGeom prst="rect">
          <a:avLst/>
        </a:prstGeom>
      </xdr:spPr>
    </xdr:pic>
    <xdr:clientData/>
  </xdr:twoCellAnchor>
  <xdr:twoCellAnchor>
    <xdr:from>
      <xdr:col>11</xdr:col>
      <xdr:colOff>740411</xdr:colOff>
      <xdr:row>7</xdr:row>
      <xdr:rowOff>78742</xdr:rowOff>
    </xdr:from>
    <xdr:to>
      <xdr:col>13</xdr:col>
      <xdr:colOff>1930400</xdr:colOff>
      <xdr:row>11</xdr:row>
      <xdr:rowOff>121920</xdr:rowOff>
    </xdr:to>
    <xdr:sp macro="" textlink="">
      <xdr:nvSpPr>
        <xdr:cNvPr id="3" name="四角形吹き出し 7">
          <a:extLst>
            <a:ext uri="{FF2B5EF4-FFF2-40B4-BE49-F238E27FC236}">
              <a16:creationId xmlns:a16="http://schemas.microsoft.com/office/drawing/2014/main" id="{4536BC87-42E0-412F-82F9-981865BD05B8}"/>
            </a:ext>
          </a:extLst>
        </xdr:cNvPr>
        <xdr:cNvSpPr/>
      </xdr:nvSpPr>
      <xdr:spPr>
        <a:xfrm>
          <a:off x="13115291" y="8572502"/>
          <a:ext cx="3191509" cy="1059178"/>
        </a:xfrm>
        <a:prstGeom prst="wedgeRectCallout">
          <a:avLst>
            <a:gd name="adj1" fmla="val -44124"/>
            <a:gd name="adj2" fmla="val 69116"/>
          </a:avLst>
        </a:prstGeom>
        <a:solidFill>
          <a:schemeClr val="tx1"/>
        </a:solidFill>
        <a:ln>
          <a:solidFill>
            <a:schemeClr val="accent6">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FF00"/>
              </a:solidFill>
            </a:rPr>
            <a:t>世界の感染率は</a:t>
          </a:r>
          <a:r>
            <a:rPr kumimoji="1" lang="en-US" altLang="ja-JP" sz="1400" b="1">
              <a:solidFill>
                <a:srgbClr val="FFFF00"/>
              </a:solidFill>
            </a:rPr>
            <a:t>1.03% :</a:t>
          </a:r>
          <a:r>
            <a:rPr kumimoji="1" lang="ja-JP" altLang="en-US" sz="1400" b="1">
              <a:solidFill>
                <a:srgbClr val="FFFF00"/>
              </a:solidFill>
            </a:rPr>
            <a:t>　</a:t>
          </a:r>
          <a:r>
            <a:rPr kumimoji="1" lang="en-US" altLang="ja-JP" sz="1400" b="1">
              <a:solidFill>
                <a:srgbClr val="FFFF00"/>
              </a:solidFill>
            </a:rPr>
            <a:t>0.01%</a:t>
          </a:r>
          <a:r>
            <a:rPr kumimoji="1" lang="ja-JP" altLang="en-US" sz="1400" b="1">
              <a:solidFill>
                <a:srgbClr val="FFFF00"/>
              </a:solidFill>
            </a:rPr>
            <a:t>減少</a:t>
          </a:r>
        </a:p>
        <a:p>
          <a:pPr algn="l"/>
          <a:r>
            <a:rPr kumimoji="1" lang="ja-JP" altLang="en-US" sz="1400" b="1">
              <a:solidFill>
                <a:srgbClr val="FFFF00"/>
              </a:solidFill>
            </a:rPr>
            <a:t>　　　　　　　　　　　　　　　　　　　　　　　　　　　</a:t>
          </a:r>
          <a:r>
            <a:rPr kumimoji="1" lang="en-US" altLang="ja-JP" sz="1100">
              <a:solidFill>
                <a:schemeClr val="bg1"/>
              </a:solidFill>
            </a:rPr>
            <a:t>65</a:t>
          </a:r>
          <a:r>
            <a:rPr kumimoji="1" lang="ja-JP" altLang="en-US" sz="1100">
              <a:solidFill>
                <a:schemeClr val="bg1"/>
              </a:solidFill>
            </a:rPr>
            <a:t>歳以上の高齢者に肺炎発症による重度化リスクが高い　　</a:t>
          </a:r>
          <a:r>
            <a:rPr kumimoji="1" lang="ja-JP" altLang="en-US" sz="1100" b="1">
              <a:solidFill>
                <a:schemeClr val="bg1"/>
              </a:solidFill>
            </a:rPr>
            <a:t>　    </a:t>
          </a:r>
          <a:endParaRPr kumimoji="1" lang="en-US" altLang="ja-JP" sz="1100" b="1">
            <a:solidFill>
              <a:schemeClr val="bg1"/>
            </a:solidFill>
          </a:endParaRPr>
        </a:p>
        <a:p>
          <a:pPr algn="l"/>
          <a:endParaRPr kumimoji="1" lang="ja-JP" altLang="en-US" sz="1400" b="1" i="0" u="sng">
            <a:solidFill>
              <a:srgbClr val="FFFF00"/>
            </a:solidFill>
          </a:endParaRPr>
        </a:p>
        <a:p>
          <a:pPr algn="l"/>
          <a:endParaRPr kumimoji="1" lang="en-US" altLang="ja-JP" sz="1400" b="1" i="0" u="sng">
            <a:solidFill>
              <a:srgbClr val="FFC000"/>
            </a:solidFill>
          </a:endParaRPr>
        </a:p>
        <a:p>
          <a:pPr algn="l"/>
          <a:r>
            <a:rPr kumimoji="1" lang="en-US" altLang="ja-JP" sz="1400" b="1" i="0" u="sng">
              <a:solidFill>
                <a:srgbClr val="FFC000"/>
              </a:solidFill>
            </a:rPr>
            <a:t>)</a:t>
          </a:r>
          <a:endParaRPr kumimoji="1" lang="ja-JP" altLang="en-US" sz="1400" b="1" i="0" u="sng">
            <a:solidFill>
              <a:srgbClr val="FFC000"/>
            </a:solidFill>
          </a:endParaRPr>
        </a:p>
      </xdr:txBody>
    </xdr:sp>
    <xdr:clientData/>
  </xdr:twoCellAnchor>
  <xdr:twoCellAnchor>
    <xdr:from>
      <xdr:col>5</xdr:col>
      <xdr:colOff>558800</xdr:colOff>
      <xdr:row>49</xdr:row>
      <xdr:rowOff>265814</xdr:rowOff>
    </xdr:from>
    <xdr:to>
      <xdr:col>5</xdr:col>
      <xdr:colOff>593651</xdr:colOff>
      <xdr:row>70</xdr:row>
      <xdr:rowOff>101600</xdr:rowOff>
    </xdr:to>
    <xdr:cxnSp macro="">
      <xdr:nvCxnSpPr>
        <xdr:cNvPr id="5" name="直線矢印コネクタ 4">
          <a:extLst>
            <a:ext uri="{FF2B5EF4-FFF2-40B4-BE49-F238E27FC236}">
              <a16:creationId xmlns:a16="http://schemas.microsoft.com/office/drawing/2014/main" id="{38D8CF2F-16BC-4C80-BA5E-A4B32E25EEC4}"/>
            </a:ext>
          </a:extLst>
        </xdr:cNvPr>
        <xdr:cNvCxnSpPr/>
      </xdr:nvCxnSpPr>
      <xdr:spPr>
        <a:xfrm flipH="1">
          <a:off x="6685280" y="26549734"/>
          <a:ext cx="34851" cy="5322186"/>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0</xdr:col>
      <xdr:colOff>828644</xdr:colOff>
      <xdr:row>10</xdr:row>
      <xdr:rowOff>163254</xdr:rowOff>
    </xdr:from>
    <xdr:to>
      <xdr:col>2</xdr:col>
      <xdr:colOff>150627</xdr:colOff>
      <xdr:row>27</xdr:row>
      <xdr:rowOff>265814</xdr:rowOff>
    </xdr:to>
    <xdr:sp macro="" textlink="">
      <xdr:nvSpPr>
        <xdr:cNvPr id="6" name="吹き出し: 四角形 5">
          <a:extLst>
            <a:ext uri="{FF2B5EF4-FFF2-40B4-BE49-F238E27FC236}">
              <a16:creationId xmlns:a16="http://schemas.microsoft.com/office/drawing/2014/main" id="{3CC40751-A841-46FA-96C6-42F7806D92A4}"/>
            </a:ext>
          </a:extLst>
        </xdr:cNvPr>
        <xdr:cNvSpPr/>
      </xdr:nvSpPr>
      <xdr:spPr>
        <a:xfrm>
          <a:off x="828644" y="10780454"/>
          <a:ext cx="1912783" cy="3689040"/>
        </a:xfrm>
        <a:prstGeom prst="wedgeRectCallout">
          <a:avLst>
            <a:gd name="adj1" fmla="val 153383"/>
            <a:gd name="adj2" fmla="val -40876"/>
          </a:avLst>
        </a:prstGeom>
        <a:solidFill>
          <a:schemeClr val="tx1"/>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r>
            <a:rPr kumimoji="1" lang="ja-JP" altLang="en-US" sz="1400" b="1">
              <a:solidFill>
                <a:srgbClr val="FFFF00"/>
              </a:solidFill>
            </a:rPr>
            <a:t>世界の増加率が上昇</a:t>
          </a:r>
        </a:p>
        <a:p>
          <a:pPr algn="l"/>
          <a:endParaRPr kumimoji="1" lang="ja-JP" altLang="en-US" sz="1400" b="1">
            <a:solidFill>
              <a:srgbClr val="FFFF00"/>
            </a:solidFill>
          </a:endParaRPr>
        </a:p>
        <a:p>
          <a:pPr algn="l"/>
          <a:r>
            <a:rPr kumimoji="1" lang="en-US" altLang="ja-JP" sz="1400" b="1">
              <a:solidFill>
                <a:srgbClr val="FFFF00"/>
              </a:solidFill>
            </a:rPr>
            <a:t>o</a:t>
          </a:r>
          <a:r>
            <a:rPr kumimoji="1" lang="ja-JP" altLang="en-US" sz="1400" b="1">
              <a:solidFill>
                <a:srgbClr val="FFFF00"/>
              </a:solidFill>
            </a:rPr>
            <a:t>　</a:t>
          </a:r>
          <a:r>
            <a:rPr kumimoji="1" lang="en-US" altLang="ja-JP" sz="1400" b="1">
              <a:solidFill>
                <a:srgbClr val="FFFF00"/>
              </a:solidFill>
            </a:rPr>
            <a:t>BA5</a:t>
          </a:r>
          <a:r>
            <a:rPr kumimoji="1" lang="ja-JP" altLang="en-US" sz="1400" b="1">
              <a:solidFill>
                <a:srgbClr val="FFFF00"/>
              </a:solidFill>
            </a:rPr>
            <a:t>・</a:t>
          </a:r>
          <a:r>
            <a:rPr kumimoji="1" lang="en-US" altLang="ja-JP" sz="1400" b="1">
              <a:solidFill>
                <a:srgbClr val="FFFF00"/>
              </a:solidFill>
            </a:rPr>
            <a:t>2</a:t>
          </a:r>
        </a:p>
        <a:p>
          <a:pPr algn="l"/>
          <a:r>
            <a:rPr kumimoji="1" lang="ja-JP" altLang="en-US" sz="1400" b="1">
              <a:solidFill>
                <a:srgbClr val="FFFF00"/>
              </a:solidFill>
            </a:rPr>
            <a:t>・　</a:t>
          </a:r>
          <a:r>
            <a:rPr kumimoji="1" lang="en-US" altLang="ja-JP" sz="1400" b="1">
              <a:solidFill>
                <a:srgbClr val="FFFF00"/>
              </a:solidFill>
            </a:rPr>
            <a:t>BQ1.1</a:t>
          </a:r>
          <a:endParaRPr kumimoji="1" lang="ja-JP" altLang="en-US" sz="1400" b="1">
            <a:solidFill>
              <a:srgbClr val="FFFF00"/>
            </a:solidFill>
          </a:endParaRPr>
        </a:p>
        <a:p>
          <a:pPr algn="l"/>
          <a:endParaRPr kumimoji="1" lang="ja-JP" altLang="en-US" sz="1400" b="1">
            <a:solidFill>
              <a:srgbClr val="FFFF00"/>
            </a:solidFill>
          </a:endParaRPr>
        </a:p>
        <a:p>
          <a:pPr algn="l"/>
          <a:endParaRPr kumimoji="1" lang="ja-JP" altLang="en-US" sz="1400" b="1">
            <a:solidFill>
              <a:srgbClr val="FFFF00"/>
            </a:solidFill>
          </a:endParaRPr>
        </a:p>
      </xdr:txBody>
    </xdr:sp>
    <xdr:clientData/>
  </xdr:twoCellAnchor>
  <xdr:twoCellAnchor>
    <xdr:from>
      <xdr:col>1</xdr:col>
      <xdr:colOff>1348740</xdr:colOff>
      <xdr:row>4</xdr:row>
      <xdr:rowOff>1181100</xdr:rowOff>
    </xdr:from>
    <xdr:to>
      <xdr:col>13</xdr:col>
      <xdr:colOff>1402080</xdr:colOff>
      <xdr:row>4</xdr:row>
      <xdr:rowOff>2367280</xdr:rowOff>
    </xdr:to>
    <xdr:sp macro="" textlink="">
      <xdr:nvSpPr>
        <xdr:cNvPr id="10" name="テキスト ボックス 9">
          <a:extLst>
            <a:ext uri="{FF2B5EF4-FFF2-40B4-BE49-F238E27FC236}">
              <a16:creationId xmlns:a16="http://schemas.microsoft.com/office/drawing/2014/main" id="{995E2A9C-FBB0-4719-9C03-1A670623514F}"/>
            </a:ext>
          </a:extLst>
        </xdr:cNvPr>
        <xdr:cNvSpPr txBox="1"/>
      </xdr:nvSpPr>
      <xdr:spPr>
        <a:xfrm>
          <a:off x="2222500" y="5722620"/>
          <a:ext cx="12926060" cy="118618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1">
              <a:solidFill>
                <a:srgbClr val="FFFF00"/>
              </a:solidFill>
            </a:rPr>
            <a:t>*評価に値する政府のコロナ対策</a:t>
          </a:r>
          <a:r>
            <a:rPr kumimoji="1" lang="ja-JP" altLang="en-US" sz="2000" b="1" baseline="0">
              <a:solidFill>
                <a:srgbClr val="FFFF00"/>
              </a:solidFill>
            </a:rPr>
            <a:t>   </a:t>
          </a:r>
          <a:r>
            <a:rPr kumimoji="1" lang="ja-JP" altLang="en-US" sz="2000" b="1" baseline="0">
              <a:solidFill>
                <a:schemeClr val="bg1"/>
              </a:solidFill>
            </a:rPr>
            <a:t>第</a:t>
          </a:r>
          <a:r>
            <a:rPr kumimoji="1" lang="en-US" altLang="ja-JP" sz="2000" b="1" baseline="0">
              <a:solidFill>
                <a:schemeClr val="bg1"/>
              </a:solidFill>
            </a:rPr>
            <a:t>5</a:t>
          </a:r>
          <a:r>
            <a:rPr kumimoji="1" lang="ja-JP" altLang="en-US" sz="2000" b="1" baseline="0">
              <a:solidFill>
                <a:schemeClr val="bg1"/>
              </a:solidFill>
            </a:rPr>
            <a:t>回目ブースター接種の予定を明確にすべき時期</a:t>
          </a:r>
          <a:r>
            <a:rPr kumimoji="1" lang="en-US" altLang="ja-JP" sz="2000" b="1" baseline="0">
              <a:solidFill>
                <a:schemeClr val="bg1"/>
              </a:solidFill>
            </a:rPr>
            <a:t>!!</a:t>
          </a:r>
          <a:endParaRPr kumimoji="1" lang="en-US" altLang="ja-JP" sz="2000" b="1">
            <a:solidFill>
              <a:schemeClr val="bg1"/>
            </a:solidFill>
          </a:endParaRPr>
        </a:p>
        <a:p>
          <a:pPr algn="l"/>
          <a:r>
            <a:rPr kumimoji="1" lang="ja-JP" altLang="en-US" sz="2000" b="1">
              <a:solidFill>
                <a:srgbClr val="FFFF00"/>
              </a:solidFill>
            </a:rPr>
            <a:t>*世界は感染第</a:t>
          </a:r>
          <a:r>
            <a:rPr kumimoji="1" lang="en-US" altLang="ja-JP" sz="2000" b="1">
              <a:solidFill>
                <a:srgbClr val="FFFF00"/>
              </a:solidFill>
            </a:rPr>
            <a:t>6</a:t>
          </a:r>
          <a:r>
            <a:rPr kumimoji="1" lang="ja-JP" altLang="en-US" sz="2000" b="1">
              <a:solidFill>
                <a:srgbClr val="FFFF00"/>
              </a:solidFill>
            </a:rPr>
            <a:t>波リバウンドもピークインしている　今週は毎日</a:t>
          </a:r>
          <a:r>
            <a:rPr kumimoji="1" lang="en-US" altLang="ja-JP" sz="2000" b="1">
              <a:solidFill>
                <a:srgbClr val="FFFF00"/>
              </a:solidFill>
            </a:rPr>
            <a:t>58</a:t>
          </a:r>
          <a:r>
            <a:rPr kumimoji="1" lang="ja-JP" altLang="en-US" sz="2000" b="1">
              <a:solidFill>
                <a:srgbClr val="FFFF00"/>
              </a:solidFill>
            </a:rPr>
            <a:t>万人が新規感染状態。　　　　　　　　　　　　　　　　　　　　　　　　　　　</a:t>
          </a:r>
          <a:endParaRPr kumimoji="1" lang="en-US" altLang="ja-JP" sz="2000" b="1">
            <a:solidFill>
              <a:schemeClr val="bg1"/>
            </a:solidFill>
          </a:endParaRPr>
        </a:p>
      </xdr:txBody>
    </xdr:sp>
    <xdr:clientData/>
  </xdr:twoCellAnchor>
  <xdr:twoCellAnchor editAs="oneCell">
    <xdr:from>
      <xdr:col>1</xdr:col>
      <xdr:colOff>277511</xdr:colOff>
      <xdr:row>4</xdr:row>
      <xdr:rowOff>964727</xdr:rowOff>
    </xdr:from>
    <xdr:to>
      <xdr:col>1</xdr:col>
      <xdr:colOff>1190021</xdr:colOff>
      <xdr:row>4</xdr:row>
      <xdr:rowOff>1879127</xdr:rowOff>
    </xdr:to>
    <xdr:pic>
      <xdr:nvPicPr>
        <xdr:cNvPr id="8" name="グラフィックス 7" descr="針">
          <a:extLst>
            <a:ext uri="{FF2B5EF4-FFF2-40B4-BE49-F238E27FC236}">
              <a16:creationId xmlns:a16="http://schemas.microsoft.com/office/drawing/2014/main" id="{4F2E414E-B222-4085-A733-CD7BE0A075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151271" y="5110007"/>
          <a:ext cx="912510" cy="914400"/>
        </a:xfrm>
        <a:prstGeom prst="rect">
          <a:avLst/>
        </a:prstGeom>
      </xdr:spPr>
    </xdr:pic>
    <xdr:clientData/>
  </xdr:twoCellAnchor>
  <xdr:twoCellAnchor editAs="oneCell">
    <xdr:from>
      <xdr:col>2</xdr:col>
      <xdr:colOff>117195</xdr:colOff>
      <xdr:row>32</xdr:row>
      <xdr:rowOff>101600</xdr:rowOff>
    </xdr:from>
    <xdr:to>
      <xdr:col>3</xdr:col>
      <xdr:colOff>399785</xdr:colOff>
      <xdr:row>35</xdr:row>
      <xdr:rowOff>235215</xdr:rowOff>
    </xdr:to>
    <xdr:pic>
      <xdr:nvPicPr>
        <xdr:cNvPr id="11" name="グラフィックス 10" descr="針">
          <a:extLst>
            <a:ext uri="{FF2B5EF4-FFF2-40B4-BE49-F238E27FC236}">
              <a16:creationId xmlns:a16="http://schemas.microsoft.com/office/drawing/2014/main" id="{A728F270-B4D6-417C-AD76-74AD289D8B6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rot="10800000">
          <a:off x="2707995" y="15656560"/>
          <a:ext cx="912510" cy="956575"/>
        </a:xfrm>
        <a:prstGeom prst="rect">
          <a:avLst/>
        </a:prstGeom>
      </xdr:spPr>
    </xdr:pic>
    <xdr:clientData/>
  </xdr:twoCellAnchor>
  <xdr:twoCellAnchor>
    <xdr:from>
      <xdr:col>5</xdr:col>
      <xdr:colOff>629920</xdr:colOff>
      <xdr:row>2</xdr:row>
      <xdr:rowOff>243840</xdr:rowOff>
    </xdr:from>
    <xdr:to>
      <xdr:col>13</xdr:col>
      <xdr:colOff>1270000</xdr:colOff>
      <xdr:row>2</xdr:row>
      <xdr:rowOff>2987040</xdr:rowOff>
    </xdr:to>
    <xdr:sp macro="" textlink="">
      <xdr:nvSpPr>
        <xdr:cNvPr id="24" name="テキスト ボックス 23">
          <a:extLst>
            <a:ext uri="{FF2B5EF4-FFF2-40B4-BE49-F238E27FC236}">
              <a16:creationId xmlns:a16="http://schemas.microsoft.com/office/drawing/2014/main" id="{87A11060-5553-4DE4-913E-BB156696BAD6}"/>
            </a:ext>
          </a:extLst>
        </xdr:cNvPr>
        <xdr:cNvSpPr txBox="1"/>
      </xdr:nvSpPr>
      <xdr:spPr>
        <a:xfrm>
          <a:off x="6756400" y="1036320"/>
          <a:ext cx="8890000" cy="274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2000" b="1" i="0">
              <a:solidFill>
                <a:schemeClr val="dk1"/>
              </a:solidFill>
              <a:effectLst/>
              <a:latin typeface="+mn-lt"/>
              <a:ea typeface="+mn-ea"/>
              <a:cs typeface="+mn-cs"/>
            </a:rPr>
            <a:t>北半球が冬季に向かい世界的第６波の静かな足音が聞こえ始めている。　　　　　</a:t>
          </a:r>
          <a:r>
            <a:rPr lang="en-US" altLang="ja-JP" sz="2000" b="1" i="0">
              <a:solidFill>
                <a:schemeClr val="dk1"/>
              </a:solidFill>
              <a:effectLst/>
              <a:latin typeface="+mn-lt"/>
              <a:ea typeface="+mn-ea"/>
              <a:cs typeface="+mn-cs"/>
            </a:rPr>
            <a:t>12</a:t>
          </a:r>
          <a:r>
            <a:rPr lang="ja-JP" altLang="en-US" sz="2000" b="1" i="0">
              <a:solidFill>
                <a:schemeClr val="dk1"/>
              </a:solidFill>
              <a:effectLst/>
              <a:latin typeface="+mn-lt"/>
              <a:ea typeface="+mn-ea"/>
              <a:cs typeface="+mn-cs"/>
            </a:rPr>
            <a:t>月に入り米国、ブラジル、中国の新規感染者が増加している。また検査の陽性率ではイスラエルが急増している。新たな変異株の搭乗でなければよいが。　　　　　更に今感染拡大の中心は、東アジアにある。日本、韓国、台湾、東中国。　　　　　　　経済活動の再開、人の交流再開で感染は増えていく条件がそろっている。　　　　　　　　ワクチンが行き届き、飲み薬の開発、抗原検査キットがいつでも手に入り、重篤感染者が</a:t>
          </a:r>
          <a:r>
            <a:rPr lang="en-US" altLang="ja-JP" sz="2000" b="1" i="0">
              <a:solidFill>
                <a:schemeClr val="dk1"/>
              </a:solidFill>
              <a:effectLst/>
              <a:latin typeface="+mn-lt"/>
              <a:ea typeface="+mn-ea"/>
              <a:cs typeface="+mn-cs"/>
            </a:rPr>
            <a:t>0.1%</a:t>
          </a:r>
          <a:r>
            <a:rPr lang="ja-JP" altLang="en-US" sz="2000" b="1" i="0">
              <a:solidFill>
                <a:schemeClr val="dk1"/>
              </a:solidFill>
              <a:effectLst/>
              <a:latin typeface="+mn-lt"/>
              <a:ea typeface="+mn-ea"/>
              <a:cs typeface="+mn-cs"/>
            </a:rPr>
            <a:t>程度、いよいよ</a:t>
          </a:r>
          <a:r>
            <a:rPr lang="en-US" altLang="ja-JP" sz="2000" b="1" i="0">
              <a:solidFill>
                <a:schemeClr val="dk1"/>
              </a:solidFill>
              <a:effectLst/>
              <a:latin typeface="+mn-lt"/>
              <a:ea typeface="+mn-ea"/>
              <a:cs typeface="+mn-cs"/>
            </a:rPr>
            <a:t>2023</a:t>
          </a:r>
          <a:r>
            <a:rPr lang="ja-JP" altLang="en-US" sz="2000" b="1" i="0">
              <a:solidFill>
                <a:schemeClr val="dk1"/>
              </a:solidFill>
              <a:effectLst/>
              <a:latin typeface="+mn-lt"/>
              <a:ea typeface="+mn-ea"/>
              <a:cs typeface="+mn-cs"/>
            </a:rPr>
            <a:t>年は、感染症改正となる。</a:t>
          </a:r>
          <a:endParaRPr lang="en-US" altLang="ja-JP" sz="2000" b="1" i="0">
            <a:solidFill>
              <a:schemeClr val="dk1"/>
            </a:solidFill>
            <a:effectLst/>
            <a:latin typeface="+mn-lt"/>
            <a:ea typeface="+mn-ea"/>
            <a:cs typeface="+mn-cs"/>
          </a:endParaRPr>
        </a:p>
      </xdr:txBody>
    </xdr:sp>
    <xdr:clientData/>
  </xdr:twoCellAnchor>
  <xdr:twoCellAnchor>
    <xdr:from>
      <xdr:col>3</xdr:col>
      <xdr:colOff>814884</xdr:colOff>
      <xdr:row>38</xdr:row>
      <xdr:rowOff>81279</xdr:rowOff>
    </xdr:from>
    <xdr:to>
      <xdr:col>4</xdr:col>
      <xdr:colOff>853443</xdr:colOff>
      <xdr:row>40</xdr:row>
      <xdr:rowOff>0</xdr:rowOff>
    </xdr:to>
    <xdr:sp macro="" textlink="">
      <xdr:nvSpPr>
        <xdr:cNvPr id="12" name="右大かっこ 11">
          <a:extLst>
            <a:ext uri="{FF2B5EF4-FFF2-40B4-BE49-F238E27FC236}">
              <a16:creationId xmlns:a16="http://schemas.microsoft.com/office/drawing/2014/main" id="{7EC26A29-06D7-4F9D-9756-685D7BAB9327}"/>
            </a:ext>
          </a:extLst>
        </xdr:cNvPr>
        <xdr:cNvSpPr/>
      </xdr:nvSpPr>
      <xdr:spPr>
        <a:xfrm rot="16200000">
          <a:off x="4608603" y="15418840"/>
          <a:ext cx="467361" cy="1613359"/>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6</xdr:col>
      <xdr:colOff>203200</xdr:colOff>
      <xdr:row>38</xdr:row>
      <xdr:rowOff>121920</xdr:rowOff>
    </xdr:from>
    <xdr:to>
      <xdr:col>7</xdr:col>
      <xdr:colOff>284480</xdr:colOff>
      <xdr:row>40</xdr:row>
      <xdr:rowOff>10160</xdr:rowOff>
    </xdr:to>
    <xdr:sp macro="" textlink="">
      <xdr:nvSpPr>
        <xdr:cNvPr id="20" name="右大かっこ 19">
          <a:extLst>
            <a:ext uri="{FF2B5EF4-FFF2-40B4-BE49-F238E27FC236}">
              <a16:creationId xmlns:a16="http://schemas.microsoft.com/office/drawing/2014/main" id="{E149C133-9A92-4DC0-AF69-33E2207543DC}"/>
            </a:ext>
          </a:extLst>
        </xdr:cNvPr>
        <xdr:cNvSpPr/>
      </xdr:nvSpPr>
      <xdr:spPr>
        <a:xfrm rot="16200000">
          <a:off x="7503160" y="15702280"/>
          <a:ext cx="436880" cy="109728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4</xdr:col>
      <xdr:colOff>924566</xdr:colOff>
      <xdr:row>38</xdr:row>
      <xdr:rowOff>60960</xdr:rowOff>
    </xdr:from>
    <xdr:to>
      <xdr:col>6</xdr:col>
      <xdr:colOff>101605</xdr:colOff>
      <xdr:row>40</xdr:row>
      <xdr:rowOff>0</xdr:rowOff>
    </xdr:to>
    <xdr:sp macro="" textlink="">
      <xdr:nvSpPr>
        <xdr:cNvPr id="21" name="右大かっこ 20">
          <a:extLst>
            <a:ext uri="{FF2B5EF4-FFF2-40B4-BE49-F238E27FC236}">
              <a16:creationId xmlns:a16="http://schemas.microsoft.com/office/drawing/2014/main" id="{CFCF7CC2-DDE6-424C-8939-C0A100D79072}"/>
            </a:ext>
          </a:extLst>
        </xdr:cNvPr>
        <xdr:cNvSpPr/>
      </xdr:nvSpPr>
      <xdr:spPr>
        <a:xfrm rot="16200000">
          <a:off x="6151886" y="15539720"/>
          <a:ext cx="487680" cy="1351279"/>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3</xdr:col>
      <xdr:colOff>833120</xdr:colOff>
      <xdr:row>39</xdr:row>
      <xdr:rowOff>138796</xdr:rowOff>
    </xdr:from>
    <xdr:to>
      <xdr:col>10</xdr:col>
      <xdr:colOff>243840</xdr:colOff>
      <xdr:row>41</xdr:row>
      <xdr:rowOff>142220</xdr:rowOff>
    </xdr:to>
    <xdr:sp macro="" textlink="">
      <xdr:nvSpPr>
        <xdr:cNvPr id="2" name="テキスト ボックス 1">
          <a:extLst>
            <a:ext uri="{FF2B5EF4-FFF2-40B4-BE49-F238E27FC236}">
              <a16:creationId xmlns:a16="http://schemas.microsoft.com/office/drawing/2014/main" id="{608ABBFC-599C-4C80-A56F-6D52C64F54A5}"/>
            </a:ext>
          </a:extLst>
        </xdr:cNvPr>
        <xdr:cNvSpPr txBox="1"/>
      </xdr:nvSpPr>
      <xdr:spPr>
        <a:xfrm>
          <a:off x="4053840" y="16323676"/>
          <a:ext cx="7813040" cy="552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solidFill>
            </a:rPr>
            <a:t>      第一波　　　　　     第二波　　　　第三波      　        　　第四波　　　　　　第五波</a:t>
          </a:r>
        </a:p>
      </xdr:txBody>
    </xdr:sp>
    <xdr:clientData/>
  </xdr:twoCellAnchor>
  <xdr:twoCellAnchor>
    <xdr:from>
      <xdr:col>7</xdr:col>
      <xdr:colOff>883920</xdr:colOff>
      <xdr:row>33</xdr:row>
      <xdr:rowOff>142240</xdr:rowOff>
    </xdr:from>
    <xdr:to>
      <xdr:col>8</xdr:col>
      <xdr:colOff>1046480</xdr:colOff>
      <xdr:row>39</xdr:row>
      <xdr:rowOff>233680</xdr:rowOff>
    </xdr:to>
    <xdr:sp macro="" textlink="">
      <xdr:nvSpPr>
        <xdr:cNvPr id="29" name="右大かっこ 28">
          <a:extLst>
            <a:ext uri="{FF2B5EF4-FFF2-40B4-BE49-F238E27FC236}">
              <a16:creationId xmlns:a16="http://schemas.microsoft.com/office/drawing/2014/main" id="{CBC0D307-3F7A-4B60-831C-AAAC0594D26F}"/>
            </a:ext>
          </a:extLst>
        </xdr:cNvPr>
        <xdr:cNvSpPr/>
      </xdr:nvSpPr>
      <xdr:spPr>
        <a:xfrm rot="16200000">
          <a:off x="8798560" y="14752320"/>
          <a:ext cx="1737360" cy="159512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8</xdr:col>
      <xdr:colOff>782320</xdr:colOff>
      <xdr:row>31</xdr:row>
      <xdr:rowOff>111760</xdr:rowOff>
    </xdr:from>
    <xdr:to>
      <xdr:col>10</xdr:col>
      <xdr:colOff>650240</xdr:colOff>
      <xdr:row>33</xdr:row>
      <xdr:rowOff>20320</xdr:rowOff>
    </xdr:to>
    <xdr:sp macro="" textlink="">
      <xdr:nvSpPr>
        <xdr:cNvPr id="18" name="テキスト ボックス 17">
          <a:extLst>
            <a:ext uri="{FF2B5EF4-FFF2-40B4-BE49-F238E27FC236}">
              <a16:creationId xmlns:a16="http://schemas.microsoft.com/office/drawing/2014/main" id="{CF185106-E988-47D3-B811-81F36DA744F4}"/>
            </a:ext>
          </a:extLst>
        </xdr:cNvPr>
        <xdr:cNvSpPr txBox="1"/>
      </xdr:nvSpPr>
      <xdr:spPr>
        <a:xfrm>
          <a:off x="10200640" y="14091920"/>
          <a:ext cx="2072640" cy="4572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FF00"/>
              </a:solidFill>
            </a:rPr>
            <a:t>世界の第</a:t>
          </a:r>
          <a:r>
            <a:rPr kumimoji="1" lang="en-US" altLang="ja-JP" sz="1800">
              <a:solidFill>
                <a:srgbClr val="FFFF00"/>
              </a:solidFill>
            </a:rPr>
            <a:t>5</a:t>
          </a:r>
          <a:r>
            <a:rPr kumimoji="1" lang="ja-JP" altLang="en-US" sz="1800">
              <a:solidFill>
                <a:srgbClr val="FFFF00"/>
              </a:solidFill>
            </a:rPr>
            <a:t>波 </a:t>
          </a:r>
          <a:r>
            <a:rPr kumimoji="1" lang="en-US" altLang="ja-JP" sz="1800">
              <a:solidFill>
                <a:srgbClr val="FFFF00"/>
              </a:solidFill>
            </a:rPr>
            <a:t>BA5</a:t>
          </a:r>
          <a:endParaRPr kumimoji="1" lang="ja-JP" altLang="en-US" sz="1800">
            <a:solidFill>
              <a:srgbClr val="FFFF00"/>
            </a:solidFill>
          </a:endParaRPr>
        </a:p>
      </xdr:txBody>
    </xdr:sp>
    <xdr:clientData/>
  </xdr:twoCellAnchor>
  <xdr:twoCellAnchor>
    <xdr:from>
      <xdr:col>9</xdr:col>
      <xdr:colOff>101600</xdr:colOff>
      <xdr:row>37</xdr:row>
      <xdr:rowOff>233680</xdr:rowOff>
    </xdr:from>
    <xdr:to>
      <xdr:col>10</xdr:col>
      <xdr:colOff>162560</xdr:colOff>
      <xdr:row>39</xdr:row>
      <xdr:rowOff>254000</xdr:rowOff>
    </xdr:to>
    <xdr:sp macro="" textlink="">
      <xdr:nvSpPr>
        <xdr:cNvPr id="32" name="右大かっこ 31">
          <a:extLst>
            <a:ext uri="{FF2B5EF4-FFF2-40B4-BE49-F238E27FC236}">
              <a16:creationId xmlns:a16="http://schemas.microsoft.com/office/drawing/2014/main" id="{24555815-A3D9-4279-927D-CF7B8FA48425}"/>
            </a:ext>
          </a:extLst>
        </xdr:cNvPr>
        <xdr:cNvSpPr/>
      </xdr:nvSpPr>
      <xdr:spPr>
        <a:xfrm rot="16200000">
          <a:off x="11018520" y="15671800"/>
          <a:ext cx="568960" cy="96520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editAs="oneCell">
    <xdr:from>
      <xdr:col>5</xdr:col>
      <xdr:colOff>558800</xdr:colOff>
      <xdr:row>0</xdr:row>
      <xdr:rowOff>375920</xdr:rowOff>
    </xdr:from>
    <xdr:to>
      <xdr:col>8</xdr:col>
      <xdr:colOff>686912</xdr:colOff>
      <xdr:row>2</xdr:row>
      <xdr:rowOff>97862</xdr:rowOff>
    </xdr:to>
    <xdr:pic>
      <xdr:nvPicPr>
        <xdr:cNvPr id="23" name="図 22">
          <a:extLst>
            <a:ext uri="{FF2B5EF4-FFF2-40B4-BE49-F238E27FC236}">
              <a16:creationId xmlns:a16="http://schemas.microsoft.com/office/drawing/2014/main" id="{B9E1364F-868C-27A3-7EA5-B57C762E86D0}"/>
            </a:ext>
          </a:extLst>
        </xdr:cNvPr>
        <xdr:cNvPicPr>
          <a:picLocks noChangeAspect="1"/>
        </xdr:cNvPicPr>
      </xdr:nvPicPr>
      <xdr:blipFill>
        <a:blip xmlns:r="http://schemas.openxmlformats.org/officeDocument/2006/relationships" r:embed="rId6"/>
        <a:stretch>
          <a:fillRect/>
        </a:stretch>
      </xdr:blipFill>
      <xdr:spPr>
        <a:xfrm>
          <a:off x="6685280" y="375920"/>
          <a:ext cx="3419952" cy="514422"/>
        </a:xfrm>
        <a:prstGeom prst="rect">
          <a:avLst/>
        </a:prstGeom>
      </xdr:spPr>
    </xdr:pic>
    <xdr:clientData/>
  </xdr:twoCellAnchor>
  <xdr:twoCellAnchor>
    <xdr:from>
      <xdr:col>10</xdr:col>
      <xdr:colOff>81280</xdr:colOff>
      <xdr:row>38</xdr:row>
      <xdr:rowOff>213360</xdr:rowOff>
    </xdr:from>
    <xdr:to>
      <xdr:col>10</xdr:col>
      <xdr:colOff>579120</xdr:colOff>
      <xdr:row>39</xdr:row>
      <xdr:rowOff>91440</xdr:rowOff>
    </xdr:to>
    <xdr:cxnSp macro="">
      <xdr:nvCxnSpPr>
        <xdr:cNvPr id="14" name="直線矢印コネクタ 13">
          <a:extLst>
            <a:ext uri="{FF2B5EF4-FFF2-40B4-BE49-F238E27FC236}">
              <a16:creationId xmlns:a16="http://schemas.microsoft.com/office/drawing/2014/main" id="{78ACB7CD-E2A6-F561-AB06-07DD06EE1420}"/>
            </a:ext>
          </a:extLst>
        </xdr:cNvPr>
        <xdr:cNvCxnSpPr/>
      </xdr:nvCxnSpPr>
      <xdr:spPr>
        <a:xfrm flipV="1">
          <a:off x="11704320" y="16123920"/>
          <a:ext cx="497840" cy="152400"/>
        </a:xfrm>
        <a:prstGeom prst="straightConnector1">
          <a:avLst/>
        </a:prstGeom>
        <a:ln w="38100">
          <a:solidFill>
            <a:srgbClr val="FFFF00"/>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editAs="oneCell">
    <xdr:from>
      <xdr:col>1</xdr:col>
      <xdr:colOff>1463040</xdr:colOff>
      <xdr:row>0</xdr:row>
      <xdr:rowOff>365760</xdr:rowOff>
    </xdr:from>
    <xdr:to>
      <xdr:col>5</xdr:col>
      <xdr:colOff>375920</xdr:colOff>
      <xdr:row>2</xdr:row>
      <xdr:rowOff>3332481</xdr:rowOff>
    </xdr:to>
    <xdr:pic>
      <xdr:nvPicPr>
        <xdr:cNvPr id="7" name="図 6">
          <a:extLst>
            <a:ext uri="{FF2B5EF4-FFF2-40B4-BE49-F238E27FC236}">
              <a16:creationId xmlns:a16="http://schemas.microsoft.com/office/drawing/2014/main" id="{F2733534-9E39-21BE-298E-A974AA614E3C}"/>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2336800" y="365760"/>
          <a:ext cx="4165600" cy="37592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34</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22</xdr:row>
      <xdr:rowOff>66675</xdr:rowOff>
    </xdr:from>
    <xdr:to>
      <xdr:col>9</xdr:col>
      <xdr:colOff>447674</xdr:colOff>
      <xdr:row>24</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14</xdr:row>
      <xdr:rowOff>0</xdr:rowOff>
    </xdr:from>
    <xdr:to>
      <xdr:col>24</xdr:col>
      <xdr:colOff>851</xdr:colOff>
      <xdr:row>20</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18</xdr:row>
      <xdr:rowOff>95250</xdr:rowOff>
    </xdr:from>
    <xdr:to>
      <xdr:col>27</xdr:col>
      <xdr:colOff>171450</xdr:colOff>
      <xdr:row>22</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10</xdr:row>
      <xdr:rowOff>9525</xdr:rowOff>
    </xdr:from>
    <xdr:to>
      <xdr:col>31</xdr:col>
      <xdr:colOff>613410</xdr:colOff>
      <xdr:row>14</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1851735" y="2125291"/>
          <a:ext cx="3474760" cy="898390"/>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11</xdr:row>
      <xdr:rowOff>129541</xdr:rowOff>
    </xdr:from>
    <xdr:to>
      <xdr:col>13</xdr:col>
      <xdr:colOff>447675</xdr:colOff>
      <xdr:row>21</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25663" y="2472286"/>
          <a:ext cx="2369374" cy="1260704"/>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14</xdr:row>
      <xdr:rowOff>0</xdr:rowOff>
    </xdr:from>
    <xdr:to>
      <xdr:col>9</xdr:col>
      <xdr:colOff>68580</xdr:colOff>
      <xdr:row>21</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03251" y="3023681"/>
          <a:ext cx="1764435" cy="709308"/>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76200</xdr:colOff>
      <xdr:row>24</xdr:row>
      <xdr:rowOff>53340</xdr:rowOff>
    </xdr:from>
    <xdr:to>
      <xdr:col>13</xdr:col>
      <xdr:colOff>502920</xdr:colOff>
      <xdr:row>51</xdr:row>
      <xdr:rowOff>99060</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24</xdr:row>
      <xdr:rowOff>45720</xdr:rowOff>
    </xdr:from>
    <xdr:to>
      <xdr:col>29</xdr:col>
      <xdr:colOff>7620</xdr:colOff>
      <xdr:row>51</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373380</xdr:colOff>
      <xdr:row>47</xdr:row>
      <xdr:rowOff>22861</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368540" y="7940041"/>
          <a:ext cx="4553463" cy="261674"/>
        </a:xfrm>
        <a:prstGeom prst="rect">
          <a:avLst/>
        </a:prstGeom>
      </xdr:spPr>
    </xdr:pic>
    <xdr:clientData/>
  </xdr:oneCellAnchor>
  <xdr:twoCellAnchor>
    <xdr:from>
      <xdr:col>18</xdr:col>
      <xdr:colOff>18887</xdr:colOff>
      <xdr:row>22</xdr:row>
      <xdr:rowOff>24319</xdr:rowOff>
    </xdr:from>
    <xdr:to>
      <xdr:col>25</xdr:col>
      <xdr:colOff>210766</xdr:colOff>
      <xdr:row>45</xdr:row>
      <xdr:rowOff>8107</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417100" y="3777574"/>
          <a:ext cx="3426326" cy="3874852"/>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6079</xdr:colOff>
      <xdr:row>22</xdr:row>
      <xdr:rowOff>20267</xdr:rowOff>
    </xdr:from>
    <xdr:to>
      <xdr:col>11</xdr:col>
      <xdr:colOff>129702</xdr:colOff>
      <xdr:row>44</xdr:row>
      <xdr:rowOff>89171</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894866" y="3773522"/>
          <a:ext cx="3358070" cy="3789734"/>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13335</xdr:rowOff>
    </xdr:from>
    <xdr:to>
      <xdr:col>2</xdr:col>
      <xdr:colOff>470535</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6200" y="13335"/>
          <a:ext cx="2306955" cy="21717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19</xdr:row>
      <xdr:rowOff>0</xdr:rowOff>
    </xdr:from>
    <xdr:to>
      <xdr:col>13</xdr:col>
      <xdr:colOff>1173191</xdr:colOff>
      <xdr:row>41</xdr:row>
      <xdr:rowOff>168688</xdr:rowOff>
    </xdr:to>
    <xdr:pic>
      <xdr:nvPicPr>
        <xdr:cNvPr id="4" name="図 3">
          <a:extLst>
            <a:ext uri="{FF2B5EF4-FFF2-40B4-BE49-F238E27FC236}">
              <a16:creationId xmlns:a16="http://schemas.microsoft.com/office/drawing/2014/main" id="{B647CCD8-C739-54A7-A446-F22C4AF8C84A}"/>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10508901"/>
          <a:ext cx="9228620" cy="53268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ドライン"/>
      <sheetName val="スポンサー公告"/>
      <sheetName val="40　ノロウイルス関連情報 "/>
      <sheetName val="40  衛生訓話"/>
      <sheetName val="40　新型コロナウイルス情報"/>
      <sheetName val="40　食中毒記事等 "/>
      <sheetName val="40　海外情報"/>
      <sheetName val="38　感染症情報"/>
      <sheetName val="40　感染症統計"/>
      <sheetName val="40 食品回収"/>
      <sheetName val="40　食品表示"/>
      <sheetName val="40残留農薬　等 "/>
    </sheetNames>
    <sheetDataSet>
      <sheetData sheetId="0"/>
      <sheetData sheetId="1"/>
      <sheetData sheetId="2">
        <row r="72">
          <cell r="H72" t="str">
            <v>管理レベル「1」　</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gisanddata.maps.arcgis.com/apps/opsdashboard/index.htm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news.yahoo.co.jp/articles/55f7d9f72d39de18ba32b9ffc4ad0be9d88a354e" TargetMode="External"/><Relationship Id="rId7" Type="http://schemas.openxmlformats.org/officeDocument/2006/relationships/printerSettings" Target="../printerSettings/printerSettings6.bin"/><Relationship Id="rId2" Type="http://schemas.openxmlformats.org/officeDocument/2006/relationships/hyperlink" Target="https://www.pref.fukui.lg.jp/doc/iei/shokunoanzen/press_d/fil/press.pdf" TargetMode="External"/><Relationship Id="rId1" Type="http://schemas.openxmlformats.org/officeDocument/2006/relationships/hyperlink" Target="https://news.yahoo.co.jp/articles/9b5ed7e25984cd3a1ea1acd9a9875439f60d9b8c" TargetMode="External"/><Relationship Id="rId6" Type="http://schemas.openxmlformats.org/officeDocument/2006/relationships/hyperlink" Target="https://news.yahoo.co.jp/articles/a1d00d765bfa12820d21d44843ee13017967e5b4+26:28" TargetMode="External"/><Relationship Id="rId5" Type="http://schemas.openxmlformats.org/officeDocument/2006/relationships/hyperlink" Target="https://kumanichi.com/articles/886891" TargetMode="External"/><Relationship Id="rId4" Type="http://schemas.openxmlformats.org/officeDocument/2006/relationships/hyperlink" Target="https://news.goo.ne.jp/article/ibaraki/region/ibaraki-20221215200000.html"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swissinfo.ch/jpn/%E3%82%B9%E3%82%A4%E3%82%B9%E9%A3%9F%E5%93%81%E5%A4%A7%E6%89%8B%E3%83%8D%E3%82%B9%E3%83%AC-%E3%82%A6%E3%82%AF%E3%83%A9%E3%82%A4%E3%83%8A%E3%81%AB%E6%96%B0%E5%B7%A5%E5%A0%B4%E3%82%92%E9%96%8B%E8%A8%AD%E3%81%B8/48133224" TargetMode="External"/><Relationship Id="rId3" Type="http://schemas.openxmlformats.org/officeDocument/2006/relationships/hyperlink" Target="https://www.excite.co.jp/news/article/Jpcna_CNA_20221213_202212130007/" TargetMode="External"/><Relationship Id="rId7" Type="http://schemas.openxmlformats.org/officeDocument/2006/relationships/hyperlink" Target="https://japanese.joins.com/JArticle/298655" TargetMode="External"/><Relationship Id="rId2" Type="http://schemas.openxmlformats.org/officeDocument/2006/relationships/hyperlink" Target="http://www.newsclip.be/article/2022/12/15/47633.html" TargetMode="External"/><Relationship Id="rId1" Type="http://schemas.openxmlformats.org/officeDocument/2006/relationships/hyperlink" Target="https://news.livedoor.com/article/detail/23378015/" TargetMode="External"/><Relationship Id="rId6" Type="http://schemas.openxmlformats.org/officeDocument/2006/relationships/hyperlink" Target="https://jp.reuters.com/article/health-coronavirus-china-consumers-idJPKBN2SW07I" TargetMode="External"/><Relationship Id="rId5" Type="http://schemas.openxmlformats.org/officeDocument/2006/relationships/hyperlink" Target="https://www.jetro.go.jp/biznews/2022/12/87bdf0d3b6f75dff.html" TargetMode="External"/><Relationship Id="rId4" Type="http://schemas.openxmlformats.org/officeDocument/2006/relationships/hyperlink" Target="https://www.sankei.com/article/20221212-C4XT5CEV6FOXHGYNIZ2RFIFK4M/"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https://www.mhlw.go.jp/stf/covid-19/kokunainohasseijoukyou.htm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s://zoom.us/webinar/register/WN_9-ciXs0sQT2yGdb79VBoLQ"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monoist.itmedia.co.jp/mn/articles/2212/13/news070.html" TargetMode="External"/><Relationship Id="rId2" Type="http://schemas.openxmlformats.org/officeDocument/2006/relationships/hyperlink" Target="https://www.excite.co.jp/news/article/Jpcna_CNA_20221213_202212130007/" TargetMode="External"/><Relationship Id="rId1" Type="http://schemas.openxmlformats.org/officeDocument/2006/relationships/hyperlink" Target="https://nordot.app/975656628640743424?c=388701204576175201" TargetMode="Externa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
  <sheetViews>
    <sheetView zoomScaleNormal="100" workbookViewId="0">
      <selection activeCell="D19" sqref="A9:H19"/>
    </sheetView>
  </sheetViews>
  <sheetFormatPr defaultRowHeight="13.2"/>
  <cols>
    <col min="1" max="1" width="15.218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10" ht="13.8" thickTop="1">
      <c r="A1" s="216" t="s">
        <v>290</v>
      </c>
      <c r="B1" s="217"/>
      <c r="C1" s="217" t="s">
        <v>246</v>
      </c>
      <c r="D1" s="217"/>
      <c r="E1" s="217"/>
      <c r="F1" s="217"/>
      <c r="G1" s="217"/>
      <c r="H1" s="217"/>
      <c r="I1" s="119"/>
    </row>
    <row r="2" spans="1:10">
      <c r="A2" s="218" t="s">
        <v>121</v>
      </c>
      <c r="B2" s="219"/>
      <c r="C2" s="219"/>
      <c r="D2" s="219"/>
      <c r="E2" s="219"/>
      <c r="F2" s="219"/>
      <c r="G2" s="219"/>
      <c r="H2" s="219"/>
      <c r="I2" s="119"/>
    </row>
    <row r="3" spans="1:10" ht="15.75" customHeight="1">
      <c r="A3" s="596" t="s">
        <v>29</v>
      </c>
      <c r="B3" s="597"/>
      <c r="C3" s="597"/>
      <c r="D3" s="597"/>
      <c r="E3" s="597"/>
      <c r="F3" s="597"/>
      <c r="G3" s="597"/>
      <c r="H3" s="598"/>
      <c r="I3" s="119"/>
    </row>
    <row r="4" spans="1:10">
      <c r="A4" s="218" t="s">
        <v>192</v>
      </c>
      <c r="B4" s="219"/>
      <c r="C4" s="219"/>
      <c r="D4" s="219"/>
      <c r="E4" s="219"/>
      <c r="F4" s="219"/>
      <c r="G4" s="219"/>
      <c r="H4" s="219"/>
      <c r="I4" s="119"/>
    </row>
    <row r="5" spans="1:10">
      <c r="A5" s="218" t="s">
        <v>122</v>
      </c>
      <c r="B5" s="219"/>
      <c r="C5" s="219"/>
      <c r="D5" s="219"/>
      <c r="E5" s="219"/>
      <c r="F5" s="219"/>
      <c r="G5" s="219"/>
      <c r="H5" s="219"/>
      <c r="I5" s="119"/>
    </row>
    <row r="6" spans="1:10">
      <c r="A6" s="220" t="s">
        <v>121</v>
      </c>
      <c r="B6" s="221"/>
      <c r="C6" s="221"/>
      <c r="D6" s="221"/>
      <c r="E6" s="221"/>
      <c r="F6" s="221"/>
      <c r="G6" s="221"/>
      <c r="H6" s="221"/>
      <c r="I6" s="119"/>
    </row>
    <row r="7" spans="1:10">
      <c r="A7" s="220" t="s">
        <v>123</v>
      </c>
      <c r="B7" s="221"/>
      <c r="C7" s="221"/>
      <c r="D7" s="221"/>
      <c r="E7" s="221"/>
      <c r="F7" s="221"/>
      <c r="G7" s="221"/>
      <c r="H7" s="221"/>
      <c r="I7" s="119"/>
    </row>
    <row r="8" spans="1:10">
      <c r="A8" s="222" t="s">
        <v>124</v>
      </c>
      <c r="B8" s="223"/>
      <c r="C8" s="223"/>
      <c r="D8" s="223"/>
      <c r="E8" s="223"/>
      <c r="F8" s="223"/>
      <c r="G8" s="223"/>
      <c r="H8" s="223"/>
      <c r="I8" s="119"/>
    </row>
    <row r="9" spans="1:10" ht="15" customHeight="1">
      <c r="A9" s="265" t="s">
        <v>125</v>
      </c>
      <c r="B9" s="266" t="str">
        <f>+'49　食中毒記事等 '!A2</f>
        <v>高齢者248人が下痢 集団食中毒 原因は「ウエルシュ菌」</v>
      </c>
      <c r="C9" s="267"/>
      <c r="D9" s="267"/>
      <c r="E9" s="267"/>
      <c r="F9" s="267"/>
      <c r="G9" s="267"/>
      <c r="H9" s="267"/>
      <c r="I9" s="119"/>
    </row>
    <row r="10" spans="1:10" ht="15" customHeight="1">
      <c r="A10" s="265" t="s">
        <v>126</v>
      </c>
      <c r="B10" s="266" t="str">
        <f>+'[1]40　ノロウイルス関連情報 '!H72</f>
        <v>管理レベル「1」　</v>
      </c>
      <c r="C10" s="266" t="s">
        <v>258</v>
      </c>
      <c r="D10" s="268">
        <f>+'49　ノロウイルス関連情報 '!G73</f>
        <v>4.38</v>
      </c>
      <c r="E10" s="266" t="s">
        <v>259</v>
      </c>
      <c r="F10" s="269">
        <f>+'49　ノロウイルス関連情報 '!I73</f>
        <v>0.56000000000000005</v>
      </c>
      <c r="G10" s="267" t="s">
        <v>29</v>
      </c>
      <c r="H10" s="267"/>
      <c r="I10" s="119"/>
    </row>
    <row r="11" spans="1:10" s="138" customFormat="1" ht="15" customHeight="1">
      <c r="A11" s="270" t="s">
        <v>127</v>
      </c>
      <c r="B11" s="602" t="str">
        <f>+'49残留農薬　等 '!A2</f>
        <v>中国産クワイから残留農薬検出　おせち料理用、京都府が業者に廃棄命令</v>
      </c>
      <c r="C11" s="602"/>
      <c r="D11" s="602"/>
      <c r="E11" s="602"/>
      <c r="F11" s="602"/>
      <c r="G11" s="602"/>
      <c r="H11" s="271"/>
      <c r="I11" s="137"/>
      <c r="J11" s="138" t="s">
        <v>128</v>
      </c>
    </row>
    <row r="12" spans="1:10" ht="15" customHeight="1">
      <c r="A12" s="265" t="s">
        <v>129</v>
      </c>
      <c r="B12" s="266" t="str">
        <f>+'49　食品表示'!A2</f>
        <v>アレルギー食品表示の義務化 「くるみ」を新たに追加へ</v>
      </c>
      <c r="C12" s="267"/>
      <c r="D12" s="267"/>
      <c r="E12" s="267"/>
      <c r="F12" s="267"/>
      <c r="G12" s="267"/>
      <c r="H12" s="267"/>
      <c r="I12" s="119"/>
    </row>
    <row r="13" spans="1:10" ht="15" customHeight="1">
      <c r="A13" s="265" t="s">
        <v>130</v>
      </c>
      <c r="B13" s="272" t="str">
        <f>+'49　海外情報'!A2</f>
        <v xml:space="preserve">与党立法委員、中国産酒類の禁輸訴え 経済部「検討する」／台湾 - ライブドアニュース </v>
      </c>
      <c r="C13" s="267"/>
      <c r="D13" s="267"/>
      <c r="E13" s="267"/>
      <c r="F13" s="267"/>
      <c r="G13" s="267"/>
      <c r="H13" s="267"/>
      <c r="I13" s="119"/>
    </row>
    <row r="14" spans="1:10" ht="15" customHeight="1">
      <c r="A14" s="272" t="s">
        <v>131</v>
      </c>
      <c r="B14" s="273" t="str">
        <f>+'49　海外情報'!A5</f>
        <v xml:space="preserve">タイのホテル外食大手マイナー、喫茶店チェーン買収 | newsclip - ニュースクリップ </v>
      </c>
      <c r="C14" s="599" t="str">
        <f>+'49　海外情報'!B3</f>
        <v>台湾</v>
      </c>
      <c r="D14" s="599"/>
      <c r="E14" s="599"/>
      <c r="F14" s="599"/>
      <c r="G14" s="599"/>
      <c r="H14" s="600"/>
      <c r="I14" s="119"/>
    </row>
    <row r="15" spans="1:10" ht="15" customHeight="1">
      <c r="A15" s="265" t="s">
        <v>132</v>
      </c>
      <c r="B15" s="266" t="str">
        <f>+'49　感染症統計'!A20</f>
        <v>※2022年 第48週（11/28～12/4） 現在</v>
      </c>
      <c r="C15" s="267"/>
      <c r="D15" s="266" t="s">
        <v>21</v>
      </c>
      <c r="E15" s="267"/>
      <c r="F15" s="267"/>
      <c r="G15" s="267"/>
      <c r="H15" s="267"/>
      <c r="I15" s="119"/>
    </row>
    <row r="16" spans="1:10" ht="15" customHeight="1">
      <c r="A16" s="265" t="s">
        <v>133</v>
      </c>
      <c r="B16" s="601" t="str">
        <f>+'49　感染症情報'!B2</f>
        <v>2022年 第47週（11月21日〜 11月27日）</v>
      </c>
      <c r="C16" s="601"/>
      <c r="D16" s="601"/>
      <c r="E16" s="601"/>
      <c r="F16" s="601"/>
      <c r="G16" s="601"/>
      <c r="H16" s="267"/>
      <c r="I16" s="119"/>
    </row>
    <row r="17" spans="1:9" ht="15" customHeight="1">
      <c r="A17" s="265" t="s">
        <v>230</v>
      </c>
      <c r="B17" s="418" t="str">
        <f>+'49  衛生訓話'!A2</f>
        <v>今週のお題　(年末になりました　来年に向けて　大掃除)</v>
      </c>
      <c r="C17" s="267"/>
      <c r="D17" s="267"/>
      <c r="E17" s="267"/>
      <c r="F17" s="274"/>
      <c r="G17" s="267"/>
      <c r="H17" s="267"/>
      <c r="I17" s="119"/>
    </row>
    <row r="18" spans="1:9" ht="15" customHeight="1">
      <c r="A18" s="265" t="s">
        <v>137</v>
      </c>
      <c r="B18" s="267" t="str">
        <f>+'49　新型コロナウイルス情報'!C4</f>
        <v>今週の新型コロナ 新規感染者数　世界で403万人(対前週の増減 : 25万人増加)</v>
      </c>
      <c r="C18" s="267"/>
      <c r="D18" s="267"/>
      <c r="E18" s="267"/>
      <c r="F18" s="267" t="s">
        <v>21</v>
      </c>
      <c r="G18" s="267"/>
      <c r="H18" s="267"/>
      <c r="I18" s="119"/>
    </row>
    <row r="19" spans="1:9" ht="15" customHeight="1">
      <c r="A19" s="265" t="s">
        <v>195</v>
      </c>
      <c r="B19" s="885" t="s">
        <v>468</v>
      </c>
      <c r="C19" s="267"/>
      <c r="D19" s="267"/>
      <c r="E19" s="267"/>
      <c r="F19" s="267"/>
      <c r="G19" s="267"/>
      <c r="H19" s="267"/>
      <c r="I19" s="119"/>
    </row>
    <row r="20" spans="1:9">
      <c r="A20" s="222" t="s">
        <v>124</v>
      </c>
      <c r="B20" s="223"/>
      <c r="C20" s="223"/>
      <c r="D20" s="223"/>
      <c r="E20" s="223"/>
      <c r="F20" s="223"/>
      <c r="G20" s="223"/>
      <c r="H20" s="223"/>
      <c r="I20" s="119"/>
    </row>
    <row r="21" spans="1:9">
      <c r="A21" s="220" t="s">
        <v>21</v>
      </c>
      <c r="B21" s="221"/>
      <c r="C21" s="221"/>
      <c r="D21" s="221"/>
      <c r="E21" s="221"/>
      <c r="F21" s="221"/>
      <c r="G21" s="221"/>
      <c r="H21" s="221"/>
      <c r="I21" s="119"/>
    </row>
    <row r="22" spans="1:9">
      <c r="A22" s="120" t="s">
        <v>134</v>
      </c>
      <c r="I22" s="119"/>
    </row>
    <row r="23" spans="1:9">
      <c r="A23" s="119"/>
      <c r="I23" s="119"/>
    </row>
    <row r="24" spans="1:9">
      <c r="A24" s="119"/>
      <c r="I24" s="119"/>
    </row>
    <row r="25" spans="1:9">
      <c r="A25" s="119"/>
      <c r="I25" s="119"/>
    </row>
    <row r="26" spans="1:9">
      <c r="A26" s="119"/>
      <c r="I26" s="119"/>
    </row>
    <row r="27" spans="1:9">
      <c r="A27" s="119"/>
      <c r="I27" s="119"/>
    </row>
    <row r="28" spans="1:9">
      <c r="A28" s="119"/>
      <c r="I28" s="119"/>
    </row>
    <row r="29" spans="1:9">
      <c r="A29" s="119"/>
      <c r="I29" s="119"/>
    </row>
    <row r="30" spans="1:9">
      <c r="A30" s="119"/>
      <c r="I30" s="119"/>
    </row>
    <row r="31" spans="1:9">
      <c r="A31" s="119"/>
      <c r="I31" s="119"/>
    </row>
    <row r="32" spans="1:9">
      <c r="A32" s="119"/>
      <c r="I32" s="119"/>
    </row>
    <row r="33" spans="1:9" ht="13.8" thickBot="1">
      <c r="A33" s="121"/>
      <c r="B33" s="122"/>
      <c r="C33" s="122"/>
      <c r="D33" s="122"/>
      <c r="E33" s="122"/>
      <c r="F33" s="122"/>
      <c r="G33" s="122"/>
      <c r="H33" s="122"/>
      <c r="I33" s="119"/>
    </row>
    <row r="34" spans="1:9" ht="13.8" thickTop="1"/>
    <row r="37" spans="1:9" ht="24.6">
      <c r="A37" s="151" t="s">
        <v>158</v>
      </c>
    </row>
    <row r="38" spans="1:9" ht="40.5" customHeight="1">
      <c r="A38" s="603" t="s">
        <v>159</v>
      </c>
      <c r="B38" s="603"/>
      <c r="C38" s="603"/>
      <c r="D38" s="603"/>
      <c r="E38" s="603"/>
      <c r="F38" s="603"/>
      <c r="G38" s="603"/>
    </row>
    <row r="39" spans="1:9" ht="30.75" customHeight="1">
      <c r="A39" s="595" t="s">
        <v>160</v>
      </c>
      <c r="B39" s="595"/>
      <c r="C39" s="595"/>
      <c r="D39" s="595"/>
      <c r="E39" s="595"/>
      <c r="F39" s="595"/>
      <c r="G39" s="595"/>
    </row>
    <row r="40" spans="1:9" ht="15">
      <c r="A40" s="152"/>
    </row>
    <row r="41" spans="1:9" ht="69.75" customHeight="1">
      <c r="A41" s="590" t="s">
        <v>168</v>
      </c>
      <c r="B41" s="590"/>
      <c r="C41" s="590"/>
      <c r="D41" s="590"/>
      <c r="E41" s="590"/>
      <c r="F41" s="590"/>
      <c r="G41" s="590"/>
    </row>
    <row r="42" spans="1:9" ht="35.25" customHeight="1">
      <c r="A42" s="595" t="s">
        <v>161</v>
      </c>
      <c r="B42" s="595"/>
      <c r="C42" s="595"/>
      <c r="D42" s="595"/>
      <c r="E42" s="595"/>
      <c r="F42" s="595"/>
      <c r="G42" s="595"/>
    </row>
    <row r="43" spans="1:9" ht="59.25" customHeight="1">
      <c r="A43" s="590" t="s">
        <v>162</v>
      </c>
      <c r="B43" s="590"/>
      <c r="C43" s="590"/>
      <c r="D43" s="590"/>
      <c r="E43" s="590"/>
      <c r="F43" s="590"/>
      <c r="G43" s="590"/>
    </row>
    <row r="44" spans="1:9" ht="15">
      <c r="A44" s="153"/>
    </row>
    <row r="45" spans="1:9" ht="27.75" customHeight="1">
      <c r="A45" s="592" t="s">
        <v>163</v>
      </c>
      <c r="B45" s="592"/>
      <c r="C45" s="592"/>
      <c r="D45" s="592"/>
      <c r="E45" s="592"/>
      <c r="F45" s="592"/>
      <c r="G45" s="592"/>
    </row>
    <row r="46" spans="1:9" ht="53.25" customHeight="1">
      <c r="A46" s="591" t="s">
        <v>169</v>
      </c>
      <c r="B46" s="590"/>
      <c r="C46" s="590"/>
      <c r="D46" s="590"/>
      <c r="E46" s="590"/>
      <c r="F46" s="590"/>
      <c r="G46" s="590"/>
    </row>
    <row r="47" spans="1:9" ht="15">
      <c r="A47" s="153"/>
    </row>
    <row r="48" spans="1:9" ht="32.25" customHeight="1">
      <c r="A48" s="592" t="s">
        <v>164</v>
      </c>
      <c r="B48" s="592"/>
      <c r="C48" s="592"/>
      <c r="D48" s="592"/>
      <c r="E48" s="592"/>
      <c r="F48" s="592"/>
      <c r="G48" s="592"/>
    </row>
    <row r="49" spans="1:7" ht="15">
      <c r="A49" s="152"/>
    </row>
    <row r="50" spans="1:7" ht="87" customHeight="1">
      <c r="A50" s="591" t="s">
        <v>170</v>
      </c>
      <c r="B50" s="590"/>
      <c r="C50" s="590"/>
      <c r="D50" s="590"/>
      <c r="E50" s="590"/>
      <c r="F50" s="590"/>
      <c r="G50" s="590"/>
    </row>
    <row r="51" spans="1:7" ht="15">
      <c r="A51" s="153"/>
    </row>
    <row r="52" spans="1:7" ht="32.25" customHeight="1">
      <c r="A52" s="592" t="s">
        <v>165</v>
      </c>
      <c r="B52" s="592"/>
      <c r="C52" s="592"/>
      <c r="D52" s="592"/>
      <c r="E52" s="592"/>
      <c r="F52" s="592"/>
      <c r="G52" s="592"/>
    </row>
    <row r="53" spans="1:7" ht="29.25" customHeight="1">
      <c r="A53" s="590" t="s">
        <v>166</v>
      </c>
      <c r="B53" s="590"/>
      <c r="C53" s="590"/>
      <c r="D53" s="590"/>
      <c r="E53" s="590"/>
      <c r="F53" s="590"/>
      <c r="G53" s="590"/>
    </row>
    <row r="54" spans="1:7" ht="15">
      <c r="A54" s="153"/>
    </row>
    <row r="55" spans="1:7" s="138" customFormat="1" ht="110.25" customHeight="1">
      <c r="A55" s="593" t="s">
        <v>171</v>
      </c>
      <c r="B55" s="594"/>
      <c r="C55" s="594"/>
      <c r="D55" s="594"/>
      <c r="E55" s="594"/>
      <c r="F55" s="594"/>
      <c r="G55" s="594"/>
    </row>
    <row r="56" spans="1:7" ht="34.5" customHeight="1">
      <c r="A56" s="595" t="s">
        <v>167</v>
      </c>
      <c r="B56" s="595"/>
      <c r="C56" s="595"/>
      <c r="D56" s="595"/>
      <c r="E56" s="595"/>
      <c r="F56" s="595"/>
      <c r="G56" s="595"/>
    </row>
    <row r="57" spans="1:7" ht="114" customHeight="1">
      <c r="A57" s="591" t="s">
        <v>172</v>
      </c>
      <c r="B57" s="590"/>
      <c r="C57" s="590"/>
      <c r="D57" s="590"/>
      <c r="E57" s="590"/>
      <c r="F57" s="590"/>
      <c r="G57" s="590"/>
    </row>
    <row r="58" spans="1:7" ht="109.5" customHeight="1">
      <c r="A58" s="590"/>
      <c r="B58" s="590"/>
      <c r="C58" s="590"/>
      <c r="D58" s="590"/>
      <c r="E58" s="590"/>
      <c r="F58" s="590"/>
      <c r="G58" s="590"/>
    </row>
    <row r="59" spans="1:7" ht="15">
      <c r="A59" s="153"/>
    </row>
    <row r="60" spans="1:7" s="150" customFormat="1" ht="57.75" customHeight="1">
      <c r="A60" s="590"/>
      <c r="B60" s="590"/>
      <c r="C60" s="590"/>
      <c r="D60" s="590"/>
      <c r="E60" s="590"/>
      <c r="F60" s="590"/>
      <c r="G60" s="590"/>
    </row>
  </sheetData>
  <mergeCells count="20">
    <mergeCell ref="A3:H3"/>
    <mergeCell ref="C14:H14"/>
    <mergeCell ref="B16:G16"/>
    <mergeCell ref="B11:G11"/>
    <mergeCell ref="A38:G38"/>
    <mergeCell ref="A46:G46"/>
    <mergeCell ref="A45:G45"/>
    <mergeCell ref="A52:G52"/>
    <mergeCell ref="A39:G39"/>
    <mergeCell ref="A41:G41"/>
    <mergeCell ref="A43:G43"/>
    <mergeCell ref="A42:G42"/>
    <mergeCell ref="A58:G58"/>
    <mergeCell ref="A57:G57"/>
    <mergeCell ref="A60:G60"/>
    <mergeCell ref="A50:G50"/>
    <mergeCell ref="A48:G48"/>
    <mergeCell ref="A55:G55"/>
    <mergeCell ref="A53:G53"/>
    <mergeCell ref="A56:G56"/>
  </mergeCells>
  <phoneticPr fontId="33"/>
  <hyperlinks>
    <hyperlink ref="A38"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DC6C3-5FD5-45AC-8EE2-D8D2B861F6DF}">
  <dimension ref="A1:V30"/>
  <sheetViews>
    <sheetView view="pageBreakPreview" zoomScaleNormal="100" zoomScaleSheetLayoutView="100" workbookViewId="0">
      <selection activeCell="V26" sqref="V26"/>
    </sheetView>
  </sheetViews>
  <sheetFormatPr defaultRowHeight="13.2"/>
  <cols>
    <col min="9" max="9" width="8.88671875" customWidth="1"/>
    <col min="10" max="10" width="8.88671875" hidden="1" customWidth="1"/>
    <col min="11" max="11" width="0.77734375" customWidth="1"/>
    <col min="19" max="19" width="4.77734375" customWidth="1"/>
    <col min="21" max="21" width="3.88671875" customWidth="1"/>
  </cols>
  <sheetData>
    <row r="1" spans="1:22">
      <c r="A1" s="468"/>
      <c r="B1" s="468"/>
      <c r="C1" s="468"/>
      <c r="D1" s="468"/>
      <c r="E1" s="468"/>
      <c r="F1" s="468"/>
      <c r="G1" s="468"/>
      <c r="H1" s="468"/>
      <c r="I1" s="468"/>
      <c r="J1" s="468"/>
      <c r="K1" s="468"/>
      <c r="L1" s="468"/>
      <c r="M1" s="468"/>
      <c r="N1" s="468"/>
      <c r="O1" s="468"/>
      <c r="P1" s="468"/>
      <c r="Q1" s="468"/>
      <c r="R1" s="468"/>
      <c r="S1" s="468"/>
      <c r="T1" s="468"/>
      <c r="U1" s="468"/>
      <c r="V1" s="468"/>
    </row>
    <row r="2" spans="1:22" ht="24.6">
      <c r="A2" s="468"/>
      <c r="B2" s="489"/>
      <c r="C2" s="490"/>
      <c r="D2" s="490"/>
      <c r="E2" s="490"/>
      <c r="F2" s="490"/>
      <c r="G2" s="490"/>
      <c r="H2" s="490"/>
      <c r="I2" s="490"/>
      <c r="J2" s="490"/>
      <c r="K2" s="490"/>
      <c r="L2" s="490"/>
      <c r="M2" s="490"/>
      <c r="N2" s="510"/>
      <c r="O2" s="511"/>
      <c r="P2" s="511"/>
      <c r="Q2" s="511"/>
      <c r="R2" s="511"/>
      <c r="S2" s="511"/>
      <c r="T2" s="511"/>
      <c r="U2" s="468"/>
    </row>
    <row r="3" spans="1:22">
      <c r="A3" s="468"/>
      <c r="B3" s="468"/>
      <c r="C3" s="468"/>
      <c r="D3" s="468"/>
      <c r="E3" s="468"/>
      <c r="F3" s="468"/>
      <c r="G3" s="468"/>
      <c r="H3" s="468"/>
      <c r="I3" s="468"/>
      <c r="J3" s="468"/>
      <c r="K3" s="468"/>
      <c r="L3" s="468"/>
      <c r="M3" s="468"/>
      <c r="N3" s="468"/>
      <c r="O3" s="468"/>
      <c r="P3" s="468"/>
      <c r="Q3" s="468"/>
      <c r="R3" s="468"/>
      <c r="S3" s="468"/>
      <c r="T3" s="468"/>
      <c r="U3" s="468"/>
    </row>
    <row r="4" spans="1:22" ht="13.2" customHeight="1">
      <c r="A4" s="468"/>
      <c r="B4" s="468"/>
      <c r="C4" s="468"/>
      <c r="D4" s="468"/>
      <c r="E4" s="468"/>
      <c r="F4" s="468"/>
      <c r="G4" s="468"/>
      <c r="H4" s="468"/>
      <c r="I4" s="884" t="s">
        <v>467</v>
      </c>
      <c r="J4" s="884"/>
      <c r="K4" s="884"/>
      <c r="L4" s="884"/>
      <c r="M4" s="884"/>
      <c r="N4" s="884"/>
      <c r="O4" s="884"/>
      <c r="P4" s="884"/>
      <c r="Q4" s="884"/>
      <c r="R4" s="884"/>
      <c r="S4" s="884"/>
      <c r="T4" s="884"/>
      <c r="U4" s="468" t="s">
        <v>205</v>
      </c>
    </row>
    <row r="5" spans="1:22" ht="13.2" customHeight="1">
      <c r="A5" s="468"/>
      <c r="B5" s="468"/>
      <c r="C5" s="468"/>
      <c r="D5" s="468"/>
      <c r="E5" s="468"/>
      <c r="F5" s="468"/>
      <c r="G5" s="468"/>
      <c r="H5" s="468"/>
      <c r="I5" s="884"/>
      <c r="J5" s="884"/>
      <c r="K5" s="884"/>
      <c r="L5" s="884"/>
      <c r="M5" s="884"/>
      <c r="N5" s="884"/>
      <c r="O5" s="884"/>
      <c r="P5" s="884"/>
      <c r="Q5" s="884"/>
      <c r="R5" s="884"/>
      <c r="S5" s="884"/>
      <c r="T5" s="884"/>
      <c r="U5" s="468"/>
    </row>
    <row r="6" spans="1:22" ht="13.2" customHeight="1">
      <c r="A6" s="468"/>
      <c r="B6" s="468"/>
      <c r="C6" s="468"/>
      <c r="D6" s="468"/>
      <c r="E6" s="468"/>
      <c r="F6" s="468"/>
      <c r="G6" s="468"/>
      <c r="H6" s="468"/>
      <c r="I6" s="884"/>
      <c r="J6" s="884"/>
      <c r="K6" s="884"/>
      <c r="L6" s="884"/>
      <c r="M6" s="884"/>
      <c r="N6" s="884"/>
      <c r="O6" s="884"/>
      <c r="P6" s="884"/>
      <c r="Q6" s="884"/>
      <c r="R6" s="884"/>
      <c r="S6" s="884"/>
      <c r="T6" s="884"/>
      <c r="U6" s="468"/>
    </row>
    <row r="7" spans="1:22" ht="13.2" customHeight="1">
      <c r="A7" s="468"/>
      <c r="B7" s="468"/>
      <c r="C7" s="468"/>
      <c r="D7" s="468"/>
      <c r="E7" s="468"/>
      <c r="F7" s="468"/>
      <c r="G7" s="468"/>
      <c r="H7" s="468"/>
      <c r="I7" s="884"/>
      <c r="J7" s="884"/>
      <c r="K7" s="884"/>
      <c r="L7" s="884"/>
      <c r="M7" s="884"/>
      <c r="N7" s="884"/>
      <c r="O7" s="884"/>
      <c r="P7" s="884"/>
      <c r="Q7" s="884"/>
      <c r="R7" s="884"/>
      <c r="S7" s="884"/>
      <c r="T7" s="884"/>
      <c r="U7" s="468"/>
    </row>
    <row r="8" spans="1:22" ht="13.2" customHeight="1">
      <c r="A8" s="468"/>
      <c r="B8" s="468"/>
      <c r="C8" s="468"/>
      <c r="D8" s="468"/>
      <c r="E8" s="468"/>
      <c r="F8" s="468"/>
      <c r="G8" s="468"/>
      <c r="H8" s="468"/>
      <c r="I8" s="884"/>
      <c r="J8" s="884"/>
      <c r="K8" s="884"/>
      <c r="L8" s="884"/>
      <c r="M8" s="884"/>
      <c r="N8" s="884"/>
      <c r="O8" s="884"/>
      <c r="P8" s="884"/>
      <c r="Q8" s="884"/>
      <c r="R8" s="884"/>
      <c r="S8" s="884"/>
      <c r="T8" s="884"/>
      <c r="U8" s="468"/>
    </row>
    <row r="9" spans="1:22" ht="13.2" customHeight="1">
      <c r="A9" s="468"/>
      <c r="B9" s="468"/>
      <c r="C9" s="468"/>
      <c r="D9" s="468"/>
      <c r="E9" s="468"/>
      <c r="F9" s="468"/>
      <c r="G9" s="468"/>
      <c r="H9" s="468"/>
      <c r="I9" s="884"/>
      <c r="J9" s="884"/>
      <c r="K9" s="884"/>
      <c r="L9" s="884"/>
      <c r="M9" s="884"/>
      <c r="N9" s="884"/>
      <c r="O9" s="884"/>
      <c r="P9" s="884"/>
      <c r="Q9" s="884"/>
      <c r="R9" s="884"/>
      <c r="S9" s="884"/>
      <c r="T9" s="884"/>
      <c r="U9" s="468"/>
    </row>
    <row r="10" spans="1:22">
      <c r="A10" s="468"/>
      <c r="B10" s="468"/>
      <c r="C10" s="468"/>
      <c r="D10" s="468"/>
      <c r="E10" s="468"/>
      <c r="F10" s="468"/>
      <c r="G10" s="468"/>
      <c r="H10" s="468"/>
      <c r="I10" s="468"/>
      <c r="J10" s="468"/>
      <c r="K10" s="468"/>
      <c r="L10" s="468"/>
      <c r="M10" s="468"/>
      <c r="N10" s="468"/>
      <c r="O10" s="468"/>
      <c r="P10" s="468"/>
      <c r="Q10" s="468"/>
      <c r="R10" s="468"/>
      <c r="S10" s="468"/>
      <c r="T10" s="468"/>
      <c r="U10" s="468"/>
    </row>
    <row r="11" spans="1:22" ht="21" customHeight="1">
      <c r="A11" s="468"/>
      <c r="B11" s="468"/>
      <c r="C11" s="468"/>
      <c r="D11" s="468"/>
      <c r="E11" s="468"/>
      <c r="F11" s="468"/>
      <c r="G11" s="468"/>
      <c r="H11" s="468"/>
      <c r="I11" s="468"/>
      <c r="J11" s="468"/>
      <c r="K11" s="468"/>
      <c r="L11" s="468"/>
      <c r="M11" s="468"/>
      <c r="N11" s="468"/>
      <c r="O11" s="468"/>
      <c r="P11" s="468"/>
      <c r="Q11" s="468"/>
      <c r="R11" s="468"/>
      <c r="S11" s="468"/>
      <c r="T11" s="468"/>
      <c r="U11" s="468"/>
    </row>
    <row r="12" spans="1:22" ht="13.2" customHeight="1">
      <c r="A12" s="468"/>
      <c r="B12" s="468"/>
      <c r="C12" s="468"/>
      <c r="D12" s="468"/>
      <c r="E12" s="468"/>
      <c r="F12" s="468"/>
      <c r="G12" s="468"/>
      <c r="H12" s="468"/>
      <c r="I12" s="468"/>
      <c r="J12" s="468"/>
      <c r="K12" s="468"/>
      <c r="L12" s="468"/>
      <c r="M12" s="468"/>
      <c r="N12" s="468"/>
      <c r="O12" s="468"/>
      <c r="P12" s="468"/>
      <c r="Q12" s="468"/>
      <c r="R12" s="468"/>
      <c r="S12" s="468"/>
      <c r="T12" s="468"/>
      <c r="U12" s="468"/>
    </row>
    <row r="13" spans="1:22" ht="13.2" customHeight="1">
      <c r="A13" s="468"/>
      <c r="B13" s="468"/>
      <c r="C13" s="468"/>
      <c r="D13" s="468"/>
      <c r="E13" s="468"/>
      <c r="F13" s="468"/>
      <c r="G13" s="468"/>
      <c r="H13" s="468"/>
      <c r="I13" s="468"/>
      <c r="J13" s="468"/>
      <c r="K13" s="468"/>
      <c r="L13" s="468"/>
      <c r="M13" s="468"/>
      <c r="N13" s="468"/>
      <c r="O13" s="468"/>
      <c r="P13" s="468"/>
      <c r="Q13" s="468"/>
      <c r="R13" s="468"/>
      <c r="S13" s="468"/>
      <c r="T13" s="468"/>
      <c r="U13" s="468"/>
    </row>
    <row r="14" spans="1:22">
      <c r="A14" s="468"/>
      <c r="B14" s="468"/>
      <c r="C14" s="468"/>
      <c r="D14" s="468"/>
      <c r="E14" s="468"/>
      <c r="F14" s="468"/>
      <c r="G14" s="468"/>
      <c r="H14" s="468"/>
      <c r="I14" s="468"/>
      <c r="J14" s="468"/>
      <c r="K14" s="468"/>
      <c r="L14" s="468"/>
      <c r="M14" s="468"/>
      <c r="N14" s="468"/>
      <c r="O14" s="468"/>
      <c r="P14" s="468"/>
      <c r="Q14" s="468"/>
      <c r="R14" s="468"/>
      <c r="S14" s="468"/>
      <c r="T14" s="468"/>
      <c r="U14" s="468"/>
    </row>
    <row r="15" spans="1:22">
      <c r="A15" s="468"/>
      <c r="B15" s="468"/>
      <c r="C15" s="468"/>
      <c r="D15" s="468"/>
      <c r="E15" s="468"/>
      <c r="F15" s="468"/>
      <c r="G15" s="468"/>
      <c r="H15" s="468"/>
      <c r="I15" s="468"/>
      <c r="J15" s="468"/>
      <c r="K15" s="468"/>
      <c r="L15" s="468"/>
      <c r="M15" s="468"/>
      <c r="N15" s="468"/>
      <c r="O15" s="468"/>
      <c r="P15" s="468"/>
      <c r="Q15" s="468"/>
      <c r="R15" s="468"/>
      <c r="S15" s="468"/>
      <c r="T15" s="468"/>
      <c r="U15" s="468"/>
    </row>
    <row r="16" spans="1:22">
      <c r="A16" s="468"/>
      <c r="B16" s="468"/>
      <c r="C16" s="468"/>
      <c r="D16" s="468"/>
      <c r="E16" s="468"/>
      <c r="F16" s="468"/>
      <c r="G16" s="468"/>
      <c r="H16" s="468"/>
      <c r="I16" s="468"/>
      <c r="J16" s="468"/>
      <c r="K16" s="468"/>
      <c r="L16" s="468"/>
      <c r="M16" s="468"/>
      <c r="N16" s="468"/>
      <c r="O16" s="468"/>
      <c r="P16" s="468"/>
      <c r="Q16" s="468"/>
      <c r="R16" s="468"/>
      <c r="S16" s="468"/>
      <c r="T16" s="468"/>
      <c r="U16" s="468"/>
    </row>
    <row r="17" spans="1:21">
      <c r="A17" s="468"/>
      <c r="B17" s="883" t="s">
        <v>466</v>
      </c>
      <c r="C17" s="883"/>
      <c r="D17" s="883"/>
      <c r="E17" s="883"/>
      <c r="F17" s="883"/>
      <c r="G17" s="883"/>
      <c r="H17" s="883"/>
      <c r="I17" s="468"/>
      <c r="J17" s="468"/>
      <c r="K17" s="468"/>
      <c r="L17" s="468"/>
      <c r="M17" s="468"/>
      <c r="N17" s="468"/>
      <c r="O17" s="468"/>
      <c r="P17" s="468"/>
      <c r="Q17" s="468"/>
      <c r="R17" s="468"/>
      <c r="S17" s="468"/>
      <c r="T17" s="468"/>
      <c r="U17" s="468"/>
    </row>
    <row r="18" spans="1:21">
      <c r="A18" s="468"/>
      <c r="B18" s="883"/>
      <c r="C18" s="883"/>
      <c r="D18" s="883"/>
      <c r="E18" s="883"/>
      <c r="F18" s="883"/>
      <c r="G18" s="883"/>
      <c r="H18" s="883"/>
      <c r="I18" s="468"/>
      <c r="J18" s="468"/>
      <c r="K18" s="468"/>
      <c r="L18" s="468"/>
      <c r="M18" s="468"/>
      <c r="N18" s="468"/>
      <c r="O18" s="468"/>
      <c r="P18" s="468"/>
      <c r="Q18" s="468"/>
      <c r="R18" s="468"/>
      <c r="S18" s="468"/>
      <c r="T18" s="468"/>
      <c r="U18" s="468"/>
    </row>
    <row r="19" spans="1:21">
      <c r="A19" s="468"/>
      <c r="B19" s="883"/>
      <c r="C19" s="883"/>
      <c r="D19" s="883"/>
      <c r="E19" s="883"/>
      <c r="F19" s="883"/>
      <c r="G19" s="883"/>
      <c r="H19" s="883"/>
      <c r="I19" s="468"/>
      <c r="J19" s="468"/>
      <c r="K19" s="468"/>
      <c r="L19" s="468"/>
      <c r="M19" s="468"/>
      <c r="N19" s="468"/>
      <c r="O19" s="468"/>
      <c r="P19" s="468"/>
      <c r="Q19" s="468"/>
      <c r="R19" s="468"/>
      <c r="S19" s="468"/>
      <c r="T19" s="468"/>
      <c r="U19" s="468"/>
    </row>
    <row r="20" spans="1:21">
      <c r="A20" s="468"/>
      <c r="B20" s="883"/>
      <c r="C20" s="883"/>
      <c r="D20" s="883"/>
      <c r="E20" s="883"/>
      <c r="F20" s="883"/>
      <c r="G20" s="883"/>
      <c r="H20" s="883"/>
      <c r="I20" s="468"/>
      <c r="J20" s="468"/>
      <c r="K20" s="468"/>
      <c r="L20" s="468"/>
      <c r="M20" s="468"/>
      <c r="N20" s="468"/>
      <c r="O20" s="468"/>
      <c r="P20" s="468"/>
      <c r="Q20" s="468"/>
      <c r="R20" s="468"/>
      <c r="S20" s="468"/>
      <c r="T20" s="468"/>
      <c r="U20" s="468"/>
    </row>
    <row r="21" spans="1:21">
      <c r="A21" s="468"/>
      <c r="B21" s="883"/>
      <c r="C21" s="883"/>
      <c r="D21" s="883"/>
      <c r="E21" s="883"/>
      <c r="F21" s="883"/>
      <c r="G21" s="883"/>
      <c r="H21" s="883"/>
      <c r="I21" s="468"/>
      <c r="J21" s="468"/>
      <c r="K21" s="468"/>
      <c r="L21" s="468"/>
      <c r="M21" s="468"/>
      <c r="N21" s="468"/>
      <c r="O21" s="468"/>
      <c r="P21" s="468"/>
      <c r="Q21" s="468"/>
      <c r="R21" s="468"/>
      <c r="S21" s="468"/>
      <c r="T21" s="468"/>
      <c r="U21" s="468"/>
    </row>
    <row r="22" spans="1:21">
      <c r="A22" s="468"/>
      <c r="B22" s="883"/>
      <c r="C22" s="883"/>
      <c r="D22" s="883"/>
      <c r="E22" s="883"/>
      <c r="F22" s="883"/>
      <c r="G22" s="883"/>
      <c r="H22" s="883"/>
      <c r="I22" s="468"/>
      <c r="J22" s="468"/>
      <c r="K22" s="468"/>
      <c r="L22" s="468"/>
      <c r="M22" s="468"/>
      <c r="N22" s="468"/>
      <c r="O22" s="468"/>
      <c r="P22" s="468"/>
      <c r="Q22" s="468"/>
      <c r="R22" s="468"/>
      <c r="S22" s="468"/>
      <c r="T22" s="468"/>
      <c r="U22" s="468"/>
    </row>
    <row r="23" spans="1:21">
      <c r="A23" s="468"/>
      <c r="B23" s="883"/>
      <c r="C23" s="883"/>
      <c r="D23" s="883"/>
      <c r="E23" s="883"/>
      <c r="F23" s="883"/>
      <c r="G23" s="883"/>
      <c r="H23" s="883"/>
      <c r="I23" s="468"/>
      <c r="J23" s="468"/>
      <c r="K23" s="468"/>
      <c r="L23" s="468"/>
      <c r="M23" s="468"/>
      <c r="N23" s="468"/>
      <c r="O23" s="468"/>
      <c r="P23" s="468"/>
      <c r="Q23" s="468"/>
      <c r="R23" s="468"/>
      <c r="S23" s="468"/>
      <c r="T23" s="468"/>
      <c r="U23" s="468"/>
    </row>
    <row r="24" spans="1:21">
      <c r="A24" s="468"/>
      <c r="B24" s="883"/>
      <c r="C24" s="883"/>
      <c r="D24" s="883"/>
      <c r="E24" s="883"/>
      <c r="F24" s="883"/>
      <c r="G24" s="883"/>
      <c r="H24" s="883"/>
      <c r="I24" s="468"/>
      <c r="J24" s="468"/>
      <c r="K24" s="468"/>
      <c r="L24" s="468"/>
      <c r="M24" s="468"/>
      <c r="N24" s="468"/>
      <c r="O24" s="468"/>
      <c r="P24" s="468"/>
      <c r="Q24" s="468"/>
      <c r="R24" s="468"/>
      <c r="S24" s="468"/>
      <c r="T24" s="468"/>
      <c r="U24" s="468"/>
    </row>
    <row r="25" spans="1:21">
      <c r="A25" s="468"/>
      <c r="B25" s="883"/>
      <c r="C25" s="883"/>
      <c r="D25" s="883"/>
      <c r="E25" s="883"/>
      <c r="F25" s="883"/>
      <c r="G25" s="883"/>
      <c r="H25" s="883"/>
      <c r="I25" s="468"/>
      <c r="J25" s="468"/>
      <c r="K25" s="468"/>
      <c r="L25" s="468"/>
      <c r="M25" s="468"/>
      <c r="N25" s="468"/>
      <c r="O25" s="468"/>
      <c r="P25" s="468"/>
      <c r="Q25" s="468"/>
      <c r="R25" s="468"/>
      <c r="S25" s="468"/>
      <c r="T25" s="468"/>
      <c r="U25" s="468"/>
    </row>
    <row r="26" spans="1:21">
      <c r="A26" s="468"/>
      <c r="B26" s="883"/>
      <c r="C26" s="883"/>
      <c r="D26" s="883"/>
      <c r="E26" s="883"/>
      <c r="F26" s="883"/>
      <c r="G26" s="883"/>
      <c r="H26" s="883"/>
      <c r="I26" s="468"/>
      <c r="J26" s="468"/>
      <c r="K26" s="468"/>
      <c r="L26" s="468"/>
      <c r="M26" s="468"/>
      <c r="N26" s="468"/>
      <c r="O26" s="468"/>
      <c r="P26" s="468"/>
      <c r="Q26" s="468"/>
      <c r="R26" s="468"/>
      <c r="S26" s="468"/>
      <c r="T26" s="468"/>
      <c r="U26" s="468"/>
    </row>
    <row r="27" spans="1:21">
      <c r="A27" s="468"/>
      <c r="B27" s="883"/>
      <c r="C27" s="883"/>
      <c r="D27" s="883"/>
      <c r="E27" s="883"/>
      <c r="F27" s="883"/>
      <c r="G27" s="883"/>
      <c r="H27" s="883"/>
      <c r="I27" s="468"/>
      <c r="J27" s="468"/>
      <c r="K27" s="468"/>
      <c r="L27" s="468"/>
      <c r="M27" s="468"/>
      <c r="N27" s="468"/>
      <c r="O27" s="468"/>
      <c r="P27" s="468"/>
      <c r="Q27" s="468"/>
      <c r="R27" s="468"/>
      <c r="S27" s="468"/>
      <c r="T27" s="468"/>
      <c r="U27" s="468"/>
    </row>
    <row r="28" spans="1:21">
      <c r="A28" s="468"/>
      <c r="B28" s="468"/>
      <c r="C28" s="468"/>
      <c r="D28" s="468"/>
      <c r="E28" s="468"/>
      <c r="F28" s="468"/>
      <c r="G28" s="468"/>
      <c r="H28" s="468"/>
      <c r="I28" s="468"/>
      <c r="J28" s="468"/>
      <c r="K28" s="468"/>
      <c r="L28" s="468"/>
      <c r="M28" s="468"/>
      <c r="N28" s="468"/>
      <c r="O28" s="468"/>
      <c r="P28" s="468"/>
      <c r="Q28" s="468"/>
      <c r="R28" s="468"/>
      <c r="S28" s="468"/>
      <c r="T28" s="468"/>
      <c r="U28" s="468"/>
    </row>
    <row r="29" spans="1:21" ht="16.2">
      <c r="A29" s="468"/>
      <c r="B29" s="469"/>
      <c r="C29" s="470"/>
      <c r="D29" s="469"/>
      <c r="E29" s="469"/>
      <c r="F29" s="469"/>
      <c r="G29" s="469"/>
      <c r="H29" s="469"/>
      <c r="I29" s="469"/>
      <c r="J29" s="468"/>
      <c r="K29" s="468"/>
      <c r="L29" s="468"/>
      <c r="M29" s="468"/>
      <c r="N29" s="468"/>
      <c r="O29" s="468"/>
      <c r="P29" s="468"/>
      <c r="Q29" s="468"/>
      <c r="R29" s="468"/>
      <c r="S29" s="468"/>
      <c r="T29" s="468"/>
      <c r="U29" s="468"/>
    </row>
    <row r="30" spans="1:21">
      <c r="A30" s="468"/>
      <c r="B30" s="468"/>
      <c r="C30" s="468"/>
      <c r="D30" s="468"/>
      <c r="E30" s="468"/>
      <c r="F30" s="468"/>
      <c r="G30" s="468"/>
      <c r="H30" s="468"/>
      <c r="I30" s="468"/>
      <c r="J30" s="468"/>
      <c r="K30" s="468"/>
      <c r="L30" s="468"/>
      <c r="M30" s="468"/>
      <c r="N30" s="468"/>
      <c r="O30" s="468"/>
      <c r="P30" s="468"/>
      <c r="Q30" s="468"/>
      <c r="R30" s="468"/>
      <c r="S30" s="468"/>
      <c r="T30" s="468"/>
      <c r="U30" s="468"/>
    </row>
  </sheetData>
  <sheetProtection formatCells="0" formatColumns="0" formatRows="0" insertColumns="0" insertRows="0" insertHyperlinks="0" deleteColumns="0" deleteRows="0" sort="0" autoFilter="0" pivotTables="0"/>
  <mergeCells count="2">
    <mergeCell ref="B17:H27"/>
    <mergeCell ref="I4:T9"/>
  </mergeCells>
  <phoneticPr fontId="106"/>
  <pageMargins left="0.7" right="0.7" top="0.75" bottom="0.75" header="0.3" footer="0.3"/>
  <pageSetup paperSize="9" scale="4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tabColor theme="2" tint="-0.249977111117893"/>
    <pageSetUpPr fitToPage="1"/>
  </sheetPr>
  <dimension ref="A1:S84"/>
  <sheetViews>
    <sheetView tabSelected="1" zoomScaleNormal="100" zoomScaleSheetLayoutView="100" workbookViewId="0">
      <selection activeCell="N14" sqref="N14"/>
    </sheetView>
  </sheetViews>
  <sheetFormatPr defaultColWidth="9" defaultRowHeight="13.2"/>
  <cols>
    <col min="1" max="1" width="12.77734375" style="62" customWidth="1"/>
    <col min="2" max="2" width="5.109375" style="62" customWidth="1"/>
    <col min="3" max="3" width="3.77734375" style="62" customWidth="1"/>
    <col min="4" max="4" width="6.88671875" style="62" customWidth="1"/>
    <col min="5" max="5" width="13.109375" style="62" customWidth="1"/>
    <col min="6" max="6" width="13.109375" style="105" customWidth="1"/>
    <col min="7" max="7" width="11.33203125" style="62" customWidth="1"/>
    <col min="8" max="8" width="26.6640625" style="79" customWidth="1"/>
    <col min="9" max="9" width="13" style="70" customWidth="1"/>
    <col min="10" max="10" width="16.109375" style="70" customWidth="1"/>
    <col min="11" max="11" width="13.44140625" style="105" customWidth="1"/>
    <col min="12" max="12" width="20.44140625" style="105" customWidth="1"/>
    <col min="13" max="13" width="13.44140625" style="77" customWidth="1"/>
    <col min="14" max="14" width="22.44140625" style="62" customWidth="1"/>
    <col min="15" max="15" width="9" style="63"/>
    <col min="16" max="16384" width="9" style="62"/>
  </cols>
  <sheetData>
    <row r="1" spans="1:16" ht="26.25" customHeight="1" thickTop="1">
      <c r="A1" s="54" t="s">
        <v>236</v>
      </c>
      <c r="B1" s="55"/>
      <c r="C1" s="55"/>
      <c r="D1" s="56"/>
      <c r="E1" s="56"/>
      <c r="F1" s="57"/>
      <c r="G1" s="58"/>
      <c r="H1" s="59"/>
      <c r="I1" s="278" t="s">
        <v>38</v>
      </c>
      <c r="J1" s="79"/>
      <c r="K1" s="60"/>
      <c r="L1" s="279"/>
      <c r="M1" s="61"/>
    </row>
    <row r="2" spans="1:16" ht="17.399999999999999">
      <c r="A2" s="64"/>
      <c r="B2" s="280"/>
      <c r="C2" s="280"/>
      <c r="D2" s="280"/>
      <c r="E2" s="280"/>
      <c r="F2" s="280"/>
      <c r="G2" s="65"/>
      <c r="H2" s="66"/>
      <c r="I2" s="281" t="s">
        <v>39</v>
      </c>
      <c r="J2" s="67"/>
      <c r="K2" s="282" t="s">
        <v>21</v>
      </c>
      <c r="L2" s="68"/>
      <c r="M2" s="61"/>
      <c r="N2" s="236"/>
      <c r="P2" s="166"/>
    </row>
    <row r="3" spans="1:16" ht="17.399999999999999">
      <c r="A3" s="283" t="s">
        <v>29</v>
      </c>
      <c r="B3" s="284"/>
      <c r="D3" s="285"/>
      <c r="E3" s="285"/>
      <c r="F3" s="285"/>
      <c r="G3" s="69"/>
      <c r="H3"/>
      <c r="J3" s="286"/>
      <c r="L3" s="60"/>
      <c r="M3" s="71"/>
    </row>
    <row r="4" spans="1:16" ht="17.399999999999999">
      <c r="A4" s="72"/>
      <c r="B4" s="284"/>
      <c r="C4" s="105"/>
      <c r="D4" s="285"/>
      <c r="E4" s="285"/>
      <c r="F4" s="287"/>
      <c r="G4" s="73"/>
      <c r="H4" s="74"/>
      <c r="I4" s="74"/>
      <c r="J4" s="79"/>
      <c r="L4" s="60"/>
      <c r="M4" s="71"/>
      <c r="N4" s="359"/>
    </row>
    <row r="5" spans="1:16">
      <c r="A5" s="288"/>
      <c r="D5" s="285"/>
      <c r="E5" s="75"/>
      <c r="F5" s="289"/>
      <c r="G5" s="76"/>
      <c r="H5"/>
      <c r="I5" s="290"/>
      <c r="J5" s="79"/>
      <c r="M5" s="71"/>
    </row>
    <row r="6" spans="1:16" ht="17.399999999999999">
      <c r="A6" s="288"/>
      <c r="D6" s="285"/>
      <c r="E6" s="289"/>
      <c r="F6" s="289"/>
      <c r="G6" s="76"/>
      <c r="H6" s="66"/>
      <c r="I6" s="291"/>
      <c r="J6" s="79"/>
      <c r="M6" s="71"/>
    </row>
    <row r="7" spans="1:16">
      <c r="A7" s="288"/>
      <c r="D7" s="285"/>
      <c r="E7" s="289"/>
      <c r="F7" s="289"/>
      <c r="G7" s="76"/>
      <c r="H7" s="292"/>
      <c r="I7" s="290"/>
      <c r="J7" s="79"/>
      <c r="M7" s="71"/>
    </row>
    <row r="8" spans="1:16">
      <c r="A8" s="288"/>
      <c r="D8" s="285"/>
      <c r="E8" s="289"/>
      <c r="F8" s="289"/>
      <c r="G8" s="76"/>
      <c r="H8" s="67"/>
      <c r="I8" s="43"/>
      <c r="J8" s="43"/>
      <c r="K8" s="43"/>
    </row>
    <row r="9" spans="1:16">
      <c r="A9" s="288"/>
      <c r="D9" s="285"/>
      <c r="E9" s="289"/>
      <c r="F9" s="289"/>
      <c r="G9" s="76"/>
      <c r="H9" s="43"/>
      <c r="I9" s="43"/>
      <c r="J9" s="43"/>
      <c r="K9" s="43"/>
      <c r="N9" s="78"/>
    </row>
    <row r="10" spans="1:16">
      <c r="A10" s="288"/>
      <c r="D10" s="285"/>
      <c r="E10" s="289"/>
      <c r="F10" s="289"/>
      <c r="G10" s="76"/>
      <c r="H10" s="43"/>
      <c r="I10" s="43"/>
      <c r="J10" s="43"/>
      <c r="K10" s="43"/>
      <c r="N10" s="78" t="s">
        <v>40</v>
      </c>
    </row>
    <row r="11" spans="1:16">
      <c r="A11" s="288"/>
      <c r="D11" s="285"/>
      <c r="E11" s="289"/>
      <c r="F11" s="289"/>
      <c r="G11" s="76"/>
      <c r="H11" s="43"/>
      <c r="I11" s="43"/>
      <c r="J11" s="43"/>
      <c r="K11" s="43"/>
    </row>
    <row r="12" spans="1:16">
      <c r="A12" s="288"/>
      <c r="D12" s="285"/>
      <c r="E12" s="289"/>
      <c r="F12" s="289"/>
      <c r="G12" s="76"/>
      <c r="H12" s="43"/>
      <c r="I12" s="43"/>
      <c r="J12" s="43"/>
      <c r="K12" s="43"/>
      <c r="N12" s="78" t="s">
        <v>41</v>
      </c>
      <c r="O12" s="417"/>
    </row>
    <row r="13" spans="1:16">
      <c r="A13" s="288"/>
      <c r="D13" s="285"/>
      <c r="E13" s="289"/>
      <c r="F13" s="289"/>
      <c r="G13" s="76"/>
      <c r="H13" s="43"/>
      <c r="I13" s="43"/>
      <c r="J13" s="43"/>
      <c r="K13" s="43"/>
    </row>
    <row r="14" spans="1:16">
      <c r="A14" s="288"/>
      <c r="D14" s="285"/>
      <c r="E14" s="289"/>
      <c r="F14" s="289"/>
      <c r="G14" s="76"/>
      <c r="H14" s="43"/>
      <c r="I14" s="43"/>
      <c r="J14" s="43"/>
      <c r="K14" s="43"/>
      <c r="N14" s="293" t="s">
        <v>42</v>
      </c>
    </row>
    <row r="15" spans="1:16">
      <c r="A15" s="288"/>
      <c r="D15" s="285"/>
      <c r="E15" s="285" t="s">
        <v>21</v>
      </c>
      <c r="F15" s="287"/>
      <c r="G15" s="69"/>
      <c r="H15" s="292"/>
      <c r="I15" s="290"/>
      <c r="J15" s="67"/>
    </row>
    <row r="16" spans="1:16">
      <c r="A16" s="288"/>
      <c r="D16" s="285"/>
      <c r="E16" s="285"/>
      <c r="F16" s="287"/>
      <c r="G16" s="69"/>
      <c r="I16" s="290"/>
      <c r="J16" s="79"/>
      <c r="N16" s="361" t="s">
        <v>229</v>
      </c>
    </row>
    <row r="17" spans="1:19" ht="20.25" customHeight="1" thickBot="1">
      <c r="A17" s="610" t="s">
        <v>300</v>
      </c>
      <c r="B17" s="611"/>
      <c r="C17" s="611"/>
      <c r="D17" s="295"/>
      <c r="E17" s="296"/>
      <c r="F17" s="611" t="s">
        <v>301</v>
      </c>
      <c r="G17" s="612"/>
      <c r="H17" s="292"/>
      <c r="I17" s="290"/>
      <c r="J17" s="67"/>
      <c r="L17" s="68"/>
      <c r="M17" s="71"/>
      <c r="N17" s="294" t="s">
        <v>135</v>
      </c>
    </row>
    <row r="18" spans="1:19" ht="39" customHeight="1" thickTop="1">
      <c r="A18" s="613" t="s">
        <v>43</v>
      </c>
      <c r="B18" s="614"/>
      <c r="C18" s="615"/>
      <c r="D18" s="297" t="s">
        <v>44</v>
      </c>
      <c r="E18" s="298"/>
      <c r="F18" s="616" t="s">
        <v>45</v>
      </c>
      <c r="G18" s="617"/>
      <c r="I18" s="290"/>
      <c r="J18" s="79"/>
      <c r="M18" s="71"/>
      <c r="Q18" s="62" t="s">
        <v>29</v>
      </c>
      <c r="S18" s="62" t="s">
        <v>21</v>
      </c>
    </row>
    <row r="19" spans="1:19" ht="30" customHeight="1">
      <c r="A19" s="618" t="s">
        <v>234</v>
      </c>
      <c r="B19" s="618"/>
      <c r="C19" s="618"/>
      <c r="D19" s="618"/>
      <c r="E19" s="618"/>
      <c r="F19" s="618"/>
      <c r="G19" s="618"/>
      <c r="H19" s="299"/>
      <c r="I19" s="80" t="s">
        <v>46</v>
      </c>
      <c r="J19" s="80"/>
      <c r="K19" s="80"/>
      <c r="L19" s="68"/>
      <c r="M19" s="71"/>
    </row>
    <row r="20" spans="1:19" ht="17.399999999999999">
      <c r="E20" s="300" t="s">
        <v>47</v>
      </c>
      <c r="F20" s="301" t="s">
        <v>48</v>
      </c>
      <c r="H20" s="421" t="s">
        <v>214</v>
      </c>
      <c r="I20" s="290"/>
      <c r="J20" s="79" t="s">
        <v>21</v>
      </c>
      <c r="K20" s="302" t="s">
        <v>21</v>
      </c>
      <c r="M20" s="71"/>
    </row>
    <row r="21" spans="1:19" ht="16.8" thickBot="1">
      <c r="A21" s="303"/>
      <c r="B21" s="619">
        <v>44913</v>
      </c>
      <c r="C21" s="620"/>
      <c r="D21" s="304" t="s">
        <v>49</v>
      </c>
      <c r="E21" s="621" t="s">
        <v>50</v>
      </c>
      <c r="F21" s="622"/>
      <c r="G21" s="70" t="s">
        <v>51</v>
      </c>
      <c r="H21" s="623" t="s">
        <v>299</v>
      </c>
      <c r="I21" s="624"/>
      <c r="J21" s="624"/>
      <c r="K21" s="624"/>
      <c r="L21" s="624"/>
      <c r="M21" s="81" t="s">
        <v>214</v>
      </c>
      <c r="N21" s="82"/>
    </row>
    <row r="22" spans="1:19" ht="36" customHeight="1" thickTop="1" thickBot="1">
      <c r="A22" s="305" t="s">
        <v>52</v>
      </c>
      <c r="B22" s="625" t="s">
        <v>53</v>
      </c>
      <c r="C22" s="626"/>
      <c r="D22" s="627"/>
      <c r="E22" s="83" t="s">
        <v>297</v>
      </c>
      <c r="F22" s="83" t="s">
        <v>298</v>
      </c>
      <c r="G22" s="306" t="s">
        <v>54</v>
      </c>
      <c r="H22" s="628" t="s">
        <v>55</v>
      </c>
      <c r="I22" s="629"/>
      <c r="J22" s="629"/>
      <c r="K22" s="629"/>
      <c r="L22" s="630"/>
      <c r="M22" s="307" t="s">
        <v>56</v>
      </c>
      <c r="N22" s="308" t="s">
        <v>57</v>
      </c>
      <c r="R22" s="62" t="s">
        <v>29</v>
      </c>
    </row>
    <row r="23" spans="1:19" ht="81.599999999999994" customHeight="1" thickBot="1">
      <c r="A23" s="309" t="s">
        <v>58</v>
      </c>
      <c r="B23" s="604" t="str">
        <f t="shared" ref="B23" si="0">IF(G23&gt;5,"☆☆☆☆",IF(AND(G23&gt;=2.39,G23&lt;5),"☆☆☆",IF(AND(G23&gt;=1.39,G23&lt;2.4),"☆☆",IF(AND(G23&gt;0,G23&lt;1.4),"☆",IF(AND(G23&gt;=-1.39,G23&lt;0),"★",IF(AND(G23&gt;=-2.39,G23&lt;-1.4),"★★",IF(AND(G23&gt;=-3.39,G23&lt;-2.4),"★★★")))))))</f>
        <v>☆</v>
      </c>
      <c r="C23" s="605"/>
      <c r="D23" s="606"/>
      <c r="E23" s="399">
        <v>1.04</v>
      </c>
      <c r="F23" s="399">
        <v>1.29</v>
      </c>
      <c r="G23" s="435">
        <f t="shared" ref="G23:G70" si="1">+F23-E23</f>
        <v>0.25</v>
      </c>
      <c r="H23" s="608"/>
      <c r="I23" s="608"/>
      <c r="J23" s="608"/>
      <c r="K23" s="608"/>
      <c r="L23" s="609"/>
      <c r="M23" s="576"/>
      <c r="N23" s="577"/>
      <c r="O23" s="377" t="s">
        <v>228</v>
      </c>
    </row>
    <row r="24" spans="1:19" ht="66" customHeight="1" thickBot="1">
      <c r="A24" s="310" t="s">
        <v>59</v>
      </c>
      <c r="B24" s="604" t="str">
        <f t="shared" ref="B24:B70" si="2">IF(G24&gt;5,"☆☆☆☆",IF(AND(G24&gt;=2.39,G24&lt;5),"☆☆☆",IF(AND(G24&gt;=1.39,G24&lt;2.4),"☆☆",IF(AND(G24&gt;0,G24&lt;1.4),"☆",IF(AND(G24&gt;=-1.39,G24&lt;0),"★",IF(AND(G24&gt;=-2.39,G24&lt;-1.4),"★★",IF(AND(G24&gt;=-3.39,G24&lt;-2.4),"★★★")))))))</f>
        <v>☆</v>
      </c>
      <c r="C24" s="605"/>
      <c r="D24" s="606"/>
      <c r="E24" s="399">
        <v>1.81</v>
      </c>
      <c r="F24" s="399">
        <v>2.2599999999999998</v>
      </c>
      <c r="G24" s="435">
        <f t="shared" si="1"/>
        <v>0.44999999999999973</v>
      </c>
      <c r="H24" s="631"/>
      <c r="I24" s="632"/>
      <c r="J24" s="632"/>
      <c r="K24" s="632"/>
      <c r="L24" s="633"/>
      <c r="M24" s="227"/>
      <c r="N24" s="228"/>
      <c r="O24" s="377" t="s">
        <v>59</v>
      </c>
      <c r="Q24" s="62" t="s">
        <v>29</v>
      </c>
    </row>
    <row r="25" spans="1:19" ht="81" customHeight="1" thickBot="1">
      <c r="A25" s="383" t="s">
        <v>60</v>
      </c>
      <c r="B25" s="604" t="str">
        <f t="shared" si="2"/>
        <v>☆</v>
      </c>
      <c r="C25" s="605"/>
      <c r="D25" s="606"/>
      <c r="E25" s="168">
        <v>3.48</v>
      </c>
      <c r="F25" s="168">
        <v>4.28</v>
      </c>
      <c r="G25" s="435">
        <f t="shared" si="1"/>
        <v>0.80000000000000027</v>
      </c>
      <c r="H25" s="841" t="s">
        <v>381</v>
      </c>
      <c r="I25" s="842"/>
      <c r="J25" s="842"/>
      <c r="K25" s="842"/>
      <c r="L25" s="843"/>
      <c r="M25" s="846" t="s">
        <v>382</v>
      </c>
      <c r="N25" s="845">
        <v>44910</v>
      </c>
      <c r="O25" s="377" t="s">
        <v>60</v>
      </c>
    </row>
    <row r="26" spans="1:19" ht="83.25" customHeight="1" thickBot="1">
      <c r="A26" s="383" t="s">
        <v>61</v>
      </c>
      <c r="B26" s="604" t="str">
        <f t="shared" si="2"/>
        <v>☆</v>
      </c>
      <c r="C26" s="605"/>
      <c r="D26" s="606"/>
      <c r="E26" s="399">
        <v>2.2200000000000002</v>
      </c>
      <c r="F26" s="399">
        <v>2.5499999999999998</v>
      </c>
      <c r="G26" s="435">
        <f t="shared" si="1"/>
        <v>0.32999999999999963</v>
      </c>
      <c r="H26" s="607"/>
      <c r="I26" s="608"/>
      <c r="J26" s="608"/>
      <c r="K26" s="608"/>
      <c r="L26" s="609"/>
      <c r="M26" s="227"/>
      <c r="N26" s="228"/>
      <c r="O26" s="377" t="s">
        <v>61</v>
      </c>
    </row>
    <row r="27" spans="1:19" ht="78.599999999999994" customHeight="1" thickBot="1">
      <c r="A27" s="383" t="s">
        <v>62</v>
      </c>
      <c r="B27" s="604" t="str">
        <f t="shared" si="2"/>
        <v>☆</v>
      </c>
      <c r="C27" s="605"/>
      <c r="D27" s="606"/>
      <c r="E27" s="399">
        <v>0.76</v>
      </c>
      <c r="F27" s="399">
        <v>1.42</v>
      </c>
      <c r="G27" s="435">
        <f t="shared" si="1"/>
        <v>0.65999999999999992</v>
      </c>
      <c r="H27" s="607"/>
      <c r="I27" s="608"/>
      <c r="J27" s="608"/>
      <c r="K27" s="608"/>
      <c r="L27" s="609"/>
      <c r="M27" s="227"/>
      <c r="N27" s="228"/>
      <c r="O27" s="377" t="s">
        <v>62</v>
      </c>
    </row>
    <row r="28" spans="1:19" ht="87" customHeight="1" thickBot="1">
      <c r="A28" s="383" t="s">
        <v>63</v>
      </c>
      <c r="B28" s="604" t="str">
        <f t="shared" si="2"/>
        <v>☆</v>
      </c>
      <c r="C28" s="605"/>
      <c r="D28" s="606"/>
      <c r="E28" s="168">
        <v>3.72</v>
      </c>
      <c r="F28" s="168">
        <v>4.3099999999999996</v>
      </c>
      <c r="G28" s="435">
        <f t="shared" si="1"/>
        <v>0.58999999999999941</v>
      </c>
      <c r="H28" s="607"/>
      <c r="I28" s="608"/>
      <c r="J28" s="608"/>
      <c r="K28" s="608"/>
      <c r="L28" s="609"/>
      <c r="M28" s="227"/>
      <c r="N28" s="228"/>
      <c r="O28" s="377" t="s">
        <v>63</v>
      </c>
    </row>
    <row r="29" spans="1:19" ht="71.25" customHeight="1" thickBot="1">
      <c r="A29" s="383" t="s">
        <v>64</v>
      </c>
      <c r="B29" s="604" t="str">
        <f t="shared" si="2"/>
        <v>☆</v>
      </c>
      <c r="C29" s="605"/>
      <c r="D29" s="606"/>
      <c r="E29" s="399">
        <v>1.36</v>
      </c>
      <c r="F29" s="399">
        <v>1.56</v>
      </c>
      <c r="G29" s="435">
        <f t="shared" si="1"/>
        <v>0.19999999999999996</v>
      </c>
      <c r="H29" s="607"/>
      <c r="I29" s="608"/>
      <c r="J29" s="608"/>
      <c r="K29" s="608"/>
      <c r="L29" s="609"/>
      <c r="M29" s="227"/>
      <c r="N29" s="228"/>
      <c r="O29" s="377" t="s">
        <v>64</v>
      </c>
    </row>
    <row r="30" spans="1:19" ht="73.5" customHeight="1" thickBot="1">
      <c r="A30" s="383" t="s">
        <v>65</v>
      </c>
      <c r="B30" s="604" t="str">
        <f t="shared" si="2"/>
        <v>☆</v>
      </c>
      <c r="C30" s="605"/>
      <c r="D30" s="606"/>
      <c r="E30" s="399">
        <v>2.88</v>
      </c>
      <c r="F30" s="168">
        <v>3.2</v>
      </c>
      <c r="G30" s="435">
        <f t="shared" si="1"/>
        <v>0.32000000000000028</v>
      </c>
      <c r="H30" s="841" t="s">
        <v>379</v>
      </c>
      <c r="I30" s="842"/>
      <c r="J30" s="842"/>
      <c r="K30" s="842"/>
      <c r="L30" s="843"/>
      <c r="M30" s="844" t="s">
        <v>380</v>
      </c>
      <c r="N30" s="845">
        <v>44910</v>
      </c>
      <c r="O30" s="377" t="s">
        <v>65</v>
      </c>
    </row>
    <row r="31" spans="1:19" ht="75.75" customHeight="1" thickBot="1">
      <c r="A31" s="383" t="s">
        <v>66</v>
      </c>
      <c r="B31" s="604" t="str">
        <f t="shared" si="2"/>
        <v>☆</v>
      </c>
      <c r="C31" s="605"/>
      <c r="D31" s="606"/>
      <c r="E31" s="399">
        <v>1.56</v>
      </c>
      <c r="F31" s="399">
        <v>1.85</v>
      </c>
      <c r="G31" s="435">
        <f t="shared" si="1"/>
        <v>0.29000000000000004</v>
      </c>
      <c r="H31" s="607"/>
      <c r="I31" s="608"/>
      <c r="J31" s="608"/>
      <c r="K31" s="608"/>
      <c r="L31" s="609"/>
      <c r="M31" s="227"/>
      <c r="N31" s="228"/>
      <c r="O31" s="377" t="s">
        <v>66</v>
      </c>
    </row>
    <row r="32" spans="1:19" ht="78.599999999999994" customHeight="1" thickBot="1">
      <c r="A32" s="384" t="s">
        <v>67</v>
      </c>
      <c r="B32" s="604" t="str">
        <f t="shared" si="2"/>
        <v>☆</v>
      </c>
      <c r="C32" s="605"/>
      <c r="D32" s="606"/>
      <c r="E32" s="168">
        <v>4.78</v>
      </c>
      <c r="F32" s="168">
        <v>5</v>
      </c>
      <c r="G32" s="435">
        <f t="shared" si="1"/>
        <v>0.21999999999999975</v>
      </c>
      <c r="H32" s="607"/>
      <c r="I32" s="608"/>
      <c r="J32" s="608"/>
      <c r="K32" s="608"/>
      <c r="L32" s="609"/>
      <c r="M32" s="227"/>
      <c r="N32" s="228"/>
      <c r="O32" s="377" t="s">
        <v>67</v>
      </c>
    </row>
    <row r="33" spans="1:16" ht="94.95" customHeight="1" thickBot="1">
      <c r="A33" s="385" t="s">
        <v>68</v>
      </c>
      <c r="B33" s="604" t="str">
        <f t="shared" si="2"/>
        <v>☆☆</v>
      </c>
      <c r="C33" s="605"/>
      <c r="D33" s="606"/>
      <c r="E33" s="485">
        <v>7.62</v>
      </c>
      <c r="F33" s="485">
        <v>9.25</v>
      </c>
      <c r="G33" s="435">
        <f t="shared" si="1"/>
        <v>1.63</v>
      </c>
      <c r="H33" s="607"/>
      <c r="I33" s="608"/>
      <c r="J33" s="608"/>
      <c r="K33" s="608"/>
      <c r="L33" s="609"/>
      <c r="M33" s="227"/>
      <c r="N33" s="228"/>
      <c r="O33" s="377" t="s">
        <v>68</v>
      </c>
    </row>
    <row r="34" spans="1:16" ht="81" customHeight="1" thickBot="1">
      <c r="A34" s="310" t="s">
        <v>69</v>
      </c>
      <c r="B34" s="604" t="str">
        <f t="shared" si="2"/>
        <v>☆</v>
      </c>
      <c r="C34" s="605"/>
      <c r="D34" s="606"/>
      <c r="E34" s="168">
        <v>4.66</v>
      </c>
      <c r="F34" s="168">
        <v>5.87</v>
      </c>
      <c r="G34" s="435">
        <f t="shared" si="1"/>
        <v>1.21</v>
      </c>
      <c r="H34" s="607"/>
      <c r="I34" s="608"/>
      <c r="J34" s="608"/>
      <c r="K34" s="608"/>
      <c r="L34" s="609"/>
      <c r="M34" s="578"/>
      <c r="N34" s="579"/>
      <c r="O34" s="377" t="s">
        <v>69</v>
      </c>
    </row>
    <row r="35" spans="1:16" ht="94.5" customHeight="1" thickBot="1">
      <c r="A35" s="384" t="s">
        <v>70</v>
      </c>
      <c r="B35" s="604" t="str">
        <f t="shared" si="2"/>
        <v>☆</v>
      </c>
      <c r="C35" s="605"/>
      <c r="D35" s="606"/>
      <c r="E35" s="485">
        <v>6.72</v>
      </c>
      <c r="F35" s="485">
        <v>7.6</v>
      </c>
      <c r="G35" s="435">
        <f t="shared" si="1"/>
        <v>0.87999999999999989</v>
      </c>
      <c r="H35" s="634"/>
      <c r="I35" s="635"/>
      <c r="J35" s="635"/>
      <c r="K35" s="635"/>
      <c r="L35" s="636"/>
      <c r="M35" s="580"/>
      <c r="N35" s="581"/>
      <c r="O35" s="377" t="s">
        <v>70</v>
      </c>
    </row>
    <row r="36" spans="1:16" ht="92.4" customHeight="1" thickBot="1">
      <c r="A36" s="386" t="s">
        <v>71</v>
      </c>
      <c r="B36" s="604" t="str">
        <f t="shared" si="2"/>
        <v>☆</v>
      </c>
      <c r="C36" s="605"/>
      <c r="D36" s="606"/>
      <c r="E36" s="168">
        <v>3.93</v>
      </c>
      <c r="F36" s="168">
        <v>5.15</v>
      </c>
      <c r="G36" s="435">
        <f t="shared" si="1"/>
        <v>1.2200000000000002</v>
      </c>
      <c r="H36" s="607"/>
      <c r="I36" s="608"/>
      <c r="J36" s="608"/>
      <c r="K36" s="608"/>
      <c r="L36" s="609"/>
      <c r="M36" s="582"/>
      <c r="N36" s="583"/>
      <c r="O36" s="377" t="s">
        <v>71</v>
      </c>
    </row>
    <row r="37" spans="1:16" ht="87.75" customHeight="1" thickBot="1">
      <c r="A37" s="383" t="s">
        <v>72</v>
      </c>
      <c r="B37" s="604" t="str">
        <f t="shared" si="2"/>
        <v>☆</v>
      </c>
      <c r="C37" s="605"/>
      <c r="D37" s="606"/>
      <c r="E37" s="399">
        <v>1.71</v>
      </c>
      <c r="F37" s="399">
        <v>2.13</v>
      </c>
      <c r="G37" s="435">
        <f t="shared" si="1"/>
        <v>0.41999999999999993</v>
      </c>
      <c r="H37" s="607"/>
      <c r="I37" s="608"/>
      <c r="J37" s="608"/>
      <c r="K37" s="608"/>
      <c r="L37" s="609"/>
      <c r="M37" s="227"/>
      <c r="N37" s="228"/>
      <c r="O37" s="377" t="s">
        <v>72</v>
      </c>
    </row>
    <row r="38" spans="1:16" ht="75.75" customHeight="1" thickBot="1">
      <c r="A38" s="383" t="s">
        <v>73</v>
      </c>
      <c r="B38" s="604" t="str">
        <f t="shared" si="2"/>
        <v>★</v>
      </c>
      <c r="C38" s="605"/>
      <c r="D38" s="606"/>
      <c r="E38" s="168">
        <v>3.83</v>
      </c>
      <c r="F38" s="168">
        <v>3.66</v>
      </c>
      <c r="G38" s="435">
        <f t="shared" si="1"/>
        <v>-0.16999999999999993</v>
      </c>
      <c r="H38" s="607"/>
      <c r="I38" s="608"/>
      <c r="J38" s="608"/>
      <c r="K38" s="608"/>
      <c r="L38" s="609"/>
      <c r="M38" s="584"/>
      <c r="N38" s="585"/>
      <c r="O38" s="377" t="s">
        <v>73</v>
      </c>
    </row>
    <row r="39" spans="1:16" ht="70.2" customHeight="1" thickBot="1">
      <c r="A39" s="383" t="s">
        <v>74</v>
      </c>
      <c r="B39" s="604" t="str">
        <f t="shared" si="2"/>
        <v>☆☆</v>
      </c>
      <c r="C39" s="605"/>
      <c r="D39" s="606"/>
      <c r="E39" s="168">
        <v>5.07</v>
      </c>
      <c r="F39" s="485">
        <v>6.59</v>
      </c>
      <c r="G39" s="435">
        <f t="shared" si="1"/>
        <v>1.5199999999999996</v>
      </c>
      <c r="H39" s="607"/>
      <c r="I39" s="608"/>
      <c r="J39" s="608"/>
      <c r="K39" s="608"/>
      <c r="L39" s="609"/>
      <c r="M39" s="582"/>
      <c r="N39" s="583"/>
      <c r="O39" s="377" t="s">
        <v>74</v>
      </c>
    </row>
    <row r="40" spans="1:16" ht="78.75" customHeight="1" thickBot="1">
      <c r="A40" s="383" t="s">
        <v>75</v>
      </c>
      <c r="B40" s="604" t="b">
        <f t="shared" si="2"/>
        <v>0</v>
      </c>
      <c r="C40" s="605"/>
      <c r="D40" s="606"/>
      <c r="E40" s="524">
        <v>14.48</v>
      </c>
      <c r="F40" s="485">
        <v>10.39</v>
      </c>
      <c r="G40" s="435">
        <f t="shared" si="1"/>
        <v>-4.09</v>
      </c>
      <c r="H40" s="607"/>
      <c r="I40" s="608"/>
      <c r="J40" s="608"/>
      <c r="K40" s="608"/>
      <c r="L40" s="609"/>
      <c r="M40" s="584"/>
      <c r="N40" s="585"/>
      <c r="O40" s="377" t="s">
        <v>75</v>
      </c>
    </row>
    <row r="41" spans="1:16" ht="66" customHeight="1" thickBot="1">
      <c r="A41" s="383" t="s">
        <v>76</v>
      </c>
      <c r="B41" s="604" t="str">
        <f t="shared" si="2"/>
        <v>★</v>
      </c>
      <c r="C41" s="605"/>
      <c r="D41" s="606"/>
      <c r="E41" s="399">
        <v>2.79</v>
      </c>
      <c r="F41" s="399">
        <v>2.71</v>
      </c>
      <c r="G41" s="435">
        <f t="shared" si="1"/>
        <v>-8.0000000000000071E-2</v>
      </c>
      <c r="H41" s="607"/>
      <c r="I41" s="608"/>
      <c r="J41" s="608"/>
      <c r="K41" s="608"/>
      <c r="L41" s="609"/>
      <c r="M41" s="227"/>
      <c r="N41" s="228"/>
      <c r="O41" s="377" t="s">
        <v>76</v>
      </c>
    </row>
    <row r="42" spans="1:16" ht="77.25" customHeight="1" thickBot="1">
      <c r="A42" s="383" t="s">
        <v>77</v>
      </c>
      <c r="B42" s="604" t="str">
        <f t="shared" si="2"/>
        <v>★</v>
      </c>
      <c r="C42" s="605"/>
      <c r="D42" s="606"/>
      <c r="E42" s="168">
        <v>3.5</v>
      </c>
      <c r="F42" s="399">
        <v>2.94</v>
      </c>
      <c r="G42" s="435">
        <f t="shared" si="1"/>
        <v>-0.56000000000000005</v>
      </c>
      <c r="H42" s="607"/>
      <c r="I42" s="608"/>
      <c r="J42" s="608"/>
      <c r="K42" s="608"/>
      <c r="L42" s="609"/>
      <c r="M42" s="582"/>
      <c r="N42" s="228"/>
      <c r="O42" s="377" t="s">
        <v>77</v>
      </c>
      <c r="P42" s="62" t="s">
        <v>214</v>
      </c>
    </row>
    <row r="43" spans="1:16" ht="69.75" customHeight="1" thickBot="1">
      <c r="A43" s="383" t="s">
        <v>78</v>
      </c>
      <c r="B43" s="604" t="str">
        <f t="shared" si="2"/>
        <v>☆</v>
      </c>
      <c r="C43" s="605"/>
      <c r="D43" s="606"/>
      <c r="E43" s="399">
        <v>1.91</v>
      </c>
      <c r="F43" s="399">
        <v>1.98</v>
      </c>
      <c r="G43" s="435">
        <f t="shared" si="1"/>
        <v>7.0000000000000062E-2</v>
      </c>
      <c r="H43" s="607" t="s">
        <v>269</v>
      </c>
      <c r="I43" s="608"/>
      <c r="J43" s="608"/>
      <c r="K43" s="608"/>
      <c r="L43" s="609"/>
      <c r="M43" s="227" t="s">
        <v>270</v>
      </c>
      <c r="N43" s="228">
        <v>44904</v>
      </c>
      <c r="O43" s="377" t="s">
        <v>78</v>
      </c>
    </row>
    <row r="44" spans="1:16" ht="77.25" customHeight="1" thickBot="1">
      <c r="A44" s="387" t="s">
        <v>79</v>
      </c>
      <c r="B44" s="604" t="str">
        <f t="shared" si="2"/>
        <v>☆</v>
      </c>
      <c r="C44" s="605"/>
      <c r="D44" s="606"/>
      <c r="E44" s="399">
        <v>2.98</v>
      </c>
      <c r="F44" s="168">
        <v>3.64</v>
      </c>
      <c r="G44" s="435">
        <f t="shared" si="1"/>
        <v>0.66000000000000014</v>
      </c>
      <c r="H44" s="607"/>
      <c r="I44" s="608"/>
      <c r="J44" s="608"/>
      <c r="K44" s="608"/>
      <c r="L44" s="609"/>
      <c r="M44" s="227"/>
      <c r="N44" s="586"/>
      <c r="O44" s="377" t="s">
        <v>79</v>
      </c>
    </row>
    <row r="45" spans="1:16" ht="81.75" customHeight="1" thickBot="1">
      <c r="A45" s="383" t="s">
        <v>80</v>
      </c>
      <c r="B45" s="604" t="str">
        <f t="shared" si="2"/>
        <v>☆</v>
      </c>
      <c r="C45" s="605"/>
      <c r="D45" s="606"/>
      <c r="E45" s="168">
        <v>3.27</v>
      </c>
      <c r="F45" s="168">
        <v>3.42</v>
      </c>
      <c r="G45" s="435">
        <f t="shared" si="1"/>
        <v>0.14999999999999991</v>
      </c>
      <c r="H45" s="607"/>
      <c r="I45" s="608"/>
      <c r="J45" s="608"/>
      <c r="K45" s="608"/>
      <c r="L45" s="609"/>
      <c r="M45" s="227"/>
      <c r="N45" s="587"/>
      <c r="O45" s="377" t="s">
        <v>80</v>
      </c>
    </row>
    <row r="46" spans="1:16" ht="72.75" customHeight="1" thickBot="1">
      <c r="A46" s="383" t="s">
        <v>81</v>
      </c>
      <c r="B46" s="604" t="s">
        <v>302</v>
      </c>
      <c r="C46" s="605"/>
      <c r="D46" s="606"/>
      <c r="E46" s="168">
        <v>4.91</v>
      </c>
      <c r="F46" s="168">
        <v>4.91</v>
      </c>
      <c r="G46" s="435">
        <f t="shared" si="1"/>
        <v>0</v>
      </c>
      <c r="H46" s="607"/>
      <c r="I46" s="608"/>
      <c r="J46" s="608"/>
      <c r="K46" s="608"/>
      <c r="L46" s="609"/>
      <c r="M46" s="227"/>
      <c r="N46" s="228"/>
      <c r="O46" s="377" t="s">
        <v>81</v>
      </c>
    </row>
    <row r="47" spans="1:16" ht="81.75" customHeight="1" thickBot="1">
      <c r="A47" s="383" t="s">
        <v>82</v>
      </c>
      <c r="B47" s="604" t="str">
        <f t="shared" si="2"/>
        <v>☆</v>
      </c>
      <c r="C47" s="605"/>
      <c r="D47" s="606"/>
      <c r="E47" s="399">
        <v>2.19</v>
      </c>
      <c r="F47" s="399">
        <v>2.61</v>
      </c>
      <c r="G47" s="435">
        <f t="shared" si="1"/>
        <v>0.41999999999999993</v>
      </c>
      <c r="H47" s="607"/>
      <c r="I47" s="608"/>
      <c r="J47" s="608"/>
      <c r="K47" s="608"/>
      <c r="L47" s="609"/>
      <c r="M47" s="588"/>
      <c r="N47" s="228"/>
      <c r="O47" s="377" t="s">
        <v>82</v>
      </c>
    </row>
    <row r="48" spans="1:16" ht="78.75" customHeight="1" thickBot="1">
      <c r="A48" s="383" t="s">
        <v>83</v>
      </c>
      <c r="B48" s="604" t="str">
        <f t="shared" si="2"/>
        <v>☆</v>
      </c>
      <c r="C48" s="605"/>
      <c r="D48" s="606"/>
      <c r="E48" s="399">
        <v>2.0499999999999998</v>
      </c>
      <c r="F48" s="399">
        <v>2.5499999999999998</v>
      </c>
      <c r="G48" s="435">
        <f t="shared" si="1"/>
        <v>0.5</v>
      </c>
      <c r="H48" s="637"/>
      <c r="I48" s="638"/>
      <c r="J48" s="638"/>
      <c r="K48" s="638"/>
      <c r="L48" s="639"/>
      <c r="M48" s="227"/>
      <c r="N48" s="228"/>
      <c r="O48" s="377" t="s">
        <v>83</v>
      </c>
    </row>
    <row r="49" spans="1:15" ht="74.25" customHeight="1" thickBot="1">
      <c r="A49" s="383" t="s">
        <v>84</v>
      </c>
      <c r="B49" s="604" t="str">
        <f t="shared" si="2"/>
        <v>☆</v>
      </c>
      <c r="C49" s="605"/>
      <c r="D49" s="606"/>
      <c r="E49" s="168">
        <v>3.35</v>
      </c>
      <c r="F49" s="168">
        <v>3.69</v>
      </c>
      <c r="G49" s="435">
        <f t="shared" si="1"/>
        <v>0.33999999999999986</v>
      </c>
      <c r="H49" s="607" t="s">
        <v>267</v>
      </c>
      <c r="I49" s="608"/>
      <c r="J49" s="608"/>
      <c r="K49" s="608"/>
      <c r="L49" s="609"/>
      <c r="M49" s="589" t="s">
        <v>268</v>
      </c>
      <c r="N49" s="228">
        <v>44904</v>
      </c>
      <c r="O49" s="377" t="s">
        <v>84</v>
      </c>
    </row>
    <row r="50" spans="1:15" ht="73.2" customHeight="1" thickBot="1">
      <c r="A50" s="383" t="s">
        <v>85</v>
      </c>
      <c r="B50" s="604" t="str">
        <f t="shared" si="2"/>
        <v>☆</v>
      </c>
      <c r="C50" s="605"/>
      <c r="D50" s="606"/>
      <c r="E50" s="168">
        <v>3.29</v>
      </c>
      <c r="F50" s="168">
        <v>3.85</v>
      </c>
      <c r="G50" s="435">
        <f t="shared" si="1"/>
        <v>0.56000000000000005</v>
      </c>
      <c r="H50" s="637"/>
      <c r="I50" s="638"/>
      <c r="J50" s="638"/>
      <c r="K50" s="638"/>
      <c r="L50" s="639"/>
      <c r="M50" s="227"/>
      <c r="N50" s="228"/>
      <c r="O50" s="377" t="s">
        <v>85</v>
      </c>
    </row>
    <row r="51" spans="1:15" ht="73.5" customHeight="1" thickBot="1">
      <c r="A51" s="383" t="s">
        <v>86</v>
      </c>
      <c r="B51" s="604" t="str">
        <f t="shared" si="2"/>
        <v>☆</v>
      </c>
      <c r="C51" s="605"/>
      <c r="D51" s="606"/>
      <c r="E51" s="399">
        <v>2.2599999999999998</v>
      </c>
      <c r="F51" s="399">
        <v>2.59</v>
      </c>
      <c r="G51" s="435">
        <f t="shared" si="1"/>
        <v>0.33000000000000007</v>
      </c>
      <c r="H51" s="607"/>
      <c r="I51" s="608"/>
      <c r="J51" s="608"/>
      <c r="K51" s="608"/>
      <c r="L51" s="609"/>
      <c r="M51" s="584"/>
      <c r="N51" s="585"/>
      <c r="O51" s="377" t="s">
        <v>86</v>
      </c>
    </row>
    <row r="52" spans="1:15" ht="75" customHeight="1" thickBot="1">
      <c r="A52" s="383" t="s">
        <v>87</v>
      </c>
      <c r="B52" s="604" t="str">
        <f t="shared" si="2"/>
        <v>☆</v>
      </c>
      <c r="C52" s="605"/>
      <c r="D52" s="606"/>
      <c r="E52" s="399">
        <v>2.83</v>
      </c>
      <c r="F52" s="168">
        <v>3.83</v>
      </c>
      <c r="G52" s="435">
        <f t="shared" si="1"/>
        <v>1</v>
      </c>
      <c r="H52" s="607" t="s">
        <v>271</v>
      </c>
      <c r="I52" s="608"/>
      <c r="J52" s="608"/>
      <c r="K52" s="608"/>
      <c r="L52" s="609"/>
      <c r="M52" s="227" t="s">
        <v>272</v>
      </c>
      <c r="N52" s="228">
        <v>44903</v>
      </c>
      <c r="O52" s="377" t="s">
        <v>87</v>
      </c>
    </row>
    <row r="53" spans="1:15" ht="77.25" customHeight="1" thickBot="1">
      <c r="A53" s="383" t="s">
        <v>88</v>
      </c>
      <c r="B53" s="604" t="str">
        <f t="shared" si="2"/>
        <v>★</v>
      </c>
      <c r="C53" s="605"/>
      <c r="D53" s="606"/>
      <c r="E53" s="399">
        <v>2.21</v>
      </c>
      <c r="F53" s="399">
        <v>1.84</v>
      </c>
      <c r="G53" s="435">
        <f t="shared" si="1"/>
        <v>-0.36999999999999988</v>
      </c>
      <c r="H53" s="640"/>
      <c r="I53" s="641"/>
      <c r="J53" s="641"/>
      <c r="K53" s="641"/>
      <c r="L53" s="642"/>
      <c r="M53" s="513"/>
      <c r="N53" s="514"/>
      <c r="O53" s="377" t="s">
        <v>88</v>
      </c>
    </row>
    <row r="54" spans="1:15" ht="63.75" customHeight="1" thickBot="1">
      <c r="A54" s="383" t="s">
        <v>89</v>
      </c>
      <c r="B54" s="604" t="str">
        <f t="shared" si="2"/>
        <v>★</v>
      </c>
      <c r="C54" s="605"/>
      <c r="D54" s="606"/>
      <c r="E54" s="168">
        <v>3.43</v>
      </c>
      <c r="F54" s="168">
        <v>3.39</v>
      </c>
      <c r="G54" s="435">
        <f t="shared" si="1"/>
        <v>-4.0000000000000036E-2</v>
      </c>
      <c r="H54" s="640"/>
      <c r="I54" s="641"/>
      <c r="J54" s="641"/>
      <c r="K54" s="641"/>
      <c r="L54" s="642"/>
      <c r="M54" s="513"/>
      <c r="N54" s="514"/>
      <c r="O54" s="377" t="s">
        <v>89</v>
      </c>
    </row>
    <row r="55" spans="1:15" ht="93.6" customHeight="1" thickBot="1">
      <c r="A55" s="383" t="s">
        <v>90</v>
      </c>
      <c r="B55" s="604" t="str">
        <f t="shared" si="2"/>
        <v>☆</v>
      </c>
      <c r="C55" s="605"/>
      <c r="D55" s="606"/>
      <c r="E55" s="168">
        <v>4.33</v>
      </c>
      <c r="F55" s="168">
        <v>4.46</v>
      </c>
      <c r="G55" s="435">
        <f t="shared" si="1"/>
        <v>0.12999999999999989</v>
      </c>
      <c r="H55" s="640"/>
      <c r="I55" s="641"/>
      <c r="J55" s="641"/>
      <c r="K55" s="641"/>
      <c r="L55" s="642"/>
      <c r="M55" s="513"/>
      <c r="N55" s="514"/>
      <c r="O55" s="377" t="s">
        <v>90</v>
      </c>
    </row>
    <row r="56" spans="1:15" ht="80.25" customHeight="1" thickBot="1">
      <c r="A56" s="383" t="s">
        <v>91</v>
      </c>
      <c r="B56" s="604" t="str">
        <f t="shared" si="2"/>
        <v>☆</v>
      </c>
      <c r="C56" s="605"/>
      <c r="D56" s="606"/>
      <c r="E56" s="168">
        <v>3.87</v>
      </c>
      <c r="F56" s="168">
        <v>4.46</v>
      </c>
      <c r="G56" s="435">
        <f t="shared" si="1"/>
        <v>0.58999999999999986</v>
      </c>
      <c r="H56" s="640"/>
      <c r="I56" s="641"/>
      <c r="J56" s="641"/>
      <c r="K56" s="641"/>
      <c r="L56" s="642"/>
      <c r="M56" s="513"/>
      <c r="N56" s="514"/>
      <c r="O56" s="377" t="s">
        <v>91</v>
      </c>
    </row>
    <row r="57" spans="1:15" ht="63.75" customHeight="1" thickBot="1">
      <c r="A57" s="383" t="s">
        <v>92</v>
      </c>
      <c r="B57" s="604" t="str">
        <f t="shared" si="2"/>
        <v>★</v>
      </c>
      <c r="C57" s="605"/>
      <c r="D57" s="606"/>
      <c r="E57" s="399">
        <v>2.1800000000000002</v>
      </c>
      <c r="F57" s="399">
        <v>1.67</v>
      </c>
      <c r="G57" s="435">
        <f t="shared" si="1"/>
        <v>-0.51000000000000023</v>
      </c>
      <c r="H57" s="643"/>
      <c r="I57" s="644"/>
      <c r="J57" s="644"/>
      <c r="K57" s="644"/>
      <c r="L57" s="645"/>
      <c r="M57" s="513"/>
      <c r="N57" s="514"/>
      <c r="O57" s="377" t="s">
        <v>92</v>
      </c>
    </row>
    <row r="58" spans="1:15" ht="69.75" customHeight="1" thickBot="1">
      <c r="A58" s="383" t="s">
        <v>93</v>
      </c>
      <c r="B58" s="604" t="str">
        <f t="shared" si="2"/>
        <v>☆</v>
      </c>
      <c r="C58" s="605"/>
      <c r="D58" s="606"/>
      <c r="E58" s="399">
        <v>2.91</v>
      </c>
      <c r="F58" s="168">
        <v>4.09</v>
      </c>
      <c r="G58" s="435">
        <f t="shared" si="1"/>
        <v>1.1799999999999997</v>
      </c>
      <c r="H58" s="640"/>
      <c r="I58" s="641"/>
      <c r="J58" s="641"/>
      <c r="K58" s="641"/>
      <c r="L58" s="642"/>
      <c r="M58" s="513"/>
      <c r="N58" s="514"/>
      <c r="O58" s="377" t="s">
        <v>93</v>
      </c>
    </row>
    <row r="59" spans="1:15" ht="76.2" customHeight="1" thickBot="1">
      <c r="A59" s="383" t="s">
        <v>94</v>
      </c>
      <c r="B59" s="604" t="str">
        <f t="shared" si="2"/>
        <v>★</v>
      </c>
      <c r="C59" s="605"/>
      <c r="D59" s="606"/>
      <c r="E59" s="399">
        <v>2.68</v>
      </c>
      <c r="F59" s="399">
        <v>2.54</v>
      </c>
      <c r="G59" s="435">
        <f t="shared" si="1"/>
        <v>-0.14000000000000012</v>
      </c>
      <c r="H59" s="640"/>
      <c r="I59" s="641"/>
      <c r="J59" s="641"/>
      <c r="K59" s="641"/>
      <c r="L59" s="642"/>
      <c r="M59" s="515"/>
      <c r="N59" s="516"/>
      <c r="O59" s="377" t="s">
        <v>94</v>
      </c>
    </row>
    <row r="60" spans="1:15" ht="91.95" customHeight="1" thickBot="1">
      <c r="A60" s="383" t="s">
        <v>95</v>
      </c>
      <c r="B60" s="604" t="str">
        <f t="shared" si="2"/>
        <v>☆</v>
      </c>
      <c r="C60" s="605"/>
      <c r="D60" s="606"/>
      <c r="E60" s="168">
        <v>3.78</v>
      </c>
      <c r="F60" s="168">
        <v>4.8899999999999997</v>
      </c>
      <c r="G60" s="435">
        <f t="shared" si="1"/>
        <v>1.1099999999999999</v>
      </c>
      <c r="H60" s="640"/>
      <c r="I60" s="641"/>
      <c r="J60" s="641"/>
      <c r="K60" s="641"/>
      <c r="L60" s="642"/>
      <c r="M60" s="513"/>
      <c r="N60" s="514"/>
      <c r="O60" s="377" t="s">
        <v>95</v>
      </c>
    </row>
    <row r="61" spans="1:15" ht="81" customHeight="1" thickBot="1">
      <c r="A61" s="383" t="s">
        <v>96</v>
      </c>
      <c r="B61" s="604" t="str">
        <f t="shared" si="2"/>
        <v>★</v>
      </c>
      <c r="C61" s="605"/>
      <c r="D61" s="606"/>
      <c r="E61" s="399">
        <v>1.78</v>
      </c>
      <c r="F61" s="399">
        <v>1.52</v>
      </c>
      <c r="G61" s="435">
        <f t="shared" si="1"/>
        <v>-0.26</v>
      </c>
      <c r="H61" s="640"/>
      <c r="I61" s="641"/>
      <c r="J61" s="641"/>
      <c r="K61" s="641"/>
      <c r="L61" s="642"/>
      <c r="M61" s="513"/>
      <c r="N61" s="514"/>
      <c r="O61" s="377" t="s">
        <v>96</v>
      </c>
    </row>
    <row r="62" spans="1:15" ht="75.599999999999994" customHeight="1" thickBot="1">
      <c r="A62" s="383" t="s">
        <v>97</v>
      </c>
      <c r="B62" s="604" t="str">
        <f t="shared" si="2"/>
        <v>☆</v>
      </c>
      <c r="C62" s="605"/>
      <c r="D62" s="606"/>
      <c r="E62" s="168">
        <v>5.38</v>
      </c>
      <c r="F62" s="485">
        <v>6.44</v>
      </c>
      <c r="G62" s="435">
        <f t="shared" si="1"/>
        <v>1.0600000000000005</v>
      </c>
      <c r="H62" s="640"/>
      <c r="I62" s="641"/>
      <c r="J62" s="641"/>
      <c r="K62" s="641"/>
      <c r="L62" s="642"/>
      <c r="M62" s="517"/>
      <c r="N62" s="514"/>
      <c r="O62" s="377" t="s">
        <v>97</v>
      </c>
    </row>
    <row r="63" spans="1:15" ht="87" customHeight="1" thickBot="1">
      <c r="A63" s="383" t="s">
        <v>98</v>
      </c>
      <c r="B63" s="604" t="str">
        <f t="shared" si="2"/>
        <v>★</v>
      </c>
      <c r="C63" s="605"/>
      <c r="D63" s="606"/>
      <c r="E63" s="168">
        <v>3.78</v>
      </c>
      <c r="F63" s="168">
        <v>3.57</v>
      </c>
      <c r="G63" s="435">
        <f t="shared" si="1"/>
        <v>-0.20999999999999996</v>
      </c>
      <c r="H63" s="640"/>
      <c r="I63" s="641"/>
      <c r="J63" s="641"/>
      <c r="K63" s="641"/>
      <c r="L63" s="642"/>
      <c r="M63" s="518"/>
      <c r="N63" s="514"/>
      <c r="O63" s="377" t="s">
        <v>98</v>
      </c>
    </row>
    <row r="64" spans="1:15" ht="73.2" customHeight="1" thickBot="1">
      <c r="A64" s="383" t="s">
        <v>99</v>
      </c>
      <c r="B64" s="604" t="str">
        <f t="shared" si="2"/>
        <v>☆</v>
      </c>
      <c r="C64" s="605"/>
      <c r="D64" s="606"/>
      <c r="E64" s="399">
        <v>2.5</v>
      </c>
      <c r="F64" s="168">
        <v>3</v>
      </c>
      <c r="G64" s="435">
        <f t="shared" si="1"/>
        <v>0.5</v>
      </c>
      <c r="H64" s="685"/>
      <c r="I64" s="686"/>
      <c r="J64" s="686"/>
      <c r="K64" s="686"/>
      <c r="L64" s="687"/>
      <c r="M64" s="513"/>
      <c r="N64" s="514"/>
      <c r="O64" s="377" t="s">
        <v>99</v>
      </c>
    </row>
    <row r="65" spans="1:18" ht="80.25" customHeight="1" thickBot="1">
      <c r="A65" s="383" t="s">
        <v>100</v>
      </c>
      <c r="B65" s="604" t="str">
        <f t="shared" si="2"/>
        <v>☆☆</v>
      </c>
      <c r="C65" s="605"/>
      <c r="D65" s="606"/>
      <c r="E65" s="168">
        <v>4.62</v>
      </c>
      <c r="F65" s="485">
        <v>6.48</v>
      </c>
      <c r="G65" s="435">
        <f t="shared" si="1"/>
        <v>1.8600000000000003</v>
      </c>
      <c r="H65" s="643"/>
      <c r="I65" s="644"/>
      <c r="J65" s="644"/>
      <c r="K65" s="644"/>
      <c r="L65" s="645"/>
      <c r="M65" s="519"/>
      <c r="N65" s="514"/>
      <c r="O65" s="377" t="s">
        <v>100</v>
      </c>
    </row>
    <row r="66" spans="1:18" ht="88.5" customHeight="1" thickBot="1">
      <c r="A66" s="383" t="s">
        <v>101</v>
      </c>
      <c r="B66" s="604" t="str">
        <f t="shared" si="2"/>
        <v>☆</v>
      </c>
      <c r="C66" s="605"/>
      <c r="D66" s="606"/>
      <c r="E66" s="485">
        <v>6.92</v>
      </c>
      <c r="F66" s="485">
        <v>8.11</v>
      </c>
      <c r="G66" s="435">
        <f t="shared" si="1"/>
        <v>1.1899999999999995</v>
      </c>
      <c r="H66" s="643"/>
      <c r="I66" s="644"/>
      <c r="J66" s="644"/>
      <c r="K66" s="644"/>
      <c r="L66" s="645"/>
      <c r="M66" s="513"/>
      <c r="N66" s="514"/>
      <c r="O66" s="377" t="s">
        <v>101</v>
      </c>
    </row>
    <row r="67" spans="1:18" ht="78.75" customHeight="1" thickBot="1">
      <c r="A67" s="383" t="s">
        <v>102</v>
      </c>
      <c r="B67" s="604" t="str">
        <f t="shared" si="2"/>
        <v>☆</v>
      </c>
      <c r="C67" s="605"/>
      <c r="D67" s="606"/>
      <c r="E67" s="168">
        <v>4.8600000000000003</v>
      </c>
      <c r="F67" s="168">
        <v>5.1100000000000003</v>
      </c>
      <c r="G67" s="435">
        <f t="shared" si="1"/>
        <v>0.25</v>
      </c>
      <c r="H67" s="640"/>
      <c r="I67" s="641"/>
      <c r="J67" s="641"/>
      <c r="K67" s="641"/>
      <c r="L67" s="642"/>
      <c r="M67" s="513"/>
      <c r="N67" s="514"/>
      <c r="O67" s="377" t="s">
        <v>102</v>
      </c>
    </row>
    <row r="68" spans="1:18" ht="63" customHeight="1" thickBot="1">
      <c r="A68" s="386" t="s">
        <v>103</v>
      </c>
      <c r="B68" s="604" t="str">
        <f t="shared" si="2"/>
        <v>☆</v>
      </c>
      <c r="C68" s="605"/>
      <c r="D68" s="606"/>
      <c r="E68" s="399">
        <v>2.61</v>
      </c>
      <c r="F68" s="399">
        <v>2.98</v>
      </c>
      <c r="G68" s="435">
        <f t="shared" si="1"/>
        <v>0.37000000000000011</v>
      </c>
      <c r="H68" s="640"/>
      <c r="I68" s="641"/>
      <c r="J68" s="641"/>
      <c r="K68" s="641"/>
      <c r="L68" s="642"/>
      <c r="M68" s="515"/>
      <c r="N68" s="514"/>
      <c r="O68" s="377" t="s">
        <v>103</v>
      </c>
    </row>
    <row r="69" spans="1:18" ht="72.75" customHeight="1" thickBot="1">
      <c r="A69" s="384" t="s">
        <v>104</v>
      </c>
      <c r="B69" s="604" t="str">
        <f t="shared" si="2"/>
        <v>★</v>
      </c>
      <c r="C69" s="605"/>
      <c r="D69" s="606"/>
      <c r="E69" s="508">
        <v>1.79</v>
      </c>
      <c r="F69" s="508">
        <v>1.33</v>
      </c>
      <c r="G69" s="435">
        <f t="shared" si="1"/>
        <v>-0.45999999999999996</v>
      </c>
      <c r="H69" s="637"/>
      <c r="I69" s="638"/>
      <c r="J69" s="638"/>
      <c r="K69" s="638"/>
      <c r="L69" s="639"/>
      <c r="M69" s="227"/>
      <c r="N69" s="228"/>
      <c r="O69" s="377" t="s">
        <v>104</v>
      </c>
    </row>
    <row r="70" spans="1:18" ht="58.5" customHeight="1" thickBot="1">
      <c r="A70" s="311" t="s">
        <v>105</v>
      </c>
      <c r="B70" s="604" t="str">
        <f t="shared" si="2"/>
        <v>☆</v>
      </c>
      <c r="C70" s="605"/>
      <c r="D70" s="606"/>
      <c r="E70" s="168">
        <v>3.82</v>
      </c>
      <c r="F70" s="168">
        <v>4.38</v>
      </c>
      <c r="G70" s="435">
        <f t="shared" si="1"/>
        <v>0.56000000000000005</v>
      </c>
      <c r="H70" s="607"/>
      <c r="I70" s="608"/>
      <c r="J70" s="608"/>
      <c r="K70" s="608"/>
      <c r="L70" s="609"/>
      <c r="M70" s="312"/>
      <c r="N70" s="228"/>
      <c r="O70" s="377"/>
    </row>
    <row r="71" spans="1:18" ht="42.75" customHeight="1" thickBot="1">
      <c r="A71" s="313"/>
      <c r="B71" s="313"/>
      <c r="C71" s="313"/>
      <c r="D71" s="313"/>
      <c r="E71" s="676"/>
      <c r="F71" s="676"/>
      <c r="G71" s="676"/>
      <c r="H71" s="676"/>
      <c r="I71" s="676"/>
      <c r="J71" s="676"/>
      <c r="K71" s="676"/>
      <c r="L71" s="676"/>
      <c r="M71" s="63">
        <f>COUNTIF(E23:E69,"&gt;=10")</f>
        <v>1</v>
      </c>
      <c r="N71" s="63">
        <f>COUNTIF(F23:F69,"&gt;=10")</f>
        <v>1</v>
      </c>
      <c r="O71" s="63" t="s">
        <v>29</v>
      </c>
    </row>
    <row r="72" spans="1:18" ht="36.75" customHeight="1" thickBot="1">
      <c r="A72" s="84" t="s">
        <v>21</v>
      </c>
      <c r="B72" s="85"/>
      <c r="C72" s="149"/>
      <c r="D72" s="149"/>
      <c r="E72" s="677" t="s">
        <v>20</v>
      </c>
      <c r="F72" s="677"/>
      <c r="G72" s="677"/>
      <c r="H72" s="678" t="s">
        <v>247</v>
      </c>
      <c r="I72" s="679"/>
      <c r="J72" s="85"/>
      <c r="K72" s="86"/>
      <c r="L72" s="86"/>
      <c r="M72" s="87"/>
      <c r="N72" s="88"/>
    </row>
    <row r="73" spans="1:18" ht="36.75" customHeight="1" thickBot="1">
      <c r="A73" s="89"/>
      <c r="B73" s="314"/>
      <c r="C73" s="680" t="s">
        <v>106</v>
      </c>
      <c r="D73" s="681"/>
      <c r="E73" s="681"/>
      <c r="F73" s="682"/>
      <c r="G73" s="90">
        <f>+F70</f>
        <v>4.38</v>
      </c>
      <c r="H73" s="91" t="s">
        <v>107</v>
      </c>
      <c r="I73" s="683">
        <f>+G70</f>
        <v>0.56000000000000005</v>
      </c>
      <c r="J73" s="684"/>
      <c r="K73" s="315"/>
      <c r="L73" s="315"/>
      <c r="M73" s="316"/>
      <c r="N73" s="92"/>
    </row>
    <row r="74" spans="1:18" ht="36.75" customHeight="1" thickBot="1">
      <c r="A74" s="89"/>
      <c r="B74" s="314"/>
      <c r="C74" s="646" t="s">
        <v>108</v>
      </c>
      <c r="D74" s="647"/>
      <c r="E74" s="647"/>
      <c r="F74" s="648"/>
      <c r="G74" s="93">
        <f>+F35</f>
        <v>7.6</v>
      </c>
      <c r="H74" s="94" t="s">
        <v>107</v>
      </c>
      <c r="I74" s="649">
        <f>+G35</f>
        <v>0.87999999999999989</v>
      </c>
      <c r="J74" s="650"/>
      <c r="K74" s="315"/>
      <c r="L74" s="315"/>
      <c r="M74" s="316"/>
      <c r="N74" s="92"/>
      <c r="R74" s="356" t="s">
        <v>21</v>
      </c>
    </row>
    <row r="75" spans="1:18" ht="36.75" customHeight="1" thickBot="1">
      <c r="A75" s="89"/>
      <c r="B75" s="314"/>
      <c r="C75" s="651" t="s">
        <v>109</v>
      </c>
      <c r="D75" s="652"/>
      <c r="E75" s="652"/>
      <c r="F75" s="95" t="str">
        <f>VLOOKUP(G75,F:P,10,0)</f>
        <v>福井県</v>
      </c>
      <c r="G75" s="96">
        <f>MAX(F23:F70)</f>
        <v>10.39</v>
      </c>
      <c r="H75" s="653" t="s">
        <v>110</v>
      </c>
      <c r="I75" s="654"/>
      <c r="J75" s="654"/>
      <c r="K75" s="97">
        <f>+N71</f>
        <v>1</v>
      </c>
      <c r="L75" s="98" t="s">
        <v>111</v>
      </c>
      <c r="M75" s="99">
        <f>N71-M71</f>
        <v>0</v>
      </c>
      <c r="N75" s="92"/>
      <c r="R75" s="357"/>
    </row>
    <row r="76" spans="1:18" ht="36.75" customHeight="1" thickBot="1">
      <c r="A76" s="100"/>
      <c r="B76" s="101"/>
      <c r="C76" s="101"/>
      <c r="D76" s="101"/>
      <c r="E76" s="101"/>
      <c r="F76" s="101"/>
      <c r="G76" s="101"/>
      <c r="H76" s="101"/>
      <c r="I76" s="101"/>
      <c r="J76" s="101"/>
      <c r="K76" s="102"/>
      <c r="L76" s="102"/>
      <c r="M76" s="103"/>
      <c r="N76" s="104"/>
      <c r="R76" s="357"/>
    </row>
    <row r="77" spans="1:18" ht="30.75" customHeight="1">
      <c r="A77" s="133"/>
      <c r="B77" s="133"/>
      <c r="C77" s="133"/>
      <c r="D77" s="133"/>
      <c r="E77" s="133"/>
      <c r="F77" s="133"/>
      <c r="G77" s="133"/>
      <c r="H77" s="133"/>
      <c r="I77" s="133"/>
      <c r="J77" s="133"/>
      <c r="K77" s="317"/>
      <c r="L77" s="317"/>
      <c r="M77" s="318"/>
      <c r="N77" s="319"/>
      <c r="R77" s="358"/>
    </row>
    <row r="78" spans="1:18" ht="30.75" customHeight="1" thickBot="1">
      <c r="A78" s="320"/>
      <c r="B78" s="320"/>
      <c r="C78" s="320"/>
      <c r="D78" s="320"/>
      <c r="E78" s="320"/>
      <c r="F78" s="320"/>
      <c r="G78" s="320"/>
      <c r="H78" s="320"/>
      <c r="I78" s="320"/>
      <c r="J78" s="320"/>
      <c r="K78" s="321"/>
      <c r="L78" s="321"/>
      <c r="M78" s="322"/>
      <c r="N78" s="320"/>
    </row>
    <row r="79" spans="1:18" ht="24.75" customHeight="1" thickTop="1">
      <c r="A79" s="655">
        <v>1</v>
      </c>
      <c r="B79" s="658" t="s">
        <v>243</v>
      </c>
      <c r="C79" s="659"/>
      <c r="D79" s="659"/>
      <c r="E79" s="659"/>
      <c r="F79" s="660"/>
      <c r="G79" s="667" t="s">
        <v>244</v>
      </c>
      <c r="H79" s="668"/>
      <c r="I79" s="668"/>
      <c r="J79" s="668"/>
      <c r="K79" s="668"/>
      <c r="L79" s="668"/>
      <c r="M79" s="668"/>
      <c r="N79" s="669"/>
    </row>
    <row r="80" spans="1:18" ht="24.75" customHeight="1">
      <c r="A80" s="656"/>
      <c r="B80" s="661"/>
      <c r="C80" s="662"/>
      <c r="D80" s="662"/>
      <c r="E80" s="662"/>
      <c r="F80" s="663"/>
      <c r="G80" s="670"/>
      <c r="H80" s="671"/>
      <c r="I80" s="671"/>
      <c r="J80" s="671"/>
      <c r="K80" s="671"/>
      <c r="L80" s="671"/>
      <c r="M80" s="671"/>
      <c r="N80" s="672"/>
      <c r="O80" s="323" t="s">
        <v>29</v>
      </c>
      <c r="P80" s="323"/>
    </row>
    <row r="81" spans="1:16" ht="24.75" customHeight="1">
      <c r="A81" s="656"/>
      <c r="B81" s="661"/>
      <c r="C81" s="662"/>
      <c r="D81" s="662"/>
      <c r="E81" s="662"/>
      <c r="F81" s="663"/>
      <c r="G81" s="670"/>
      <c r="H81" s="671"/>
      <c r="I81" s="671"/>
      <c r="J81" s="671"/>
      <c r="K81" s="671"/>
      <c r="L81" s="671"/>
      <c r="M81" s="671"/>
      <c r="N81" s="672"/>
      <c r="O81" s="323" t="s">
        <v>21</v>
      </c>
      <c r="P81" s="323" t="s">
        <v>112</v>
      </c>
    </row>
    <row r="82" spans="1:16" ht="24.75" customHeight="1">
      <c r="A82" s="656"/>
      <c r="B82" s="661"/>
      <c r="C82" s="662"/>
      <c r="D82" s="662"/>
      <c r="E82" s="662"/>
      <c r="F82" s="663"/>
      <c r="G82" s="670"/>
      <c r="H82" s="671"/>
      <c r="I82" s="671"/>
      <c r="J82" s="671"/>
      <c r="K82" s="671"/>
      <c r="L82" s="671"/>
      <c r="M82" s="671"/>
      <c r="N82" s="672"/>
      <c r="O82" s="324"/>
      <c r="P82" s="323"/>
    </row>
    <row r="83" spans="1:16" ht="46.2" customHeight="1" thickBot="1">
      <c r="A83" s="657"/>
      <c r="B83" s="664"/>
      <c r="C83" s="665"/>
      <c r="D83" s="665"/>
      <c r="E83" s="665"/>
      <c r="F83" s="666"/>
      <c r="G83" s="673"/>
      <c r="H83" s="674"/>
      <c r="I83" s="674"/>
      <c r="J83" s="674"/>
      <c r="K83" s="674"/>
      <c r="L83" s="674"/>
      <c r="M83" s="674"/>
      <c r="N83" s="675"/>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B67:D67"/>
    <mergeCell ref="H67:L67"/>
    <mergeCell ref="B68:D68"/>
    <mergeCell ref="H68:L68"/>
    <mergeCell ref="B69:D69"/>
    <mergeCell ref="H69:L69"/>
    <mergeCell ref="B64:D64"/>
    <mergeCell ref="H64:L64"/>
    <mergeCell ref="B65:D65"/>
    <mergeCell ref="B66:D66"/>
    <mergeCell ref="H66:L66"/>
    <mergeCell ref="H65:L65"/>
    <mergeCell ref="C74:F74"/>
    <mergeCell ref="I74:J74"/>
    <mergeCell ref="C75:E75"/>
    <mergeCell ref="H75:J75"/>
    <mergeCell ref="A79:A83"/>
    <mergeCell ref="B79:F83"/>
    <mergeCell ref="G79:N83"/>
    <mergeCell ref="B70:D70"/>
    <mergeCell ref="H70:L70"/>
    <mergeCell ref="E71:L71"/>
    <mergeCell ref="E72:G72"/>
    <mergeCell ref="H72:I72"/>
    <mergeCell ref="C73:F73"/>
    <mergeCell ref="I73:J73"/>
    <mergeCell ref="B61:D61"/>
    <mergeCell ref="H61:L61"/>
    <mergeCell ref="B62:D62"/>
    <mergeCell ref="H62:L62"/>
    <mergeCell ref="B63:D63"/>
    <mergeCell ref="H63:L63"/>
    <mergeCell ref="B58:D58"/>
    <mergeCell ref="H58:L58"/>
    <mergeCell ref="B59:D59"/>
    <mergeCell ref="H59:L59"/>
    <mergeCell ref="B60:D60"/>
    <mergeCell ref="H60:L60"/>
    <mergeCell ref="B55:D55"/>
    <mergeCell ref="H55:L55"/>
    <mergeCell ref="B56:D56"/>
    <mergeCell ref="H56:L56"/>
    <mergeCell ref="B57:D57"/>
    <mergeCell ref="B52:D52"/>
    <mergeCell ref="H52:L52"/>
    <mergeCell ref="B53:D53"/>
    <mergeCell ref="H53:L53"/>
    <mergeCell ref="B54:D54"/>
    <mergeCell ref="H54:L54"/>
    <mergeCell ref="H57:L57"/>
    <mergeCell ref="B49:D49"/>
    <mergeCell ref="H49:L49"/>
    <mergeCell ref="B50:D50"/>
    <mergeCell ref="H50:L50"/>
    <mergeCell ref="B51:D51"/>
    <mergeCell ref="H51:L51"/>
    <mergeCell ref="B46:D46"/>
    <mergeCell ref="H46:L46"/>
    <mergeCell ref="B47:D47"/>
    <mergeCell ref="H47:L47"/>
    <mergeCell ref="B48:D48"/>
    <mergeCell ref="H48:L48"/>
    <mergeCell ref="B43:D43"/>
    <mergeCell ref="H43:L43"/>
    <mergeCell ref="B44:D44"/>
    <mergeCell ref="H44:L44"/>
    <mergeCell ref="B45:D45"/>
    <mergeCell ref="H45:L45"/>
    <mergeCell ref="B40:D40"/>
    <mergeCell ref="H40:L40"/>
    <mergeCell ref="B41:D41"/>
    <mergeCell ref="H41:L41"/>
    <mergeCell ref="B42:D42"/>
    <mergeCell ref="H42:L42"/>
    <mergeCell ref="B37:D37"/>
    <mergeCell ref="H37:L37"/>
    <mergeCell ref="B38:D38"/>
    <mergeCell ref="H38:L38"/>
    <mergeCell ref="B39:D39"/>
    <mergeCell ref="H39:L39"/>
    <mergeCell ref="B35:D35"/>
    <mergeCell ref="H35:L35"/>
    <mergeCell ref="B36:D36"/>
    <mergeCell ref="H36:L36"/>
    <mergeCell ref="B31:D31"/>
    <mergeCell ref="H31:L31"/>
    <mergeCell ref="B32:D32"/>
    <mergeCell ref="H32:L32"/>
    <mergeCell ref="B33:D33"/>
    <mergeCell ref="H33:L33"/>
    <mergeCell ref="B29:D29"/>
    <mergeCell ref="H29:L29"/>
    <mergeCell ref="B30:D30"/>
    <mergeCell ref="H30:L30"/>
    <mergeCell ref="B26:D26"/>
    <mergeCell ref="H26:L26"/>
    <mergeCell ref="B27:D27"/>
    <mergeCell ref="H27:L27"/>
    <mergeCell ref="B34:D34"/>
    <mergeCell ref="H34:L34"/>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B23:D23"/>
    <mergeCell ref="H23:L23"/>
    <mergeCell ref="B24:D24"/>
    <mergeCell ref="H24:L24"/>
  </mergeCells>
  <phoneticPr fontId="106"/>
  <conditionalFormatting sqref="N77">
    <cfRule type="cellIs" dxfId="5" priority="4" stopIfTrue="1" operator="between">
      <formula>10.1</formula>
      <formula>20</formula>
    </cfRule>
    <cfRule type="cellIs" dxfId="4" priority="5" stopIfTrue="1" operator="between">
      <formula>1.01</formula>
      <formula>10</formula>
    </cfRule>
    <cfRule type="cellIs" dxfId="3" priority="6" stopIfTrue="1" operator="between">
      <formula>0.01</formula>
      <formula>1</formula>
    </cfRule>
  </conditionalFormatting>
  <conditionalFormatting sqref="G23:G70">
    <cfRule type="cellIs" dxfId="2" priority="1" stopIfTrue="1" operator="between">
      <formula>10.1</formula>
      <formula>20</formula>
    </cfRule>
    <cfRule type="cellIs" dxfId="1" priority="2" stopIfTrue="1" operator="between">
      <formula>1.01</formula>
      <formula>10</formula>
    </cfRule>
    <cfRule type="cellIs" dxfId="0" priority="3"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85CA5-F182-4ED5-A0F0-F758F7E05FED}">
  <sheetPr>
    <pageSetUpPr fitToPage="1"/>
  </sheetPr>
  <dimension ref="A1:R24"/>
  <sheetViews>
    <sheetView view="pageBreakPreview" zoomScale="95" zoomScaleNormal="100" zoomScaleSheetLayoutView="95" workbookViewId="0">
      <selection activeCell="Q14" sqref="Q14"/>
    </sheetView>
  </sheetViews>
  <sheetFormatPr defaultColWidth="9" defaultRowHeight="13.2"/>
  <cols>
    <col min="1" max="1" width="4.88671875" style="512" customWidth="1"/>
    <col min="2" max="7" width="9" style="512"/>
    <col min="8" max="8" width="14.33203125" style="512" customWidth="1"/>
    <col min="9" max="9" width="6" style="512" customWidth="1"/>
    <col min="10" max="10" width="9" style="512"/>
    <col min="11" max="11" width="5.77734375" style="512" customWidth="1"/>
    <col min="12" max="12" width="35" style="512" customWidth="1"/>
    <col min="13" max="13" width="4.109375" style="512" customWidth="1"/>
    <col min="14" max="14" width="3.44140625" style="512" customWidth="1"/>
    <col min="15" max="16384" width="9" style="512"/>
  </cols>
  <sheetData>
    <row r="1" spans="1:18" ht="23.4">
      <c r="A1" s="847" t="s">
        <v>262</v>
      </c>
      <c r="B1" s="847"/>
      <c r="C1" s="847"/>
      <c r="D1" s="847"/>
      <c r="E1" s="847"/>
      <c r="F1" s="847"/>
      <c r="G1" s="847"/>
      <c r="H1" s="847"/>
      <c r="I1" s="847"/>
      <c r="J1" s="848"/>
      <c r="K1" s="848"/>
      <c r="L1" s="848"/>
      <c r="M1" s="848"/>
      <c r="O1" s="849"/>
      <c r="Q1" s="849"/>
    </row>
    <row r="2" spans="1:18" ht="19.2">
      <c r="A2" s="850" t="s">
        <v>462</v>
      </c>
      <c r="B2" s="850"/>
      <c r="C2" s="850"/>
      <c r="D2" s="850"/>
      <c r="E2" s="850"/>
      <c r="F2" s="850"/>
      <c r="G2" s="850"/>
      <c r="H2" s="850"/>
      <c r="I2" s="850"/>
      <c r="J2" s="851"/>
      <c r="K2" s="851"/>
      <c r="L2" s="851"/>
      <c r="M2" s="851"/>
      <c r="N2" s="852"/>
      <c r="O2" s="849"/>
      <c r="P2" s="853"/>
      <c r="Q2" s="471"/>
    </row>
    <row r="3" spans="1:18" ht="24.75" customHeight="1">
      <c r="A3" s="854" t="s">
        <v>463</v>
      </c>
      <c r="B3" s="854"/>
      <c r="C3" s="854"/>
      <c r="D3" s="854"/>
      <c r="E3" s="854"/>
      <c r="F3" s="854"/>
      <c r="G3" s="854"/>
      <c r="H3" s="854"/>
      <c r="I3" s="854"/>
      <c r="J3" s="855"/>
      <c r="K3" s="855"/>
      <c r="L3" s="855"/>
      <c r="M3" s="855"/>
      <c r="N3" s="856"/>
      <c r="O3" s="849"/>
      <c r="P3" s="853"/>
      <c r="Q3" s="849"/>
    </row>
    <row r="4" spans="1:18" ht="17.25" customHeight="1">
      <c r="A4" s="857" t="s">
        <v>263</v>
      </c>
      <c r="B4" s="857"/>
      <c r="C4" s="857"/>
      <c r="D4" s="857"/>
      <c r="E4" s="857"/>
      <c r="F4" s="857"/>
      <c r="G4" s="857"/>
      <c r="H4" s="857"/>
      <c r="I4" s="857"/>
      <c r="J4" s="858"/>
      <c r="K4" s="858"/>
      <c r="L4" s="858"/>
      <c r="M4" s="858"/>
      <c r="N4" s="856"/>
      <c r="O4" s="849"/>
      <c r="P4" s="849"/>
      <c r="Q4" s="849"/>
    </row>
    <row r="5" spans="1:18" ht="16.2">
      <c r="A5" s="870"/>
      <c r="B5" s="871"/>
      <c r="C5" s="872"/>
      <c r="D5" s="872"/>
      <c r="E5" s="872"/>
      <c r="F5" s="872"/>
      <c r="G5" s="872"/>
      <c r="H5" s="872"/>
      <c r="I5" s="872"/>
      <c r="J5" s="872"/>
      <c r="K5" s="872"/>
      <c r="L5" s="872"/>
      <c r="M5" s="872"/>
      <c r="N5" s="856"/>
      <c r="O5" s="859"/>
      <c r="P5" s="471"/>
    </row>
    <row r="6" spans="1:18" ht="21.75" customHeight="1">
      <c r="A6" s="872"/>
      <c r="B6" s="873"/>
      <c r="C6" s="874"/>
      <c r="D6" s="874"/>
      <c r="E6" s="874"/>
      <c r="F6" s="872"/>
      <c r="G6" s="872" t="s">
        <v>21</v>
      </c>
      <c r="H6" s="879" t="s">
        <v>464</v>
      </c>
      <c r="I6" s="880"/>
      <c r="J6" s="880"/>
      <c r="K6" s="880"/>
      <c r="L6" s="880"/>
      <c r="M6" s="872"/>
      <c r="N6" s="856"/>
      <c r="O6" s="849"/>
      <c r="P6" s="849"/>
      <c r="R6" s="849"/>
    </row>
    <row r="7" spans="1:18" ht="21.75" customHeight="1">
      <c r="A7" s="872"/>
      <c r="B7" s="874"/>
      <c r="C7" s="874"/>
      <c r="D7" s="874"/>
      <c r="E7" s="874"/>
      <c r="F7" s="872"/>
      <c r="G7" s="872"/>
      <c r="H7" s="880"/>
      <c r="I7" s="880"/>
      <c r="J7" s="880"/>
      <c r="K7" s="880"/>
      <c r="L7" s="880"/>
      <c r="M7" s="872"/>
      <c r="N7" s="856"/>
      <c r="O7" s="849"/>
      <c r="P7" s="860" t="s">
        <v>21</v>
      </c>
    </row>
    <row r="8" spans="1:18" ht="21.75" customHeight="1">
      <c r="A8" s="872"/>
      <c r="B8" s="874"/>
      <c r="C8" s="874"/>
      <c r="D8" s="874"/>
      <c r="E8" s="874"/>
      <c r="F8" s="872"/>
      <c r="G8" s="872"/>
      <c r="H8" s="880"/>
      <c r="I8" s="880"/>
      <c r="J8" s="880"/>
      <c r="K8" s="880"/>
      <c r="L8" s="880"/>
      <c r="M8" s="872"/>
      <c r="O8" s="471"/>
      <c r="P8" s="853"/>
    </row>
    <row r="9" spans="1:18" ht="21.75" customHeight="1">
      <c r="A9" s="872"/>
      <c r="B9" s="874"/>
      <c r="C9" s="874"/>
      <c r="D9" s="874"/>
      <c r="E9" s="874"/>
      <c r="F9" s="872"/>
      <c r="G9" s="872"/>
      <c r="H9" s="880"/>
      <c r="I9" s="880"/>
      <c r="J9" s="880"/>
      <c r="K9" s="880"/>
      <c r="L9" s="880"/>
      <c r="M9" s="872"/>
      <c r="O9" s="849"/>
      <c r="P9" s="853"/>
    </row>
    <row r="10" spans="1:18" ht="21.75" customHeight="1">
      <c r="A10" s="872"/>
      <c r="B10" s="874"/>
      <c r="C10" s="874"/>
      <c r="D10" s="874"/>
      <c r="E10" s="874"/>
      <c r="F10" s="872"/>
      <c r="G10" s="872"/>
      <c r="H10" s="880"/>
      <c r="I10" s="880"/>
      <c r="J10" s="880"/>
      <c r="K10" s="880"/>
      <c r="L10" s="880"/>
      <c r="M10" s="872"/>
      <c r="O10" s="849"/>
      <c r="P10" s="853"/>
    </row>
    <row r="11" spans="1:18" ht="21.75" customHeight="1">
      <c r="A11" s="872"/>
      <c r="B11" s="874"/>
      <c r="C11" s="874"/>
      <c r="D11" s="874"/>
      <c r="E11" s="874"/>
      <c r="F11" s="875"/>
      <c r="G11" s="875"/>
      <c r="H11" s="880"/>
      <c r="I11" s="880"/>
      <c r="J11" s="880"/>
      <c r="K11" s="880"/>
      <c r="L11" s="880"/>
      <c r="M11" s="872"/>
      <c r="O11" s="849"/>
      <c r="P11" s="853"/>
    </row>
    <row r="12" spans="1:18" ht="21.75" customHeight="1">
      <c r="A12" s="872"/>
      <c r="B12" s="874"/>
      <c r="C12" s="874"/>
      <c r="D12" s="874"/>
      <c r="E12" s="874"/>
      <c r="F12" s="876"/>
      <c r="G12" s="876"/>
      <c r="H12" s="880"/>
      <c r="I12" s="880"/>
      <c r="J12" s="880"/>
      <c r="K12" s="880"/>
      <c r="L12" s="880"/>
      <c r="M12" s="872"/>
      <c r="O12" s="471"/>
      <c r="P12" s="853"/>
    </row>
    <row r="13" spans="1:18" ht="21.75" customHeight="1">
      <c r="A13" s="872"/>
      <c r="B13" s="877"/>
      <c r="C13" s="877"/>
      <c r="D13" s="877"/>
      <c r="E13" s="877"/>
      <c r="F13" s="876"/>
      <c r="G13" s="876"/>
      <c r="H13" s="880"/>
      <c r="I13" s="880"/>
      <c r="J13" s="880"/>
      <c r="K13" s="880"/>
      <c r="L13" s="880"/>
      <c r="M13" s="872"/>
      <c r="O13" s="849"/>
      <c r="P13" s="853"/>
    </row>
    <row r="14" spans="1:18" ht="21.75" customHeight="1">
      <c r="A14" s="872"/>
      <c r="B14" s="877"/>
      <c r="C14" s="877"/>
      <c r="D14" s="877"/>
      <c r="E14" s="877"/>
      <c r="F14" s="875"/>
      <c r="G14" s="875"/>
      <c r="H14" s="880"/>
      <c r="I14" s="880"/>
      <c r="J14" s="880"/>
      <c r="K14" s="880"/>
      <c r="L14" s="880"/>
      <c r="M14" s="872"/>
      <c r="P14" s="853"/>
    </row>
    <row r="15" spans="1:18" ht="21.75" customHeight="1" thickBot="1">
      <c r="A15" s="878"/>
      <c r="B15" s="872"/>
      <c r="C15" s="872"/>
      <c r="D15" s="872"/>
      <c r="E15" s="872"/>
      <c r="F15" s="872"/>
      <c r="G15" s="872"/>
      <c r="H15" s="872"/>
      <c r="I15" s="872"/>
      <c r="J15" s="872"/>
      <c r="K15" s="872"/>
      <c r="L15" s="872"/>
      <c r="M15" s="872"/>
      <c r="P15" s="853"/>
    </row>
    <row r="16" spans="1:18" ht="16.2">
      <c r="A16" s="861"/>
      <c r="B16" s="862"/>
      <c r="C16" s="863"/>
      <c r="D16" s="863"/>
      <c r="E16" s="863"/>
      <c r="F16" s="863"/>
      <c r="G16" s="863"/>
      <c r="H16" s="863"/>
      <c r="I16" s="863"/>
      <c r="J16" s="863"/>
      <c r="K16" s="863"/>
      <c r="L16" s="863"/>
      <c r="M16" s="864"/>
      <c r="P16" s="853"/>
    </row>
    <row r="17" spans="1:16" ht="14.25" customHeight="1">
      <c r="A17" s="865"/>
      <c r="B17" s="881" t="s">
        <v>465</v>
      </c>
      <c r="C17" s="882"/>
      <c r="D17" s="882"/>
      <c r="E17" s="882"/>
      <c r="F17" s="882"/>
      <c r="G17" s="882"/>
      <c r="H17" s="882"/>
      <c r="I17" s="882"/>
      <c r="J17" s="882"/>
      <c r="K17" s="882"/>
      <c r="L17" s="882"/>
      <c r="M17" s="866"/>
      <c r="P17" s="853"/>
    </row>
    <row r="18" spans="1:16" ht="22.2" customHeight="1">
      <c r="A18" s="865"/>
      <c r="B18" s="882"/>
      <c r="C18" s="882"/>
      <c r="D18" s="882"/>
      <c r="E18" s="882"/>
      <c r="F18" s="882"/>
      <c r="G18" s="882"/>
      <c r="H18" s="882"/>
      <c r="I18" s="882"/>
      <c r="J18" s="882"/>
      <c r="K18" s="882"/>
      <c r="L18" s="882"/>
      <c r="M18" s="866"/>
      <c r="P18" s="853"/>
    </row>
    <row r="19" spans="1:16" ht="22.2" customHeight="1">
      <c r="A19" s="865"/>
      <c r="B19" s="882"/>
      <c r="C19" s="882"/>
      <c r="D19" s="882"/>
      <c r="E19" s="882"/>
      <c r="F19" s="882"/>
      <c r="G19" s="882"/>
      <c r="H19" s="882"/>
      <c r="I19" s="882"/>
      <c r="J19" s="882"/>
      <c r="K19" s="882"/>
      <c r="L19" s="882"/>
      <c r="M19" s="866"/>
      <c r="P19" s="853"/>
    </row>
    <row r="20" spans="1:16" ht="22.2" customHeight="1">
      <c r="A20" s="865"/>
      <c r="B20" s="882"/>
      <c r="C20" s="882"/>
      <c r="D20" s="882"/>
      <c r="E20" s="882"/>
      <c r="F20" s="882"/>
      <c r="G20" s="882"/>
      <c r="H20" s="882"/>
      <c r="I20" s="882"/>
      <c r="J20" s="882"/>
      <c r="K20" s="882"/>
      <c r="L20" s="882"/>
      <c r="M20" s="866"/>
      <c r="P20" s="853"/>
    </row>
    <row r="21" spans="1:16" ht="22.2" customHeight="1">
      <c r="A21" s="865"/>
      <c r="B21" s="882"/>
      <c r="C21" s="882"/>
      <c r="D21" s="882"/>
      <c r="E21" s="882"/>
      <c r="F21" s="882"/>
      <c r="G21" s="882"/>
      <c r="H21" s="882"/>
      <c r="I21" s="882"/>
      <c r="J21" s="882"/>
      <c r="K21" s="882"/>
      <c r="L21" s="882"/>
      <c r="M21" s="866"/>
      <c r="P21" s="853"/>
    </row>
    <row r="22" spans="1:16" ht="22.2" customHeight="1">
      <c r="A22" s="865"/>
      <c r="B22" s="882"/>
      <c r="C22" s="882"/>
      <c r="D22" s="882"/>
      <c r="E22" s="882"/>
      <c r="F22" s="882"/>
      <c r="G22" s="882"/>
      <c r="H22" s="882"/>
      <c r="I22" s="882"/>
      <c r="J22" s="882"/>
      <c r="K22" s="882"/>
      <c r="L22" s="882"/>
      <c r="M22" s="866"/>
      <c r="P22" s="853"/>
    </row>
    <row r="23" spans="1:16" ht="25.8" customHeight="1">
      <c r="A23" s="865"/>
      <c r="B23" s="882"/>
      <c r="C23" s="882"/>
      <c r="D23" s="882"/>
      <c r="E23" s="882"/>
      <c r="F23" s="882"/>
      <c r="G23" s="882"/>
      <c r="H23" s="882"/>
      <c r="I23" s="882"/>
      <c r="J23" s="882"/>
      <c r="K23" s="882"/>
      <c r="L23" s="882"/>
      <c r="M23" s="866"/>
    </row>
    <row r="24" spans="1:16" ht="13.8" thickBot="1">
      <c r="A24" s="867"/>
      <c r="B24" s="868"/>
      <c r="C24" s="868"/>
      <c r="D24" s="868"/>
      <c r="E24" s="868"/>
      <c r="F24" s="868"/>
      <c r="G24" s="868"/>
      <c r="H24" s="868"/>
      <c r="I24" s="868"/>
      <c r="J24" s="868"/>
      <c r="K24" s="868"/>
      <c r="L24" s="868"/>
      <c r="M24" s="869"/>
    </row>
  </sheetData>
  <mergeCells count="7">
    <mergeCell ref="B17:L23"/>
    <mergeCell ref="A1:M1"/>
    <mergeCell ref="A2:M2"/>
    <mergeCell ref="A3:M3"/>
    <mergeCell ref="A4:M4"/>
    <mergeCell ref="B6:E14"/>
    <mergeCell ref="H6:L14"/>
  </mergeCells>
  <phoneticPr fontId="106"/>
  <pageMargins left="0.74803149606299213" right="0.74803149606299213" top="0.98425196850393704" bottom="0.98425196850393704" header="0.51181102362204722" footer="0.51181102362204722"/>
  <pageSetup paperSize="9" scale="97"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A2299-21BE-4E18-BA7E-3ED3CD9DEC87}">
  <dimension ref="A1:S99"/>
  <sheetViews>
    <sheetView topLeftCell="A7" zoomScale="75" zoomScaleNormal="75" workbookViewId="0">
      <selection activeCell="B5" sqref="B5:N5"/>
    </sheetView>
  </sheetViews>
  <sheetFormatPr defaultColWidth="8.88671875" defaultRowHeight="14.4"/>
  <cols>
    <col min="1" max="1" width="12.77734375" style="129" customWidth="1"/>
    <col min="2" max="2" width="25" customWidth="1"/>
    <col min="3" max="3" width="9.109375" customWidth="1"/>
    <col min="4" max="4" width="23" customWidth="1"/>
    <col min="5" max="5" width="19.44140625" customWidth="1"/>
    <col min="6" max="6" width="12.21875" customWidth="1"/>
    <col min="7" max="7" width="14.77734375" customWidth="1"/>
    <col min="8" max="8" width="20.88671875" customWidth="1"/>
    <col min="9" max="9" width="19" customWidth="1"/>
    <col min="10" max="10" width="13.21875" customWidth="1"/>
    <col min="11" max="11" width="10.88671875" customWidth="1"/>
    <col min="12" max="12" width="13" customWidth="1"/>
    <col min="13" max="13" width="16.109375" customWidth="1"/>
    <col min="14" max="14" width="28.77734375" customWidth="1"/>
    <col min="15" max="15" width="7.88671875" customWidth="1"/>
    <col min="16" max="16" width="40.44140625" style="239" customWidth="1"/>
    <col min="17" max="17" width="40.44140625" customWidth="1"/>
  </cols>
  <sheetData>
    <row r="1" spans="2:19" ht="31.2" customHeight="1">
      <c r="B1" s="135"/>
      <c r="C1" s="360" t="s">
        <v>293</v>
      </c>
      <c r="D1" s="184"/>
      <c r="E1" s="184"/>
      <c r="F1" s="184"/>
      <c r="G1" s="184" t="s">
        <v>254</v>
      </c>
      <c r="H1" s="184"/>
      <c r="I1" s="184"/>
      <c r="J1" s="184"/>
      <c r="K1" s="184"/>
      <c r="L1" s="184"/>
      <c r="M1" s="184"/>
      <c r="N1" s="184"/>
      <c r="O1" s="129"/>
      <c r="P1" s="238"/>
    </row>
    <row r="2" spans="2:19" ht="31.2" customHeight="1">
      <c r="B2" s="135"/>
      <c r="C2" s="184"/>
      <c r="D2" s="184"/>
      <c r="E2" s="184"/>
      <c r="F2" s="184"/>
      <c r="G2" s="184"/>
      <c r="H2" s="184"/>
      <c r="I2" s="184"/>
      <c r="J2" s="184"/>
      <c r="K2" s="184"/>
      <c r="L2" s="184"/>
      <c r="M2" s="184"/>
      <c r="N2" s="184"/>
      <c r="O2" s="129"/>
      <c r="P2" s="238"/>
    </row>
    <row r="3" spans="2:19" ht="266.39999999999998" customHeight="1">
      <c r="B3" s="710"/>
      <c r="C3" s="710"/>
      <c r="D3" s="710"/>
      <c r="E3" s="710"/>
      <c r="F3" s="710"/>
      <c r="G3" s="710"/>
      <c r="H3" s="710"/>
      <c r="I3" s="710"/>
      <c r="J3" s="710"/>
      <c r="K3" s="710"/>
      <c r="L3" s="710"/>
      <c r="M3" s="710"/>
      <c r="N3" s="710"/>
      <c r="O3" s="129" t="s">
        <v>205</v>
      </c>
      <c r="P3" s="238"/>
    </row>
    <row r="4" spans="2:19" ht="29.25" customHeight="1">
      <c r="B4" s="205"/>
      <c r="C4" s="206" t="s">
        <v>294</v>
      </c>
      <c r="D4" s="207"/>
      <c r="E4" s="207"/>
      <c r="F4" s="207"/>
      <c r="G4" s="208"/>
      <c r="H4" s="207"/>
      <c r="I4" s="207"/>
      <c r="J4" s="209"/>
      <c r="K4" s="209"/>
      <c r="L4" s="209"/>
      <c r="M4" s="209"/>
      <c r="N4" s="210"/>
      <c r="O4" s="129"/>
      <c r="P4" s="229"/>
    </row>
    <row r="5" spans="2:19" ht="267" customHeight="1">
      <c r="B5" s="714" t="s">
        <v>296</v>
      </c>
      <c r="C5" s="715"/>
      <c r="D5" s="715"/>
      <c r="E5" s="715"/>
      <c r="F5" s="715"/>
      <c r="G5" s="715"/>
      <c r="H5" s="715"/>
      <c r="I5" s="715"/>
      <c r="J5" s="715"/>
      <c r="K5" s="715"/>
      <c r="L5" s="715"/>
      <c r="M5" s="715"/>
      <c r="N5" s="715"/>
      <c r="O5" s="129"/>
      <c r="P5" s="409" t="s">
        <v>205</v>
      </c>
    </row>
    <row r="6" spans="2:19" ht="32.4" customHeight="1">
      <c r="B6" s="718" t="s">
        <v>240</v>
      </c>
      <c r="C6" s="719"/>
      <c r="D6" s="719"/>
      <c r="E6" s="719"/>
      <c r="F6" s="719"/>
      <c r="G6" s="719"/>
      <c r="H6" s="719"/>
      <c r="I6" s="719"/>
      <c r="J6" s="719"/>
      <c r="K6" s="719"/>
      <c r="L6" s="719"/>
      <c r="M6" s="719"/>
      <c r="N6" s="719"/>
      <c r="O6" s="129"/>
      <c r="P6" s="226"/>
    </row>
    <row r="7" spans="2:19" ht="11.4" customHeight="1">
      <c r="B7" s="716"/>
      <c r="C7" s="717"/>
      <c r="D7" s="717"/>
      <c r="E7" s="717"/>
      <c r="F7" s="717"/>
      <c r="G7" s="717"/>
      <c r="H7" s="717"/>
      <c r="I7" s="717"/>
      <c r="J7" s="717"/>
      <c r="K7" s="717"/>
      <c r="L7" s="717"/>
      <c r="M7" s="717"/>
      <c r="N7" s="717"/>
      <c r="O7" s="129"/>
      <c r="P7" s="226"/>
      <c r="R7" t="s">
        <v>222</v>
      </c>
    </row>
    <row r="8" spans="2:19" ht="21.6" customHeight="1">
      <c r="B8" s="213"/>
      <c r="C8" s="711" t="s">
        <v>295</v>
      </c>
      <c r="D8" s="711"/>
      <c r="E8" s="711"/>
      <c r="F8" s="711"/>
      <c r="G8" s="711"/>
      <c r="H8" s="711"/>
      <c r="I8" s="711"/>
      <c r="J8" s="711"/>
      <c r="K8" s="711"/>
      <c r="L8" s="711"/>
      <c r="M8" s="136" t="s">
        <v>205</v>
      </c>
      <c r="N8" s="136"/>
      <c r="O8" s="129"/>
      <c r="P8" s="250"/>
      <c r="Q8" s="427" t="s">
        <v>205</v>
      </c>
    </row>
    <row r="9" spans="2:19" ht="21.6" customHeight="1">
      <c r="B9" s="213"/>
      <c r="C9" s="712" t="s">
        <v>175</v>
      </c>
      <c r="D9" s="712"/>
      <c r="E9" s="712"/>
      <c r="F9" s="712"/>
      <c r="G9" s="712"/>
      <c r="H9" s="712"/>
      <c r="I9" s="712"/>
      <c r="J9" s="712"/>
      <c r="K9" s="712"/>
      <c r="L9" s="712"/>
      <c r="M9" s="136"/>
      <c r="N9" s="161"/>
      <c r="O9" s="129"/>
      <c r="P9" s="251"/>
    </row>
    <row r="10" spans="2:19" ht="21.6" customHeight="1">
      <c r="B10" s="136"/>
      <c r="C10" s="136"/>
      <c r="D10" s="161"/>
      <c r="E10" s="161"/>
      <c r="F10" s="161"/>
      <c r="G10" s="176"/>
      <c r="H10" s="161"/>
      <c r="I10" s="161"/>
      <c r="J10" s="161"/>
      <c r="K10" s="161"/>
      <c r="L10" s="161"/>
      <c r="M10" s="161"/>
      <c r="N10" s="161"/>
      <c r="O10" s="129"/>
      <c r="P10" s="254"/>
    </row>
    <row r="11" spans="2:19" ht="15" customHeight="1">
      <c r="B11" s="129"/>
      <c r="C11" s="129"/>
      <c r="D11" s="177"/>
      <c r="E11" s="177"/>
      <c r="F11" s="177"/>
      <c r="G11" s="178"/>
      <c r="H11" s="177"/>
      <c r="I11" s="177"/>
      <c r="J11" s="177"/>
      <c r="K11" s="177"/>
      <c r="L11" s="177"/>
      <c r="M11" s="177"/>
      <c r="N11" s="177"/>
      <c r="O11" s="129"/>
      <c r="P11" s="422">
        <f>+H13-G13</f>
        <v>4033713</v>
      </c>
      <c r="Q11" s="414"/>
      <c r="R11" s="414"/>
      <c r="S11" s="414"/>
    </row>
    <row r="12" spans="2:19" ht="13.5" customHeight="1">
      <c r="B12" s="129"/>
      <c r="C12" s="129"/>
      <c r="D12" s="179" t="s">
        <v>176</v>
      </c>
      <c r="E12" s="179"/>
      <c r="F12" s="179"/>
      <c r="G12" s="180" t="s">
        <v>177</v>
      </c>
      <c r="H12" s="181" t="s">
        <v>178</v>
      </c>
      <c r="I12" s="182" t="s">
        <v>179</v>
      </c>
      <c r="J12" s="181" t="s">
        <v>180</v>
      </c>
      <c r="K12" s="181" t="s">
        <v>181</v>
      </c>
      <c r="L12" s="183" t="s">
        <v>194</v>
      </c>
      <c r="M12" s="177"/>
      <c r="N12" s="177"/>
      <c r="O12" s="129"/>
      <c r="P12" s="254"/>
      <c r="Q12" s="414"/>
      <c r="R12" s="414"/>
      <c r="S12" s="414"/>
    </row>
    <row r="13" spans="2:19" ht="18" customHeight="1" thickBot="1">
      <c r="B13" s="129"/>
      <c r="C13" s="129"/>
      <c r="D13" s="179"/>
      <c r="E13" s="179"/>
      <c r="F13" s="215" t="s">
        <v>182</v>
      </c>
      <c r="G13" s="448">
        <v>648789473</v>
      </c>
      <c r="H13" s="448">
        <v>652823186</v>
      </c>
      <c r="I13" s="212">
        <f t="shared" ref="I13:I23" si="0">+H13/$H$13</f>
        <v>1</v>
      </c>
      <c r="J13" s="443"/>
      <c r="K13" s="363">
        <f>+J13/G13</f>
        <v>0</v>
      </c>
      <c r="L13" s="212">
        <f t="shared" ref="L13:L29" si="1">+H13/G13</f>
        <v>1.0062172910749432</v>
      </c>
      <c r="M13" s="713" t="s">
        <v>183</v>
      </c>
      <c r="N13" s="713"/>
      <c r="O13" s="423"/>
      <c r="P13" s="486"/>
      <c r="Q13" s="414"/>
      <c r="R13" s="414"/>
      <c r="S13" s="414"/>
    </row>
    <row r="14" spans="2:19" ht="17.25" customHeight="1">
      <c r="B14" s="129"/>
      <c r="C14" s="129"/>
      <c r="D14" s="179"/>
      <c r="E14" s="723" t="s">
        <v>288</v>
      </c>
      <c r="F14" s="554" t="s">
        <v>282</v>
      </c>
      <c r="G14" s="498">
        <v>99408565</v>
      </c>
      <c r="H14" s="498">
        <v>99887614</v>
      </c>
      <c r="I14" s="499">
        <f>+H14/$H$13</f>
        <v>0.15300868005628709</v>
      </c>
      <c r="J14" s="538">
        <v>1087410</v>
      </c>
      <c r="K14" s="500">
        <f>+J14/H14</f>
        <v>1.0886334716134075E-2</v>
      </c>
      <c r="L14" s="504">
        <f t="shared" si="1"/>
        <v>1.0048189912006074</v>
      </c>
      <c r="M14" s="724" t="s">
        <v>214</v>
      </c>
      <c r="N14" s="424">
        <f>+H13-G13</f>
        <v>4033713</v>
      </c>
      <c r="O14" s="423"/>
      <c r="P14" s="486"/>
      <c r="Q14" s="414"/>
      <c r="R14" s="414"/>
      <c r="S14" s="414"/>
    </row>
    <row r="15" spans="2:19" ht="17.25" customHeight="1">
      <c r="B15" s="129"/>
      <c r="C15" s="129"/>
      <c r="D15" s="179"/>
      <c r="E15" s="723"/>
      <c r="F15" s="555" t="s">
        <v>237</v>
      </c>
      <c r="G15" s="256">
        <v>4463982</v>
      </c>
      <c r="H15" s="256">
        <v>4476968</v>
      </c>
      <c r="I15" s="212">
        <f t="shared" si="0"/>
        <v>6.8578569144141883E-3</v>
      </c>
      <c r="J15" s="255">
        <v>48804</v>
      </c>
      <c r="K15" s="240">
        <f>+J15/G15</f>
        <v>1.0932839782956115E-2</v>
      </c>
      <c r="L15" s="505">
        <f t="shared" si="1"/>
        <v>1.0029090619092997</v>
      </c>
      <c r="M15" s="724"/>
      <c r="N15" s="429" t="s">
        <v>205</v>
      </c>
      <c r="O15" s="423"/>
      <c r="P15" s="486"/>
      <c r="Q15" s="253"/>
      <c r="R15" s="414"/>
      <c r="S15" s="414"/>
    </row>
    <row r="16" spans="2:19" ht="17.25" customHeight="1" thickBot="1">
      <c r="B16" s="129"/>
      <c r="C16" s="129"/>
      <c r="D16" s="179"/>
      <c r="E16" s="723"/>
      <c r="F16" s="556" t="s">
        <v>284</v>
      </c>
      <c r="G16" s="539">
        <v>7156730</v>
      </c>
      <c r="H16" s="539">
        <v>7174464</v>
      </c>
      <c r="I16" s="503">
        <f t="shared" si="0"/>
        <v>1.098990378077656E-2</v>
      </c>
      <c r="J16" s="540">
        <v>330743</v>
      </c>
      <c r="K16" s="560">
        <f t="shared" ref="K16:K23" si="2">+J16/H16</f>
        <v>4.6100029214726009E-2</v>
      </c>
      <c r="L16" s="506">
        <f t="shared" si="1"/>
        <v>1.0024779473306944</v>
      </c>
      <c r="M16" s="425"/>
      <c r="N16" s="425"/>
      <c r="O16" s="423"/>
      <c r="P16" s="486"/>
      <c r="Q16" s="254"/>
      <c r="R16" s="414"/>
      <c r="S16" s="414"/>
    </row>
    <row r="17" spans="2:19" ht="17.25" customHeight="1" thickBot="1">
      <c r="B17" s="129"/>
      <c r="C17" s="129"/>
      <c r="D17" s="179"/>
      <c r="E17" s="179"/>
      <c r="F17" s="537" t="s">
        <v>285</v>
      </c>
      <c r="G17" s="255">
        <v>35531716</v>
      </c>
      <c r="H17" s="255">
        <v>35869526</v>
      </c>
      <c r="I17" s="212">
        <f t="shared" si="0"/>
        <v>5.4945239031384527E-2</v>
      </c>
      <c r="J17" s="214">
        <v>91810</v>
      </c>
      <c r="K17" s="559">
        <f t="shared" si="2"/>
        <v>2.5595543135975645E-3</v>
      </c>
      <c r="L17" s="241">
        <f t="shared" si="1"/>
        <v>1.0095072807629106</v>
      </c>
      <c r="M17" s="425"/>
      <c r="N17" s="425"/>
      <c r="O17" s="423"/>
      <c r="P17" s="486"/>
      <c r="Q17" s="415"/>
      <c r="R17" s="414"/>
      <c r="S17" s="414"/>
    </row>
    <row r="18" spans="2:19" ht="17.25" customHeight="1">
      <c r="B18" s="129"/>
      <c r="C18" s="129"/>
      <c r="D18" s="179"/>
      <c r="E18" s="723" t="s">
        <v>287</v>
      </c>
      <c r="F18" s="548" t="s">
        <v>184</v>
      </c>
      <c r="G18" s="542">
        <v>9739856</v>
      </c>
      <c r="H18" s="542">
        <v>9766975</v>
      </c>
      <c r="I18" s="499">
        <f>+H18/H13</f>
        <v>1.4961133748702364E-2</v>
      </c>
      <c r="J18" s="543">
        <v>130041</v>
      </c>
      <c r="K18" s="500">
        <f t="shared" si="2"/>
        <v>1.3314357823174524E-2</v>
      </c>
      <c r="L18" s="504">
        <f t="shared" si="1"/>
        <v>1.0027843327457819</v>
      </c>
      <c r="M18" s="425"/>
      <c r="N18" s="447"/>
      <c r="O18" s="423"/>
      <c r="P18" s="486"/>
      <c r="Q18" s="253"/>
      <c r="R18" s="414"/>
      <c r="S18" s="414"/>
    </row>
    <row r="19" spans="2:19" ht="17.25" customHeight="1">
      <c r="B19" s="129"/>
      <c r="C19" s="129"/>
      <c r="D19" s="179"/>
      <c r="E19" s="723"/>
      <c r="F19" s="549" t="s">
        <v>275</v>
      </c>
      <c r="G19" s="255">
        <v>4955536</v>
      </c>
      <c r="H19" s="255">
        <v>4979633</v>
      </c>
      <c r="I19" s="212">
        <f t="shared" si="0"/>
        <v>7.6278433529779685E-3</v>
      </c>
      <c r="J19" s="214">
        <v>62850</v>
      </c>
      <c r="K19" s="240">
        <f t="shared" si="2"/>
        <v>1.2621412059884735E-2</v>
      </c>
      <c r="L19" s="505">
        <f t="shared" si="1"/>
        <v>1.0048626425072889</v>
      </c>
      <c r="M19" s="425"/>
      <c r="N19" s="425"/>
      <c r="O19" s="423"/>
      <c r="P19" s="486"/>
      <c r="Q19" s="254"/>
      <c r="R19" s="414"/>
      <c r="S19" s="414"/>
    </row>
    <row r="20" spans="2:19" ht="17.25" customHeight="1">
      <c r="B20" s="129"/>
      <c r="C20" s="129"/>
      <c r="D20" s="179"/>
      <c r="E20" s="723"/>
      <c r="F20" s="550" t="s">
        <v>276</v>
      </c>
      <c r="G20" s="255">
        <v>4045070</v>
      </c>
      <c r="H20" s="255">
        <v>4046603</v>
      </c>
      <c r="I20" s="212">
        <f t="shared" si="0"/>
        <v>6.1986202187371449E-3</v>
      </c>
      <c r="J20" s="214">
        <v>102568</v>
      </c>
      <c r="K20" s="575">
        <f t="shared" si="2"/>
        <v>2.534669202785645E-2</v>
      </c>
      <c r="L20" s="505">
        <f t="shared" si="1"/>
        <v>1.000378979844601</v>
      </c>
      <c r="M20" s="425"/>
      <c r="N20" s="425"/>
      <c r="O20" s="423"/>
      <c r="P20" s="486"/>
      <c r="Q20" s="415"/>
      <c r="R20" s="414"/>
      <c r="S20" s="414"/>
    </row>
    <row r="21" spans="2:19" ht="17.25" customHeight="1">
      <c r="B21" s="129"/>
      <c r="C21" s="129"/>
      <c r="D21" s="179"/>
      <c r="E21" s="723"/>
      <c r="F21" s="549" t="s">
        <v>277</v>
      </c>
      <c r="G21" s="256">
        <v>16919638</v>
      </c>
      <c r="H21" s="256">
        <v>16919638</v>
      </c>
      <c r="I21" s="212">
        <f t="shared" si="0"/>
        <v>2.5917642575887308E-2</v>
      </c>
      <c r="J21" s="541">
        <v>101203</v>
      </c>
      <c r="K21" s="240">
        <f t="shared" si="2"/>
        <v>5.9813927461095798E-3</v>
      </c>
      <c r="L21" s="505">
        <f t="shared" si="1"/>
        <v>1</v>
      </c>
      <c r="M21" s="425"/>
      <c r="N21" s="425"/>
      <c r="O21" s="423"/>
      <c r="P21" s="486"/>
      <c r="Q21" s="253"/>
      <c r="R21" s="414"/>
      <c r="S21" s="414"/>
    </row>
    <row r="22" spans="2:19" ht="17.25" customHeight="1">
      <c r="B22" s="129"/>
      <c r="C22" s="129"/>
      <c r="D22" s="179"/>
      <c r="E22" s="723"/>
      <c r="F22" s="549" t="s">
        <v>278</v>
      </c>
      <c r="G22" s="501">
        <v>7560105</v>
      </c>
      <c r="H22" s="501">
        <v>7560389</v>
      </c>
      <c r="I22" s="212">
        <f t="shared" si="0"/>
        <v>1.1581066913882559E-2</v>
      </c>
      <c r="J22" s="214">
        <v>144661</v>
      </c>
      <c r="K22" s="559">
        <f t="shared" si="2"/>
        <v>1.9134068366058941E-2</v>
      </c>
      <c r="L22" s="505">
        <f t="shared" si="1"/>
        <v>1.0000375656158216</v>
      </c>
      <c r="M22" s="425"/>
      <c r="N22" s="425"/>
      <c r="O22" s="423"/>
      <c r="P22" s="486"/>
      <c r="Q22" s="254"/>
      <c r="R22" s="414"/>
      <c r="S22" s="414"/>
    </row>
    <row r="23" spans="2:19" ht="17.25" customHeight="1">
      <c r="B23" s="129"/>
      <c r="C23" s="129"/>
      <c r="D23" s="179"/>
      <c r="E23" s="723"/>
      <c r="F23" s="549" t="s">
        <v>279</v>
      </c>
      <c r="G23" s="501">
        <v>44675872</v>
      </c>
      <c r="H23" s="501">
        <v>44676999</v>
      </c>
      <c r="I23" s="212">
        <f t="shared" si="0"/>
        <v>6.8436599615504468E-2</v>
      </c>
      <c r="J23" s="502">
        <v>530667</v>
      </c>
      <c r="K23" s="240">
        <f t="shared" si="2"/>
        <v>1.1877856881121312E-2</v>
      </c>
      <c r="L23" s="505">
        <f t="shared" si="1"/>
        <v>1.0000252261444387</v>
      </c>
      <c r="M23" s="425"/>
      <c r="N23" s="425"/>
      <c r="O23" s="423"/>
      <c r="P23" s="486"/>
      <c r="Q23" s="415"/>
      <c r="R23" s="414"/>
      <c r="S23" s="414"/>
    </row>
    <row r="24" spans="2:19" ht="17.25" customHeight="1">
      <c r="B24" s="129"/>
      <c r="C24" s="129"/>
      <c r="D24" s="179"/>
      <c r="E24" s="723"/>
      <c r="F24" s="551" t="s">
        <v>280</v>
      </c>
      <c r="G24" s="544">
        <v>1575424</v>
      </c>
      <c r="H24" s="544">
        <v>1575486</v>
      </c>
      <c r="I24" s="212">
        <f>+G24/$H$13</f>
        <v>2.4132476201603539E-3</v>
      </c>
      <c r="J24" s="545">
        <v>30635</v>
      </c>
      <c r="K24" s="559">
        <f>+J24/G24</f>
        <v>1.9445558782905426E-2</v>
      </c>
      <c r="L24" s="505">
        <f t="shared" si="1"/>
        <v>1.0000393544848878</v>
      </c>
      <c r="M24" s="425"/>
      <c r="N24" s="169"/>
      <c r="O24" s="423"/>
      <c r="P24" s="486"/>
      <c r="Q24" s="253"/>
      <c r="R24" s="414"/>
      <c r="S24" s="414"/>
    </row>
    <row r="25" spans="2:19" ht="17.25" customHeight="1">
      <c r="B25" s="129"/>
      <c r="C25" s="129"/>
      <c r="D25" s="179"/>
      <c r="E25" s="723"/>
      <c r="F25" s="552" t="s">
        <v>283</v>
      </c>
      <c r="G25" s="364">
        <v>21351196</v>
      </c>
      <c r="H25" s="364">
        <v>21401586</v>
      </c>
      <c r="I25" s="212">
        <f t="shared" ref="I25:I29" si="3">+H25/$H$13</f>
        <v>3.2783127895828136E-2</v>
      </c>
      <c r="J25" s="214">
        <v>385032</v>
      </c>
      <c r="K25" s="559">
        <f t="shared" ref="K25:K29" si="4">+J25/H25</f>
        <v>1.7990816194650247E-2</v>
      </c>
      <c r="L25" s="505">
        <f t="shared" si="1"/>
        <v>1.0023600551463252</v>
      </c>
      <c r="M25" s="721" t="s">
        <v>205</v>
      </c>
      <c r="N25" s="721"/>
      <c r="O25" s="423"/>
      <c r="P25" s="486"/>
      <c r="Q25" s="254"/>
      <c r="R25" s="414"/>
      <c r="S25" s="414"/>
    </row>
    <row r="26" spans="2:19" ht="17.25" customHeight="1" thickBot="1">
      <c r="B26" s="129"/>
      <c r="C26" s="129"/>
      <c r="D26" s="179"/>
      <c r="E26" s="723"/>
      <c r="F26" s="553" t="s">
        <v>281</v>
      </c>
      <c r="G26" s="546">
        <v>13632635</v>
      </c>
      <c r="H26" s="546">
        <v>13651239</v>
      </c>
      <c r="I26" s="503">
        <f t="shared" si="3"/>
        <v>2.0911081733546149E-2</v>
      </c>
      <c r="J26" s="540">
        <v>116658</v>
      </c>
      <c r="K26" s="547">
        <f t="shared" si="4"/>
        <v>8.5455979490213305E-3</v>
      </c>
      <c r="L26" s="506">
        <f t="shared" si="1"/>
        <v>1.0013646664786375</v>
      </c>
      <c r="M26" s="425"/>
      <c r="N26" s="425"/>
      <c r="O26" s="423"/>
      <c r="P26" s="486"/>
      <c r="Q26" s="415"/>
      <c r="R26" s="414"/>
      <c r="S26" s="414"/>
    </row>
    <row r="27" spans="2:19" ht="17.25" customHeight="1">
      <c r="B27" s="129"/>
      <c r="C27" s="129"/>
      <c r="D27" s="179"/>
      <c r="E27" s="179"/>
      <c r="F27" s="557" t="s">
        <v>238</v>
      </c>
      <c r="G27" s="364">
        <v>38598292</v>
      </c>
      <c r="H27" s="364">
        <v>39004649</v>
      </c>
      <c r="I27" s="212">
        <f t="shared" si="3"/>
        <v>5.9747646585579454E-2</v>
      </c>
      <c r="J27" s="214">
        <v>161400</v>
      </c>
      <c r="K27" s="240">
        <f t="shared" si="4"/>
        <v>4.1379682714232351E-3</v>
      </c>
      <c r="L27" s="241">
        <f t="shared" si="1"/>
        <v>1.010527849263382</v>
      </c>
      <c r="M27" s="425"/>
      <c r="N27" s="425"/>
      <c r="O27" s="423"/>
      <c r="P27" s="486"/>
      <c r="Q27" s="253"/>
      <c r="R27" s="414"/>
      <c r="S27" s="414"/>
    </row>
    <row r="28" spans="2:19" ht="22.2" customHeight="1">
      <c r="B28" s="129"/>
      <c r="C28" s="129"/>
      <c r="D28" s="179"/>
      <c r="E28" s="179"/>
      <c r="F28" s="558" t="s">
        <v>193</v>
      </c>
      <c r="G28" s="255">
        <v>36755666</v>
      </c>
      <c r="H28" s="255">
        <v>36980882</v>
      </c>
      <c r="I28" s="212">
        <f t="shared" si="3"/>
        <v>5.6647623419429222E-2</v>
      </c>
      <c r="J28" s="507">
        <v>159884</v>
      </c>
      <c r="K28" s="240">
        <f t="shared" si="4"/>
        <v>4.3234231135969121E-3</v>
      </c>
      <c r="L28" s="241">
        <f t="shared" si="1"/>
        <v>1.0061273818300558</v>
      </c>
      <c r="M28" s="462"/>
      <c r="N28" s="425"/>
      <c r="O28" s="423"/>
      <c r="P28" s="486"/>
      <c r="Q28" s="254"/>
      <c r="R28" s="414"/>
      <c r="S28" s="414"/>
    </row>
    <row r="29" spans="2:19" ht="22.2" customHeight="1">
      <c r="B29" s="129"/>
      <c r="C29" s="129"/>
      <c r="D29" s="570"/>
      <c r="E29" s="722" t="s">
        <v>289</v>
      </c>
      <c r="F29" s="561" t="s">
        <v>203</v>
      </c>
      <c r="G29" s="562">
        <v>25972791</v>
      </c>
      <c r="H29" s="562">
        <v>27002378</v>
      </c>
      <c r="I29" s="563">
        <f t="shared" si="3"/>
        <v>4.1362467784653717E-2</v>
      </c>
      <c r="J29" s="564">
        <v>53095</v>
      </c>
      <c r="K29" s="565">
        <f t="shared" si="4"/>
        <v>1.9663083006985532E-3</v>
      </c>
      <c r="L29" s="566">
        <f t="shared" si="1"/>
        <v>1.0396409842900596</v>
      </c>
      <c r="M29" s="720" t="s">
        <v>251</v>
      </c>
      <c r="N29" s="720"/>
      <c r="O29" s="423"/>
      <c r="P29" s="486"/>
      <c r="Q29" s="415"/>
      <c r="R29" s="414"/>
      <c r="S29" s="414"/>
    </row>
    <row r="30" spans="2:19" ht="23.4" customHeight="1">
      <c r="B30" s="134"/>
      <c r="C30" s="129"/>
      <c r="D30" s="237"/>
      <c r="E30" s="722"/>
      <c r="F30" s="567" t="s">
        <v>286</v>
      </c>
      <c r="G30" s="568">
        <v>4095370</v>
      </c>
      <c r="H30" s="568">
        <v>4215617</v>
      </c>
      <c r="I30" s="563">
        <f>+H30/$H$13</f>
        <v>6.4575172732912094E-3</v>
      </c>
      <c r="J30" s="569">
        <v>16348</v>
      </c>
      <c r="K30" s="565">
        <f>+J30/H30</f>
        <v>3.8779613992447606E-3</v>
      </c>
      <c r="L30" s="566">
        <f>+H30/G30</f>
        <v>1.0293616938152108</v>
      </c>
      <c r="M30" s="720"/>
      <c r="N30" s="720"/>
      <c r="O30" s="423"/>
      <c r="P30" s="486"/>
      <c r="Q30" s="253"/>
      <c r="R30" s="414"/>
      <c r="S30" s="414"/>
    </row>
    <row r="31" spans="2:19" ht="17.399999999999999" customHeight="1">
      <c r="B31" s="129"/>
      <c r="C31" s="129"/>
      <c r="D31" s="129"/>
      <c r="E31" s="129"/>
      <c r="F31" s="129"/>
      <c r="G31" s="129"/>
      <c r="H31" s="129"/>
      <c r="I31" s="129"/>
      <c r="J31" s="129"/>
      <c r="K31" s="129"/>
      <c r="L31" s="129"/>
      <c r="M31" s="423"/>
      <c r="N31" s="423"/>
      <c r="O31" s="423"/>
      <c r="P31" s="486"/>
      <c r="Q31" s="254"/>
      <c r="R31" s="414"/>
      <c r="S31" s="414"/>
    </row>
    <row r="32" spans="2:19" ht="21.6" customHeight="1">
      <c r="B32" s="169"/>
      <c r="C32" s="169"/>
      <c r="D32" s="169"/>
      <c r="E32" s="169"/>
      <c r="F32" s="169"/>
      <c r="G32" s="169"/>
      <c r="H32" s="169"/>
      <c r="I32" s="169"/>
      <c r="J32" s="169"/>
      <c r="K32" s="169"/>
      <c r="L32" s="692" t="s">
        <v>252</v>
      </c>
      <c r="M32" s="692"/>
      <c r="N32" s="692"/>
      <c r="O32" s="423"/>
      <c r="P32" s="486"/>
      <c r="Q32" s="415"/>
      <c r="R32" s="414"/>
      <c r="S32" s="414"/>
    </row>
    <row r="33" spans="2:19" ht="21.6" customHeight="1">
      <c r="B33" s="169"/>
      <c r="C33" s="169"/>
      <c r="D33" s="169"/>
      <c r="E33" s="169"/>
      <c r="F33" s="169"/>
      <c r="G33" s="169"/>
      <c r="H33" s="169"/>
      <c r="I33" s="169"/>
      <c r="J33" s="169"/>
      <c r="K33" s="169"/>
      <c r="L33" s="692"/>
      <c r="M33" s="692"/>
      <c r="N33" s="692"/>
      <c r="O33" s="423" t="s">
        <v>205</v>
      </c>
      <c r="P33" s="487"/>
      <c r="Q33" s="253"/>
      <c r="R33" s="414"/>
      <c r="S33" s="414"/>
    </row>
    <row r="34" spans="2:19" ht="21.6" customHeight="1">
      <c r="B34" s="169"/>
      <c r="C34" s="169"/>
      <c r="D34" s="169"/>
      <c r="E34" s="169"/>
      <c r="F34" s="169"/>
      <c r="G34" s="169"/>
      <c r="H34" s="169"/>
      <c r="I34" s="169"/>
      <c r="J34" s="169"/>
      <c r="K34" s="169"/>
      <c r="L34" s="692"/>
      <c r="M34" s="692"/>
      <c r="N34" s="692"/>
      <c r="O34" s="426"/>
      <c r="P34" s="449"/>
      <c r="Q34" s="254"/>
      <c r="R34" s="414"/>
      <c r="S34" s="414"/>
    </row>
    <row r="35" spans="2:19" ht="21.6" customHeight="1">
      <c r="B35" s="169"/>
      <c r="C35" s="169"/>
      <c r="D35" s="169"/>
      <c r="E35" s="169"/>
      <c r="F35" s="169"/>
      <c r="G35" s="169"/>
      <c r="H35" s="169"/>
      <c r="I35" s="169"/>
      <c r="J35" s="169"/>
      <c r="K35" s="169"/>
      <c r="L35" s="692"/>
      <c r="M35" s="692"/>
      <c r="N35" s="692"/>
      <c r="O35" s="426"/>
      <c r="P35" s="449"/>
      <c r="Q35" s="415"/>
      <c r="R35" s="414"/>
      <c r="S35" s="414"/>
    </row>
    <row r="36" spans="2:19" ht="21.6" customHeight="1">
      <c r="B36" s="169"/>
      <c r="C36" s="169"/>
      <c r="D36" s="169"/>
      <c r="E36" s="169"/>
      <c r="F36" s="169"/>
      <c r="G36" s="169"/>
      <c r="H36" s="169"/>
      <c r="I36" s="169"/>
      <c r="J36" s="169"/>
      <c r="K36" s="169"/>
      <c r="L36" s="692"/>
      <c r="M36" s="692"/>
      <c r="N36" s="692"/>
      <c r="O36" s="426"/>
      <c r="P36" s="449"/>
      <c r="Q36" s="253"/>
      <c r="R36" s="414"/>
      <c r="S36" s="414"/>
    </row>
    <row r="37" spans="2:19" ht="21.6" customHeight="1">
      <c r="B37" s="408"/>
      <c r="C37" s="169"/>
      <c r="D37" s="169"/>
      <c r="E37" s="169"/>
      <c r="F37" s="169"/>
      <c r="G37" s="169"/>
      <c r="H37" s="169"/>
      <c r="I37" s="169"/>
      <c r="J37" s="169"/>
      <c r="K37" s="169"/>
      <c r="L37" s="692"/>
      <c r="M37" s="692"/>
      <c r="N37" s="692"/>
      <c r="O37" s="426"/>
      <c r="P37" s="449"/>
      <c r="Q37" s="254"/>
      <c r="R37" s="414"/>
      <c r="S37" s="414"/>
    </row>
    <row r="38" spans="2:19" ht="21.6" customHeight="1">
      <c r="B38" s="169"/>
      <c r="C38" s="169"/>
      <c r="D38" s="169"/>
      <c r="E38" s="169"/>
      <c r="F38" s="169"/>
      <c r="G38" s="169"/>
      <c r="H38" s="169"/>
      <c r="I38" s="169"/>
      <c r="J38" s="169"/>
      <c r="K38" s="169"/>
      <c r="L38" s="692"/>
      <c r="M38" s="692"/>
      <c r="N38" s="692"/>
      <c r="O38" s="426"/>
      <c r="P38" s="449"/>
      <c r="Q38" s="415"/>
      <c r="R38" s="414"/>
      <c r="S38" s="414"/>
    </row>
    <row r="39" spans="2:19" ht="21.6" customHeight="1">
      <c r="B39" s="169"/>
      <c r="C39" s="169"/>
      <c r="D39" s="169"/>
      <c r="E39" s="169"/>
      <c r="F39" s="169"/>
      <c r="G39" s="169"/>
      <c r="H39" s="169"/>
      <c r="I39" s="169"/>
      <c r="J39" s="169"/>
      <c r="K39" s="169"/>
      <c r="L39" s="692"/>
      <c r="M39" s="692"/>
      <c r="N39" s="692"/>
      <c r="O39" s="426"/>
      <c r="P39" s="449"/>
      <c r="Q39" s="253"/>
      <c r="R39" s="414"/>
      <c r="S39" s="414"/>
    </row>
    <row r="40" spans="2:19" ht="21.6" customHeight="1">
      <c r="B40" s="169"/>
      <c r="C40" s="169"/>
      <c r="D40" s="169"/>
      <c r="E40" s="169"/>
      <c r="F40" s="169"/>
      <c r="G40" s="169"/>
      <c r="H40" s="169"/>
      <c r="I40" s="169"/>
      <c r="J40" s="169"/>
      <c r="K40" s="169"/>
      <c r="L40" s="692"/>
      <c r="M40" s="692"/>
      <c r="N40" s="692"/>
      <c r="O40" s="426"/>
      <c r="P40" s="449"/>
      <c r="Q40" s="254"/>
      <c r="R40" s="414"/>
      <c r="S40" s="414"/>
    </row>
    <row r="41" spans="2:19" ht="21.6" customHeight="1">
      <c r="B41" s="169"/>
      <c r="C41" s="169"/>
      <c r="D41" s="169"/>
      <c r="E41" s="169"/>
      <c r="F41" s="169"/>
      <c r="G41" s="169"/>
      <c r="H41" s="169"/>
      <c r="I41" s="169"/>
      <c r="J41" s="169"/>
      <c r="K41" s="169"/>
      <c r="L41" s="692"/>
      <c r="M41" s="692"/>
      <c r="N41" s="692"/>
      <c r="O41" s="426"/>
      <c r="P41" s="449"/>
      <c r="Q41" s="415"/>
      <c r="R41" s="414"/>
      <c r="S41" s="414"/>
    </row>
    <row r="42" spans="2:19" ht="21.6" customHeight="1">
      <c r="B42" s="169"/>
      <c r="C42" s="169"/>
      <c r="D42" s="169"/>
      <c r="E42" s="169"/>
      <c r="F42" s="169"/>
      <c r="G42" s="169"/>
      <c r="H42" s="169"/>
      <c r="I42" s="169"/>
      <c r="J42" s="169"/>
      <c r="K42" s="169"/>
      <c r="L42" s="692"/>
      <c r="M42" s="692"/>
      <c r="N42" s="692"/>
      <c r="O42" s="426"/>
      <c r="P42" s="450"/>
      <c r="Q42" s="253"/>
      <c r="R42" s="414"/>
      <c r="S42" s="414"/>
    </row>
    <row r="43" spans="2:19" ht="21.6" customHeight="1">
      <c r="B43" s="129"/>
      <c r="C43" s="129"/>
      <c r="D43" s="129"/>
      <c r="E43" s="129"/>
      <c r="F43" s="129"/>
      <c r="G43" s="129"/>
      <c r="H43" s="129"/>
      <c r="I43" s="129"/>
      <c r="J43" s="129" t="s">
        <v>253</v>
      </c>
      <c r="K43" s="129"/>
      <c r="L43" s="692"/>
      <c r="M43" s="692"/>
      <c r="N43" s="692"/>
      <c r="O43" s="426"/>
      <c r="P43" s="450"/>
      <c r="Q43" s="254"/>
      <c r="R43" s="414"/>
      <c r="S43" s="414"/>
    </row>
    <row r="44" spans="2:19" ht="21.6" customHeight="1">
      <c r="B44" s="129"/>
      <c r="C44" s="129"/>
      <c r="D44" s="129"/>
      <c r="E44" s="129"/>
      <c r="F44" s="129"/>
      <c r="G44" s="129"/>
      <c r="H44" s="129"/>
      <c r="I44" s="129"/>
      <c r="J44" s="129"/>
      <c r="K44" s="129"/>
      <c r="L44" s="692"/>
      <c r="M44" s="692"/>
      <c r="N44" s="692"/>
      <c r="O44" s="426"/>
      <c r="P44" s="450"/>
      <c r="Q44" s="415"/>
      <c r="R44" s="414"/>
      <c r="S44" s="414"/>
    </row>
    <row r="45" spans="2:19" ht="32.4">
      <c r="B45" s="689" t="s">
        <v>185</v>
      </c>
      <c r="C45" s="689"/>
      <c r="D45" s="689"/>
      <c r="E45" s="689"/>
      <c r="F45" s="689"/>
      <c r="G45" s="689"/>
      <c r="H45" s="689"/>
      <c r="I45" s="140"/>
      <c r="J45" s="139"/>
      <c r="K45" s="129"/>
      <c r="L45" s="129"/>
      <c r="M45" s="129"/>
      <c r="N45" s="129"/>
      <c r="O45" s="129"/>
      <c r="P45" s="450"/>
      <c r="Q45" s="254"/>
    </row>
    <row r="46" spans="2:19" ht="18">
      <c r="B46" s="170" t="s">
        <v>138</v>
      </c>
      <c r="C46" s="129"/>
      <c r="D46" s="129"/>
      <c r="E46" s="129"/>
      <c r="F46" s="129"/>
      <c r="G46" s="129"/>
      <c r="H46" s="129"/>
      <c r="I46" s="129"/>
      <c r="J46" s="129"/>
      <c r="K46" s="129"/>
      <c r="L46" s="129"/>
      <c r="M46" s="129"/>
      <c r="N46" s="129"/>
      <c r="O46" s="129"/>
      <c r="P46" s="450"/>
      <c r="Q46" s="415"/>
    </row>
    <row r="47" spans="2:19" ht="18">
      <c r="B47" s="690" t="s">
        <v>139</v>
      </c>
      <c r="C47" s="690"/>
      <c r="D47" s="690"/>
      <c r="E47" s="690"/>
      <c r="F47" s="690"/>
      <c r="G47" s="690"/>
      <c r="H47" s="690"/>
      <c r="I47" s="690"/>
      <c r="J47" s="690"/>
      <c r="K47" s="690"/>
      <c r="L47" s="690"/>
      <c r="M47" s="690"/>
      <c r="N47" s="129"/>
      <c r="O47" s="129"/>
      <c r="P47" s="450"/>
    </row>
    <row r="48" spans="2:19" ht="18">
      <c r="B48" s="691" t="s">
        <v>140</v>
      </c>
      <c r="C48" s="691"/>
      <c r="D48" s="691"/>
      <c r="E48" s="691"/>
      <c r="F48" s="691"/>
      <c r="G48" s="691"/>
      <c r="H48" s="691"/>
      <c r="I48" s="691"/>
      <c r="J48" s="691"/>
      <c r="K48" s="691"/>
      <c r="L48" s="691"/>
      <c r="M48" s="691"/>
      <c r="N48" s="129"/>
      <c r="O48" s="129"/>
      <c r="P48" s="450"/>
    </row>
    <row r="49" spans="2:16" ht="22.5" customHeight="1">
      <c r="B49" s="697" t="s">
        <v>200</v>
      </c>
      <c r="C49" s="698"/>
      <c r="D49" s="698"/>
      <c r="E49" s="698"/>
      <c r="F49" s="698"/>
      <c r="G49" s="698"/>
      <c r="H49" s="698"/>
      <c r="I49" s="698"/>
      <c r="J49" s="698"/>
      <c r="K49" s="698"/>
      <c r="L49" s="698"/>
      <c r="M49" s="699"/>
      <c r="N49" s="693" t="s">
        <v>186</v>
      </c>
      <c r="O49" s="129"/>
      <c r="P49" s="450"/>
    </row>
    <row r="50" spans="2:16" ht="22.5" customHeight="1">
      <c r="B50" s="198" t="s">
        <v>206</v>
      </c>
      <c r="C50" s="196"/>
      <c r="D50" s="196"/>
      <c r="E50" s="196"/>
      <c r="F50" s="196"/>
      <c r="G50" s="196"/>
      <c r="H50" s="196"/>
      <c r="I50" s="196"/>
      <c r="J50" s="196"/>
      <c r="K50" s="196"/>
      <c r="L50" s="196"/>
      <c r="M50" s="197"/>
      <c r="N50" s="693"/>
      <c r="O50" s="129"/>
      <c r="P50" s="450"/>
    </row>
    <row r="51" spans="2:16" ht="18">
      <c r="B51" s="690" t="s">
        <v>196</v>
      </c>
      <c r="C51" s="690"/>
      <c r="D51" s="690"/>
      <c r="E51" s="690"/>
      <c r="F51" s="690"/>
      <c r="G51" s="690"/>
      <c r="H51" s="690"/>
      <c r="I51" s="690"/>
      <c r="J51" s="690"/>
      <c r="K51" s="690"/>
      <c r="L51" s="690"/>
      <c r="M51" s="690"/>
      <c r="N51" s="693"/>
      <c r="O51" s="129"/>
      <c r="P51" s="450"/>
    </row>
    <row r="52" spans="2:16" ht="18">
      <c r="B52" s="691" t="s">
        <v>197</v>
      </c>
      <c r="C52" s="691"/>
      <c r="D52" s="691"/>
      <c r="E52" s="691"/>
      <c r="F52" s="691"/>
      <c r="G52" s="691"/>
      <c r="H52" s="691"/>
      <c r="I52" s="691"/>
      <c r="J52" s="691"/>
      <c r="K52" s="691"/>
      <c r="L52" s="691"/>
      <c r="M52" s="691"/>
      <c r="N52" s="693"/>
      <c r="O52" s="129"/>
      <c r="P52" s="450"/>
    </row>
    <row r="53" spans="2:16" ht="18">
      <c r="B53" s="690" t="s">
        <v>198</v>
      </c>
      <c r="C53" s="690"/>
      <c r="D53" s="690"/>
      <c r="E53" s="690"/>
      <c r="F53" s="690"/>
      <c r="G53" s="690"/>
      <c r="H53" s="690"/>
      <c r="I53" s="690"/>
      <c r="J53" s="690"/>
      <c r="K53" s="690"/>
      <c r="L53" s="690"/>
      <c r="M53" s="690"/>
      <c r="N53" s="693"/>
      <c r="O53" s="129"/>
      <c r="P53" s="450"/>
    </row>
    <row r="54" spans="2:16" ht="18">
      <c r="B54" s="690" t="s">
        <v>199</v>
      </c>
      <c r="C54" s="690"/>
      <c r="D54" s="690"/>
      <c r="E54" s="690"/>
      <c r="F54" s="690"/>
      <c r="G54" s="690"/>
      <c r="H54" s="690"/>
      <c r="I54" s="690"/>
      <c r="J54" s="690"/>
      <c r="K54" s="690"/>
      <c r="L54" s="690"/>
      <c r="M54" s="690"/>
      <c r="N54" s="693"/>
      <c r="O54" s="129"/>
      <c r="P54" s="450"/>
    </row>
    <row r="55" spans="2:16" ht="18">
      <c r="B55" s="142"/>
      <c r="M55" s="129"/>
      <c r="N55" s="693"/>
      <c r="O55" s="129"/>
      <c r="P55" s="450"/>
    </row>
    <row r="56" spans="2:16" ht="17.25" customHeight="1">
      <c r="B56" s="694" t="s">
        <v>141</v>
      </c>
      <c r="C56" s="695"/>
      <c r="D56" s="695"/>
      <c r="E56" s="695"/>
      <c r="F56" s="695"/>
      <c r="G56" s="695"/>
      <c r="H56" s="695"/>
      <c r="I56" s="695"/>
      <c r="J56" s="695"/>
      <c r="K56" s="695"/>
      <c r="L56" s="695"/>
      <c r="M56" s="696"/>
      <c r="N56" s="693"/>
      <c r="O56" s="129"/>
      <c r="P56" s="450"/>
    </row>
    <row r="57" spans="2:16" ht="17.25" customHeight="1">
      <c r="B57" s="694" t="s">
        <v>142</v>
      </c>
      <c r="C57" s="695"/>
      <c r="D57" s="695"/>
      <c r="E57" s="695"/>
      <c r="F57" s="695"/>
      <c r="G57" s="695"/>
      <c r="H57" s="695"/>
      <c r="I57" s="695"/>
      <c r="J57" s="695"/>
      <c r="K57" s="695"/>
      <c r="L57" s="695"/>
      <c r="M57" s="696"/>
      <c r="N57" s="693"/>
      <c r="O57" s="129"/>
      <c r="P57" s="450"/>
    </row>
    <row r="58" spans="2:16" ht="17.25" customHeight="1">
      <c r="B58" s="694" t="s">
        <v>143</v>
      </c>
      <c r="C58" s="695"/>
      <c r="D58" s="695"/>
      <c r="E58" s="695"/>
      <c r="F58" s="695"/>
      <c r="G58" s="695"/>
      <c r="H58" s="695"/>
      <c r="I58" s="695"/>
      <c r="J58" s="695"/>
      <c r="K58" s="695"/>
      <c r="L58" s="695"/>
      <c r="M58" s="696"/>
      <c r="N58" s="693"/>
      <c r="O58" s="129"/>
      <c r="P58" s="450"/>
    </row>
    <row r="59" spans="2:16" ht="18">
      <c r="B59" s="694" t="s">
        <v>144</v>
      </c>
      <c r="C59" s="695"/>
      <c r="D59" s="695"/>
      <c r="E59" s="695"/>
      <c r="F59" s="695"/>
      <c r="G59" s="695"/>
      <c r="H59" s="695"/>
      <c r="I59" s="695"/>
      <c r="J59" s="695"/>
      <c r="K59" s="695"/>
      <c r="L59" s="695"/>
      <c r="M59" s="696"/>
      <c r="N59" s="693"/>
      <c r="O59" s="129"/>
    </row>
    <row r="60" spans="2:16" ht="18">
      <c r="B60" s="694" t="s">
        <v>145</v>
      </c>
      <c r="C60" s="695"/>
      <c r="D60" s="695"/>
      <c r="E60" s="695"/>
      <c r="F60" s="695"/>
      <c r="G60" s="695"/>
      <c r="H60" s="695"/>
      <c r="I60" s="695"/>
      <c r="J60" s="695"/>
      <c r="K60" s="695"/>
      <c r="L60" s="695"/>
      <c r="M60" s="696"/>
      <c r="N60" s="693"/>
      <c r="O60" s="129"/>
    </row>
    <row r="61" spans="2:16" ht="18">
      <c r="B61" s="700" t="s">
        <v>146</v>
      </c>
      <c r="C61" s="701"/>
      <c r="D61" s="701"/>
      <c r="E61" s="701"/>
      <c r="F61" s="701"/>
      <c r="G61" s="701"/>
      <c r="H61" s="701"/>
      <c r="I61" s="701"/>
      <c r="J61" s="701"/>
      <c r="K61" s="701"/>
      <c r="L61" s="701"/>
      <c r="M61" s="702"/>
      <c r="N61" s="129"/>
      <c r="O61" s="129"/>
    </row>
    <row r="62" spans="2:16" ht="18">
      <c r="B62" s="703" t="s">
        <v>147</v>
      </c>
      <c r="C62" s="704"/>
      <c r="D62" s="704"/>
      <c r="E62" s="704"/>
      <c r="F62" s="704"/>
      <c r="G62" s="704"/>
      <c r="H62" s="704"/>
      <c r="I62" s="704"/>
      <c r="J62" s="704"/>
      <c r="K62" s="704"/>
      <c r="L62" s="704"/>
      <c r="M62" s="705"/>
      <c r="N62" s="129"/>
      <c r="O62" s="129"/>
    </row>
    <row r="63" spans="2:16" ht="18">
      <c r="B63" s="694" t="s">
        <v>204</v>
      </c>
      <c r="C63" s="695"/>
      <c r="D63" s="695"/>
      <c r="E63" s="695"/>
      <c r="F63" s="695"/>
      <c r="G63" s="695"/>
      <c r="H63" s="695"/>
      <c r="I63" s="695"/>
      <c r="J63" s="695"/>
      <c r="K63" s="695"/>
      <c r="L63" s="695"/>
      <c r="M63" s="696"/>
      <c r="N63" s="129"/>
      <c r="O63" s="129"/>
    </row>
    <row r="64" spans="2:16" ht="18">
      <c r="B64" s="142"/>
      <c r="M64" s="129"/>
      <c r="N64" s="129"/>
      <c r="O64" s="129"/>
    </row>
    <row r="65" spans="1:15" ht="18.600000000000001" thickBot="1">
      <c r="B65" s="142"/>
      <c r="M65" s="129"/>
      <c r="N65" s="129"/>
      <c r="O65" s="129"/>
    </row>
    <row r="66" spans="1:15" ht="20.25" customHeight="1">
      <c r="B66" s="706" t="s">
        <v>148</v>
      </c>
      <c r="C66" s="706" t="s">
        <v>149</v>
      </c>
      <c r="D66" s="706" t="s">
        <v>150</v>
      </c>
      <c r="E66" s="706" t="s">
        <v>151</v>
      </c>
      <c r="F66" s="143" t="s">
        <v>152</v>
      </c>
      <c r="G66" s="163" t="s">
        <v>212</v>
      </c>
      <c r="H66" s="708" t="s">
        <v>211</v>
      </c>
      <c r="I66" s="708" t="s">
        <v>154</v>
      </c>
      <c r="J66" s="708" t="s">
        <v>155</v>
      </c>
      <c r="K66" s="708" t="s">
        <v>187</v>
      </c>
      <c r="L66" s="706" t="s">
        <v>156</v>
      </c>
      <c r="M66" s="706" t="s">
        <v>207</v>
      </c>
      <c r="N66" s="129"/>
      <c r="O66" s="129"/>
    </row>
    <row r="67" spans="1:15" ht="18.600000000000001" thickBot="1">
      <c r="B67" s="707"/>
      <c r="C67" s="707"/>
      <c r="D67" s="707"/>
      <c r="E67" s="707"/>
      <c r="F67" s="144" t="s">
        <v>153</v>
      </c>
      <c r="G67" s="164"/>
      <c r="H67" s="709"/>
      <c r="I67" s="709"/>
      <c r="J67" s="709"/>
      <c r="K67" s="709"/>
      <c r="L67" s="707"/>
      <c r="M67" s="707"/>
      <c r="N67" s="129"/>
      <c r="O67" s="129"/>
    </row>
    <row r="68" spans="1:15" ht="18.600000000000001" thickBot="1">
      <c r="B68" s="145">
        <v>1</v>
      </c>
      <c r="C68" s="146" t="s">
        <v>157</v>
      </c>
      <c r="D68" s="147"/>
      <c r="E68" s="147"/>
      <c r="F68" s="147"/>
      <c r="G68" s="165"/>
      <c r="H68" s="147"/>
      <c r="I68" s="147"/>
      <c r="J68" s="147"/>
      <c r="K68" s="148" t="s">
        <v>157</v>
      </c>
      <c r="L68" s="147"/>
      <c r="M68" s="147"/>
      <c r="N68" s="129"/>
      <c r="O68" s="129"/>
    </row>
    <row r="69" spans="1:15" ht="18.600000000000001" thickBot="1">
      <c r="A69" s="157" t="s">
        <v>29</v>
      </c>
      <c r="B69" s="158">
        <v>2</v>
      </c>
      <c r="C69" s="159" t="s">
        <v>157</v>
      </c>
      <c r="D69" s="160" t="s">
        <v>157</v>
      </c>
      <c r="E69" s="160" t="s">
        <v>157</v>
      </c>
      <c r="F69" s="160" t="s">
        <v>188</v>
      </c>
      <c r="G69" s="165"/>
      <c r="H69" s="147"/>
      <c r="I69" s="147"/>
      <c r="J69" s="160" t="s">
        <v>189</v>
      </c>
      <c r="K69" s="160" t="s">
        <v>157</v>
      </c>
      <c r="L69" s="147"/>
      <c r="M69" s="147"/>
      <c r="N69" s="129" t="s">
        <v>190</v>
      </c>
      <c r="O69" s="129"/>
    </row>
    <row r="70" spans="1:15" ht="18.600000000000001" thickBot="1">
      <c r="A70" s="157" t="s">
        <v>21</v>
      </c>
      <c r="B70" s="158">
        <v>3</v>
      </c>
      <c r="C70" s="159" t="s">
        <v>157</v>
      </c>
      <c r="D70" s="160" t="s">
        <v>157</v>
      </c>
      <c r="E70" s="160" t="s">
        <v>157</v>
      </c>
      <c r="F70" s="160" t="s">
        <v>157</v>
      </c>
      <c r="G70" s="165"/>
      <c r="H70" s="147"/>
      <c r="I70" s="147"/>
      <c r="J70" s="160" t="s">
        <v>157</v>
      </c>
      <c r="K70" s="160" t="s">
        <v>157</v>
      </c>
      <c r="L70" s="160" t="s">
        <v>157</v>
      </c>
      <c r="M70" s="147"/>
      <c r="N70" s="129"/>
      <c r="O70" s="129"/>
    </row>
    <row r="71" spans="1:15" ht="18.600000000000001" thickBot="1">
      <c r="A71" s="157" t="s">
        <v>191</v>
      </c>
      <c r="B71" s="154">
        <v>4</v>
      </c>
      <c r="C71" s="155" t="s">
        <v>157</v>
      </c>
      <c r="D71" s="156" t="s">
        <v>157</v>
      </c>
      <c r="E71" s="156" t="s">
        <v>157</v>
      </c>
      <c r="F71" s="156" t="s">
        <v>157</v>
      </c>
      <c r="G71" s="156" t="s">
        <v>157</v>
      </c>
      <c r="H71" s="156" t="s">
        <v>157</v>
      </c>
      <c r="I71" s="147" t="s">
        <v>209</v>
      </c>
      <c r="J71" s="156" t="s">
        <v>157</v>
      </c>
      <c r="K71" s="156" t="s">
        <v>157</v>
      </c>
      <c r="L71" s="156" t="s">
        <v>157</v>
      </c>
      <c r="M71" s="156" t="s">
        <v>157</v>
      </c>
      <c r="N71" t="s">
        <v>208</v>
      </c>
      <c r="O71" s="129"/>
    </row>
    <row r="72" spans="1:15" ht="18.600000000000001" thickBot="1">
      <c r="A72" s="157"/>
      <c r="B72" s="158">
        <v>5</v>
      </c>
      <c r="C72" s="159" t="s">
        <v>157</v>
      </c>
      <c r="D72" s="160" t="s">
        <v>157</v>
      </c>
      <c r="E72" s="160" t="s">
        <v>157</v>
      </c>
      <c r="F72" s="160" t="s">
        <v>157</v>
      </c>
      <c r="G72" s="160" t="s">
        <v>157</v>
      </c>
      <c r="H72" s="160" t="s">
        <v>157</v>
      </c>
      <c r="I72" s="160" t="s">
        <v>157</v>
      </c>
      <c r="J72" s="160" t="s">
        <v>157</v>
      </c>
      <c r="K72" s="160" t="s">
        <v>157</v>
      </c>
      <c r="L72" s="160" t="s">
        <v>157</v>
      </c>
      <c r="M72" s="160" t="s">
        <v>157</v>
      </c>
      <c r="N72" s="129"/>
      <c r="O72" s="129"/>
    </row>
    <row r="73" spans="1:15" ht="18.600000000000001" thickBot="1">
      <c r="B73" s="145">
        <v>6</v>
      </c>
      <c r="C73" s="146" t="s">
        <v>157</v>
      </c>
      <c r="D73" s="148" t="s">
        <v>157</v>
      </c>
      <c r="E73" s="148" t="s">
        <v>157</v>
      </c>
      <c r="F73" s="148" t="s">
        <v>157</v>
      </c>
      <c r="G73" s="148" t="s">
        <v>157</v>
      </c>
      <c r="H73" s="148" t="s">
        <v>157</v>
      </c>
      <c r="I73" s="148" t="s">
        <v>157</v>
      </c>
      <c r="J73" s="148" t="s">
        <v>157</v>
      </c>
      <c r="K73" s="148" t="s">
        <v>157</v>
      </c>
      <c r="L73" s="148" t="s">
        <v>157</v>
      </c>
      <c r="M73" s="148" t="s">
        <v>157</v>
      </c>
      <c r="N73" s="129"/>
      <c r="O73" s="129"/>
    </row>
    <row r="74" spans="1:15" ht="18.600000000000001" thickBot="1">
      <c r="B74" s="145">
        <v>7</v>
      </c>
      <c r="C74" s="146" t="s">
        <v>157</v>
      </c>
      <c r="D74" s="148" t="s">
        <v>157</v>
      </c>
      <c r="E74" s="148" t="s">
        <v>157</v>
      </c>
      <c r="F74" s="148" t="s">
        <v>157</v>
      </c>
      <c r="G74" s="148" t="s">
        <v>157</v>
      </c>
      <c r="H74" s="148" t="s">
        <v>157</v>
      </c>
      <c r="I74" s="148" t="s">
        <v>157</v>
      </c>
      <c r="J74" s="148" t="s">
        <v>157</v>
      </c>
      <c r="K74" s="148" t="s">
        <v>157</v>
      </c>
      <c r="L74" s="148" t="s">
        <v>157</v>
      </c>
      <c r="M74" s="148" t="s">
        <v>157</v>
      </c>
      <c r="N74" s="129"/>
      <c r="O74" s="129"/>
    </row>
    <row r="75" spans="1:15">
      <c r="N75" s="129"/>
      <c r="O75" s="129"/>
    </row>
    <row r="76" spans="1:15">
      <c r="I76" t="s">
        <v>210</v>
      </c>
      <c r="N76" s="129"/>
      <c r="O76" s="129"/>
    </row>
    <row r="77" spans="1:15">
      <c r="N77" s="129"/>
      <c r="O77" s="129"/>
    </row>
    <row r="89" spans="16:16" ht="15.6">
      <c r="P89" s="450"/>
    </row>
    <row r="90" spans="16:16" ht="15.6">
      <c r="P90" s="450"/>
    </row>
    <row r="91" spans="16:16" ht="15.6">
      <c r="P91" s="450"/>
    </row>
    <row r="92" spans="16:16" ht="15.6">
      <c r="P92" s="450"/>
    </row>
    <row r="93" spans="16:16" ht="15.6">
      <c r="P93" s="450"/>
    </row>
    <row r="94" spans="16:16" ht="15.6">
      <c r="P94" s="450"/>
    </row>
    <row r="95" spans="16:16" ht="15.6">
      <c r="P95" s="450"/>
    </row>
    <row r="96" spans="16:16" ht="15.6">
      <c r="P96" s="450"/>
    </row>
    <row r="97" spans="16:16" ht="15.6">
      <c r="P97" s="450"/>
    </row>
    <row r="98" spans="16:16" ht="15.6">
      <c r="P98" s="450"/>
    </row>
    <row r="99" spans="16:16" ht="15.6">
      <c r="P99" s="450"/>
    </row>
  </sheetData>
  <mergeCells count="41">
    <mergeCell ref="M29:N30"/>
    <mergeCell ref="M25:N25"/>
    <mergeCell ref="E29:E30"/>
    <mergeCell ref="E18:E26"/>
    <mergeCell ref="E14:E16"/>
    <mergeCell ref="M14:M15"/>
    <mergeCell ref="B3:N3"/>
    <mergeCell ref="C8:L8"/>
    <mergeCell ref="C9:L9"/>
    <mergeCell ref="M13:N13"/>
    <mergeCell ref="B5:N5"/>
    <mergeCell ref="B7:N7"/>
    <mergeCell ref="B6:N6"/>
    <mergeCell ref="B61:M61"/>
    <mergeCell ref="B62:M62"/>
    <mergeCell ref="B63:M63"/>
    <mergeCell ref="B66:B67"/>
    <mergeCell ref="C66:C67"/>
    <mergeCell ref="D66:D67"/>
    <mergeCell ref="E66:E67"/>
    <mergeCell ref="H66:H67"/>
    <mergeCell ref="I66:I67"/>
    <mergeCell ref="J66:J67"/>
    <mergeCell ref="K66:K67"/>
    <mergeCell ref="L66:L67"/>
    <mergeCell ref="M66:M67"/>
    <mergeCell ref="B53:M53"/>
    <mergeCell ref="N49:N60"/>
    <mergeCell ref="B51:M51"/>
    <mergeCell ref="B58:M58"/>
    <mergeCell ref="B59:M59"/>
    <mergeCell ref="B60:M60"/>
    <mergeCell ref="B49:M49"/>
    <mergeCell ref="B54:M54"/>
    <mergeCell ref="B56:M56"/>
    <mergeCell ref="B57:M57"/>
    <mergeCell ref="B45:H45"/>
    <mergeCell ref="B47:M47"/>
    <mergeCell ref="B48:M48"/>
    <mergeCell ref="B52:M52"/>
    <mergeCell ref="L32:N44"/>
  </mergeCells>
  <phoneticPr fontId="106"/>
  <hyperlinks>
    <hyperlink ref="C9" r:id="rId1" location="/bda7594740fd40299423467b48e9ecf6" xr:uid="{4EEFA40F-6E32-47D8-85D5-18F9796AA839}"/>
  </hyperlinks>
  <pageMargins left="0.75" right="0.75" top="1" bottom="1" header="0.51200000000000001" footer="0.51200000000000001"/>
  <pageSetup paperSize="9"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35"/>
  <sheetViews>
    <sheetView showGridLines="0" zoomScale="80" zoomScaleNormal="80" zoomScaleSheetLayoutView="79" workbookViewId="0">
      <selection activeCell="A20" sqref="A20:XFD22"/>
    </sheetView>
  </sheetViews>
  <sheetFormatPr defaultColWidth="9" defaultRowHeight="19.2"/>
  <cols>
    <col min="1" max="1" width="193.44140625" style="413" customWidth="1"/>
    <col min="2" max="2" width="11.21875" style="411" customWidth="1"/>
    <col min="3" max="3" width="27.44140625" style="411" customWidth="1"/>
    <col min="4" max="4" width="17.88671875" style="412" customWidth="1"/>
    <col min="5" max="16384" width="9" style="1"/>
  </cols>
  <sheetData>
    <row r="1" spans="1:4" s="43" customFormat="1" ht="44.25" customHeight="1" thickBot="1">
      <c r="A1" s="258" t="s">
        <v>291</v>
      </c>
      <c r="B1" s="259" t="s">
        <v>0</v>
      </c>
      <c r="C1" s="260" t="s">
        <v>1</v>
      </c>
      <c r="D1" s="410" t="s">
        <v>2</v>
      </c>
    </row>
    <row r="2" spans="1:4" s="43" customFormat="1" ht="44.25" customHeight="1" thickTop="1">
      <c r="A2" s="247" t="s">
        <v>374</v>
      </c>
      <c r="B2" s="455"/>
      <c r="C2" s="741" t="s">
        <v>377</v>
      </c>
      <c r="D2" s="456"/>
    </row>
    <row r="3" spans="1:4" s="43" customFormat="1" ht="166.8" customHeight="1">
      <c r="A3" s="463" t="s">
        <v>375</v>
      </c>
      <c r="B3" s="509" t="s">
        <v>378</v>
      </c>
      <c r="C3" s="742"/>
      <c r="D3" s="458">
        <v>44911</v>
      </c>
    </row>
    <row r="4" spans="1:4" s="43" customFormat="1" ht="36.6" customHeight="1" thickBot="1">
      <c r="A4" s="248" t="s">
        <v>376</v>
      </c>
      <c r="B4" s="452"/>
      <c r="C4" s="743"/>
      <c r="D4" s="460"/>
    </row>
    <row r="5" spans="1:4" s="43" customFormat="1" ht="37.950000000000003" customHeight="1" thickTop="1">
      <c r="A5" s="454" t="s">
        <v>383</v>
      </c>
      <c r="B5" s="455"/>
      <c r="C5" s="741" t="s">
        <v>387</v>
      </c>
      <c r="D5" s="465"/>
    </row>
    <row r="6" spans="1:4" s="43" customFormat="1" ht="318.60000000000002" customHeight="1">
      <c r="A6" s="457" t="s">
        <v>384</v>
      </c>
      <c r="B6" s="472" t="s">
        <v>386</v>
      </c>
      <c r="C6" s="742"/>
      <c r="D6" s="458">
        <v>44912</v>
      </c>
    </row>
    <row r="7" spans="1:4" s="43" customFormat="1" ht="37.200000000000003" customHeight="1" thickBot="1">
      <c r="A7" s="459" t="s">
        <v>385</v>
      </c>
      <c r="B7" s="452"/>
      <c r="C7" s="743"/>
      <c r="D7" s="460"/>
    </row>
    <row r="8" spans="1:4" s="43" customFormat="1" ht="44.25" customHeight="1" thickTop="1">
      <c r="A8" s="247" t="s">
        <v>388</v>
      </c>
      <c r="B8" s="755" t="s">
        <v>390</v>
      </c>
      <c r="C8" s="735" t="s">
        <v>391</v>
      </c>
      <c r="D8" s="725">
        <v>44911</v>
      </c>
    </row>
    <row r="9" spans="1:4" s="43" customFormat="1" ht="173.4" customHeight="1">
      <c r="A9" s="438" t="s">
        <v>389</v>
      </c>
      <c r="B9" s="733"/>
      <c r="C9" s="736"/>
      <c r="D9" s="726"/>
    </row>
    <row r="10" spans="1:4" s="43" customFormat="1" ht="36.6" customHeight="1" thickBot="1">
      <c r="A10" s="471" t="s">
        <v>392</v>
      </c>
      <c r="B10" s="734"/>
      <c r="C10" s="737"/>
      <c r="D10" s="727"/>
    </row>
    <row r="11" spans="1:4" s="43" customFormat="1" ht="44.25" customHeight="1">
      <c r="A11" s="247" t="s">
        <v>393</v>
      </c>
      <c r="B11" s="755" t="s">
        <v>395</v>
      </c>
      <c r="C11" s="735" t="s">
        <v>396</v>
      </c>
      <c r="D11" s="725">
        <v>44910</v>
      </c>
    </row>
    <row r="12" spans="1:4" s="43" customFormat="1" ht="118.8" customHeight="1" thickBot="1">
      <c r="A12" s="473" t="s">
        <v>394</v>
      </c>
      <c r="B12" s="733"/>
      <c r="C12" s="736"/>
      <c r="D12" s="726"/>
    </row>
    <row r="13" spans="1:4" s="43" customFormat="1" ht="36.6" customHeight="1" thickBot="1">
      <c r="A13" s="474" t="s">
        <v>397</v>
      </c>
      <c r="B13" s="734"/>
      <c r="C13" s="737"/>
      <c r="D13" s="727"/>
    </row>
    <row r="14" spans="1:4" s="43" customFormat="1" ht="46.2" customHeight="1" thickBot="1">
      <c r="A14" s="247" t="s">
        <v>398</v>
      </c>
      <c r="B14" s="243"/>
      <c r="C14" s="735" t="s">
        <v>400</v>
      </c>
      <c r="D14" s="728">
        <v>44910</v>
      </c>
    </row>
    <row r="15" spans="1:4" s="43" customFormat="1" ht="222.6" customHeight="1" thickBot="1">
      <c r="A15" s="475" t="s">
        <v>399</v>
      </c>
      <c r="B15" s="436" t="s">
        <v>401</v>
      </c>
      <c r="C15" s="736"/>
      <c r="D15" s="729"/>
    </row>
    <row r="16" spans="1:4" s="43" customFormat="1" ht="34.950000000000003" customHeight="1" thickBot="1">
      <c r="A16" s="474"/>
      <c r="B16" s="245"/>
      <c r="C16" s="737"/>
      <c r="D16" s="729"/>
    </row>
    <row r="17" spans="1:4" s="43" customFormat="1" ht="43.8" customHeight="1" thickTop="1">
      <c r="A17" s="476" t="s">
        <v>402</v>
      </c>
      <c r="B17" s="243"/>
      <c r="C17" s="741" t="s">
        <v>405</v>
      </c>
      <c r="D17" s="725">
        <v>44910</v>
      </c>
    </row>
    <row r="18" spans="1:4" s="43" customFormat="1" ht="70.2" customHeight="1">
      <c r="A18" s="463" t="s">
        <v>403</v>
      </c>
      <c r="B18" s="244" t="s">
        <v>406</v>
      </c>
      <c r="C18" s="742"/>
      <c r="D18" s="726"/>
    </row>
    <row r="19" spans="1:4" s="43" customFormat="1" ht="34.950000000000003" customHeight="1" thickBot="1">
      <c r="A19" s="248" t="s">
        <v>404</v>
      </c>
      <c r="B19" s="245"/>
      <c r="C19" s="743"/>
      <c r="D19" s="727"/>
    </row>
    <row r="20" spans="1:4" s="43" customFormat="1" ht="44.25" customHeight="1" thickBot="1">
      <c r="A20" s="247" t="s">
        <v>407</v>
      </c>
      <c r="B20" s="243"/>
      <c r="C20" s="735" t="s">
        <v>410</v>
      </c>
      <c r="D20" s="728">
        <v>44912</v>
      </c>
    </row>
    <row r="21" spans="1:4" s="43" customFormat="1" ht="400.8" customHeight="1" thickBot="1">
      <c r="A21" s="467" t="s">
        <v>408</v>
      </c>
      <c r="B21" s="477" t="s">
        <v>411</v>
      </c>
      <c r="C21" s="736"/>
      <c r="D21" s="729"/>
    </row>
    <row r="22" spans="1:4" s="43" customFormat="1" ht="38.4" customHeight="1" thickBot="1">
      <c r="A22" s="481" t="s">
        <v>409</v>
      </c>
      <c r="B22" s="245"/>
      <c r="C22" s="737"/>
      <c r="D22" s="729"/>
    </row>
    <row r="23" spans="1:4" s="43" customFormat="1" ht="52.2" hidden="1" customHeight="1" thickBot="1">
      <c r="A23" s="247"/>
      <c r="B23" s="243"/>
      <c r="C23" s="735"/>
      <c r="D23" s="728"/>
    </row>
    <row r="24" spans="1:4" s="43" customFormat="1" ht="299.39999999999998" hidden="1" customHeight="1" thickBot="1">
      <c r="A24" s="438"/>
      <c r="B24" s="244"/>
      <c r="C24" s="736"/>
      <c r="D24" s="729"/>
    </row>
    <row r="25" spans="1:4" s="43" customFormat="1" ht="45" hidden="1" customHeight="1" thickBot="1">
      <c r="A25" s="248"/>
      <c r="B25" s="245"/>
      <c r="C25" s="737"/>
      <c r="D25" s="729"/>
    </row>
    <row r="26" spans="1:4" s="43" customFormat="1" ht="48.6" hidden="1" customHeight="1" thickTop="1">
      <c r="A26" s="419"/>
      <c r="B26" s="732"/>
      <c r="C26" s="735"/>
      <c r="D26" s="752"/>
    </row>
    <row r="27" spans="1:4" s="43" customFormat="1" ht="225" hidden="1" customHeight="1">
      <c r="A27" s="479"/>
      <c r="B27" s="733"/>
      <c r="C27" s="736"/>
      <c r="D27" s="753"/>
    </row>
    <row r="28" spans="1:4" s="43" customFormat="1" ht="43.2" hidden="1" customHeight="1" thickBot="1">
      <c r="A28" s="416"/>
      <c r="B28" s="734"/>
      <c r="C28" s="737"/>
      <c r="D28" s="754"/>
    </row>
    <row r="29" spans="1:4" s="43" customFormat="1" ht="63.6" hidden="1" customHeight="1" thickTop="1" thickBot="1">
      <c r="A29" s="466"/>
      <c r="B29" s="744"/>
      <c r="C29" s="744"/>
      <c r="D29" s="728"/>
    </row>
    <row r="30" spans="1:4" s="43" customFormat="1" ht="244.8" hidden="1" customHeight="1" thickBot="1">
      <c r="A30" s="453"/>
      <c r="B30" s="745"/>
      <c r="C30" s="745"/>
      <c r="D30" s="729"/>
    </row>
    <row r="31" spans="1:4" s="43" customFormat="1" ht="43.2" hidden="1" customHeight="1" thickBot="1">
      <c r="A31" s="437"/>
      <c r="B31" s="746"/>
      <c r="C31" s="746"/>
      <c r="D31" s="729"/>
    </row>
    <row r="32" spans="1:4" s="43" customFormat="1" ht="48.6" hidden="1" customHeight="1" thickTop="1" thickBot="1">
      <c r="A32" s="249"/>
      <c r="B32" s="738"/>
      <c r="C32" s="749"/>
      <c r="D32" s="728"/>
    </row>
    <row r="33" spans="1:4" s="43" customFormat="1" ht="97.2" hidden="1" customHeight="1" thickBot="1">
      <c r="A33" s="730"/>
      <c r="B33" s="739"/>
      <c r="C33" s="750"/>
      <c r="D33" s="729"/>
    </row>
    <row r="34" spans="1:4" s="43" customFormat="1" ht="60.6" hidden="1" customHeight="1" thickBot="1">
      <c r="A34" s="731"/>
      <c r="B34" s="739"/>
      <c r="C34" s="750"/>
      <c r="D34" s="747"/>
    </row>
    <row r="35" spans="1:4" s="43" customFormat="1" ht="40.950000000000003" hidden="1" customHeight="1" thickBot="1">
      <c r="A35" s="430"/>
      <c r="B35" s="740"/>
      <c r="C35" s="751"/>
      <c r="D35" s="748"/>
    </row>
  </sheetData>
  <mergeCells count="26">
    <mergeCell ref="C2:C4"/>
    <mergeCell ref="D8:D10"/>
    <mergeCell ref="C14:C16"/>
    <mergeCell ref="D14:D16"/>
    <mergeCell ref="B11:B13"/>
    <mergeCell ref="C11:C13"/>
    <mergeCell ref="D11:D13"/>
    <mergeCell ref="C5:C7"/>
    <mergeCell ref="B8:B10"/>
    <mergeCell ref="C8:C10"/>
    <mergeCell ref="C29:C31"/>
    <mergeCell ref="D29:D31"/>
    <mergeCell ref="C23:C25"/>
    <mergeCell ref="D23:D25"/>
    <mergeCell ref="D17:D19"/>
    <mergeCell ref="D20:D22"/>
    <mergeCell ref="A33:A34"/>
    <mergeCell ref="B26:B28"/>
    <mergeCell ref="C26:C28"/>
    <mergeCell ref="B32:B35"/>
    <mergeCell ref="C17:C19"/>
    <mergeCell ref="C20:C22"/>
    <mergeCell ref="B29:B31"/>
    <mergeCell ref="D32:D35"/>
    <mergeCell ref="C32:C35"/>
    <mergeCell ref="D26:D28"/>
  </mergeCells>
  <phoneticPr fontId="16"/>
  <hyperlinks>
    <hyperlink ref="A4" r:id="rId1" xr:uid="{0540A518-FC5A-45AF-9E56-C26CA0032E20}"/>
    <hyperlink ref="A7" r:id="rId2" xr:uid="{1D22A861-E4C8-4B09-990E-B36A0A986264}"/>
    <hyperlink ref="A10" r:id="rId3" display="https://news.yahoo.co.jp/articles/55f7d9f72d39de18ba32b9ffc4ad0be9d88a354e" xr:uid="{D156F578-1588-4DA9-B9DC-6C6F9BC98079}"/>
    <hyperlink ref="A13" r:id="rId4" xr:uid="{4C6BE5EB-AA3C-43B1-B402-C7782EA814CA}"/>
    <hyperlink ref="A19" r:id="rId5" xr:uid="{AB518675-194C-4E2E-86C2-151AF27752B8}"/>
    <hyperlink ref="A22" r:id="rId6" xr:uid="{E81C6E1F-8984-4E50-AD26-1C2CA551C97E}"/>
  </hyperlinks>
  <pageMargins left="0" right="0" top="0.19685039370078741" bottom="0.39370078740157483" header="0" footer="0.19685039370078741"/>
  <pageSetup paperSize="8" scale="28" orientation="portrait" horizontalDpi="300" verticalDpi="300" r:id="rId7"/>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dimension ref="A1:C35"/>
  <sheetViews>
    <sheetView defaultGridColor="0" view="pageBreakPreview" colorId="56" zoomScale="83" zoomScaleNormal="66" zoomScaleSheetLayoutView="83" workbookViewId="0">
      <selection activeCell="C32" sqref="C32"/>
    </sheetView>
  </sheetViews>
  <sheetFormatPr defaultColWidth="9" defaultRowHeight="19.2"/>
  <cols>
    <col min="1" max="1" width="213.21875" style="428" customWidth="1"/>
    <col min="2" max="2" width="18" style="194" customWidth="1"/>
    <col min="3" max="3" width="20.109375" style="195" customWidth="1"/>
    <col min="4" max="16384" width="9" style="39"/>
  </cols>
  <sheetData>
    <row r="1" spans="1:3" ht="58.95" customHeight="1" thickBot="1">
      <c r="A1" s="38" t="s">
        <v>292</v>
      </c>
      <c r="B1" s="403" t="s">
        <v>24</v>
      </c>
      <c r="C1" s="404" t="s">
        <v>2</v>
      </c>
    </row>
    <row r="2" spans="1:3" ht="45.6" customHeight="1">
      <c r="A2" s="406" t="s">
        <v>449</v>
      </c>
      <c r="B2" s="243"/>
      <c r="C2" s="431"/>
    </row>
    <row r="3" spans="1:3" ht="168" customHeight="1">
      <c r="A3" s="496" t="s">
        <v>440</v>
      </c>
      <c r="B3" s="244" t="s">
        <v>457</v>
      </c>
      <c r="C3" s="432">
        <v>44910</v>
      </c>
    </row>
    <row r="4" spans="1:3" ht="44.4" customHeight="1" thickBot="1">
      <c r="A4" s="434" t="s">
        <v>433</v>
      </c>
      <c r="B4" s="245"/>
      <c r="C4" s="433"/>
    </row>
    <row r="5" spans="1:3" ht="42" customHeight="1">
      <c r="A5" s="406" t="s">
        <v>450</v>
      </c>
      <c r="B5" s="243"/>
      <c r="C5" s="431"/>
    </row>
    <row r="6" spans="1:3" ht="106.8" customHeight="1" thickBot="1">
      <c r="A6" s="497" t="s">
        <v>441</v>
      </c>
      <c r="B6" s="405" t="s">
        <v>458</v>
      </c>
      <c r="C6" s="432">
        <v>44910</v>
      </c>
    </row>
    <row r="7" spans="1:3" ht="36" customHeight="1" thickBot="1">
      <c r="A7" s="434" t="s">
        <v>434</v>
      </c>
      <c r="B7" s="405"/>
      <c r="C7" s="433"/>
    </row>
    <row r="8" spans="1:3" ht="52.2" customHeight="1">
      <c r="A8" s="172" t="s">
        <v>451</v>
      </c>
      <c r="B8" s="186"/>
      <c r="C8" s="187"/>
    </row>
    <row r="9" spans="1:3" ht="203.4" customHeight="1">
      <c r="A9" s="496" t="s">
        <v>443</v>
      </c>
      <c r="B9" s="461" t="s">
        <v>459</v>
      </c>
      <c r="C9" s="188">
        <v>44909</v>
      </c>
    </row>
    <row r="10" spans="1:3" ht="36" customHeight="1" thickBot="1">
      <c r="A10" s="434" t="s">
        <v>442</v>
      </c>
      <c r="B10" s="189"/>
      <c r="C10" s="190"/>
    </row>
    <row r="11" spans="1:3" ht="50.4" customHeight="1">
      <c r="A11" s="420" t="s">
        <v>452</v>
      </c>
      <c r="B11" s="191"/>
      <c r="C11" s="188"/>
    </row>
    <row r="12" spans="1:3" ht="88.8" customHeight="1">
      <c r="A12" s="497" t="s">
        <v>444</v>
      </c>
      <c r="B12" s="191" t="s">
        <v>457</v>
      </c>
      <c r="C12" s="188">
        <v>44909</v>
      </c>
    </row>
    <row r="13" spans="1:3" ht="34.200000000000003" customHeight="1" thickBot="1">
      <c r="A13" s="434" t="s">
        <v>435</v>
      </c>
      <c r="B13" s="189"/>
      <c r="C13" s="190"/>
    </row>
    <row r="14" spans="1:3" ht="43.2" customHeight="1">
      <c r="A14" s="420" t="s">
        <v>453</v>
      </c>
      <c r="B14" s="191"/>
      <c r="C14" s="188"/>
    </row>
    <row r="15" spans="1:3" ht="327.60000000000002" customHeight="1">
      <c r="A15" s="496" t="s">
        <v>445</v>
      </c>
      <c r="B15" s="446" t="s">
        <v>460</v>
      </c>
      <c r="C15" s="188">
        <v>44909</v>
      </c>
    </row>
    <row r="16" spans="1:3" ht="32.4" customHeight="1" thickBot="1">
      <c r="A16" s="434" t="s">
        <v>436</v>
      </c>
      <c r="B16" s="189"/>
      <c r="C16" s="190"/>
    </row>
    <row r="17" spans="1:3" ht="54" customHeight="1">
      <c r="A17" s="172" t="s">
        <v>454</v>
      </c>
      <c r="B17" s="186"/>
      <c r="C17" s="187"/>
    </row>
    <row r="18" spans="1:3" ht="250.8" customHeight="1">
      <c r="A18" s="491" t="s">
        <v>446</v>
      </c>
      <c r="B18" s="439" t="s">
        <v>458</v>
      </c>
      <c r="C18" s="188">
        <v>44908</v>
      </c>
    </row>
    <row r="19" spans="1:3" ht="35.4" customHeight="1" thickBot="1">
      <c r="A19" s="434" t="s">
        <v>437</v>
      </c>
      <c r="B19" s="189"/>
      <c r="C19" s="190"/>
    </row>
    <row r="20" spans="1:3" ht="48" customHeight="1">
      <c r="A20" s="172" t="s">
        <v>455</v>
      </c>
      <c r="B20" s="186"/>
      <c r="C20" s="187"/>
    </row>
    <row r="21" spans="1:3" ht="196.8" customHeight="1">
      <c r="A21" s="495" t="s">
        <v>447</v>
      </c>
      <c r="B21" s="759" t="s">
        <v>460</v>
      </c>
      <c r="C21" s="761">
        <v>44907</v>
      </c>
    </row>
    <row r="22" spans="1:3" ht="40.200000000000003" customHeight="1" thickBot="1">
      <c r="A22" s="494" t="s">
        <v>438</v>
      </c>
      <c r="B22" s="760"/>
      <c r="C22" s="762"/>
    </row>
    <row r="23" spans="1:3" s="493" customFormat="1" ht="48.6" customHeight="1">
      <c r="A23" s="420" t="s">
        <v>456</v>
      </c>
      <c r="B23" s="191"/>
      <c r="C23" s="188"/>
    </row>
    <row r="24" spans="1:3" ht="271.8" customHeight="1">
      <c r="A24" s="491" t="s">
        <v>448</v>
      </c>
      <c r="B24" s="191" t="s">
        <v>461</v>
      </c>
      <c r="C24" s="188">
        <v>44906</v>
      </c>
    </row>
    <row r="25" spans="1:3" ht="34.200000000000003" customHeight="1" thickBot="1">
      <c r="A25" s="434" t="s">
        <v>439</v>
      </c>
      <c r="B25" s="189"/>
      <c r="C25" s="190"/>
    </row>
    <row r="26" spans="1:3" ht="48.6" hidden="1" customHeight="1">
      <c r="A26" s="420"/>
      <c r="B26" s="191"/>
      <c r="C26" s="188"/>
    </row>
    <row r="27" spans="1:3" ht="96" hidden="1" customHeight="1">
      <c r="A27" s="491"/>
      <c r="B27" s="492"/>
      <c r="C27" s="188"/>
    </row>
    <row r="28" spans="1:3" ht="48.6" hidden="1" customHeight="1" thickBot="1">
      <c r="A28" s="434"/>
      <c r="B28" s="189"/>
      <c r="C28" s="190"/>
    </row>
    <row r="29" spans="1:3" ht="48.6" hidden="1" customHeight="1">
      <c r="A29" s="172"/>
      <c r="B29" s="186"/>
      <c r="C29" s="187"/>
    </row>
    <row r="30" spans="1:3" ht="48.6" hidden="1" customHeight="1">
      <c r="A30" s="491"/>
      <c r="B30" s="439"/>
      <c r="C30" s="188"/>
    </row>
    <row r="31" spans="1:3" ht="48.6" hidden="1" customHeight="1" thickBot="1">
      <c r="A31" s="434"/>
      <c r="B31" s="189"/>
      <c r="C31" s="190"/>
    </row>
    <row r="32" spans="1:3" ht="48.6" customHeight="1" thickBot="1">
      <c r="A32" s="451"/>
      <c r="B32" s="192"/>
      <c r="C32" s="193"/>
    </row>
    <row r="33" spans="1:3" ht="37.799999999999997" customHeight="1">
      <c r="A33" s="756" t="s">
        <v>28</v>
      </c>
      <c r="B33" s="756"/>
      <c r="C33" s="756"/>
    </row>
    <row r="34" spans="1:3" ht="46.2" customHeight="1">
      <c r="A34" s="757" t="s">
        <v>27</v>
      </c>
      <c r="B34" s="758"/>
      <c r="C34" s="758"/>
    </row>
    <row r="35" spans="1:3">
      <c r="A35" s="428" t="s">
        <v>21</v>
      </c>
    </row>
  </sheetData>
  <mergeCells count="4">
    <mergeCell ref="A33:C33"/>
    <mergeCell ref="A34:C34"/>
    <mergeCell ref="B21:B22"/>
    <mergeCell ref="C21:C22"/>
  </mergeCells>
  <phoneticPr fontId="106"/>
  <hyperlinks>
    <hyperlink ref="A4" r:id="rId1" xr:uid="{8EB9530C-1120-4E8A-9EE8-4F33F428D48B}"/>
    <hyperlink ref="A7" r:id="rId2" xr:uid="{CF91BFCE-A8E6-4494-8FFF-B3ABF512C36F}"/>
    <hyperlink ref="A13" r:id="rId3" xr:uid="{3B4CC1F5-D0F1-4C3A-A97A-4B6ECEF78596}"/>
    <hyperlink ref="A16" r:id="rId4" xr:uid="{6C2699B7-CEDB-45A4-9D5B-E7B2D1562584}"/>
    <hyperlink ref="A19" r:id="rId5" xr:uid="{0640BE18-4477-44D6-B958-7D9AC3B0B604}"/>
    <hyperlink ref="A22" r:id="rId6" xr:uid="{3EDC4200-5B1E-4FBE-87B0-2694CBCA21F1}"/>
    <hyperlink ref="A25" r:id="rId7" xr:uid="{95715986-A7A8-4359-A001-6649C6D37A55}"/>
    <hyperlink ref="A10" r:id="rId8" xr:uid="{B885CB7B-D0EF-48C7-BD5A-D36AA5C2AACF}"/>
  </hyperlinks>
  <pageMargins left="0.74803149606299213" right="0.74803149606299213" top="0.98425196850393704" bottom="0.98425196850393704" header="0.51181102362204722" footer="0.51181102362204722"/>
  <pageSetup paperSize="9" scale="16" fitToHeight="3" orientation="portrait" r:id="rId9"/>
  <headerFooter alignWithMargins="0"/>
  <rowBreaks count="1" manualBreakCount="1">
    <brk id="32"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tabColor indexed="46"/>
  </sheetPr>
  <dimension ref="A1:AE38"/>
  <sheetViews>
    <sheetView topLeftCell="A13" zoomScale="94" zoomScaleNormal="94" zoomScaleSheetLayoutView="100" workbookViewId="0">
      <selection activeCell="P20" sqref="P20:AC20"/>
    </sheetView>
  </sheetViews>
  <sheetFormatPr defaultColWidth="9" defaultRowHeight="13.2"/>
  <cols>
    <col min="1" max="1" width="7.33203125" style="1" customWidth="1"/>
    <col min="2" max="13" width="6.77734375" style="1" customWidth="1"/>
    <col min="14" max="14" width="7.44140625" style="1" customWidth="1"/>
    <col min="15" max="15" width="5.88671875" style="1" customWidth="1"/>
    <col min="16" max="16" width="7.44140625" style="1" customWidth="1"/>
    <col min="17" max="29" width="6.77734375" style="1" customWidth="1"/>
    <col min="30" max="16384" width="9" style="1"/>
  </cols>
  <sheetData>
    <row r="1" spans="1:29" ht="15" customHeight="1">
      <c r="A1" s="765" t="s">
        <v>3</v>
      </c>
      <c r="B1" s="766"/>
      <c r="C1" s="766"/>
      <c r="D1" s="766"/>
      <c r="E1" s="766"/>
      <c r="F1" s="766"/>
      <c r="G1" s="766"/>
      <c r="H1" s="766"/>
      <c r="I1" s="766"/>
      <c r="J1" s="766"/>
      <c r="K1" s="766"/>
      <c r="L1" s="766"/>
      <c r="M1" s="766"/>
      <c r="N1" s="767"/>
      <c r="P1" s="768" t="s">
        <v>4</v>
      </c>
      <c r="Q1" s="769"/>
      <c r="R1" s="769"/>
      <c r="S1" s="769"/>
      <c r="T1" s="769"/>
      <c r="U1" s="769"/>
      <c r="V1" s="769"/>
      <c r="W1" s="769"/>
      <c r="X1" s="769"/>
      <c r="Y1" s="769"/>
      <c r="Z1" s="769"/>
      <c r="AA1" s="769"/>
      <c r="AB1" s="769"/>
      <c r="AC1" s="770"/>
    </row>
    <row r="2" spans="1:29" ht="18" customHeight="1" thickBot="1">
      <c r="A2" s="771" t="s">
        <v>5</v>
      </c>
      <c r="B2" s="772"/>
      <c r="C2" s="772"/>
      <c r="D2" s="772"/>
      <c r="E2" s="772"/>
      <c r="F2" s="772"/>
      <c r="G2" s="772"/>
      <c r="H2" s="772"/>
      <c r="I2" s="772"/>
      <c r="J2" s="772"/>
      <c r="K2" s="772"/>
      <c r="L2" s="772"/>
      <c r="M2" s="772"/>
      <c r="N2" s="773"/>
      <c r="P2" s="774" t="s">
        <v>6</v>
      </c>
      <c r="Q2" s="772"/>
      <c r="R2" s="772"/>
      <c r="S2" s="772"/>
      <c r="T2" s="772"/>
      <c r="U2" s="772"/>
      <c r="V2" s="772"/>
      <c r="W2" s="772"/>
      <c r="X2" s="772"/>
      <c r="Y2" s="772"/>
      <c r="Z2" s="772"/>
      <c r="AA2" s="772"/>
      <c r="AB2" s="772"/>
      <c r="AC2" s="775"/>
    </row>
    <row r="3" spans="1:29" ht="13.8" thickBot="1">
      <c r="A3" s="6"/>
      <c r="B3" s="211" t="s">
        <v>233</v>
      </c>
      <c r="C3" s="211" t="s">
        <v>7</v>
      </c>
      <c r="D3" s="211" t="s">
        <v>8</v>
      </c>
      <c r="E3" s="211" t="s">
        <v>9</v>
      </c>
      <c r="F3" s="211" t="s">
        <v>10</v>
      </c>
      <c r="G3" s="211" t="s">
        <v>11</v>
      </c>
      <c r="H3" s="211" t="s">
        <v>12</v>
      </c>
      <c r="I3" s="211" t="s">
        <v>13</v>
      </c>
      <c r="J3" s="211" t="s">
        <v>14</v>
      </c>
      <c r="K3" s="211" t="s">
        <v>15</v>
      </c>
      <c r="L3" s="211" t="s">
        <v>16</v>
      </c>
      <c r="M3" s="201" t="s">
        <v>17</v>
      </c>
      <c r="N3" s="7" t="s">
        <v>18</v>
      </c>
      <c r="P3" s="8"/>
      <c r="Q3" s="211" t="s">
        <v>233</v>
      </c>
      <c r="R3" s="211" t="s">
        <v>7</v>
      </c>
      <c r="S3" s="211" t="s">
        <v>8</v>
      </c>
      <c r="T3" s="211" t="s">
        <v>9</v>
      </c>
      <c r="U3" s="211" t="s">
        <v>10</v>
      </c>
      <c r="V3" s="211" t="s">
        <v>11</v>
      </c>
      <c r="W3" s="211" t="s">
        <v>12</v>
      </c>
      <c r="X3" s="211" t="s">
        <v>13</v>
      </c>
      <c r="Y3" s="211" t="s">
        <v>14</v>
      </c>
      <c r="Z3" s="211" t="s">
        <v>15</v>
      </c>
      <c r="AA3" s="211" t="s">
        <v>16</v>
      </c>
      <c r="AB3" s="201" t="s">
        <v>17</v>
      </c>
      <c r="AC3" s="9" t="s">
        <v>19</v>
      </c>
    </row>
    <row r="4" spans="1:29" ht="19.8" thickBot="1">
      <c r="A4" s="362" t="s">
        <v>231</v>
      </c>
      <c r="B4" s="325">
        <f>AVERAGE(B8:B17)</f>
        <v>65.400000000000006</v>
      </c>
      <c r="C4" s="325">
        <f t="shared" ref="C4:M4" si="0">AVERAGE(C7:C17)</f>
        <v>55.545454545454547</v>
      </c>
      <c r="D4" s="325">
        <f t="shared" si="0"/>
        <v>64.454545454545453</v>
      </c>
      <c r="E4" s="325">
        <f t="shared" si="0"/>
        <v>102.45454545454545</v>
      </c>
      <c r="F4" s="325">
        <f t="shared" si="0"/>
        <v>184.81818181818181</v>
      </c>
      <c r="G4" s="325">
        <f t="shared" si="0"/>
        <v>405.27272727272725</v>
      </c>
      <c r="H4" s="325">
        <f t="shared" si="0"/>
        <v>614.90909090909088</v>
      </c>
      <c r="I4" s="325">
        <f t="shared" si="0"/>
        <v>875.18181818181813</v>
      </c>
      <c r="J4" s="325">
        <f t="shared" si="0"/>
        <v>564.72727272727275</v>
      </c>
      <c r="K4" s="325">
        <f t="shared" si="0"/>
        <v>362.90909090909093</v>
      </c>
      <c r="L4" s="325">
        <f t="shared" si="0"/>
        <v>206.27272727272728</v>
      </c>
      <c r="M4" s="325">
        <f t="shared" si="0"/>
        <v>126.45454545454545</v>
      </c>
      <c r="N4" s="325">
        <f>SUM(B4:M4)</f>
        <v>3628.4000000000005</v>
      </c>
      <c r="O4" s="11"/>
      <c r="P4" s="10" t="str">
        <f>+A4</f>
        <v>12-21年月平均</v>
      </c>
      <c r="Q4" s="325">
        <f t="shared" ref="Q4:W4" si="1">AVERAGE(Q8:Q17)</f>
        <v>9.6999999999999993</v>
      </c>
      <c r="R4" s="325">
        <f t="shared" si="1"/>
        <v>9.9</v>
      </c>
      <c r="S4" s="325">
        <f t="shared" si="1"/>
        <v>15.1</v>
      </c>
      <c r="T4" s="325">
        <f t="shared" si="1"/>
        <v>7.5</v>
      </c>
      <c r="U4" s="325">
        <f t="shared" si="1"/>
        <v>10.7</v>
      </c>
      <c r="V4" s="325">
        <f t="shared" si="1"/>
        <v>9.9</v>
      </c>
      <c r="W4" s="325">
        <f t="shared" si="1"/>
        <v>8.9</v>
      </c>
      <c r="X4" s="325">
        <f t="shared" ref="X4:AA4" si="2">AVERAGE(X7:X17)</f>
        <v>11.545454545454545</v>
      </c>
      <c r="Y4" s="325">
        <f t="shared" si="2"/>
        <v>9.9090909090909083</v>
      </c>
      <c r="Z4" s="325">
        <f t="shared" si="2"/>
        <v>19.818181818181817</v>
      </c>
      <c r="AA4" s="325">
        <f t="shared" si="2"/>
        <v>11.636363636363637</v>
      </c>
      <c r="AB4" s="325">
        <f t="shared" ref="AB4" si="3">AVERAGE(AB7:AB17)</f>
        <v>12</v>
      </c>
      <c r="AC4" s="325">
        <f>SUM(Q4:AB4)</f>
        <v>136.60909090909092</v>
      </c>
    </row>
    <row r="5" spans="1:29" ht="13.8" thickBot="1">
      <c r="A5" s="366"/>
      <c r="B5" s="366"/>
      <c r="C5" s="123"/>
      <c r="D5" s="123"/>
      <c r="E5" s="123"/>
      <c r="F5" s="123"/>
      <c r="G5" s="123"/>
      <c r="H5" s="123"/>
      <c r="I5" s="123"/>
      <c r="J5" s="123"/>
      <c r="K5" s="123"/>
      <c r="L5" s="123"/>
      <c r="M5" s="12" t="s">
        <v>20</v>
      </c>
      <c r="N5" s="327"/>
      <c r="O5" s="128"/>
      <c r="P5" s="203"/>
      <c r="Q5" s="203"/>
      <c r="R5" s="123"/>
      <c r="S5" s="123"/>
      <c r="T5" s="123"/>
      <c r="U5" s="123"/>
      <c r="V5" s="123"/>
      <c r="W5" s="123"/>
      <c r="X5" s="123"/>
      <c r="Y5" s="123"/>
      <c r="Z5" s="123"/>
      <c r="AA5" s="123"/>
      <c r="AB5" s="12" t="s">
        <v>20</v>
      </c>
      <c r="AC5" s="327"/>
    </row>
    <row r="6" spans="1:29" ht="13.8" thickBot="1">
      <c r="A6" s="200"/>
      <c r="B6" s="200"/>
      <c r="C6" s="400"/>
      <c r="D6" s="400"/>
      <c r="E6" s="400"/>
      <c r="F6" s="400"/>
      <c r="G6" s="400"/>
      <c r="H6" s="400"/>
      <c r="I6" s="400"/>
      <c r="J6" s="400"/>
      <c r="K6" s="400"/>
      <c r="L6" s="400"/>
      <c r="M6" s="264">
        <v>37</v>
      </c>
      <c r="N6" s="327"/>
      <c r="O6" s="11"/>
      <c r="P6" s="203"/>
      <c r="Q6" s="203"/>
      <c r="R6" s="400"/>
      <c r="S6" s="400"/>
      <c r="T6" s="400"/>
      <c r="U6" s="400"/>
      <c r="V6" s="400"/>
      <c r="W6" s="400"/>
      <c r="X6" s="400"/>
      <c r="Y6" s="400"/>
      <c r="Z6" s="400"/>
      <c r="AA6" s="400"/>
      <c r="AB6" s="264">
        <v>0</v>
      </c>
      <c r="AC6" s="327"/>
    </row>
    <row r="7" spans="1:29" ht="18" customHeight="1" thickBot="1">
      <c r="A7" s="367" t="s">
        <v>232</v>
      </c>
      <c r="B7" s="526">
        <v>81</v>
      </c>
      <c r="C7" s="527">
        <v>39</v>
      </c>
      <c r="D7" s="527">
        <v>72</v>
      </c>
      <c r="E7" s="528">
        <v>89</v>
      </c>
      <c r="F7" s="528">
        <v>258</v>
      </c>
      <c r="G7" s="528">
        <v>416</v>
      </c>
      <c r="H7" s="528">
        <v>554</v>
      </c>
      <c r="I7" s="528">
        <v>568</v>
      </c>
      <c r="J7" s="529">
        <v>578</v>
      </c>
      <c r="K7" s="529">
        <v>328</v>
      </c>
      <c r="L7" s="529">
        <v>161</v>
      </c>
      <c r="M7" s="530">
        <v>76</v>
      </c>
      <c r="N7" s="531">
        <f t="shared" ref="N7:N18" si="4">SUM(B7:M7)</f>
        <v>3220</v>
      </c>
      <c r="O7" s="133" t="s">
        <v>21</v>
      </c>
      <c r="P7" s="367" t="s">
        <v>232</v>
      </c>
      <c r="Q7" s="390">
        <v>0</v>
      </c>
      <c r="R7" s="391">
        <v>5</v>
      </c>
      <c r="S7" s="391">
        <v>4</v>
      </c>
      <c r="T7" s="391">
        <v>1</v>
      </c>
      <c r="U7" s="391">
        <v>1</v>
      </c>
      <c r="V7" s="391">
        <v>1</v>
      </c>
      <c r="W7" s="391">
        <v>1</v>
      </c>
      <c r="X7" s="391">
        <v>1</v>
      </c>
      <c r="Y7" s="390">
        <v>0</v>
      </c>
      <c r="Z7" s="390">
        <v>0</v>
      </c>
      <c r="AA7" s="390">
        <v>0</v>
      </c>
      <c r="AB7" s="390">
        <v>0</v>
      </c>
      <c r="AC7" s="202">
        <f t="shared" ref="AC7:AC18" si="5">SUM(Q7:AB7)</f>
        <v>14</v>
      </c>
    </row>
    <row r="8" spans="1:29" ht="18" customHeight="1" thickBot="1">
      <c r="A8" s="367" t="s">
        <v>202</v>
      </c>
      <c r="B8" s="388">
        <v>81</v>
      </c>
      <c r="C8" s="388">
        <v>48</v>
      </c>
      <c r="D8" s="389">
        <v>71</v>
      </c>
      <c r="E8" s="388">
        <v>128</v>
      </c>
      <c r="F8" s="388">
        <v>171</v>
      </c>
      <c r="G8" s="388">
        <v>350</v>
      </c>
      <c r="H8" s="388">
        <v>569</v>
      </c>
      <c r="I8" s="388">
        <v>553</v>
      </c>
      <c r="J8" s="388">
        <v>458</v>
      </c>
      <c r="K8" s="388">
        <v>306</v>
      </c>
      <c r="L8" s="388">
        <v>220</v>
      </c>
      <c r="M8" s="389">
        <v>229</v>
      </c>
      <c r="N8" s="525">
        <f t="shared" si="4"/>
        <v>3184</v>
      </c>
      <c r="O8" s="365"/>
      <c r="P8" s="368" t="s">
        <v>201</v>
      </c>
      <c r="Q8" s="392">
        <v>1</v>
      </c>
      <c r="R8" s="392">
        <v>2</v>
      </c>
      <c r="S8" s="392">
        <v>1</v>
      </c>
      <c r="T8" s="392">
        <v>0</v>
      </c>
      <c r="U8" s="392">
        <v>0</v>
      </c>
      <c r="V8" s="392">
        <v>0</v>
      </c>
      <c r="W8" s="392">
        <v>1</v>
      </c>
      <c r="X8" s="392">
        <v>1</v>
      </c>
      <c r="Y8" s="392">
        <v>0</v>
      </c>
      <c r="Z8" s="392">
        <v>1</v>
      </c>
      <c r="AA8" s="392">
        <v>0</v>
      </c>
      <c r="AB8" s="392">
        <v>0</v>
      </c>
      <c r="AC8" s="393">
        <f t="shared" si="5"/>
        <v>7</v>
      </c>
    </row>
    <row r="9" spans="1:29" ht="18" customHeight="1" thickBot="1">
      <c r="A9" s="368" t="s">
        <v>136</v>
      </c>
      <c r="B9" s="261">
        <v>112</v>
      </c>
      <c r="C9" s="261">
        <v>85</v>
      </c>
      <c r="D9" s="261">
        <v>60</v>
      </c>
      <c r="E9" s="261">
        <v>97</v>
      </c>
      <c r="F9" s="261">
        <v>95</v>
      </c>
      <c r="G9" s="261">
        <v>305</v>
      </c>
      <c r="H9" s="261">
        <v>544</v>
      </c>
      <c r="I9" s="261">
        <v>449</v>
      </c>
      <c r="J9" s="261">
        <v>475</v>
      </c>
      <c r="K9" s="261">
        <v>505</v>
      </c>
      <c r="L9" s="261">
        <v>219</v>
      </c>
      <c r="M9" s="262">
        <v>98</v>
      </c>
      <c r="N9" s="382">
        <f t="shared" si="4"/>
        <v>3044</v>
      </c>
      <c r="O9" s="133"/>
      <c r="P9" s="368" t="s">
        <v>136</v>
      </c>
      <c r="Q9" s="328">
        <v>16</v>
      </c>
      <c r="R9" s="328">
        <v>1</v>
      </c>
      <c r="S9" s="328">
        <v>19</v>
      </c>
      <c r="T9" s="326">
        <v>3</v>
      </c>
      <c r="U9" s="326">
        <v>13</v>
      </c>
      <c r="V9" s="326">
        <v>1</v>
      </c>
      <c r="W9" s="326">
        <v>2</v>
      </c>
      <c r="X9" s="326">
        <v>2</v>
      </c>
      <c r="Y9" s="326">
        <v>0</v>
      </c>
      <c r="Z9" s="326">
        <v>24</v>
      </c>
      <c r="AA9" s="326">
        <v>4</v>
      </c>
      <c r="AB9" s="326">
        <v>2</v>
      </c>
      <c r="AC9" s="381">
        <f t="shared" si="5"/>
        <v>87</v>
      </c>
    </row>
    <row r="10" spans="1:29" ht="18" customHeight="1" thickBot="1">
      <c r="A10" s="369" t="s">
        <v>30</v>
      </c>
      <c r="B10" s="329">
        <v>84</v>
      </c>
      <c r="C10" s="329">
        <v>100</v>
      </c>
      <c r="D10" s="330">
        <v>77</v>
      </c>
      <c r="E10" s="330">
        <v>80</v>
      </c>
      <c r="F10" s="174">
        <v>236</v>
      </c>
      <c r="G10" s="174">
        <v>438</v>
      </c>
      <c r="H10" s="175">
        <v>631</v>
      </c>
      <c r="I10" s="174">
        <v>752</v>
      </c>
      <c r="J10" s="173">
        <v>523</v>
      </c>
      <c r="K10" s="174">
        <v>427</v>
      </c>
      <c r="L10" s="173">
        <v>253</v>
      </c>
      <c r="M10" s="331">
        <v>136</v>
      </c>
      <c r="N10" s="372">
        <f t="shared" si="4"/>
        <v>3737</v>
      </c>
      <c r="O10" s="133"/>
      <c r="P10" s="370" t="s">
        <v>22</v>
      </c>
      <c r="Q10" s="332">
        <v>7</v>
      </c>
      <c r="R10" s="332">
        <v>7</v>
      </c>
      <c r="S10" s="333">
        <v>13</v>
      </c>
      <c r="T10" s="333">
        <v>3</v>
      </c>
      <c r="U10" s="333">
        <v>8</v>
      </c>
      <c r="V10" s="333">
        <v>11</v>
      </c>
      <c r="W10" s="332">
        <v>5</v>
      </c>
      <c r="X10" s="333">
        <v>11</v>
      </c>
      <c r="Y10" s="333">
        <v>9</v>
      </c>
      <c r="Z10" s="333">
        <v>9</v>
      </c>
      <c r="AA10" s="334">
        <v>20</v>
      </c>
      <c r="AB10" s="334">
        <v>37</v>
      </c>
      <c r="AC10" s="379">
        <f t="shared" si="5"/>
        <v>140</v>
      </c>
    </row>
    <row r="11" spans="1:29" ht="18" customHeight="1" thickBot="1">
      <c r="A11" s="369" t="s">
        <v>31</v>
      </c>
      <c r="B11" s="333">
        <v>41</v>
      </c>
      <c r="C11" s="333">
        <v>44</v>
      </c>
      <c r="D11" s="333">
        <v>67</v>
      </c>
      <c r="E11" s="333">
        <v>103</v>
      </c>
      <c r="F11" s="335">
        <v>311</v>
      </c>
      <c r="G11" s="333">
        <v>415</v>
      </c>
      <c r="H11" s="333">
        <v>539</v>
      </c>
      <c r="I11" s="335">
        <v>1165</v>
      </c>
      <c r="J11" s="333">
        <v>534</v>
      </c>
      <c r="K11" s="333">
        <v>297</v>
      </c>
      <c r="L11" s="332">
        <v>205</v>
      </c>
      <c r="M11" s="336">
        <v>92</v>
      </c>
      <c r="N11" s="373">
        <f t="shared" si="4"/>
        <v>3813</v>
      </c>
      <c r="O11" s="133"/>
      <c r="P11" s="369" t="s">
        <v>31</v>
      </c>
      <c r="Q11" s="333">
        <v>9</v>
      </c>
      <c r="R11" s="333">
        <v>22</v>
      </c>
      <c r="S11" s="332">
        <v>18</v>
      </c>
      <c r="T11" s="333">
        <v>9</v>
      </c>
      <c r="U11" s="337">
        <v>21</v>
      </c>
      <c r="V11" s="333">
        <v>14</v>
      </c>
      <c r="W11" s="333">
        <v>6</v>
      </c>
      <c r="X11" s="333">
        <v>13</v>
      </c>
      <c r="Y11" s="333">
        <v>7</v>
      </c>
      <c r="Z11" s="338">
        <v>81</v>
      </c>
      <c r="AA11" s="337">
        <v>31</v>
      </c>
      <c r="AB11" s="338">
        <v>37</v>
      </c>
      <c r="AC11" s="380">
        <f t="shared" si="5"/>
        <v>268</v>
      </c>
    </row>
    <row r="12" spans="1:29" ht="18" customHeight="1" thickBot="1">
      <c r="A12" s="369" t="s">
        <v>32</v>
      </c>
      <c r="B12" s="333">
        <v>57</v>
      </c>
      <c r="C12" s="332">
        <v>35</v>
      </c>
      <c r="D12" s="333">
        <v>95</v>
      </c>
      <c r="E12" s="332">
        <v>112</v>
      </c>
      <c r="F12" s="333">
        <v>131</v>
      </c>
      <c r="G12" s="15">
        <v>340</v>
      </c>
      <c r="H12" s="15">
        <v>483</v>
      </c>
      <c r="I12" s="16">
        <v>1339</v>
      </c>
      <c r="J12" s="15">
        <v>614</v>
      </c>
      <c r="K12" s="15">
        <v>349</v>
      </c>
      <c r="L12" s="15">
        <v>236</v>
      </c>
      <c r="M12" s="339">
        <v>68</v>
      </c>
      <c r="N12" s="372">
        <f t="shared" si="4"/>
        <v>3859</v>
      </c>
      <c r="O12" s="133"/>
      <c r="P12" s="369" t="s">
        <v>32</v>
      </c>
      <c r="Q12" s="333">
        <v>19</v>
      </c>
      <c r="R12" s="333">
        <v>12</v>
      </c>
      <c r="S12" s="333">
        <v>8</v>
      </c>
      <c r="T12" s="332">
        <v>12</v>
      </c>
      <c r="U12" s="333">
        <v>7</v>
      </c>
      <c r="V12" s="333">
        <v>15</v>
      </c>
      <c r="W12" s="15">
        <v>16</v>
      </c>
      <c r="X12" s="339">
        <v>12</v>
      </c>
      <c r="Y12" s="332">
        <v>16</v>
      </c>
      <c r="Z12" s="333">
        <v>6</v>
      </c>
      <c r="AA12" s="332">
        <v>12</v>
      </c>
      <c r="AB12" s="332">
        <v>6</v>
      </c>
      <c r="AC12" s="379">
        <f t="shared" si="5"/>
        <v>141</v>
      </c>
    </row>
    <row r="13" spans="1:29" ht="18" customHeight="1" thickBot="1">
      <c r="A13" s="369" t="s">
        <v>33</v>
      </c>
      <c r="B13" s="340">
        <v>68</v>
      </c>
      <c r="C13" s="333">
        <v>42</v>
      </c>
      <c r="D13" s="333">
        <v>44</v>
      </c>
      <c r="E13" s="332">
        <v>75</v>
      </c>
      <c r="F13" s="332">
        <v>135</v>
      </c>
      <c r="G13" s="332">
        <v>448</v>
      </c>
      <c r="H13" s="333">
        <v>507</v>
      </c>
      <c r="I13" s="333">
        <v>808</v>
      </c>
      <c r="J13" s="337">
        <v>795</v>
      </c>
      <c r="K13" s="332">
        <v>313</v>
      </c>
      <c r="L13" s="332">
        <v>246</v>
      </c>
      <c r="M13" s="332">
        <v>143</v>
      </c>
      <c r="N13" s="372">
        <f t="shared" si="4"/>
        <v>3624</v>
      </c>
      <c r="O13" s="133"/>
      <c r="P13" s="369" t="s">
        <v>33</v>
      </c>
      <c r="Q13" s="342">
        <v>9</v>
      </c>
      <c r="R13" s="333">
        <v>16</v>
      </c>
      <c r="S13" s="333">
        <v>12</v>
      </c>
      <c r="T13" s="332">
        <v>6</v>
      </c>
      <c r="U13" s="343">
        <v>7</v>
      </c>
      <c r="V13" s="343">
        <v>14</v>
      </c>
      <c r="W13" s="333">
        <v>9</v>
      </c>
      <c r="X13" s="333">
        <v>14</v>
      </c>
      <c r="Y13" s="333">
        <v>9</v>
      </c>
      <c r="Z13" s="333">
        <v>9</v>
      </c>
      <c r="AA13" s="343">
        <v>8</v>
      </c>
      <c r="AB13" s="343">
        <v>7</v>
      </c>
      <c r="AC13" s="379">
        <f t="shared" si="5"/>
        <v>120</v>
      </c>
    </row>
    <row r="14" spans="1:29" ht="18" customHeight="1" thickBot="1">
      <c r="A14" s="14" t="s">
        <v>34</v>
      </c>
      <c r="B14" s="344">
        <v>71</v>
      </c>
      <c r="C14" s="344">
        <v>97</v>
      </c>
      <c r="D14" s="344">
        <v>61</v>
      </c>
      <c r="E14" s="345">
        <v>105</v>
      </c>
      <c r="F14" s="345">
        <v>198</v>
      </c>
      <c r="G14" s="345">
        <v>442</v>
      </c>
      <c r="H14" s="346">
        <v>790</v>
      </c>
      <c r="I14" s="17">
        <v>674</v>
      </c>
      <c r="J14" s="17">
        <v>594</v>
      </c>
      <c r="K14" s="345">
        <v>275</v>
      </c>
      <c r="L14" s="345">
        <v>133</v>
      </c>
      <c r="M14" s="345">
        <v>108</v>
      </c>
      <c r="N14" s="372">
        <f t="shared" si="4"/>
        <v>3548</v>
      </c>
      <c r="O14" s="11"/>
      <c r="P14" s="371" t="s">
        <v>34</v>
      </c>
      <c r="Q14" s="344">
        <v>7</v>
      </c>
      <c r="R14" s="344">
        <v>13</v>
      </c>
      <c r="S14" s="344">
        <v>12</v>
      </c>
      <c r="T14" s="345">
        <v>11</v>
      </c>
      <c r="U14" s="345">
        <v>12</v>
      </c>
      <c r="V14" s="345">
        <v>15</v>
      </c>
      <c r="W14" s="345">
        <v>20</v>
      </c>
      <c r="X14" s="345">
        <v>15</v>
      </c>
      <c r="Y14" s="345">
        <v>15</v>
      </c>
      <c r="Z14" s="345">
        <v>20</v>
      </c>
      <c r="AA14" s="345">
        <v>9</v>
      </c>
      <c r="AB14" s="345">
        <v>7</v>
      </c>
      <c r="AC14" s="378">
        <f t="shared" si="5"/>
        <v>156</v>
      </c>
    </row>
    <row r="15" spans="1:29" ht="13.8" hidden="1" thickBot="1">
      <c r="A15" s="19" t="s">
        <v>35</v>
      </c>
      <c r="B15" s="342">
        <v>38</v>
      </c>
      <c r="C15" s="345">
        <v>19</v>
      </c>
      <c r="D15" s="345">
        <v>38</v>
      </c>
      <c r="E15" s="345">
        <v>203</v>
      </c>
      <c r="F15" s="345">
        <v>146</v>
      </c>
      <c r="G15" s="345">
        <v>439</v>
      </c>
      <c r="H15" s="346">
        <v>964</v>
      </c>
      <c r="I15" s="346">
        <v>1154</v>
      </c>
      <c r="J15" s="345">
        <v>423</v>
      </c>
      <c r="K15" s="345">
        <v>388</v>
      </c>
      <c r="L15" s="345">
        <v>176</v>
      </c>
      <c r="M15" s="345">
        <v>143</v>
      </c>
      <c r="N15" s="347">
        <f t="shared" si="4"/>
        <v>4131</v>
      </c>
      <c r="O15" s="11"/>
      <c r="P15" s="18" t="s">
        <v>35</v>
      </c>
      <c r="Q15" s="345">
        <v>7</v>
      </c>
      <c r="R15" s="345">
        <v>7</v>
      </c>
      <c r="S15" s="345">
        <v>8</v>
      </c>
      <c r="T15" s="345">
        <v>12</v>
      </c>
      <c r="U15" s="345">
        <v>9</v>
      </c>
      <c r="V15" s="345">
        <v>6</v>
      </c>
      <c r="W15" s="345">
        <v>11</v>
      </c>
      <c r="X15" s="345">
        <v>8</v>
      </c>
      <c r="Y15" s="345">
        <v>16</v>
      </c>
      <c r="Z15" s="345">
        <v>40</v>
      </c>
      <c r="AA15" s="345">
        <v>17</v>
      </c>
      <c r="AB15" s="345">
        <v>16</v>
      </c>
      <c r="AC15" s="345">
        <f t="shared" si="5"/>
        <v>157</v>
      </c>
    </row>
    <row r="16" spans="1:29" ht="13.8" hidden="1" thickBot="1">
      <c r="A16" s="348" t="s">
        <v>36</v>
      </c>
      <c r="B16" s="17">
        <v>49</v>
      </c>
      <c r="C16" s="17">
        <v>63</v>
      </c>
      <c r="D16" s="17">
        <v>50</v>
      </c>
      <c r="E16" s="17">
        <v>71</v>
      </c>
      <c r="F16" s="17">
        <v>144</v>
      </c>
      <c r="G16" s="17">
        <v>374</v>
      </c>
      <c r="H16" s="130">
        <v>729</v>
      </c>
      <c r="I16" s="130">
        <v>1097</v>
      </c>
      <c r="J16" s="130">
        <v>650</v>
      </c>
      <c r="K16" s="17">
        <v>397</v>
      </c>
      <c r="L16" s="17">
        <v>192</v>
      </c>
      <c r="M16" s="17">
        <v>217</v>
      </c>
      <c r="N16" s="347">
        <f t="shared" si="4"/>
        <v>4033</v>
      </c>
      <c r="O16" s="11"/>
      <c r="P16" s="20" t="s">
        <v>36</v>
      </c>
      <c r="Q16" s="17">
        <v>10</v>
      </c>
      <c r="R16" s="17">
        <v>6</v>
      </c>
      <c r="S16" s="17">
        <v>14</v>
      </c>
      <c r="T16" s="17">
        <v>10</v>
      </c>
      <c r="U16" s="17">
        <v>10</v>
      </c>
      <c r="V16" s="17">
        <v>19</v>
      </c>
      <c r="W16" s="17">
        <v>11</v>
      </c>
      <c r="X16" s="17">
        <v>20</v>
      </c>
      <c r="Y16" s="17">
        <v>15</v>
      </c>
      <c r="Z16" s="17">
        <v>8</v>
      </c>
      <c r="AA16" s="17">
        <v>11</v>
      </c>
      <c r="AB16" s="17">
        <v>8</v>
      </c>
      <c r="AC16" s="345">
        <f t="shared" si="5"/>
        <v>142</v>
      </c>
    </row>
    <row r="17" spans="1:31" ht="13.8" hidden="1" thickBot="1">
      <c r="A17" s="19" t="s">
        <v>37</v>
      </c>
      <c r="B17" s="17">
        <v>53</v>
      </c>
      <c r="C17" s="17">
        <v>39</v>
      </c>
      <c r="D17" s="17">
        <v>74</v>
      </c>
      <c r="E17" s="17">
        <v>64</v>
      </c>
      <c r="F17" s="17">
        <v>208</v>
      </c>
      <c r="G17" s="17">
        <v>491</v>
      </c>
      <c r="H17" s="17">
        <v>454</v>
      </c>
      <c r="I17" s="130">
        <v>1068</v>
      </c>
      <c r="J17" s="17">
        <v>568</v>
      </c>
      <c r="K17" s="17">
        <v>407</v>
      </c>
      <c r="L17" s="17">
        <v>228</v>
      </c>
      <c r="M17" s="17">
        <v>81</v>
      </c>
      <c r="N17" s="341">
        <f t="shared" si="4"/>
        <v>3735</v>
      </c>
      <c r="O17" s="11"/>
      <c r="P17" s="18" t="s">
        <v>37</v>
      </c>
      <c r="Q17" s="17">
        <v>12</v>
      </c>
      <c r="R17" s="17">
        <v>13</v>
      </c>
      <c r="S17" s="17">
        <v>46</v>
      </c>
      <c r="T17" s="17">
        <v>9</v>
      </c>
      <c r="U17" s="17">
        <v>20</v>
      </c>
      <c r="V17" s="17">
        <v>4</v>
      </c>
      <c r="W17" s="17">
        <v>8</v>
      </c>
      <c r="X17" s="17">
        <v>30</v>
      </c>
      <c r="Y17" s="17">
        <v>22</v>
      </c>
      <c r="Z17" s="17">
        <v>20</v>
      </c>
      <c r="AA17" s="17">
        <v>16</v>
      </c>
      <c r="AB17" s="17">
        <v>12</v>
      </c>
      <c r="AC17" s="349">
        <f t="shared" si="5"/>
        <v>212</v>
      </c>
    </row>
    <row r="18" spans="1:31" ht="13.8" hidden="1" thickBot="1">
      <c r="A18" s="19" t="s">
        <v>23</v>
      </c>
      <c r="B18" s="131">
        <v>67</v>
      </c>
      <c r="C18" s="131">
        <v>62</v>
      </c>
      <c r="D18" s="131">
        <v>57</v>
      </c>
      <c r="E18" s="131">
        <v>77</v>
      </c>
      <c r="F18" s="131">
        <v>473</v>
      </c>
      <c r="G18" s="131">
        <v>468</v>
      </c>
      <c r="H18" s="132">
        <v>659</v>
      </c>
      <c r="I18" s="131">
        <v>851</v>
      </c>
      <c r="J18" s="131">
        <v>542</v>
      </c>
      <c r="K18" s="131">
        <v>270</v>
      </c>
      <c r="L18" s="131">
        <v>208</v>
      </c>
      <c r="M18" s="131">
        <v>174</v>
      </c>
      <c r="N18" s="350">
        <f t="shared" si="4"/>
        <v>3908</v>
      </c>
      <c r="O18" s="11" t="s">
        <v>29</v>
      </c>
      <c r="P18" s="20" t="s">
        <v>23</v>
      </c>
      <c r="Q18" s="17">
        <v>6</v>
      </c>
      <c r="R18" s="17">
        <v>25</v>
      </c>
      <c r="S18" s="17">
        <v>29</v>
      </c>
      <c r="T18" s="17">
        <v>4</v>
      </c>
      <c r="U18" s="17">
        <v>17</v>
      </c>
      <c r="V18" s="17">
        <v>19</v>
      </c>
      <c r="W18" s="17">
        <v>14</v>
      </c>
      <c r="X18" s="17">
        <v>37</v>
      </c>
      <c r="Y18" s="21">
        <v>76</v>
      </c>
      <c r="Z18" s="17">
        <v>34</v>
      </c>
      <c r="AA18" s="17">
        <v>17</v>
      </c>
      <c r="AB18" s="17">
        <v>18</v>
      </c>
      <c r="AC18" s="349">
        <f t="shared" si="5"/>
        <v>296</v>
      </c>
    </row>
    <row r="19" spans="1:31">
      <c r="A19" s="22"/>
      <c r="B19" s="351"/>
      <c r="C19" s="351"/>
      <c r="D19" s="351"/>
      <c r="E19" s="351"/>
      <c r="F19" s="351"/>
      <c r="G19" s="351"/>
      <c r="H19" s="351"/>
      <c r="I19" s="351"/>
      <c r="J19" s="351"/>
      <c r="K19" s="351"/>
      <c r="L19" s="351"/>
      <c r="M19" s="351"/>
      <c r="N19" s="23"/>
      <c r="O19" s="11"/>
      <c r="P19" s="24"/>
      <c r="Q19" s="352"/>
      <c r="R19" s="352"/>
      <c r="S19" s="352"/>
      <c r="T19" s="352"/>
      <c r="U19" s="352"/>
      <c r="V19" s="352"/>
      <c r="W19" s="352"/>
      <c r="X19" s="352"/>
      <c r="Y19" s="352"/>
      <c r="Z19" s="352"/>
      <c r="AA19" s="352"/>
      <c r="AB19" s="352"/>
      <c r="AC19" s="351"/>
    </row>
    <row r="20" spans="1:31" ht="13.5" customHeight="1">
      <c r="A20" s="776" t="s">
        <v>274</v>
      </c>
      <c r="B20" s="777"/>
      <c r="C20" s="777"/>
      <c r="D20" s="777"/>
      <c r="E20" s="777"/>
      <c r="F20" s="777"/>
      <c r="G20" s="777"/>
      <c r="H20" s="777"/>
      <c r="I20" s="777"/>
      <c r="J20" s="777"/>
      <c r="K20" s="777"/>
      <c r="L20" s="777"/>
      <c r="M20" s="777"/>
      <c r="N20" s="778"/>
      <c r="O20" s="11"/>
      <c r="P20" s="776" t="str">
        <f>+A20</f>
        <v>※2022年 第48週（11/28～12/4） 現在</v>
      </c>
      <c r="Q20" s="777"/>
      <c r="R20" s="777"/>
      <c r="S20" s="777"/>
      <c r="T20" s="777"/>
      <c r="U20" s="777"/>
      <c r="V20" s="777"/>
      <c r="W20" s="777"/>
      <c r="X20" s="777"/>
      <c r="Y20" s="777"/>
      <c r="Z20" s="777"/>
      <c r="AA20" s="777"/>
      <c r="AB20" s="777"/>
      <c r="AC20" s="778"/>
    </row>
    <row r="21" spans="1:31" ht="13.8" thickBot="1">
      <c r="A21" s="482" t="s">
        <v>256</v>
      </c>
      <c r="B21" s="11"/>
      <c r="C21" s="11"/>
      <c r="D21" s="11"/>
      <c r="E21" s="11"/>
      <c r="F21" s="11"/>
      <c r="G21" s="11" t="s">
        <v>21</v>
      </c>
      <c r="H21" s="11"/>
      <c r="I21" s="11"/>
      <c r="J21" s="11"/>
      <c r="K21" s="11"/>
      <c r="L21" s="11"/>
      <c r="M21" s="11"/>
      <c r="N21" s="26"/>
      <c r="O21" s="11"/>
      <c r="P21" s="483" t="s">
        <v>255</v>
      </c>
      <c r="Q21" s="11"/>
      <c r="R21" s="11"/>
      <c r="S21" s="11"/>
      <c r="T21" s="11"/>
      <c r="U21" s="11"/>
      <c r="V21" s="11"/>
      <c r="W21" s="11"/>
      <c r="X21" s="11"/>
      <c r="Y21" s="11"/>
      <c r="Z21" s="11"/>
      <c r="AA21" s="11"/>
      <c r="AB21" s="11"/>
      <c r="AC21" s="28"/>
    </row>
    <row r="22" spans="1:31" ht="17.25" customHeight="1" thickBot="1">
      <c r="A22" s="25"/>
      <c r="B22" s="353" t="s">
        <v>224</v>
      </c>
      <c r="C22" s="11"/>
      <c r="D22" s="478" t="s">
        <v>261</v>
      </c>
      <c r="E22" s="29"/>
      <c r="F22" s="11"/>
      <c r="G22" s="11" t="s">
        <v>21</v>
      </c>
      <c r="H22" s="11"/>
      <c r="I22" s="11"/>
      <c r="J22" s="11"/>
      <c r="K22" s="11"/>
      <c r="L22" s="11"/>
      <c r="M22" s="11"/>
      <c r="N22" s="26"/>
      <c r="O22" s="133" t="s">
        <v>21</v>
      </c>
      <c r="P22" s="225"/>
      <c r="Q22" s="354" t="s">
        <v>225</v>
      </c>
      <c r="R22" s="763" t="s">
        <v>239</v>
      </c>
      <c r="S22" s="764"/>
      <c r="T22" s="464" t="s">
        <v>250</v>
      </c>
      <c r="U22" s="464"/>
      <c r="V22" s="11"/>
      <c r="W22" s="11"/>
      <c r="X22" s="11"/>
      <c r="Y22" s="11"/>
      <c r="Z22" s="11"/>
      <c r="AA22" s="11"/>
      <c r="AB22" s="11"/>
      <c r="AC22" s="28"/>
    </row>
    <row r="23" spans="1:31" ht="15" customHeight="1">
      <c r="A23" s="25"/>
      <c r="B23" s="11"/>
      <c r="C23" s="11"/>
      <c r="D23" s="11" t="s">
        <v>29</v>
      </c>
      <c r="E23" s="11"/>
      <c r="F23" s="11"/>
      <c r="G23" s="11"/>
      <c r="H23" s="11"/>
      <c r="I23" s="11"/>
      <c r="J23" s="11"/>
      <c r="K23" s="11"/>
      <c r="L23" s="11"/>
      <c r="M23" s="11"/>
      <c r="N23" s="26"/>
      <c r="O23" s="133" t="s">
        <v>21</v>
      </c>
      <c r="P23" s="224"/>
      <c r="Q23" s="11"/>
      <c r="R23" s="11"/>
      <c r="S23" s="11"/>
      <c r="T23" s="11"/>
      <c r="U23" s="11"/>
      <c r="V23" s="11"/>
      <c r="W23" s="11"/>
      <c r="X23" s="11"/>
      <c r="Y23" s="11"/>
      <c r="Z23" s="11"/>
      <c r="AA23" s="11"/>
      <c r="AB23" s="11"/>
      <c r="AC23" s="28"/>
    </row>
    <row r="24" spans="1:31" ht="9" customHeight="1">
      <c r="A24" s="25"/>
      <c r="B24" s="11"/>
      <c r="C24" s="11"/>
      <c r="D24" s="11"/>
      <c r="E24" s="11"/>
      <c r="F24" s="11"/>
      <c r="G24" s="11"/>
      <c r="H24" s="11"/>
      <c r="I24" s="11"/>
      <c r="J24" s="11"/>
      <c r="K24" s="11"/>
      <c r="L24" s="11"/>
      <c r="M24" s="11"/>
      <c r="N24" s="26"/>
      <c r="O24" s="133" t="s">
        <v>21</v>
      </c>
      <c r="P24" s="27"/>
      <c r="Q24" s="11"/>
      <c r="R24" s="11"/>
      <c r="S24" s="11"/>
      <c r="T24" s="11"/>
      <c r="U24" s="11"/>
      <c r="V24" s="11"/>
      <c r="W24" s="11"/>
      <c r="X24" s="11"/>
      <c r="Y24" s="11"/>
      <c r="Z24" s="11"/>
      <c r="AA24" s="11"/>
      <c r="AB24" s="11"/>
      <c r="AC24" s="28"/>
      <c r="AE24" s="1" t="s">
        <v>214</v>
      </c>
    </row>
    <row r="25" spans="1:31">
      <c r="A25" s="25"/>
      <c r="B25" s="11"/>
      <c r="C25" s="11"/>
      <c r="D25" s="11"/>
      <c r="E25" s="11"/>
      <c r="F25" s="11"/>
      <c r="G25" s="11"/>
      <c r="H25" s="11"/>
      <c r="I25" s="11"/>
      <c r="J25" s="11"/>
      <c r="K25" s="11"/>
      <c r="L25" s="11"/>
      <c r="M25" s="11"/>
      <c r="N25" s="26"/>
      <c r="O25" s="11" t="s">
        <v>21</v>
      </c>
      <c r="P25" s="13"/>
      <c r="AC25" s="30"/>
    </row>
    <row r="26" spans="1:31">
      <c r="A26" s="25"/>
      <c r="B26" s="11"/>
      <c r="C26" s="11"/>
      <c r="D26" s="11"/>
      <c r="E26" s="11"/>
      <c r="F26" s="11"/>
      <c r="G26" s="11"/>
      <c r="H26" s="11"/>
      <c r="I26" s="11"/>
      <c r="J26" s="11"/>
      <c r="K26" s="11"/>
      <c r="L26" s="11"/>
      <c r="M26" s="11"/>
      <c r="N26" s="26"/>
      <c r="O26" s="11" t="s">
        <v>21</v>
      </c>
      <c r="P26" s="13"/>
      <c r="AC26" s="30"/>
    </row>
    <row r="27" spans="1:31">
      <c r="A27" s="25"/>
      <c r="B27" s="11"/>
      <c r="C27" s="11"/>
      <c r="D27" s="11"/>
      <c r="E27" s="11"/>
      <c r="F27" s="11"/>
      <c r="G27" s="11"/>
      <c r="H27" s="11"/>
      <c r="I27" s="11"/>
      <c r="J27" s="11"/>
      <c r="K27" s="11"/>
      <c r="L27" s="11"/>
      <c r="M27" s="11"/>
      <c r="N27" s="26"/>
      <c r="O27" s="11" t="s">
        <v>21</v>
      </c>
      <c r="P27" s="13"/>
      <c r="AC27" s="30"/>
      <c r="AD27" s="263"/>
    </row>
    <row r="28" spans="1:31">
      <c r="A28" s="25"/>
      <c r="B28" s="11"/>
      <c r="C28" s="11"/>
      <c r="D28" s="11"/>
      <c r="E28" s="11"/>
      <c r="F28" s="11"/>
      <c r="G28" s="11"/>
      <c r="H28" s="11"/>
      <c r="I28" s="11"/>
      <c r="J28" s="11"/>
      <c r="K28" s="11"/>
      <c r="L28" s="11"/>
      <c r="M28" s="11"/>
      <c r="N28" s="26"/>
      <c r="O28" s="11"/>
      <c r="P28" s="13"/>
      <c r="AC28" s="30"/>
    </row>
    <row r="29" spans="1:31">
      <c r="A29" s="25"/>
      <c r="B29" s="11"/>
      <c r="C29" s="11"/>
      <c r="D29" s="11"/>
      <c r="E29" s="11"/>
      <c r="F29" s="11"/>
      <c r="G29" s="11"/>
      <c r="H29" s="11"/>
      <c r="I29" s="11"/>
      <c r="J29" s="11"/>
      <c r="K29" s="11"/>
      <c r="L29" s="11"/>
      <c r="M29" s="11"/>
      <c r="N29" s="26"/>
      <c r="O29" s="11"/>
      <c r="P29" s="13"/>
      <c r="AC29" s="30"/>
    </row>
    <row r="30" spans="1:31" ht="13.8" thickBot="1">
      <c r="A30" s="31"/>
      <c r="B30" s="32"/>
      <c r="C30" s="32"/>
      <c r="D30" s="32"/>
      <c r="E30" s="32"/>
      <c r="F30" s="32"/>
      <c r="G30" s="32"/>
      <c r="H30" s="32"/>
      <c r="I30" s="32"/>
      <c r="J30" s="32"/>
      <c r="K30" s="32"/>
      <c r="L30" s="32"/>
      <c r="M30" s="32"/>
      <c r="N30" s="33"/>
      <c r="O30" s="11"/>
      <c r="P30" s="34"/>
      <c r="Q30" s="35"/>
      <c r="R30" s="35"/>
      <c r="S30" s="35"/>
      <c r="T30" s="35"/>
      <c r="U30" s="35"/>
      <c r="V30" s="35"/>
      <c r="W30" s="35"/>
      <c r="X30" s="35"/>
      <c r="Y30" s="35"/>
      <c r="Z30" s="35"/>
      <c r="AA30" s="35"/>
      <c r="AB30" s="35"/>
      <c r="AC30" s="36"/>
    </row>
    <row r="31" spans="1:31">
      <c r="A31" s="37"/>
      <c r="C31" s="11"/>
      <c r="D31" s="11"/>
      <c r="E31" s="11"/>
      <c r="F31" s="11"/>
      <c r="G31" s="11"/>
      <c r="H31" s="11"/>
      <c r="I31" s="11"/>
      <c r="J31" s="11"/>
      <c r="K31" s="11"/>
      <c r="L31" s="11"/>
      <c r="M31" s="11"/>
      <c r="N31" s="11"/>
      <c r="O31" s="11"/>
    </row>
    <row r="32" spans="1:31">
      <c r="O32" s="11"/>
    </row>
    <row r="33" spans="1:29">
      <c r="K33" s="355" t="s">
        <v>29</v>
      </c>
      <c r="O33" s="11"/>
    </row>
    <row r="34" spans="1:29">
      <c r="O34" s="11"/>
    </row>
    <row r="35" spans="1:29">
      <c r="O35" s="11"/>
    </row>
    <row r="36" spans="1:29">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row>
    <row r="37" spans="1:29">
      <c r="Q37" s="167" t="s">
        <v>226</v>
      </c>
      <c r="R37" s="167"/>
      <c r="S37" s="167"/>
      <c r="T37" s="167"/>
      <c r="U37" s="167"/>
      <c r="V37" s="167"/>
      <c r="W37" s="167"/>
      <c r="X37" s="167"/>
    </row>
    <row r="38" spans="1:29">
      <c r="Q38" s="167" t="s">
        <v>227</v>
      </c>
      <c r="R38" s="167"/>
      <c r="S38" s="167"/>
      <c r="T38" s="167"/>
      <c r="U38" s="167"/>
      <c r="V38" s="167"/>
      <c r="W38" s="167"/>
      <c r="X38" s="167"/>
    </row>
  </sheetData>
  <mergeCells count="7">
    <mergeCell ref="R22:S22"/>
    <mergeCell ref="A1:N1"/>
    <mergeCell ref="P1:AC1"/>
    <mergeCell ref="A2:N2"/>
    <mergeCell ref="P2:AC2"/>
    <mergeCell ref="A20:N20"/>
    <mergeCell ref="P20:AC20"/>
  </mergeCells>
  <phoneticPr fontId="106"/>
  <pageMargins left="0.75" right="0.75" top="1" bottom="1" header="0.51200000000000001" footer="0.51200000000000001"/>
  <pageSetup paperSize="9" scale="44" orientation="portrait"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tabColor rgb="FFFF0000"/>
  </sheetPr>
  <dimension ref="B1:G29"/>
  <sheetViews>
    <sheetView view="pageBreakPreview" zoomScale="85" zoomScaleNormal="112" zoomScaleSheetLayoutView="85" workbookViewId="0">
      <selection activeCell="D16" sqref="D16"/>
    </sheetView>
  </sheetViews>
  <sheetFormatPr defaultColWidth="9" defaultRowHeight="13.2"/>
  <cols>
    <col min="1" max="1" width="2.109375" style="1" customWidth="1"/>
    <col min="2" max="2" width="25.77734375" style="106" customWidth="1"/>
    <col min="3" max="3" width="65.33203125" style="1" customWidth="1"/>
    <col min="4" max="4" width="96.33203125" style="1" customWidth="1"/>
    <col min="5" max="5" width="3.88671875" style="1" customWidth="1"/>
    <col min="6" max="16384" width="9" style="1"/>
  </cols>
  <sheetData>
    <row r="1" spans="2:7" ht="18.75" customHeight="1">
      <c r="B1" s="106" t="s">
        <v>113</v>
      </c>
    </row>
    <row r="2" spans="2:7" ht="17.25" customHeight="1" thickBot="1">
      <c r="B2" t="s">
        <v>264</v>
      </c>
      <c r="D2" s="781"/>
      <c r="E2" s="688"/>
    </row>
    <row r="3" spans="2:7" ht="16.5" customHeight="1" thickBot="1">
      <c r="B3" s="107" t="s">
        <v>114</v>
      </c>
      <c r="C3" s="275" t="s">
        <v>115</v>
      </c>
      <c r="D3" s="204" t="s">
        <v>218</v>
      </c>
    </row>
    <row r="4" spans="2:7" ht="17.25" customHeight="1" thickBot="1">
      <c r="B4" s="108" t="s">
        <v>116</v>
      </c>
      <c r="C4" s="141" t="s">
        <v>265</v>
      </c>
      <c r="D4" s="109"/>
    </row>
    <row r="5" spans="2:7" ht="17.25" customHeight="1">
      <c r="B5" s="782" t="s">
        <v>174</v>
      </c>
      <c r="C5" s="785" t="s">
        <v>215</v>
      </c>
      <c r="D5" s="786"/>
    </row>
    <row r="6" spans="2:7" ht="19.2" customHeight="1">
      <c r="B6" s="783"/>
      <c r="C6" s="787" t="s">
        <v>216</v>
      </c>
      <c r="D6" s="788"/>
      <c r="G6" s="230"/>
    </row>
    <row r="7" spans="2:7" ht="19.95" customHeight="1">
      <c r="B7" s="783"/>
      <c r="C7" s="276" t="s">
        <v>217</v>
      </c>
      <c r="D7" s="277"/>
      <c r="G7" s="230"/>
    </row>
    <row r="8" spans="2:7" ht="19.95" customHeight="1" thickBot="1">
      <c r="B8" s="784"/>
      <c r="C8" s="232" t="s">
        <v>219</v>
      </c>
      <c r="D8" s="231"/>
      <c r="G8" s="230"/>
    </row>
    <row r="9" spans="2:7" ht="34.200000000000003" customHeight="1" thickBot="1">
      <c r="B9" s="110" t="s">
        <v>117</v>
      </c>
      <c r="C9" s="789" t="s">
        <v>249</v>
      </c>
      <c r="D9" s="790"/>
    </row>
    <row r="10" spans="2:7" ht="69" customHeight="1" thickBot="1">
      <c r="B10" s="111" t="s">
        <v>118</v>
      </c>
      <c r="C10" s="791" t="s">
        <v>266</v>
      </c>
      <c r="D10" s="792"/>
    </row>
    <row r="11" spans="2:7" ht="57" customHeight="1" thickBot="1">
      <c r="B11" s="112"/>
      <c r="C11" s="113" t="s">
        <v>303</v>
      </c>
      <c r="D11" s="242" t="s">
        <v>304</v>
      </c>
      <c r="F11" s="1" t="s">
        <v>21</v>
      </c>
    </row>
    <row r="12" spans="2:7" ht="42.6" hidden="1" customHeight="1" thickBot="1">
      <c r="B12" s="110" t="s">
        <v>241</v>
      </c>
      <c r="C12" s="115" t="s">
        <v>260</v>
      </c>
      <c r="D12" s="114"/>
    </row>
    <row r="13" spans="2:7" ht="88.8" customHeight="1" thickBot="1">
      <c r="B13" s="116" t="s">
        <v>119</v>
      </c>
      <c r="C13" s="117" t="s">
        <v>305</v>
      </c>
      <c r="D13" s="199" t="s">
        <v>306</v>
      </c>
      <c r="F13" t="s">
        <v>29</v>
      </c>
    </row>
    <row r="14" spans="2:7" ht="79.2" customHeight="1" thickBot="1">
      <c r="B14" s="118" t="s">
        <v>120</v>
      </c>
      <c r="C14" s="779" t="s">
        <v>307</v>
      </c>
      <c r="D14" s="780"/>
    </row>
    <row r="15" spans="2:7" ht="17.25" customHeight="1"/>
    <row r="16" spans="2:7" ht="17.25" customHeight="1">
      <c r="C16" s="480"/>
      <c r="D16" s="1" t="s">
        <v>214</v>
      </c>
    </row>
    <row r="17" spans="2:5">
      <c r="C17" s="1" t="s">
        <v>29</v>
      </c>
    </row>
    <row r="18" spans="2:5">
      <c r="E18" s="1" t="s">
        <v>21</v>
      </c>
    </row>
    <row r="21" spans="2:5">
      <c r="B21" s="106" t="s">
        <v>21</v>
      </c>
    </row>
    <row r="29" spans="2:5">
      <c r="D29" s="1" t="s">
        <v>242</v>
      </c>
    </row>
  </sheetData>
  <mergeCells count="7">
    <mergeCell ref="C14:D14"/>
    <mergeCell ref="D2:E2"/>
    <mergeCell ref="B5:B8"/>
    <mergeCell ref="C5:D5"/>
    <mergeCell ref="C6:D6"/>
    <mergeCell ref="C9:D9"/>
    <mergeCell ref="C10:D10"/>
  </mergeCells>
  <phoneticPr fontId="106"/>
  <hyperlinks>
    <hyperlink ref="C6" r:id="rId1" location="h2_1" xr:uid="{B5E764AE-5943-4A97-AD1C-025941C051BF}"/>
  </hyperlinks>
  <pageMargins left="0.7" right="0.7" top="0.75" bottom="0.75" header="0.3" footer="0.3"/>
  <pageSetup paperSize="9" scale="46" orientation="portrait" horizontalDpi="1200" verticalDpi="1200"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40"/>
  <sheetViews>
    <sheetView view="pageBreakPreview" zoomScale="99" zoomScaleNormal="100" zoomScaleSheetLayoutView="99" workbookViewId="0">
      <selection activeCell="G7" sqref="G7"/>
    </sheetView>
  </sheetViews>
  <sheetFormatPr defaultColWidth="9" defaultRowHeight="13.2"/>
  <cols>
    <col min="1" max="1" width="21.33203125" style="43" customWidth="1"/>
    <col min="2" max="2" width="19.77734375" style="43" customWidth="1"/>
    <col min="3" max="3" width="80.21875" style="376" customWidth="1"/>
    <col min="4" max="4" width="14.44140625" style="44" customWidth="1"/>
    <col min="5" max="5" width="13.6640625" style="44"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394" t="s">
        <v>362</v>
      </c>
      <c r="B1" s="395" t="s">
        <v>223</v>
      </c>
      <c r="C1" s="396" t="s">
        <v>248</v>
      </c>
      <c r="D1" s="397" t="s">
        <v>25</v>
      </c>
      <c r="E1" s="398" t="s">
        <v>26</v>
      </c>
    </row>
    <row r="2" spans="1:5" s="128" customFormat="1" ht="22.95" customHeight="1">
      <c r="A2" s="520" t="s">
        <v>308</v>
      </c>
      <c r="B2" s="521" t="s">
        <v>309</v>
      </c>
      <c r="C2" s="837" t="s">
        <v>363</v>
      </c>
      <c r="D2" s="522">
        <v>44911</v>
      </c>
      <c r="E2" s="523">
        <v>44911</v>
      </c>
    </row>
    <row r="3" spans="1:5" s="128" customFormat="1" ht="22.95" customHeight="1">
      <c r="A3" s="520" t="s">
        <v>310</v>
      </c>
      <c r="B3" s="521" t="s">
        <v>311</v>
      </c>
      <c r="C3" s="836" t="s">
        <v>364</v>
      </c>
      <c r="D3" s="522">
        <v>44911</v>
      </c>
      <c r="E3" s="523">
        <v>44911</v>
      </c>
    </row>
    <row r="4" spans="1:5" s="128" customFormat="1" ht="22.95" customHeight="1">
      <c r="A4" s="520" t="s">
        <v>308</v>
      </c>
      <c r="B4" s="521" t="s">
        <v>312</v>
      </c>
      <c r="C4" s="839" t="s">
        <v>365</v>
      </c>
      <c r="D4" s="522">
        <v>44911</v>
      </c>
      <c r="E4" s="523">
        <v>44911</v>
      </c>
    </row>
    <row r="5" spans="1:5" s="128" customFormat="1" ht="22.95" customHeight="1">
      <c r="A5" s="520" t="s">
        <v>313</v>
      </c>
      <c r="B5" s="521" t="s">
        <v>314</v>
      </c>
      <c r="C5" s="835" t="s">
        <v>366</v>
      </c>
      <c r="D5" s="522">
        <v>44911</v>
      </c>
      <c r="E5" s="523">
        <v>44911</v>
      </c>
    </row>
    <row r="6" spans="1:5" s="128" customFormat="1" ht="22.95" customHeight="1">
      <c r="A6" s="520" t="s">
        <v>310</v>
      </c>
      <c r="B6" s="521" t="s">
        <v>315</v>
      </c>
      <c r="C6" s="835" t="s">
        <v>367</v>
      </c>
      <c r="D6" s="522">
        <v>44911</v>
      </c>
      <c r="E6" s="523">
        <v>44911</v>
      </c>
    </row>
    <row r="7" spans="1:5" s="128" customFormat="1" ht="22.95" customHeight="1">
      <c r="A7" s="520" t="s">
        <v>308</v>
      </c>
      <c r="B7" s="521" t="s">
        <v>316</v>
      </c>
      <c r="C7" s="572" t="s">
        <v>368</v>
      </c>
      <c r="D7" s="522">
        <v>44910</v>
      </c>
      <c r="E7" s="523">
        <v>44911</v>
      </c>
    </row>
    <row r="8" spans="1:5" s="128" customFormat="1" ht="22.95" customHeight="1">
      <c r="A8" s="520" t="s">
        <v>308</v>
      </c>
      <c r="B8" s="521" t="s">
        <v>317</v>
      </c>
      <c r="C8" s="836" t="s">
        <v>369</v>
      </c>
      <c r="D8" s="522">
        <v>44910</v>
      </c>
      <c r="E8" s="523">
        <v>44911</v>
      </c>
    </row>
    <row r="9" spans="1:5" s="128" customFormat="1" ht="22.95" customHeight="1">
      <c r="A9" s="520" t="s">
        <v>308</v>
      </c>
      <c r="B9" s="521" t="s">
        <v>318</v>
      </c>
      <c r="C9" s="837" t="s">
        <v>370</v>
      </c>
      <c r="D9" s="522">
        <v>44910</v>
      </c>
      <c r="E9" s="523">
        <v>44911</v>
      </c>
    </row>
    <row r="10" spans="1:5" s="128" customFormat="1" ht="22.95" customHeight="1">
      <c r="A10" s="520" t="s">
        <v>313</v>
      </c>
      <c r="B10" s="521" t="s">
        <v>319</v>
      </c>
      <c r="C10" s="835" t="s">
        <v>371</v>
      </c>
      <c r="D10" s="522">
        <v>44910</v>
      </c>
      <c r="E10" s="523">
        <v>44911</v>
      </c>
    </row>
    <row r="11" spans="1:5" s="128" customFormat="1" ht="22.95" customHeight="1">
      <c r="A11" s="520" t="s">
        <v>320</v>
      </c>
      <c r="B11" s="521" t="s">
        <v>321</v>
      </c>
      <c r="C11" s="835" t="s">
        <v>372</v>
      </c>
      <c r="D11" s="522">
        <v>44910</v>
      </c>
      <c r="E11" s="523">
        <v>44910</v>
      </c>
    </row>
    <row r="12" spans="1:5" s="128" customFormat="1" ht="22.95" customHeight="1">
      <c r="A12" s="520" t="s">
        <v>308</v>
      </c>
      <c r="B12" s="521" t="s">
        <v>322</v>
      </c>
      <c r="C12" s="840" t="s">
        <v>373</v>
      </c>
      <c r="D12" s="522">
        <v>44910</v>
      </c>
      <c r="E12" s="523">
        <v>44910</v>
      </c>
    </row>
    <row r="13" spans="1:5" s="128" customFormat="1" ht="22.95" customHeight="1">
      <c r="A13" s="520" t="s">
        <v>308</v>
      </c>
      <c r="B13" s="521" t="s">
        <v>323</v>
      </c>
      <c r="C13" s="836" t="s">
        <v>324</v>
      </c>
      <c r="D13" s="522">
        <v>44909</v>
      </c>
      <c r="E13" s="523">
        <v>44910</v>
      </c>
    </row>
    <row r="14" spans="1:5" s="128" customFormat="1" ht="22.95" customHeight="1">
      <c r="A14" s="520" t="s">
        <v>308</v>
      </c>
      <c r="B14" s="521" t="s">
        <v>325</v>
      </c>
      <c r="C14" s="837" t="s">
        <v>326</v>
      </c>
      <c r="D14" s="522">
        <v>44909</v>
      </c>
      <c r="E14" s="523">
        <v>44910</v>
      </c>
    </row>
    <row r="15" spans="1:5" s="128" customFormat="1" ht="22.95" customHeight="1">
      <c r="A15" s="520" t="s">
        <v>308</v>
      </c>
      <c r="B15" s="521" t="s">
        <v>327</v>
      </c>
      <c r="C15" s="840" t="s">
        <v>328</v>
      </c>
      <c r="D15" s="522">
        <v>44909</v>
      </c>
      <c r="E15" s="523">
        <v>44910</v>
      </c>
    </row>
    <row r="16" spans="1:5" s="128" customFormat="1" ht="22.95" customHeight="1">
      <c r="A16" s="520" t="s">
        <v>308</v>
      </c>
      <c r="B16" s="521" t="s">
        <v>329</v>
      </c>
      <c r="C16" s="839" t="s">
        <v>330</v>
      </c>
      <c r="D16" s="522">
        <v>44909</v>
      </c>
      <c r="E16" s="523">
        <v>44910</v>
      </c>
    </row>
    <row r="17" spans="1:5" s="128" customFormat="1" ht="22.95" customHeight="1">
      <c r="A17" s="520" t="s">
        <v>313</v>
      </c>
      <c r="B17" s="521" t="s">
        <v>331</v>
      </c>
      <c r="C17" s="837" t="s">
        <v>332</v>
      </c>
      <c r="D17" s="522">
        <v>44909</v>
      </c>
      <c r="E17" s="523">
        <v>44910</v>
      </c>
    </row>
    <row r="18" spans="1:5" s="128" customFormat="1" ht="22.95" customHeight="1">
      <c r="A18" s="520" t="s">
        <v>308</v>
      </c>
      <c r="B18" s="521" t="s">
        <v>333</v>
      </c>
      <c r="C18" s="836" t="s">
        <v>334</v>
      </c>
      <c r="D18" s="522">
        <v>44909</v>
      </c>
      <c r="E18" s="523">
        <v>44909</v>
      </c>
    </row>
    <row r="19" spans="1:5" s="128" customFormat="1" ht="22.95" customHeight="1">
      <c r="A19" s="520" t="s">
        <v>308</v>
      </c>
      <c r="B19" s="521" t="s">
        <v>323</v>
      </c>
      <c r="C19" s="572" t="s">
        <v>335</v>
      </c>
      <c r="D19" s="522">
        <v>44908</v>
      </c>
      <c r="E19" s="523">
        <v>44909</v>
      </c>
    </row>
    <row r="20" spans="1:5" s="128" customFormat="1" ht="22.95" customHeight="1">
      <c r="A20" s="520" t="s">
        <v>313</v>
      </c>
      <c r="B20" s="521" t="s">
        <v>336</v>
      </c>
      <c r="C20" s="572" t="s">
        <v>337</v>
      </c>
      <c r="D20" s="522">
        <v>44908</v>
      </c>
      <c r="E20" s="523">
        <v>44909</v>
      </c>
    </row>
    <row r="21" spans="1:5" s="128" customFormat="1" ht="22.95" customHeight="1">
      <c r="A21" s="520" t="s">
        <v>308</v>
      </c>
      <c r="B21" s="521" t="s">
        <v>338</v>
      </c>
      <c r="C21" s="839" t="s">
        <v>339</v>
      </c>
      <c r="D21" s="522">
        <v>44908</v>
      </c>
      <c r="E21" s="523">
        <v>44909</v>
      </c>
    </row>
    <row r="22" spans="1:5" s="128" customFormat="1" ht="22.95" customHeight="1">
      <c r="A22" s="520" t="s">
        <v>308</v>
      </c>
      <c r="B22" s="521" t="s">
        <v>340</v>
      </c>
      <c r="C22" s="835" t="s">
        <v>341</v>
      </c>
      <c r="D22" s="522">
        <v>44908</v>
      </c>
      <c r="E22" s="523">
        <v>44908</v>
      </c>
    </row>
    <row r="23" spans="1:5" s="128" customFormat="1" ht="22.95" customHeight="1">
      <c r="A23" s="520" t="s">
        <v>310</v>
      </c>
      <c r="B23" s="521" t="s">
        <v>342</v>
      </c>
      <c r="C23" s="836" t="s">
        <v>343</v>
      </c>
      <c r="D23" s="522">
        <v>44907</v>
      </c>
      <c r="E23" s="523">
        <v>44908</v>
      </c>
    </row>
    <row r="24" spans="1:5" s="128" customFormat="1" ht="22.95" customHeight="1">
      <c r="A24" s="520" t="s">
        <v>313</v>
      </c>
      <c r="B24" s="521" t="s">
        <v>344</v>
      </c>
      <c r="C24" s="835" t="s">
        <v>345</v>
      </c>
      <c r="D24" s="522">
        <v>44907</v>
      </c>
      <c r="E24" s="523">
        <v>44908</v>
      </c>
    </row>
    <row r="25" spans="1:5" s="128" customFormat="1" ht="22.95" customHeight="1">
      <c r="A25" s="520" t="s">
        <v>313</v>
      </c>
      <c r="B25" s="521" t="s">
        <v>344</v>
      </c>
      <c r="C25" s="835" t="s">
        <v>346</v>
      </c>
      <c r="D25" s="522">
        <v>44907</v>
      </c>
      <c r="E25" s="523">
        <v>44908</v>
      </c>
    </row>
    <row r="26" spans="1:5" s="128" customFormat="1" ht="22.95" customHeight="1">
      <c r="A26" s="520" t="s">
        <v>310</v>
      </c>
      <c r="B26" s="521" t="s">
        <v>347</v>
      </c>
      <c r="C26" s="835" t="s">
        <v>348</v>
      </c>
      <c r="D26" s="522">
        <v>44907</v>
      </c>
      <c r="E26" s="523">
        <v>44908</v>
      </c>
    </row>
    <row r="27" spans="1:5" s="128" customFormat="1" ht="22.95" customHeight="1">
      <c r="A27" s="520" t="s">
        <v>308</v>
      </c>
      <c r="B27" s="521" t="s">
        <v>349</v>
      </c>
      <c r="C27" s="835" t="s">
        <v>350</v>
      </c>
      <c r="D27" s="522">
        <v>44907</v>
      </c>
      <c r="E27" s="523">
        <v>44908</v>
      </c>
    </row>
    <row r="28" spans="1:5" s="128" customFormat="1" ht="22.95" customHeight="1">
      <c r="A28" s="520" t="s">
        <v>308</v>
      </c>
      <c r="B28" s="521" t="s">
        <v>351</v>
      </c>
      <c r="C28" s="835" t="s">
        <v>352</v>
      </c>
      <c r="D28" s="522">
        <v>44905</v>
      </c>
      <c r="E28" s="523">
        <v>44907</v>
      </c>
    </row>
    <row r="29" spans="1:5" s="128" customFormat="1" ht="22.95" customHeight="1">
      <c r="A29" s="571" t="s">
        <v>313</v>
      </c>
      <c r="B29" s="572" t="s">
        <v>353</v>
      </c>
      <c r="C29" s="837" t="s">
        <v>354</v>
      </c>
      <c r="D29" s="573">
        <v>44904</v>
      </c>
      <c r="E29" s="574">
        <v>44907</v>
      </c>
    </row>
    <row r="30" spans="1:5" s="128" customFormat="1" ht="22.95" customHeight="1">
      <c r="A30" s="571" t="s">
        <v>308</v>
      </c>
      <c r="B30" s="572" t="s">
        <v>309</v>
      </c>
      <c r="C30" s="837" t="s">
        <v>355</v>
      </c>
      <c r="D30" s="573">
        <v>44904</v>
      </c>
      <c r="E30" s="574">
        <v>44907</v>
      </c>
    </row>
    <row r="31" spans="1:5" s="128" customFormat="1" ht="22.95" customHeight="1">
      <c r="A31" s="571" t="s">
        <v>310</v>
      </c>
      <c r="B31" s="572" t="s">
        <v>356</v>
      </c>
      <c r="C31" s="838" t="s">
        <v>357</v>
      </c>
      <c r="D31" s="573">
        <v>44904</v>
      </c>
      <c r="E31" s="574">
        <v>44907</v>
      </c>
    </row>
    <row r="32" spans="1:5" s="128" customFormat="1" ht="22.95" customHeight="1">
      <c r="A32" s="571" t="s">
        <v>308</v>
      </c>
      <c r="B32" s="572" t="s">
        <v>358</v>
      </c>
      <c r="C32" s="837" t="s">
        <v>359</v>
      </c>
      <c r="D32" s="573">
        <v>44904</v>
      </c>
      <c r="E32" s="574">
        <v>44907</v>
      </c>
    </row>
    <row r="33" spans="1:11" s="128" customFormat="1" ht="22.95" customHeight="1">
      <c r="A33" s="571" t="s">
        <v>313</v>
      </c>
      <c r="B33" s="572" t="s">
        <v>360</v>
      </c>
      <c r="C33" s="839" t="s">
        <v>361</v>
      </c>
      <c r="D33" s="573">
        <v>44904</v>
      </c>
      <c r="E33" s="574">
        <v>44907</v>
      </c>
    </row>
    <row r="34" spans="1:11" s="128" customFormat="1" ht="22.95" customHeight="1">
      <c r="A34" s="571"/>
      <c r="B34" s="572"/>
      <c r="C34" s="572"/>
      <c r="D34" s="573"/>
      <c r="E34" s="574"/>
    </row>
    <row r="35" spans="1:11" ht="18.75" customHeight="1">
      <c r="A35" s="1"/>
      <c r="B35" s="1"/>
      <c r="C35" s="128"/>
      <c r="D35" s="171"/>
      <c r="E35" s="171"/>
    </row>
    <row r="36" spans="1:11" ht="16.2" customHeight="1">
      <c r="A36" s="40"/>
      <c r="B36" s="41"/>
      <c r="C36" s="374" t="s">
        <v>273</v>
      </c>
      <c r="D36" s="42"/>
      <c r="E36" s="42"/>
    </row>
    <row r="37" spans="1:11" ht="16.2" customHeight="1">
      <c r="A37" s="1"/>
      <c r="B37" s="1"/>
      <c r="C37" s="128"/>
      <c r="D37" s="1"/>
      <c r="E37" s="1"/>
    </row>
    <row r="38" spans="1:11" ht="20.25" customHeight="1">
      <c r="A38" s="532"/>
      <c r="B38" s="533"/>
      <c r="C38" s="374"/>
      <c r="D38" s="534"/>
      <c r="E38" s="534"/>
      <c r="J38" s="171"/>
      <c r="K38" s="171"/>
    </row>
    <row r="39" spans="1:11">
      <c r="A39" s="375" t="s">
        <v>173</v>
      </c>
      <c r="B39" s="375"/>
      <c r="C39" s="375"/>
      <c r="D39" s="535"/>
      <c r="E39" s="535"/>
    </row>
    <row r="40" spans="1:11">
      <c r="A40" s="793" t="s">
        <v>27</v>
      </c>
      <c r="B40" s="793"/>
      <c r="C40" s="793"/>
      <c r="D40" s="536"/>
      <c r="E40" s="536"/>
    </row>
  </sheetData>
  <mergeCells count="1">
    <mergeCell ref="A40:C40"/>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024"/>
  <sheetViews>
    <sheetView zoomScale="91" zoomScaleNormal="91" zoomScaleSheetLayoutView="100" workbookViewId="0">
      <selection activeCell="A5" sqref="A5:N5"/>
    </sheetView>
  </sheetViews>
  <sheetFormatPr defaultColWidth="9" defaultRowHeight="16.8" customHeight="1"/>
  <cols>
    <col min="1" max="13" width="9" style="1"/>
    <col min="14" max="14" width="108.6640625" style="1" customWidth="1"/>
    <col min="15" max="15" width="26.88671875" style="11" customWidth="1"/>
    <col min="16" max="16384" width="9" style="1"/>
  </cols>
  <sheetData>
    <row r="1" spans="1:16" ht="43.8" customHeight="1" thickBot="1">
      <c r="A1" s="794" t="s">
        <v>422</v>
      </c>
      <c r="B1" s="795"/>
      <c r="C1" s="795"/>
      <c r="D1" s="795"/>
      <c r="E1" s="795"/>
      <c r="F1" s="795"/>
      <c r="G1" s="795"/>
      <c r="H1" s="795"/>
      <c r="I1" s="795"/>
      <c r="J1" s="795"/>
      <c r="K1" s="795"/>
      <c r="L1" s="795"/>
      <c r="M1" s="795"/>
      <c r="N1" s="796"/>
    </row>
    <row r="2" spans="1:16" ht="47.4" customHeight="1">
      <c r="A2" s="797" t="s">
        <v>412</v>
      </c>
      <c r="B2" s="798"/>
      <c r="C2" s="798"/>
      <c r="D2" s="798"/>
      <c r="E2" s="798"/>
      <c r="F2" s="798"/>
      <c r="G2" s="798"/>
      <c r="H2" s="798"/>
      <c r="I2" s="798"/>
      <c r="J2" s="798"/>
      <c r="K2" s="798"/>
      <c r="L2" s="798"/>
      <c r="M2" s="798"/>
      <c r="N2" s="799"/>
    </row>
    <row r="3" spans="1:16" ht="125.4" customHeight="1" thickBot="1">
      <c r="A3" s="800" t="s">
        <v>413</v>
      </c>
      <c r="B3" s="801"/>
      <c r="C3" s="801"/>
      <c r="D3" s="801"/>
      <c r="E3" s="801"/>
      <c r="F3" s="801"/>
      <c r="G3" s="801"/>
      <c r="H3" s="801"/>
      <c r="I3" s="801"/>
      <c r="J3" s="801"/>
      <c r="K3" s="801"/>
      <c r="L3" s="801"/>
      <c r="M3" s="801"/>
      <c r="N3" s="802"/>
      <c r="P3" s="471" t="s">
        <v>257</v>
      </c>
    </row>
    <row r="4" spans="1:16" ht="42" customHeight="1">
      <c r="A4" s="806" t="s">
        <v>414</v>
      </c>
      <c r="B4" s="807"/>
      <c r="C4" s="807"/>
      <c r="D4" s="807"/>
      <c r="E4" s="807"/>
      <c r="F4" s="807"/>
      <c r="G4" s="807"/>
      <c r="H4" s="807"/>
      <c r="I4" s="807"/>
      <c r="J4" s="807"/>
      <c r="K4" s="807"/>
      <c r="L4" s="807"/>
      <c r="M4" s="807"/>
      <c r="N4" s="808"/>
    </row>
    <row r="5" spans="1:16" ht="166.2" customHeight="1" thickBot="1">
      <c r="A5" s="803" t="s">
        <v>415</v>
      </c>
      <c r="B5" s="804"/>
      <c r="C5" s="804"/>
      <c r="D5" s="804"/>
      <c r="E5" s="804"/>
      <c r="F5" s="804"/>
      <c r="G5" s="804"/>
      <c r="H5" s="804"/>
      <c r="I5" s="804"/>
      <c r="J5" s="804"/>
      <c r="K5" s="804"/>
      <c r="L5" s="804"/>
      <c r="M5" s="804"/>
      <c r="N5" s="805"/>
    </row>
    <row r="6" spans="1:16" ht="45" customHeight="1" thickBot="1">
      <c r="A6" s="809" t="s">
        <v>416</v>
      </c>
      <c r="B6" s="810"/>
      <c r="C6" s="810"/>
      <c r="D6" s="810"/>
      <c r="E6" s="810"/>
      <c r="F6" s="810"/>
      <c r="G6" s="810"/>
      <c r="H6" s="810"/>
      <c r="I6" s="810"/>
      <c r="J6" s="810"/>
      <c r="K6" s="810"/>
      <c r="L6" s="810"/>
      <c r="M6" s="810"/>
      <c r="N6" s="811"/>
    </row>
    <row r="7" spans="1:16" ht="72" customHeight="1" thickBot="1">
      <c r="A7" s="812" t="s">
        <v>417</v>
      </c>
      <c r="B7" s="813"/>
      <c r="C7" s="813"/>
      <c r="D7" s="813"/>
      <c r="E7" s="813"/>
      <c r="F7" s="813"/>
      <c r="G7" s="813"/>
      <c r="H7" s="813"/>
      <c r="I7" s="813"/>
      <c r="J7" s="813"/>
      <c r="K7" s="813"/>
      <c r="L7" s="813"/>
      <c r="M7" s="813"/>
      <c r="N7" s="814"/>
      <c r="O7" s="45"/>
    </row>
    <row r="8" spans="1:16" ht="50.4" customHeight="1" thickBot="1">
      <c r="A8" s="819" t="s">
        <v>418</v>
      </c>
      <c r="B8" s="820"/>
      <c r="C8" s="820"/>
      <c r="D8" s="820"/>
      <c r="E8" s="820"/>
      <c r="F8" s="820"/>
      <c r="G8" s="820"/>
      <c r="H8" s="820"/>
      <c r="I8" s="820"/>
      <c r="J8" s="820"/>
      <c r="K8" s="820"/>
      <c r="L8" s="820"/>
      <c r="M8" s="820"/>
      <c r="N8" s="821"/>
      <c r="O8" s="48"/>
    </row>
    <row r="9" spans="1:16" ht="127.2" customHeight="1" thickBot="1">
      <c r="A9" s="822" t="s">
        <v>419</v>
      </c>
      <c r="B9" s="823"/>
      <c r="C9" s="823"/>
      <c r="D9" s="823"/>
      <c r="E9" s="823"/>
      <c r="F9" s="823"/>
      <c r="G9" s="823"/>
      <c r="H9" s="823"/>
      <c r="I9" s="823"/>
      <c r="J9" s="823"/>
      <c r="K9" s="823"/>
      <c r="L9" s="823"/>
      <c r="M9" s="823"/>
      <c r="N9" s="824"/>
      <c r="O9" s="48"/>
    </row>
    <row r="10" spans="1:16" s="128" customFormat="1" ht="50.4" customHeight="1">
      <c r="A10" s="827" t="s">
        <v>420</v>
      </c>
      <c r="B10" s="828"/>
      <c r="C10" s="828"/>
      <c r="D10" s="828"/>
      <c r="E10" s="828"/>
      <c r="F10" s="828"/>
      <c r="G10" s="828"/>
      <c r="H10" s="828"/>
      <c r="I10" s="828"/>
      <c r="J10" s="828"/>
      <c r="K10" s="828"/>
      <c r="L10" s="828"/>
      <c r="M10" s="828"/>
      <c r="N10" s="829"/>
      <c r="O10" s="407"/>
    </row>
    <row r="11" spans="1:16" s="128" customFormat="1" ht="72.599999999999994" customHeight="1" thickBot="1">
      <c r="A11" s="830" t="s">
        <v>421</v>
      </c>
      <c r="B11" s="831"/>
      <c r="C11" s="831"/>
      <c r="D11" s="831"/>
      <c r="E11" s="831"/>
      <c r="F11" s="831"/>
      <c r="G11" s="831"/>
      <c r="H11" s="831"/>
      <c r="I11" s="831"/>
      <c r="J11" s="831"/>
      <c r="K11" s="831"/>
      <c r="L11" s="831"/>
      <c r="M11" s="831"/>
      <c r="N11" s="832"/>
      <c r="O11" s="407"/>
    </row>
    <row r="12" spans="1:16" s="128" customFormat="1" ht="13.8" customHeight="1">
      <c r="A12" s="124"/>
      <c r="B12" s="125"/>
      <c r="C12" s="125"/>
      <c r="D12" s="125"/>
      <c r="E12" s="125"/>
      <c r="F12" s="125"/>
      <c r="G12" s="125"/>
      <c r="H12" s="125"/>
      <c r="I12" s="125"/>
      <c r="J12" s="125"/>
      <c r="K12" s="125"/>
      <c r="L12" s="125"/>
      <c r="M12" s="125"/>
      <c r="N12" s="126"/>
      <c r="O12" s="127"/>
    </row>
    <row r="13" spans="1:16" s="128" customFormat="1" ht="13.8" customHeight="1" thickBot="1">
      <c r="A13" s="124"/>
      <c r="B13" s="125"/>
      <c r="C13" s="125"/>
      <c r="D13" s="125"/>
      <c r="E13" s="125"/>
      <c r="F13" s="125"/>
      <c r="G13" s="125"/>
      <c r="H13" s="125"/>
      <c r="I13" s="125"/>
      <c r="J13" s="125"/>
      <c r="K13" s="125"/>
      <c r="L13" s="125"/>
      <c r="M13" s="125"/>
      <c r="N13" s="126"/>
      <c r="O13" s="127"/>
    </row>
    <row r="14" spans="1:16" ht="26.4" customHeight="1">
      <c r="A14" s="825" t="s">
        <v>213</v>
      </c>
      <c r="B14" s="825"/>
      <c r="C14" s="825"/>
      <c r="D14" s="825"/>
      <c r="E14" s="825"/>
      <c r="F14" s="825"/>
      <c r="G14" s="825"/>
      <c r="H14" s="825"/>
      <c r="I14" s="825"/>
      <c r="J14" s="825"/>
      <c r="K14" s="825"/>
      <c r="L14" s="825"/>
      <c r="M14" s="825"/>
      <c r="N14" s="826"/>
    </row>
    <row r="15" spans="1:16" ht="21.6" customHeight="1">
      <c r="A15" s="816" t="s">
        <v>235</v>
      </c>
      <c r="B15" s="817"/>
      <c r="C15" s="817"/>
      <c r="D15" s="817"/>
      <c r="E15" s="817"/>
      <c r="F15" s="817"/>
      <c r="G15" s="817"/>
      <c r="H15" s="817"/>
      <c r="I15" s="817"/>
      <c r="J15" s="817"/>
      <c r="K15" s="817"/>
      <c r="L15" s="817"/>
      <c r="M15" s="817"/>
      <c r="N15" s="818"/>
      <c r="O15" s="52" t="s">
        <v>213</v>
      </c>
    </row>
    <row r="16" spans="1:16" ht="30" customHeight="1" thickBot="1">
      <c r="A16" s="49"/>
      <c r="B16" s="50"/>
      <c r="C16" s="50"/>
      <c r="D16" s="50"/>
      <c r="E16" s="50"/>
      <c r="F16" s="50"/>
      <c r="G16" s="50"/>
      <c r="H16" s="50"/>
      <c r="I16" s="50"/>
      <c r="J16" s="50"/>
      <c r="K16" s="50"/>
      <c r="L16" s="50"/>
      <c r="M16" s="50"/>
      <c r="N16" s="51"/>
    </row>
    <row r="17" spans="1:14" ht="22.8" customHeight="1">
      <c r="A17" s="815" t="s">
        <v>29</v>
      </c>
      <c r="B17" s="815"/>
      <c r="C17" s="815"/>
      <c r="D17" s="815"/>
      <c r="E17" s="815"/>
      <c r="F17" s="815"/>
      <c r="G17" s="815"/>
      <c r="H17" s="815"/>
      <c r="I17" s="815"/>
      <c r="J17" s="815"/>
      <c r="K17" s="815"/>
      <c r="L17" s="815"/>
      <c r="M17" s="815"/>
      <c r="N17" s="815"/>
    </row>
    <row r="18" spans="1:14" ht="40.200000000000003" customHeight="1">
      <c r="A18" s="757" t="s">
        <v>27</v>
      </c>
      <c r="B18" s="758"/>
      <c r="C18" s="758"/>
      <c r="D18" s="758"/>
      <c r="E18" s="758"/>
      <c r="F18" s="758"/>
      <c r="G18" s="758"/>
      <c r="H18" s="758"/>
      <c r="I18" s="758"/>
      <c r="J18" s="758"/>
      <c r="K18" s="758"/>
      <c r="L18" s="758"/>
      <c r="M18" s="758"/>
      <c r="N18" s="758"/>
    </row>
    <row r="19" spans="1:14" ht="18.600000000000001" customHeight="1"/>
    <row r="20" spans="1:14" ht="18.600000000000001" customHeight="1"/>
    <row r="21" spans="1:14" ht="18.600000000000001" customHeight="1"/>
    <row r="22" spans="1:14" ht="18.600000000000001" customHeight="1"/>
    <row r="23" spans="1:14" ht="18.600000000000001" customHeight="1"/>
    <row r="24" spans="1:14" ht="18.600000000000001" customHeight="1"/>
    <row r="25" spans="1:14" ht="18.600000000000001" customHeight="1"/>
    <row r="26" spans="1:14" ht="18.600000000000001" customHeight="1"/>
    <row r="27" spans="1:14" ht="18.600000000000001" customHeight="1"/>
    <row r="28" spans="1:14" ht="18.600000000000001" customHeight="1"/>
    <row r="29" spans="1:14" ht="18.600000000000001" customHeight="1"/>
    <row r="30" spans="1:14" ht="18.600000000000001" customHeight="1"/>
    <row r="31" spans="1:14" ht="18.600000000000001" customHeight="1"/>
    <row r="32" spans="1:14" ht="18.600000000000001" customHeight="1"/>
    <row r="33" spans="14:14" ht="18.600000000000001" customHeight="1"/>
    <row r="34" spans="14:14" ht="18.600000000000001" customHeight="1"/>
    <row r="35" spans="14:14" ht="18.600000000000001" customHeight="1"/>
    <row r="36" spans="14:14" ht="18.600000000000001" customHeight="1"/>
    <row r="37" spans="14:14" ht="18.600000000000001" customHeight="1"/>
    <row r="38" spans="14:14" ht="18.600000000000001" customHeight="1"/>
    <row r="39" spans="14:14" ht="18.600000000000001" customHeight="1"/>
    <row r="40" spans="14:14" ht="18.600000000000001" customHeight="1"/>
    <row r="41" spans="14:14" ht="18.600000000000001" customHeight="1"/>
    <row r="42" spans="14:14" ht="18.600000000000001" customHeight="1"/>
    <row r="43" spans="14:14" ht="18.600000000000001" customHeight="1"/>
    <row r="44" spans="14:14" ht="18.600000000000001" customHeight="1"/>
    <row r="45" spans="14:14" ht="18.600000000000001" customHeight="1"/>
    <row r="46" spans="14:14" ht="18.600000000000001" customHeight="1"/>
    <row r="47" spans="14:14" ht="18.600000000000001" customHeight="1">
      <c r="N47" s="1" t="s">
        <v>245</v>
      </c>
    </row>
    <row r="48" spans="14:14"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row r="727" ht="18.600000000000001" customHeight="1"/>
    <row r="728" ht="18.600000000000001" customHeight="1"/>
    <row r="729" ht="18.600000000000001" customHeight="1"/>
    <row r="730" ht="18.600000000000001" customHeight="1"/>
    <row r="731" ht="18.600000000000001" customHeight="1"/>
    <row r="732" ht="18.600000000000001" customHeight="1"/>
    <row r="733" ht="18.600000000000001" customHeight="1"/>
    <row r="734" ht="18.600000000000001" customHeight="1"/>
    <row r="735" ht="18.600000000000001" customHeight="1"/>
    <row r="736" ht="18.600000000000001" customHeight="1"/>
    <row r="737" ht="18.600000000000001" customHeight="1"/>
    <row r="738" ht="18.600000000000001" customHeight="1"/>
    <row r="739" ht="18.600000000000001" customHeight="1"/>
    <row r="740" ht="18.600000000000001" customHeight="1"/>
    <row r="741" ht="18.600000000000001" customHeight="1"/>
    <row r="742" ht="18.600000000000001" customHeight="1"/>
    <row r="743" ht="18.600000000000001" customHeight="1"/>
    <row r="744" ht="18.600000000000001" customHeight="1"/>
    <row r="745" ht="18.600000000000001" customHeight="1"/>
    <row r="746" ht="18.600000000000001" customHeight="1"/>
    <row r="747" ht="18.600000000000001" customHeight="1"/>
    <row r="748" ht="18.600000000000001" customHeight="1"/>
    <row r="749" ht="18.600000000000001" customHeight="1"/>
    <row r="750" ht="18.600000000000001" customHeight="1"/>
    <row r="751" ht="18.600000000000001" customHeight="1"/>
    <row r="752" ht="18.600000000000001" customHeight="1"/>
    <row r="753" ht="18.600000000000001" customHeight="1"/>
    <row r="754" ht="18.600000000000001" customHeight="1"/>
    <row r="755" ht="18.600000000000001" customHeight="1"/>
    <row r="756" ht="18.600000000000001" customHeight="1"/>
    <row r="757" ht="18.600000000000001" customHeight="1"/>
    <row r="758" ht="18.600000000000001" customHeight="1"/>
    <row r="759" ht="18.600000000000001" customHeight="1"/>
    <row r="760" ht="18.600000000000001" customHeight="1"/>
    <row r="761" ht="18.600000000000001" customHeight="1"/>
    <row r="762" ht="18.600000000000001" customHeight="1"/>
    <row r="763" ht="18.600000000000001" customHeight="1"/>
    <row r="764" ht="18.600000000000001" customHeight="1"/>
    <row r="765" ht="18.600000000000001" customHeight="1"/>
    <row r="766" ht="18.600000000000001" customHeight="1"/>
    <row r="767" ht="18.600000000000001" customHeight="1"/>
    <row r="768" ht="18.600000000000001" customHeight="1"/>
    <row r="769" ht="18.600000000000001" customHeight="1"/>
    <row r="770" ht="18.600000000000001" customHeight="1"/>
    <row r="771" ht="18.600000000000001" customHeight="1"/>
    <row r="772" ht="18.600000000000001" customHeight="1"/>
    <row r="773" ht="18.600000000000001" customHeight="1"/>
    <row r="774" ht="18.600000000000001" customHeight="1"/>
    <row r="775" ht="18.600000000000001" customHeight="1"/>
    <row r="776" ht="18.600000000000001" customHeight="1"/>
    <row r="777" ht="18.600000000000001" customHeight="1"/>
    <row r="778" ht="18.600000000000001" customHeight="1"/>
    <row r="779" ht="18.600000000000001" customHeight="1"/>
    <row r="780" ht="18.600000000000001" customHeight="1"/>
    <row r="781" ht="18.600000000000001" customHeight="1"/>
    <row r="782" ht="18.600000000000001" customHeight="1"/>
    <row r="783" ht="18.600000000000001" customHeight="1"/>
    <row r="784" ht="18.600000000000001" customHeight="1"/>
    <row r="785" ht="18.600000000000001" customHeight="1"/>
    <row r="786" ht="18.600000000000001" customHeight="1"/>
    <row r="787" ht="18.600000000000001" customHeight="1"/>
    <row r="788" ht="18.600000000000001" customHeight="1"/>
    <row r="789" ht="18.600000000000001" customHeight="1"/>
    <row r="790" ht="18.600000000000001" customHeight="1"/>
    <row r="791" ht="18.600000000000001" customHeight="1"/>
    <row r="792" ht="18.600000000000001" customHeight="1"/>
    <row r="793" ht="18.600000000000001" customHeight="1"/>
    <row r="794" ht="18.600000000000001" customHeight="1"/>
    <row r="795" ht="18.600000000000001" customHeight="1"/>
    <row r="796" ht="18.600000000000001" customHeight="1"/>
    <row r="797" ht="18.600000000000001" customHeight="1"/>
    <row r="798" ht="18.600000000000001" customHeight="1"/>
    <row r="799" ht="18.600000000000001" customHeight="1"/>
    <row r="800" ht="18.600000000000001" customHeight="1"/>
    <row r="801" ht="18.600000000000001" customHeight="1"/>
    <row r="802" ht="18.600000000000001" customHeight="1"/>
    <row r="803" ht="18.600000000000001" customHeight="1"/>
    <row r="804" ht="18.600000000000001" customHeight="1"/>
    <row r="805" ht="18.600000000000001" customHeight="1"/>
    <row r="806" ht="18.600000000000001" customHeight="1"/>
    <row r="807" ht="18.600000000000001" customHeight="1"/>
    <row r="808" ht="18.600000000000001" customHeight="1"/>
    <row r="809" ht="18.600000000000001" customHeight="1"/>
    <row r="810" ht="18.600000000000001" customHeight="1"/>
    <row r="811" ht="18.600000000000001" customHeight="1"/>
    <row r="812" ht="18.600000000000001" customHeight="1"/>
    <row r="813" ht="18.600000000000001" customHeight="1"/>
    <row r="814" ht="18.600000000000001" customHeight="1"/>
    <row r="815" ht="18.600000000000001" customHeight="1"/>
    <row r="816" ht="18.600000000000001" customHeight="1"/>
    <row r="817" ht="18.600000000000001" customHeight="1"/>
    <row r="818" ht="18.600000000000001" customHeight="1"/>
    <row r="819" ht="18.600000000000001" customHeight="1"/>
    <row r="820" ht="18.600000000000001" customHeight="1"/>
    <row r="821" ht="18.600000000000001" customHeight="1"/>
    <row r="822" ht="18.600000000000001" customHeight="1"/>
    <row r="823" ht="18.600000000000001" customHeight="1"/>
    <row r="824" ht="18.600000000000001" customHeight="1"/>
    <row r="825" ht="18.600000000000001" customHeight="1"/>
    <row r="826" ht="18.600000000000001" customHeight="1"/>
    <row r="827" ht="18.600000000000001" customHeight="1"/>
    <row r="828" ht="18.600000000000001" customHeight="1"/>
    <row r="829" ht="18.600000000000001" customHeight="1"/>
    <row r="830" ht="18.600000000000001" customHeight="1"/>
    <row r="831" ht="18.600000000000001" customHeight="1"/>
    <row r="832" ht="18.600000000000001" customHeight="1"/>
    <row r="833" ht="18.600000000000001" customHeight="1"/>
    <row r="834" ht="18.600000000000001" customHeight="1"/>
    <row r="835" ht="18.600000000000001" customHeight="1"/>
    <row r="836" ht="18.600000000000001" customHeight="1"/>
    <row r="837" ht="18.600000000000001" customHeight="1"/>
    <row r="838" ht="18.600000000000001" customHeight="1"/>
    <row r="839" ht="18.600000000000001" customHeight="1"/>
    <row r="840" ht="18.600000000000001" customHeight="1"/>
    <row r="841" ht="18.600000000000001" customHeight="1"/>
    <row r="842" ht="18.600000000000001" customHeight="1"/>
    <row r="843" ht="18.600000000000001" customHeight="1"/>
    <row r="844" ht="18.600000000000001" customHeight="1"/>
    <row r="845" ht="18.600000000000001" customHeight="1"/>
    <row r="846" ht="18.600000000000001" customHeight="1"/>
    <row r="847" ht="18.600000000000001" customHeight="1"/>
    <row r="848" ht="18.600000000000001" customHeight="1"/>
    <row r="849" ht="18.600000000000001" customHeight="1"/>
    <row r="850" ht="18.600000000000001" customHeight="1"/>
    <row r="851" ht="18.600000000000001" customHeight="1"/>
    <row r="852" ht="18.600000000000001" customHeight="1"/>
    <row r="853" ht="18.600000000000001" customHeight="1"/>
    <row r="854" ht="18.600000000000001" customHeight="1"/>
    <row r="855" ht="18.600000000000001" customHeight="1"/>
    <row r="856" ht="18.600000000000001" customHeight="1"/>
    <row r="857" ht="18.600000000000001" customHeight="1"/>
    <row r="858" ht="18.600000000000001" customHeight="1"/>
    <row r="859" ht="18.600000000000001" customHeight="1"/>
    <row r="860" ht="18.600000000000001" customHeight="1"/>
    <row r="861" ht="18.600000000000001" customHeight="1"/>
    <row r="862" ht="18.600000000000001" customHeight="1"/>
    <row r="863" ht="18.600000000000001" customHeight="1"/>
    <row r="864" ht="18.600000000000001" customHeight="1"/>
    <row r="865" ht="18.600000000000001" customHeight="1"/>
    <row r="866" ht="18.600000000000001" customHeight="1"/>
    <row r="867" ht="18.600000000000001" customHeight="1"/>
    <row r="868" ht="18.600000000000001" customHeight="1"/>
    <row r="869" ht="18.600000000000001" customHeight="1"/>
    <row r="870" ht="18.600000000000001" customHeight="1"/>
    <row r="871" ht="18.600000000000001" customHeight="1"/>
    <row r="872" ht="18.600000000000001" customHeight="1"/>
    <row r="873" ht="18.600000000000001" customHeight="1"/>
    <row r="874" ht="18.600000000000001" customHeight="1"/>
    <row r="875" ht="18.600000000000001" customHeight="1"/>
    <row r="876" ht="18.600000000000001" customHeight="1"/>
    <row r="877" ht="18.600000000000001" customHeight="1"/>
    <row r="878" ht="18.600000000000001" customHeight="1"/>
    <row r="879" ht="18.600000000000001" customHeight="1"/>
    <row r="880" ht="18.600000000000001" customHeight="1"/>
    <row r="881" ht="18.600000000000001" customHeight="1"/>
    <row r="882" ht="18.600000000000001" customHeight="1"/>
    <row r="883" ht="18.600000000000001" customHeight="1"/>
    <row r="884" ht="18.600000000000001" customHeight="1"/>
    <row r="885" ht="18.600000000000001" customHeight="1"/>
    <row r="886" ht="18.600000000000001" customHeight="1"/>
    <row r="887" ht="18.600000000000001" customHeight="1"/>
    <row r="888" ht="18.600000000000001" customHeight="1"/>
    <row r="889" ht="18.600000000000001" customHeight="1"/>
    <row r="890" ht="18.600000000000001" customHeight="1"/>
    <row r="891" ht="18.600000000000001" customHeight="1"/>
    <row r="892" ht="18.600000000000001" customHeight="1"/>
    <row r="893" ht="18.600000000000001" customHeight="1"/>
    <row r="894" ht="18.600000000000001" customHeight="1"/>
    <row r="895" ht="18.600000000000001" customHeight="1"/>
    <row r="896" ht="18.600000000000001" customHeight="1"/>
    <row r="897" ht="18.600000000000001" customHeight="1"/>
    <row r="898" ht="18.600000000000001" customHeight="1"/>
    <row r="899" ht="18.600000000000001" customHeight="1"/>
    <row r="900" ht="18.600000000000001" customHeight="1"/>
    <row r="901" ht="18.600000000000001" customHeight="1"/>
    <row r="902" ht="18.600000000000001" customHeight="1"/>
    <row r="903" ht="18.600000000000001" customHeight="1"/>
    <row r="904" ht="18.600000000000001" customHeight="1"/>
    <row r="905" ht="18.600000000000001" customHeight="1"/>
    <row r="906" ht="18.600000000000001" customHeight="1"/>
    <row r="907" ht="18.600000000000001" customHeight="1"/>
    <row r="908" ht="18.600000000000001" customHeight="1"/>
    <row r="909" ht="18.600000000000001" customHeight="1"/>
    <row r="910" ht="18.600000000000001" customHeight="1"/>
    <row r="911" ht="18.600000000000001" customHeight="1"/>
    <row r="912" ht="18.600000000000001" customHeight="1"/>
    <row r="913" ht="18.600000000000001" customHeight="1"/>
    <row r="914" ht="18.600000000000001" customHeight="1"/>
    <row r="915" ht="18.600000000000001" customHeight="1"/>
    <row r="916" ht="18.600000000000001" customHeight="1"/>
    <row r="917" ht="18.600000000000001" customHeight="1"/>
    <row r="918" ht="18.600000000000001" customHeight="1"/>
    <row r="919" ht="18.600000000000001" customHeight="1"/>
    <row r="920" ht="18.600000000000001" customHeight="1"/>
    <row r="921" ht="18.600000000000001" customHeight="1"/>
    <row r="922" ht="18.600000000000001" customHeight="1"/>
    <row r="923" ht="18.600000000000001" customHeight="1"/>
    <row r="924" ht="18.600000000000001" customHeight="1"/>
    <row r="925" ht="18.600000000000001" customHeight="1"/>
    <row r="926" ht="18.600000000000001" customHeight="1"/>
    <row r="927" ht="18.600000000000001" customHeight="1"/>
    <row r="928" ht="18.600000000000001" customHeight="1"/>
    <row r="929" ht="18.600000000000001" customHeight="1"/>
    <row r="930" ht="18.600000000000001" customHeight="1"/>
    <row r="931" ht="18.600000000000001" customHeight="1"/>
    <row r="932" ht="18.600000000000001" customHeight="1"/>
    <row r="933" ht="18.600000000000001" customHeight="1"/>
    <row r="934" ht="18.600000000000001" customHeight="1"/>
    <row r="935" ht="18.600000000000001" customHeight="1"/>
    <row r="936" ht="18.600000000000001" customHeight="1"/>
    <row r="937" ht="18.600000000000001" customHeight="1"/>
    <row r="938" ht="18.600000000000001" customHeight="1"/>
    <row r="939" ht="18.600000000000001" customHeight="1"/>
    <row r="940" ht="18.600000000000001" customHeight="1"/>
    <row r="941" ht="18.600000000000001" customHeight="1"/>
    <row r="942" ht="18.600000000000001" customHeight="1"/>
    <row r="943" ht="18.600000000000001" customHeight="1"/>
    <row r="944" ht="18.600000000000001" customHeight="1"/>
    <row r="945" ht="18.600000000000001" customHeight="1"/>
    <row r="946" ht="18.600000000000001" customHeight="1"/>
    <row r="947" ht="18.600000000000001" customHeight="1"/>
    <row r="948" ht="18.600000000000001" customHeight="1"/>
    <row r="949" ht="18.600000000000001" customHeight="1"/>
    <row r="950" ht="18.600000000000001" customHeight="1"/>
    <row r="951" ht="18.600000000000001" customHeight="1"/>
    <row r="952" ht="18.600000000000001" customHeight="1"/>
    <row r="953" ht="18.600000000000001" customHeight="1"/>
    <row r="954" ht="18.600000000000001" customHeight="1"/>
    <row r="955" ht="18.600000000000001" customHeight="1"/>
    <row r="956" ht="18.600000000000001" customHeight="1"/>
    <row r="957" ht="18.600000000000001" customHeight="1"/>
    <row r="958" ht="18.600000000000001" customHeight="1"/>
    <row r="959" ht="18.600000000000001" customHeight="1"/>
    <row r="960" ht="18.600000000000001" customHeight="1"/>
    <row r="961" ht="18.600000000000001" customHeight="1"/>
    <row r="962" ht="18.600000000000001" customHeight="1"/>
    <row r="963" ht="18.600000000000001" customHeight="1"/>
    <row r="964" ht="18.600000000000001" customHeight="1"/>
    <row r="965" ht="18.600000000000001" customHeight="1"/>
    <row r="966" ht="18.600000000000001" customHeight="1"/>
    <row r="967" ht="18.600000000000001" customHeight="1"/>
    <row r="968" ht="18.600000000000001" customHeight="1"/>
    <row r="969" ht="18.600000000000001" customHeight="1"/>
    <row r="970" ht="18.600000000000001" customHeight="1"/>
    <row r="971" ht="18.600000000000001" customHeight="1"/>
    <row r="972" ht="18.600000000000001" customHeight="1"/>
    <row r="973" ht="18.600000000000001" customHeight="1"/>
    <row r="974" ht="18.600000000000001" customHeight="1"/>
    <row r="975" ht="18.600000000000001" customHeight="1"/>
    <row r="976" ht="18.600000000000001" customHeight="1"/>
    <row r="977" ht="18.600000000000001" customHeight="1"/>
    <row r="978" ht="18.600000000000001" customHeight="1"/>
    <row r="979" ht="18.600000000000001" customHeight="1"/>
    <row r="980" ht="18.600000000000001" customHeight="1"/>
    <row r="981" ht="18.600000000000001" customHeight="1"/>
    <row r="982" ht="18.600000000000001" customHeight="1"/>
    <row r="983" ht="18.600000000000001" customHeight="1"/>
    <row r="984" ht="18.600000000000001" customHeight="1"/>
    <row r="985" ht="18.600000000000001" customHeight="1"/>
    <row r="986" ht="18.600000000000001" customHeight="1"/>
    <row r="987" ht="18.600000000000001" customHeight="1"/>
    <row r="988" ht="18.600000000000001" customHeight="1"/>
    <row r="989" ht="18.600000000000001" customHeight="1"/>
    <row r="990" ht="18.600000000000001" customHeight="1"/>
    <row r="991" ht="18.600000000000001" customHeight="1"/>
    <row r="992" ht="18.600000000000001" customHeight="1"/>
    <row r="993" ht="18.600000000000001" customHeight="1"/>
    <row r="994" ht="18.600000000000001" customHeight="1"/>
    <row r="995" ht="18.600000000000001" customHeight="1"/>
    <row r="996" ht="18.600000000000001" customHeight="1"/>
    <row r="997" ht="18.600000000000001" customHeight="1"/>
    <row r="998" ht="18.600000000000001" customHeight="1"/>
    <row r="999" ht="18.600000000000001" customHeight="1"/>
    <row r="1000" ht="18.600000000000001" customHeight="1"/>
    <row r="1001" ht="18.600000000000001" customHeight="1"/>
    <row r="1002" ht="18.600000000000001" customHeight="1"/>
    <row r="1003" ht="18.600000000000001" customHeight="1"/>
    <row r="1004" ht="18.600000000000001" customHeight="1"/>
    <row r="1005" ht="18.600000000000001" customHeight="1"/>
    <row r="1006" ht="18.600000000000001" customHeight="1"/>
    <row r="1007" ht="18.600000000000001" customHeight="1"/>
    <row r="1008" ht="18.600000000000001" customHeight="1"/>
    <row r="1009" ht="18.600000000000001" customHeight="1"/>
    <row r="1010" ht="18.600000000000001" customHeight="1"/>
    <row r="1011" ht="18.600000000000001" customHeight="1"/>
    <row r="1012" ht="18.600000000000001" customHeight="1"/>
    <row r="1013" ht="18.600000000000001" customHeight="1"/>
    <row r="1014" ht="18.600000000000001" customHeight="1"/>
    <row r="1015" ht="18.600000000000001" customHeight="1"/>
    <row r="1016" ht="18.600000000000001" customHeight="1"/>
    <row r="1017" ht="18.600000000000001" customHeight="1"/>
    <row r="1018" ht="18.600000000000001" customHeight="1"/>
    <row r="1019" ht="18.600000000000001" customHeight="1"/>
    <row r="1020" ht="18.600000000000001" customHeight="1"/>
    <row r="1021" ht="18.600000000000001" customHeight="1"/>
    <row r="1022" ht="18.600000000000001" customHeight="1"/>
    <row r="1023" ht="18.600000000000001" customHeight="1"/>
    <row r="1024" ht="18.600000000000001" customHeight="1"/>
  </sheetData>
  <mergeCells count="15">
    <mergeCell ref="A6:N6"/>
    <mergeCell ref="A7:N7"/>
    <mergeCell ref="A18:N18"/>
    <mergeCell ref="A17:N17"/>
    <mergeCell ref="A15:N15"/>
    <mergeCell ref="A8:N8"/>
    <mergeCell ref="A9:N9"/>
    <mergeCell ref="A14:N14"/>
    <mergeCell ref="A10:N10"/>
    <mergeCell ref="A11:N11"/>
    <mergeCell ref="A1:N1"/>
    <mergeCell ref="A2:N2"/>
    <mergeCell ref="A3:N3"/>
    <mergeCell ref="A5:N5"/>
    <mergeCell ref="A4:N4"/>
  </mergeCells>
  <phoneticPr fontId="16"/>
  <hyperlinks>
    <hyperlink ref="P3" r:id="rId1" display="https://zoom.us/webinar/register/WN_9-ciXs0sQT2yGdb79VBoLQ" xr:uid="{D23711C4-75FC-433D-9588-69B8A3DCF5A7}"/>
  </hyperlinks>
  <pageMargins left="0.7" right="0.7" top="0.75" bottom="0.75" header="0.3" footer="0.3"/>
  <pageSetup paperSize="9" scale="59" orientation="portrait" horizontalDpi="300" verticalDpi="300" r:id="rId2"/>
  <colBreaks count="1" manualBreakCount="1">
    <brk id="14"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C37"/>
  <sheetViews>
    <sheetView view="pageBreakPreview" zoomScale="95" zoomScaleNormal="75" zoomScaleSheetLayoutView="95" workbookViewId="0">
      <selection activeCell="A3" sqref="A3"/>
    </sheetView>
  </sheetViews>
  <sheetFormatPr defaultColWidth="9" defaultRowHeight="14.4"/>
  <cols>
    <col min="1" max="1" width="212.109375" style="5" customWidth="1"/>
    <col min="2" max="2" width="33.109375" style="3" hidden="1" customWidth="1"/>
    <col min="3" max="3" width="23.109375" style="4" hidden="1" customWidth="1"/>
    <col min="4" max="16384" width="9" style="1"/>
  </cols>
  <sheetData>
    <row r="1" spans="1:3" s="43" customFormat="1" ht="46.2" customHeight="1" thickBot="1">
      <c r="A1" s="185" t="s">
        <v>432</v>
      </c>
      <c r="B1" s="46" t="s">
        <v>0</v>
      </c>
      <c r="C1" s="47" t="s">
        <v>2</v>
      </c>
    </row>
    <row r="2" spans="1:3" ht="40.799999999999997" customHeight="1">
      <c r="A2" s="488" t="s">
        <v>423</v>
      </c>
      <c r="B2" s="2"/>
      <c r="C2" s="833"/>
    </row>
    <row r="3" spans="1:3" ht="74.400000000000006" customHeight="1">
      <c r="A3" s="440" t="s">
        <v>424</v>
      </c>
      <c r="B3" s="53"/>
      <c r="C3" s="834"/>
    </row>
    <row r="4" spans="1:3" ht="31.8" customHeight="1" thickBot="1">
      <c r="A4" s="162" t="s">
        <v>425</v>
      </c>
      <c r="B4" s="1"/>
      <c r="C4" s="1"/>
    </row>
    <row r="5" spans="1:3" ht="41.4" customHeight="1">
      <c r="A5" s="401" t="s">
        <v>426</v>
      </c>
      <c r="B5" s="2"/>
      <c r="C5" s="833"/>
    </row>
    <row r="6" spans="1:3" ht="139.80000000000001" customHeight="1">
      <c r="A6" s="484" t="s">
        <v>427</v>
      </c>
      <c r="B6" s="53"/>
      <c r="C6" s="834"/>
    </row>
    <row r="7" spans="1:3" ht="42.6" customHeight="1" thickBot="1">
      <c r="A7" s="444" t="s">
        <v>428</v>
      </c>
      <c r="B7" s="1"/>
      <c r="C7" s="1"/>
    </row>
    <row r="8" spans="1:3" ht="43.2" customHeight="1">
      <c r="A8" s="402" t="s">
        <v>429</v>
      </c>
      <c r="B8" s="233"/>
      <c r="C8" s="833"/>
    </row>
    <row r="9" spans="1:3" ht="256.8" customHeight="1" thickBot="1">
      <c r="A9" s="445" t="s">
        <v>431</v>
      </c>
      <c r="B9" s="234"/>
      <c r="C9" s="834"/>
    </row>
    <row r="10" spans="1:3" ht="28.8" customHeight="1" thickBot="1">
      <c r="A10" s="235" t="s">
        <v>430</v>
      </c>
      <c r="B10" s="1"/>
      <c r="C10" s="1"/>
    </row>
    <row r="11" spans="1:3" ht="42.6" hidden="1" customHeight="1">
      <c r="A11" s="441"/>
      <c r="B11" s="252"/>
      <c r="C11" s="252"/>
    </row>
    <row r="12" spans="1:3" ht="127.2" hidden="1" customHeight="1" thickBot="1">
      <c r="A12" s="442"/>
      <c r="B12" s="257"/>
      <c r="C12" s="257"/>
    </row>
    <row r="13" spans="1:3" ht="42.6" hidden="1" customHeight="1" thickBot="1">
      <c r="A13" s="162"/>
      <c r="B13" s="1"/>
      <c r="C13" s="1"/>
    </row>
    <row r="14" spans="1:3" ht="27.6" customHeight="1">
      <c r="A14" s="246"/>
      <c r="B14" s="1"/>
      <c r="C14" s="1"/>
    </row>
    <row r="15" spans="1:3" ht="39" customHeight="1">
      <c r="A15" s="1" t="s">
        <v>220</v>
      </c>
      <c r="B15" s="1"/>
      <c r="C15" s="1"/>
    </row>
    <row r="16" spans="1:3" ht="32.25" customHeight="1">
      <c r="A16" s="1" t="s">
        <v>221</v>
      </c>
      <c r="B16" s="1"/>
      <c r="C16" s="1"/>
    </row>
    <row r="17" ht="36.75" customHeight="1"/>
    <row r="18" ht="33" customHeight="1"/>
    <row r="19" ht="36.75" customHeight="1"/>
    <row r="20" ht="36.75" customHeight="1"/>
    <row r="21" ht="25.5" customHeight="1"/>
    <row r="22" ht="32.25" customHeight="1"/>
    <row r="23" ht="30.75" customHeight="1"/>
    <row r="24" ht="42.75" customHeight="1"/>
    <row r="25" ht="43.5" customHeight="1"/>
    <row r="26" ht="27.75" customHeight="1"/>
    <row r="27" ht="30.75" customHeight="1"/>
    <row r="28" ht="29.25" customHeight="1"/>
    <row r="29" ht="27" customHeight="1"/>
    <row r="30" ht="27" customHeight="1"/>
    <row r="31" ht="27" customHeight="1"/>
    <row r="32" ht="27" customHeight="1"/>
    <row r="33" ht="27" customHeight="1"/>
    <row r="34" ht="27" customHeight="1"/>
    <row r="35" ht="27" customHeight="1"/>
    <row r="36" ht="27" customHeight="1"/>
    <row r="37" ht="27" customHeight="1"/>
  </sheetData>
  <mergeCells count="3">
    <mergeCell ref="C2:C3"/>
    <mergeCell ref="C5:C6"/>
    <mergeCell ref="C8:C9"/>
  </mergeCells>
  <phoneticPr fontId="16"/>
  <hyperlinks>
    <hyperlink ref="A4" r:id="rId1" xr:uid="{D68D8F57-D4DA-42BC-95D1-362372EAD704}"/>
    <hyperlink ref="A7" r:id="rId2" xr:uid="{19E65E07-FB37-45E6-96B6-99D91C5EABF8}"/>
    <hyperlink ref="A10" r:id="rId3" xr:uid="{16C510D1-E5FC-4E88-BD77-A1E52F2957A7}"/>
  </hyperlinks>
  <pageMargins left="0" right="0" top="0.19685039370078741" bottom="0.39370078740157483" header="0" footer="0.19685039370078741"/>
  <pageSetup paperSize="8" scale="55" orientation="portrait" horizontalDpi="300" verticalDpi="300"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49　ノロウイルス関連情報 </vt:lpstr>
      <vt:lpstr>49  衛生訓話</vt:lpstr>
      <vt:lpstr>49　新型コロナウイルス情報</vt:lpstr>
      <vt:lpstr>49　食中毒記事等 </vt:lpstr>
      <vt:lpstr>49　海外情報</vt:lpstr>
      <vt:lpstr>49　感染症統計</vt:lpstr>
      <vt:lpstr>49　感染症情報</vt:lpstr>
      <vt:lpstr>49 食品回収</vt:lpstr>
      <vt:lpstr>49　食品表示</vt:lpstr>
      <vt:lpstr>49残留農薬　等 </vt:lpstr>
      <vt:lpstr>'49  衛生訓話'!Print_Area</vt:lpstr>
      <vt:lpstr>'49　ノロウイルス関連情報 '!Print_Area</vt:lpstr>
      <vt:lpstr>'49　海外情報'!Print_Area</vt:lpstr>
      <vt:lpstr>'49　感染症情報'!Print_Area</vt:lpstr>
      <vt:lpstr>'49　感染症統計'!Print_Area</vt:lpstr>
      <vt:lpstr>'49　食中毒記事等 '!Print_Area</vt:lpstr>
      <vt:lpstr>'49 食品回収'!Print_Area</vt:lpstr>
      <vt:lpstr>'49　食品表示'!Print_Area</vt:lpstr>
      <vt:lpstr>'49残留農薬　等 '!Print_Area</vt:lpstr>
      <vt:lpstr>スポンサー公告!Print_Area</vt:lpstr>
      <vt:lpstr>'49　食中毒記事等 '!Print_Titles</vt:lpstr>
      <vt:lpstr>'49残留農薬　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2022-12-18T03:45:30Z</dcterms:modified>
</cp:coreProperties>
</file>