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codeName="ThisWorkbook"/>
  <xr:revisionPtr revIDLastSave="0" documentId="13_ncr:1_{414A48EA-A018-4D03-8CB0-BE4DA156EFDD}"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15" r:id="rId2"/>
    <sheet name="49　ノロウイルス関連情報 " sheetId="101" r:id="rId3"/>
    <sheet name="49  衛生訓話" sheetId="128" r:id="rId4"/>
    <sheet name="49　新型コロナウイルス情報" sheetId="82" r:id="rId5"/>
    <sheet name="49　食中毒記事等 " sheetId="29" r:id="rId6"/>
    <sheet name="49　海外情報" sheetId="123" r:id="rId7"/>
    <sheet name="49　感染症統計" sheetId="125" r:id="rId8"/>
    <sheet name="49　感染症情報" sheetId="124" r:id="rId9"/>
    <sheet name="49 食品回収" sheetId="60" r:id="rId10"/>
    <sheet name="49　食品表示" sheetId="34" r:id="rId11"/>
    <sheet name="49残留農薬　等 " sheetId="35" r:id="rId12"/>
  </sheets>
  <externalReferences>
    <externalReference r:id="rId13"/>
  </externalReferences>
  <definedNames>
    <definedName name="_xlnm._FilterDatabase" localSheetId="2" hidden="1">'49　ノロウイルス関連情報 '!$A$22:$G$75</definedName>
    <definedName name="_xlnm._FilterDatabase" localSheetId="5" hidden="1">'49　食中毒記事等 '!$A$1:$D$1</definedName>
    <definedName name="_xlnm._FilterDatabase" localSheetId="11" hidden="1">'49残留農薬　等 '!$A$1:$C$1</definedName>
    <definedName name="_xlnm.Print_Area" localSheetId="3">'49  衛生訓話'!$A$1:$M$24</definedName>
    <definedName name="_xlnm.Print_Area" localSheetId="2">'49　ノロウイルス関連情報 '!$A$1:$N$84</definedName>
    <definedName name="_xlnm.Print_Area" localSheetId="6">'49　海外情報'!$A$1:$C$34</definedName>
    <definedName name="_xlnm.Print_Area" localSheetId="8">'49　感染症情報'!$A$1:$E$21</definedName>
    <definedName name="_xlnm.Print_Area" localSheetId="7">'49　感染症統計'!$A$1:$AC$36</definedName>
    <definedName name="_xlnm.Print_Area" localSheetId="5">'49　食中毒記事等 '!$A$1:$D$6</definedName>
    <definedName name="_xlnm.Print_Area" localSheetId="9">'49 食品回収'!$A$1:$E$40</definedName>
    <definedName name="_xlnm.Print_Area" localSheetId="10">'49　食品表示'!$A$1:$N$18</definedName>
    <definedName name="_xlnm.Print_Area" localSheetId="11">'49残留農薬　等 '!$A$1:$A$16</definedName>
    <definedName name="_xlnm.Print_Area" localSheetId="1">スポンサー公告!$A$1:$U$30</definedName>
    <definedName name="_xlnm.Print_Titles" localSheetId="5">'49　食中毒記事等 '!$1:$1</definedName>
    <definedName name="_xlnm.Print_Titles" localSheetId="11">'49残留農薬　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4" i="78" l="1"/>
  <c r="B13" i="78"/>
  <c r="B17" i="78"/>
  <c r="B24" i="101" l="1"/>
  <c r="B25" i="101"/>
  <c r="B26" i="101"/>
  <c r="B27" i="101"/>
  <c r="B28" i="101"/>
  <c r="B29" i="101"/>
  <c r="B30" i="101"/>
  <c r="B31" i="101"/>
  <c r="B32" i="101"/>
  <c r="B33" i="101"/>
  <c r="B34" i="101"/>
  <c r="B35" i="101"/>
  <c r="B36" i="101"/>
  <c r="B37" i="101"/>
  <c r="B38" i="101"/>
  <c r="B39" i="101"/>
  <c r="B40" i="101"/>
  <c r="B41" i="101"/>
  <c r="B42" i="101"/>
  <c r="B43" i="101"/>
  <c r="B44" i="101"/>
  <c r="B45"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B70" i="101"/>
  <c r="I23" i="82"/>
  <c r="B9" i="78"/>
  <c r="AB4" i="125" l="1"/>
  <c r="B16" i="78" l="1"/>
  <c r="B15" i="78"/>
  <c r="G70" i="101"/>
  <c r="G69" i="101"/>
  <c r="G68" i="101"/>
  <c r="G67" i="101"/>
  <c r="G66" i="101"/>
  <c r="G65" i="101"/>
  <c r="G64" i="101"/>
  <c r="G63" i="101"/>
  <c r="G62" i="101"/>
  <c r="G61" i="101"/>
  <c r="G60" i="101"/>
  <c r="G59" i="101"/>
  <c r="G58" i="101"/>
  <c r="G57" i="101"/>
  <c r="G56" i="101"/>
  <c r="G55" i="101"/>
  <c r="G54" i="101"/>
  <c r="G53" i="101"/>
  <c r="G52" i="101"/>
  <c r="G51" i="101"/>
  <c r="G50" i="101"/>
  <c r="G49" i="101"/>
  <c r="G48" i="101"/>
  <c r="G47" i="101"/>
  <c r="G46" i="101"/>
  <c r="G45" i="101"/>
  <c r="G44" i="101"/>
  <c r="G43" i="101"/>
  <c r="G42" i="101"/>
  <c r="G41" i="101"/>
  <c r="G40" i="101"/>
  <c r="G39" i="101"/>
  <c r="G38" i="101"/>
  <c r="G37" i="101"/>
  <c r="G36" i="101"/>
  <c r="G35" i="101"/>
  <c r="G34" i="101"/>
  <c r="G33" i="101"/>
  <c r="G32" i="101"/>
  <c r="G31" i="101"/>
  <c r="G30" i="101"/>
  <c r="G29" i="101"/>
  <c r="G28" i="101"/>
  <c r="G27" i="101"/>
  <c r="G26" i="101"/>
  <c r="G25" i="101"/>
  <c r="G24" i="101"/>
  <c r="G23" i="101"/>
  <c r="P20" i="125"/>
  <c r="AC18" i="125"/>
  <c r="N18" i="125"/>
  <c r="AC17" i="125"/>
  <c r="N17" i="125"/>
  <c r="AC16" i="125"/>
  <c r="N16" i="125"/>
  <c r="AC15" i="125"/>
  <c r="N15" i="125"/>
  <c r="AC14" i="125"/>
  <c r="N14" i="125"/>
  <c r="AC13" i="125"/>
  <c r="N13" i="125"/>
  <c r="AC12" i="125"/>
  <c r="N12" i="125"/>
  <c r="AC11" i="125"/>
  <c r="N11" i="125"/>
  <c r="AC10" i="125"/>
  <c r="N10" i="125"/>
  <c r="AC9" i="125"/>
  <c r="N9" i="125"/>
  <c r="AC8" i="125"/>
  <c r="N8" i="125"/>
  <c r="AC7" i="125"/>
  <c r="N7" i="125"/>
  <c r="AA4" i="125"/>
  <c r="Z4" i="125"/>
  <c r="Y4" i="125"/>
  <c r="X4" i="125"/>
  <c r="W4" i="125"/>
  <c r="V4" i="125"/>
  <c r="U4" i="125"/>
  <c r="AC4" i="125" s="1"/>
  <c r="T4" i="125"/>
  <c r="S4" i="125"/>
  <c r="R4" i="125"/>
  <c r="Q4" i="125"/>
  <c r="P4" i="125"/>
  <c r="M4" i="125"/>
  <c r="L4" i="125"/>
  <c r="K4" i="125"/>
  <c r="J4" i="125"/>
  <c r="I4" i="125"/>
  <c r="H4" i="125"/>
  <c r="G4" i="125"/>
  <c r="F4" i="125"/>
  <c r="E4" i="125"/>
  <c r="D4" i="125"/>
  <c r="C4" i="125"/>
  <c r="B4" i="125"/>
  <c r="C14" i="78"/>
  <c r="N4" i="125" l="1"/>
  <c r="B10" i="78"/>
  <c r="P11" i="82" l="1"/>
  <c r="I14" i="82" l="1"/>
  <c r="B11" i="78"/>
  <c r="I18" i="82"/>
  <c r="I15" i="82"/>
  <c r="I16" i="82"/>
  <c r="I17" i="82"/>
  <c r="I19" i="82"/>
  <c r="I20" i="82"/>
  <c r="I21" i="82"/>
  <c r="I22" i="82"/>
  <c r="M71" i="101" l="1"/>
  <c r="N71" i="101"/>
  <c r="G74" i="101" l="1"/>
  <c r="B23" i="101"/>
  <c r="B12" i="78" l="1"/>
  <c r="L30" i="82" l="1"/>
  <c r="K28" i="82"/>
  <c r="K29" i="82"/>
  <c r="K30" i="82"/>
  <c r="I30" i="82"/>
  <c r="L27" i="82"/>
  <c r="N14" i="82" l="1"/>
  <c r="G75" i="101" l="1"/>
  <c r="F75" i="101" s="1"/>
  <c r="G73" i="101"/>
  <c r="D10" i="78" s="1"/>
  <c r="I74" i="101" l="1"/>
  <c r="I73" i="101"/>
  <c r="F10" i="78" s="1"/>
  <c r="M75" i="101"/>
  <c r="K75" i="101"/>
  <c r="K23" i="82" l="1"/>
  <c r="K13" i="82" l="1"/>
  <c r="L24" i="82" l="1"/>
  <c r="B18" i="78" l="1"/>
  <c r="K14" i="82" l="1"/>
  <c r="I13" i="82" l="1"/>
  <c r="L26" i="82" l="1"/>
  <c r="K27" i="82" l="1"/>
  <c r="K26" i="82"/>
  <c r="K18" i="82"/>
  <c r="K19" i="82"/>
  <c r="K20" i="82"/>
  <c r="K21" i="82"/>
  <c r="K22" i="82"/>
  <c r="K24" i="82"/>
  <c r="K25" i="82"/>
  <c r="K17" i="82"/>
  <c r="K16" i="82"/>
  <c r="K15" i="82"/>
  <c r="L15" i="82"/>
  <c r="L13" i="82" l="1"/>
  <c r="L14"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<sst xmlns="http://schemas.openxmlformats.org/spreadsheetml/2006/main" count="689" uniqueCount="469">
  <si>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</si>
  <si>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</si>
  <si>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</si>
  <si>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</si>
  <si>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</si>
  <si>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</si>
  <si>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</si>
  <si>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</si>
  <si>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</si>
  <si>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</si>
  <si>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</si>
  <si>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</si>
  <si>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</si>
  <si>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</si>
  <si>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</si>
  <si>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</si>
  <si>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</si>
  <si>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</si>
  <si>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</si>
  <si>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</si>
  <si>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</si>
  <si>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</si>
  <si>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</si>
  <si>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</si>
  <si>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</si>
  <si>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</si>
  <si>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</si>
  <si>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</si>
  <si>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</si>
  <si>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</si>
  <si>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</si>
  <si>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</si>
  <si>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</si>
  <si>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</si>
  <si>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</si>
  <si>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</si>
  <si>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</si>
  <si>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</si>
  <si>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</si>
  <si>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</si>
  <si>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</si>
  <si>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</si>
  <si>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</si>
  <si>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</si>
  <si>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</si>
  <si>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</si>
  <si>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</si>
  <si>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</si>
  <si>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</si>
  <si>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</si>
  <si>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</si>
  <si>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</si>
  <si>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</si>
  <si>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</si>
  <si>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</si>
  <si>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</si>
  <si>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</si>
  <si>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</si>
  <si>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</si>
  <si>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</si>
  <si>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</si>
  <si>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</si>
  <si>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</si>
  <si>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</si>
  <si>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</si>
  <si>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</si>
  <si>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</si>
  <si>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</si>
  <si>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</si>
  <si>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</si>
  <si>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</si>
  <si>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</si>
  <si>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</si>
  <si>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</si>
  <si>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</si>
  <si>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</si>
  <si>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</si>
  <si>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</si>
  <si>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</si>
  <si>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</si>
  <si>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</si>
  <si>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</si>
  <si>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</si>
  <si>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</si>
  <si>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</si>
  <si>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</si>
  <si>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</si>
  <si>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</si>
  <si>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</si>
  <si>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</si>
  <si>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</si>
  <si>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</si>
  <si>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</si>
  <si>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</si>
  <si>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</si>
  <si>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</si>
  <si>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</si>
  <si>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</si>
  <si>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</si>
  <si>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</si>
  <si>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</si>
  <si>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</si>
  <si>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</si>
  <si>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</si>
  <si>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</si>
  <si>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</si>
  <si>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</si>
  <si>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</si>
  <si>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</si>
  <si>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</si>
  <si>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</si>
  <si>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</si>
  <si>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</si>
  <si>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</si>
  <si>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</si>
  <si>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</si>
  <si>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</si>
  <si>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</si>
  <si>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</si>
  <si>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</si>
  <si>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</si>
  <si>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</si>
  <si>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</si>
  <si>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</si>
  <si>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</si>
  <si>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</si>
  <si>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</si>
  <si>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</si>
  <si>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</si>
  <si>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</si>
  <si>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</si>
  <si>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</si>
  <si>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</si>
  <si>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</si>
  <si>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</si>
  <si>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</si>
  <si>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</si>
  <si>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</si>
  <si>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</si>
  <si>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</si>
  <si>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</si>
  <si>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</si>
  <si>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</si>
  <si>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</si>
  <si>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</si>
  <si>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</si>
  <si>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</si>
  <si>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</si>
  <si>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</si>
  <si>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</si>
  <si>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</si>
  <si>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</si>
  <si>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</si>
  <si>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</si>
  <si>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</si>
  <si>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</si>
  <si>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</si>
  <si>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</si>
  <si>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</si>
  <si>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</si>
  <si>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</si>
  <si>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</si>
  <si>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</si>
  <si>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</si>
  <si>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</si>
  <si>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</si>
  <si>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</si>
  <si>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</si>
  <si>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</si>
  <si>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</si>
  <si>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</si>
  <si>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</si>
  <si>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</si>
  <si>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</si>
  <si>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</si>
  <si>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</si>
  <si>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</si>
  <si>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</si>
  <si>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</si>
  <si>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</si>
  <si>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</si>
  <si>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</si>
  <si>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</si>
  <si>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</si>
  <si>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</si>
  <si>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</si>
  <si>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</si>
  <si>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</si>
  <si>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</si>
  <si>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</si>
  <si>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</si>
  <si>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</si>
  <si>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</si>
  <si>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</si>
  <si>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</si>
  <si>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</si>
  <si>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</si>
  <si>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</si>
  <si>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</si>
  <si>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</si>
  <si>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</si>
  <si>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</si>
  <si>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</si>
  <si>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</si>
  <si>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</si>
  <si>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</si>
  <si>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</si>
  <si>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</si>
  <si>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</si>
  <si>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</si>
  <si>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</si>
  <si>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</si>
  <si>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</si>
  <si>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</si>
  <si>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</si>
  <si>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</si>
  <si>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</si>
  <si>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</si>
  <si>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</si>
  <si>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</si>
  <si>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</si>
  <si>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</si>
  <si>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</si>
  <si>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</si>
  <si>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</si>
  <si>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</si>
  <si>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</si>
  <si>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</si>
  <si>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106"/>
  </si>
  <si>
    <t>　    レベル2</t>
    <phoneticPr fontId="5"/>
  </si>
  <si>
    <t>8．衛生訓話</t>
    <rPh sb="2" eb="4">
      <t>エイセイ</t>
    </rPh>
    <rPh sb="4" eb="6">
      <t>クンワ</t>
    </rPh>
    <phoneticPr fontId="5"/>
  </si>
  <si>
    <t>12-21年月平均</t>
  </si>
  <si>
    <t>2022年</t>
    <phoneticPr fontId="5"/>
  </si>
  <si>
    <t>1月</t>
    <phoneticPr fontId="106"/>
  </si>
  <si>
    <t>ノロウイルスが流行しています</t>
    <rPh sb="7" eb="9">
      <t>リュウコウ</t>
    </rPh>
    <phoneticPr fontId="5"/>
  </si>
  <si>
    <t xml:space="preserve">  
</t>
    <phoneticPr fontId="16"/>
  </si>
  <si>
    <t>ノロウイルス指数平年より低いものの散発事故あり</t>
    <rPh sb="6" eb="8">
      <t>シスウ</t>
    </rPh>
    <rPh sb="8" eb="10">
      <t>ヘイネン</t>
    </rPh>
    <rPh sb="12" eb="13">
      <t>ヒク</t>
    </rPh>
    <rPh sb="17" eb="19">
      <t>サンパツ</t>
    </rPh>
    <rPh sb="19" eb="21">
      <t>ジコ</t>
    </rPh>
    <phoneticPr fontId="5"/>
  </si>
  <si>
    <t>カナダ</t>
    <phoneticPr fontId="5"/>
  </si>
  <si>
    <t>フランス</t>
    <phoneticPr fontId="106"/>
  </si>
  <si>
    <t>非常に少ない</t>
    <rPh sb="0" eb="2">
      <t>ヒジョウ</t>
    </rPh>
    <rPh sb="3" eb="4">
      <t>スク</t>
    </rPh>
    <phoneticPr fontId="5"/>
  </si>
  <si>
    <t>コロナ・ワクチン接種予定と内容　(元阿部首相と菅前首相の最大の功績)</t>
    <rPh sb="8" eb="10">
      <t>セッシュ</t>
    </rPh>
    <rPh sb="10" eb="12">
      <t>ヨテイ</t>
    </rPh>
    <rPh sb="13" eb="15">
      <t>ナイヨウ</t>
    </rPh>
    <rPh sb="17" eb="18">
      <t>モト</t>
    </rPh>
    <rPh sb="18" eb="20">
      <t>アベ</t>
    </rPh>
    <rPh sb="20" eb="22">
      <t>シュショウ</t>
    </rPh>
    <rPh sb="23" eb="24">
      <t>スガ</t>
    </rPh>
    <rPh sb="24" eb="27">
      <t>ゼンシュショウ</t>
    </rPh>
    <rPh sb="28" eb="30">
      <t>サイダイ</t>
    </rPh>
    <rPh sb="31" eb="33">
      <t>コウセキ</t>
    </rPh>
    <phoneticPr fontId="106"/>
  </si>
  <si>
    <t xml:space="preserve">腸チフス
パラチフス
</t>
    <rPh sb="0" eb="1">
      <t>チョウ</t>
    </rPh>
    <phoneticPr fontId="5"/>
  </si>
  <si>
    <t>^</t>
    <phoneticPr fontId="106"/>
  </si>
  <si>
    <t>県内で流行・食中毒原因が一件以上報告される
定点観測値が2.00を超える</t>
    <phoneticPr fontId="106"/>
  </si>
  <si>
    <t>【情報共有】　週間・情報収集/情報共有は月一回以上
【体調管理】  従業員の健康チェックは続ける</t>
    <phoneticPr fontId="106"/>
  </si>
  <si>
    <t xml:space="preserve">  </t>
    <phoneticPr fontId="16"/>
  </si>
  <si>
    <t>l</t>
    <phoneticPr fontId="33"/>
  </si>
  <si>
    <t>管理レベル「1」　</t>
    <phoneticPr fontId="5"/>
  </si>
  <si>
    <r>
      <t xml:space="preserve">タイトル </t>
    </r>
    <r>
      <rPr>
        <sz val="14"/>
        <color theme="0"/>
        <rFont val="ＭＳ Ｐゴシック"/>
        <family val="3"/>
        <charset val="128"/>
      </rPr>
      <t>(異物・カビ混入が目立つ一週間でした。!)</t>
    </r>
    <rPh sb="6" eb="8">
      <t>イブツ</t>
    </rPh>
    <rPh sb="11" eb="13">
      <t>コンニュウ</t>
    </rPh>
    <rPh sb="14" eb="16">
      <t>メダ</t>
    </rPh>
    <rPh sb="17" eb="20">
      <t>イッシュウカン</t>
    </rPh>
    <phoneticPr fontId="5"/>
  </si>
  <si>
    <t>細菌性赤痢　無</t>
    <rPh sb="6" eb="7">
      <t>ナシ</t>
    </rPh>
    <phoneticPr fontId="106"/>
  </si>
  <si>
    <t>　コロナ渦</t>
    <rPh sb="4" eb="5">
      <t>ウズ</t>
    </rPh>
    <phoneticPr fontId="5"/>
  </si>
  <si>
    <r>
      <rPr>
        <sz val="12.55"/>
        <color theme="0"/>
        <rFont val="ＭＳ Ｐゴシック"/>
        <family val="3"/>
        <charset val="128"/>
      </rPr>
      <t>日本は、世界第一位の増加率とはいえ、かなり沈静化してきている。</t>
    </r>
    <r>
      <rPr>
        <sz val="12.55"/>
        <color rgb="FFFFFF00"/>
        <rFont val="ＭＳ Ｐゴシック"/>
        <family val="3"/>
        <charset val="128"/>
      </rPr>
      <t xml:space="preserve">
冬に向かい中国の感染状況が一気に悪化</t>
    </r>
    <rPh sb="0" eb="2">
      <t>ニホン</t>
    </rPh>
    <rPh sb="4" eb="6">
      <t>セカイ</t>
    </rPh>
    <rPh sb="6" eb="8">
      <t>ダイイチ</t>
    </rPh>
    <rPh sb="8" eb="9">
      <t>イ</t>
    </rPh>
    <rPh sb="10" eb="13">
      <t>ゾウカリツ</t>
    </rPh>
    <rPh sb="21" eb="24">
      <t>チンセイカ</t>
    </rPh>
    <rPh sb="37" eb="39">
      <t>チュウゴク</t>
    </rPh>
    <phoneticPr fontId="106"/>
  </si>
  <si>
    <t xml:space="preserve">最近のBA5株では、1.1%以下です。こうなると感染症法の位置づけとしても5類季節性インフルエンザ相当が適当となります。
なお患者数は、全数把握は当然必要です。詳細な診断情報は、高齢者と基礎疾患を持つもの、更に12歳以下の学童や幼児の重症例が必要です。
</t>
    <rPh sb="0" eb="2">
      <t>サイキン</t>
    </rPh>
    <rPh sb="6" eb="7">
      <t>カブ</t>
    </rPh>
    <rPh sb="14" eb="16">
      <t>イカ</t>
    </rPh>
    <rPh sb="24" eb="28">
      <t>カンセンショウホウ</t>
    </rPh>
    <rPh sb="29" eb="31">
      <t>イチ</t>
    </rPh>
    <rPh sb="39" eb="42">
      <t>キセツセイ</t>
    </rPh>
    <rPh sb="49" eb="51">
      <t>ソウトウ</t>
    </rPh>
    <rPh sb="52" eb="54">
      <t>テキトウ</t>
    </rPh>
    <rPh sb="63" eb="66">
      <t>カンジャスウ</t>
    </rPh>
    <rPh sb="68" eb="72">
      <t>ゼンスウハアク</t>
    </rPh>
    <rPh sb="73" eb="77">
      <t>トウゼンヒツヨウ</t>
    </rPh>
    <rPh sb="80" eb="82">
      <t>ショウサイ</t>
    </rPh>
    <rPh sb="83" eb="87">
      <t>シンダンジョウホウ</t>
    </rPh>
    <rPh sb="89" eb="92">
      <t>コウレイシャ</t>
    </rPh>
    <rPh sb="93" eb="97">
      <t>キソシッカン</t>
    </rPh>
    <rPh sb="98" eb="99">
      <t>モ</t>
    </rPh>
    <rPh sb="103" eb="104">
      <t>サラ</t>
    </rPh>
    <rPh sb="107" eb="110">
      <t>サイイカ</t>
    </rPh>
    <rPh sb="111" eb="113">
      <t>ガクドウ</t>
    </rPh>
    <rPh sb="114" eb="116">
      <t>ヨウジ</t>
    </rPh>
    <rPh sb="117" eb="120">
      <t>ジュウショウレイ</t>
    </rPh>
    <rPh sb="121" eb="123">
      <t>ヒツヨウ</t>
    </rPh>
    <phoneticPr fontId="106"/>
  </si>
  <si>
    <t>冬に向かい</t>
    <rPh sb="0" eb="1">
      <t>フユ</t>
    </rPh>
    <rPh sb="2" eb="3">
      <t>ム</t>
    </rPh>
    <phoneticPr fontId="106"/>
  </si>
  <si>
    <t>コロナは既にWITHの時代、今年の冬が付き合い方の結論か</t>
    <rPh sb="4" eb="5">
      <t>スデ</t>
    </rPh>
    <rPh sb="11" eb="13">
      <t>ジダイ</t>
    </rPh>
    <rPh sb="14" eb="16">
      <t>コトシ</t>
    </rPh>
    <rPh sb="17" eb="18">
      <t>フユ</t>
    </rPh>
    <rPh sb="19" eb="20">
      <t>ツ</t>
    </rPh>
    <rPh sb="21" eb="22">
      <t>ア</t>
    </rPh>
    <rPh sb="23" eb="24">
      <t>カタ</t>
    </rPh>
    <rPh sb="25" eb="27">
      <t>ケツロン</t>
    </rPh>
    <phoneticPr fontId="106"/>
  </si>
  <si>
    <t>*発行予定は2022年11月7日（月）です。</t>
  </si>
  <si>
    <t>*発行予定は2022年11月7日（月）です。</t>
    <phoneticPr fontId="106"/>
  </si>
  <si>
    <t>▶https://zoom.us/webinar/register/WN_9-ciXs0sQT2yGdb79VBoLQ</t>
  </si>
  <si>
    <t xml:space="preserve"> 全国指数</t>
    <phoneticPr fontId="5"/>
  </si>
  <si>
    <t>先週より</t>
    <phoneticPr fontId="5"/>
  </si>
  <si>
    <t>腸チフス1例 感染地域：ベトナム</t>
    <phoneticPr fontId="106"/>
  </si>
  <si>
    <t>やや少ない</t>
    <rPh sb="2" eb="3">
      <t>スク</t>
    </rPh>
    <phoneticPr fontId="106"/>
  </si>
  <si>
    <t>毎週　　ひとつ　　覚えていきましょう</t>
    <phoneticPr fontId="5"/>
  </si>
  <si>
    <t>　↓　職場の先輩は以下のことを理解して　わかり易く　指導しましょう　↓</t>
    <phoneticPr fontId="5"/>
  </si>
  <si>
    <t>2022年 第47週（11月21日〜 11月27日）</t>
    <phoneticPr fontId="106"/>
  </si>
  <si>
    <t>結核例186</t>
    <phoneticPr fontId="5"/>
  </si>
  <si>
    <t xml:space="preserve">腸管出血性大腸菌感染症38例（有症者23例、うちHUS 2例）
感染地域：国内34例、国内・国外不明4例
国内の感染地域：‌大阪府4例、島根県3例、福岡県3例、北海道2例、千葉県2例、東京都2例、愛知県2例、三重県2例、岡山県2例、宮城県1例、茨城県1例、群馬県1例、
神奈川県1例、富山県1例、佐賀県1例、国内（都道府県不明）6例
</t>
    <phoneticPr fontId="106"/>
  </si>
  <si>
    <t>大阪府泉佐野市の認定こども園で、園児ら１１７人が下痢や嘔吐の症状を相次いで訴え、保健所はノロウイルスの集団感染と断定しました。　泉佐野市の「あおいこども園」で今週火曜日（６日）、園から報告を受けた保健所が検査したところ、園児２人からノロウイルスが検出されました。１１月１４日から９日までに、園児と職員あわせて１１７人に症状がみられましたが、全員快方に向かっています。</t>
    <phoneticPr fontId="106"/>
  </si>
  <si>
    <t>日テレnews</t>
    <rPh sb="0" eb="1">
      <t>ニッ</t>
    </rPh>
    <phoneticPr fontId="106"/>
  </si>
  <si>
    <t>県と岐阜市は八日、ノロウイルス食中毒注意報を発表した。
　県によると、県内五十三カ所の定点医療機関で、一週間平均一・九一件の感染性胃腸炎の患者が報告された。前週からの増加数が二週連続で一・一倍となったため、注意報を出した。</t>
    <phoneticPr fontId="106"/>
  </si>
  <si>
    <t>中日新聞</t>
    <rPh sb="0" eb="4">
      <t>チュウニチシンブン</t>
    </rPh>
    <phoneticPr fontId="106"/>
  </si>
  <si>
    <t>　和歌山県は8日、同県海南市立きらら子ども園の0〜5歳の園児30人が11月29日〜今月7日に嘔吐や下痢などを訴え、うち5人からサポウイルスが検出されたと発表した。30人はいずれも軽症で快方に向かっており、県が原因を調べている。</t>
    <phoneticPr fontId="106"/>
  </si>
  <si>
    <t>共同通信</t>
    <rPh sb="0" eb="4">
      <t>キョウドウツウシン</t>
    </rPh>
    <phoneticPr fontId="106"/>
  </si>
  <si>
    <r>
      <rPr>
        <sz val="10"/>
        <color rgb="FFFFC000"/>
        <rFont val="ＭＳ Ｐゴシック"/>
        <family val="3"/>
        <charset val="128"/>
      </rPr>
      <t>■</t>
    </r>
    <r>
      <rPr>
        <sz val="10"/>
        <rFont val="ＭＳ Ｐゴシック"/>
        <family val="3"/>
        <charset val="128"/>
      </rPr>
      <t>賞味消費期限　　</t>
    </r>
    <r>
      <rPr>
        <sz val="10"/>
        <color indexed="50"/>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</si>
  <si>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t>※2022年 第48週（11/28～12/4） 現在</t>
    <phoneticPr fontId="5"/>
  </si>
  <si>
    <r>
      <rPr>
        <sz val="12"/>
        <color theme="0"/>
        <rFont val="ＭＳ Ｐゴシック"/>
        <family val="3"/>
        <charset val="128"/>
      </rPr>
      <t>チリ</t>
    </r>
    <phoneticPr fontId="5"/>
  </si>
  <si>
    <r>
      <rPr>
        <sz val="12"/>
        <color theme="0"/>
        <rFont val="ＭＳ Ｐゴシック"/>
        <family val="3"/>
        <charset val="128"/>
      </rPr>
      <t>南アフリカ</t>
    </r>
    <rPh sb="0" eb="1">
      <t>ミナミ</t>
    </rPh>
    <phoneticPr fontId="5"/>
  </si>
  <si>
    <r>
      <rPr>
        <sz val="12"/>
        <color theme="0"/>
        <rFont val="ＭＳ Ｐゴシック"/>
        <family val="3"/>
        <charset val="128"/>
      </rPr>
      <t>トルコ</t>
    </r>
    <phoneticPr fontId="5"/>
  </si>
  <si>
    <r>
      <rPr>
        <sz val="12"/>
        <color theme="0"/>
        <rFont val="ＭＳ Ｐゴシック"/>
        <family val="3"/>
        <charset val="128"/>
      </rPr>
      <t>イラン</t>
    </r>
    <phoneticPr fontId="5"/>
  </si>
  <si>
    <r>
      <rPr>
        <sz val="12"/>
        <color theme="0"/>
        <rFont val="ＭＳ Ｐゴシック"/>
        <family val="3"/>
        <charset val="128"/>
      </rPr>
      <t>インド</t>
    </r>
    <phoneticPr fontId="5"/>
  </si>
  <si>
    <r>
      <rPr>
        <sz val="12"/>
        <color theme="0"/>
        <rFont val="ＭＳ Ｐゴシック"/>
        <family val="3"/>
        <charset val="128"/>
      </rPr>
      <t>パキスタン</t>
    </r>
    <phoneticPr fontId="5"/>
  </si>
  <si>
    <r>
      <rPr>
        <b/>
        <sz val="12"/>
        <color theme="0"/>
        <rFont val="Inherit"/>
        <family val="2"/>
      </rPr>
      <t>スペイン</t>
    </r>
    <phoneticPr fontId="106"/>
  </si>
  <si>
    <r>
      <rPr>
        <sz val="12"/>
        <color theme="0"/>
        <rFont val="ＭＳ Ｐゴシック"/>
        <family val="3"/>
        <charset val="128"/>
      </rPr>
      <t>米国</t>
    </r>
    <rPh sb="0" eb="2">
      <t>ベイコク</t>
    </rPh>
    <phoneticPr fontId="5"/>
  </si>
  <si>
    <r>
      <rPr>
        <b/>
        <sz val="12"/>
        <color theme="0"/>
        <rFont val="ＭＳ Ｐゴシック"/>
        <family val="3"/>
        <charset val="128"/>
      </rPr>
      <t>ロシア</t>
    </r>
    <phoneticPr fontId="5"/>
  </si>
  <si>
    <r>
      <rPr>
        <b/>
        <sz val="12"/>
        <color theme="0"/>
        <rFont val="ＭＳ Ｐゴシック"/>
        <family val="3"/>
        <charset val="128"/>
      </rPr>
      <t>メキシコ</t>
    </r>
    <phoneticPr fontId="5"/>
  </si>
  <si>
    <r>
      <rPr>
        <b/>
        <sz val="13"/>
        <color rgb="FFFFFF00"/>
        <rFont val="ＭＳ Ｐゴシック"/>
        <family val="3"/>
        <charset val="128"/>
      </rPr>
      <t>ブラジル</t>
    </r>
    <phoneticPr fontId="5"/>
  </si>
  <si>
    <r>
      <rPr>
        <b/>
        <u/>
        <sz val="12.55"/>
        <color rgb="FFFFFF00"/>
        <rFont val="Inherit"/>
        <family val="2"/>
      </rPr>
      <t>中国</t>
    </r>
    <rPh sb="0" eb="2">
      <t>チュウゴク</t>
    </rPh>
    <phoneticPr fontId="106"/>
  </si>
  <si>
    <t>感染制御地区</t>
    <rPh sb="0" eb="2">
      <t>カンセン</t>
    </rPh>
    <rPh sb="2" eb="4">
      <t>セイギョ</t>
    </rPh>
    <rPh sb="4" eb="6">
      <t>チク</t>
    </rPh>
    <phoneticPr fontId="106"/>
  </si>
  <si>
    <t>感染制御地区</t>
    <rPh sb="0" eb="6">
      <t>カンセンセイギョチク</t>
    </rPh>
    <phoneticPr fontId="106"/>
  </si>
  <si>
    <t>感染拡大地区</t>
    <rPh sb="0" eb="2">
      <t>カンセン</t>
    </rPh>
    <rPh sb="2" eb="4">
      <t>カクダイ</t>
    </rPh>
    <rPh sb="4" eb="6">
      <t>チク</t>
    </rPh>
    <phoneticPr fontId="106"/>
  </si>
  <si>
    <t>皆様  週刊情報2022-48を配信いたします</t>
    <phoneticPr fontId="5"/>
  </si>
  <si>
    <t>食中毒情報　(12/16-12/19)</t>
    <rPh sb="0" eb="3">
      <t>ショクチュウドク</t>
    </rPh>
    <rPh sb="3" eb="5">
      <t>ジョウホウ</t>
    </rPh>
    <phoneticPr fontId="5"/>
  </si>
  <si>
    <t>海外情報 　(12/16-12/19)</t>
    <rPh sb="0" eb="2">
      <t>カイガイ</t>
    </rPh>
    <rPh sb="2" eb="4">
      <t>ジョウホウ</t>
    </rPh>
    <phoneticPr fontId="5"/>
  </si>
  <si>
    <t>新規感染者数　 139週目</t>
    <rPh sb="0" eb="2">
      <t>シンキ</t>
    </rPh>
    <rPh sb="2" eb="5">
      <t>カンセンシャ</t>
    </rPh>
    <rPh sb="5" eb="6">
      <t>スウ</t>
    </rPh>
    <rPh sb="11" eb="13">
      <t>シュウメ</t>
    </rPh>
    <phoneticPr fontId="5"/>
  </si>
  <si>
    <t>今週の新型コロナ 新規感染者数　世界で403万人(対前週の増減 : 25万人増加)</t>
    <rPh sb="0" eb="2">
      <t>コンシュウ</t>
    </rPh>
    <rPh sb="9" eb="15">
      <t>シンキカンセンシャスウ</t>
    </rPh>
    <rPh sb="23" eb="24">
      <t>ニン</t>
    </rPh>
    <rPh sb="24" eb="25">
      <t>タイ</t>
    </rPh>
    <rPh sb="25" eb="27">
      <t>ゼンシュウ</t>
    </rPh>
    <rPh sb="29" eb="31">
      <t>ゾウゲン</t>
    </rPh>
    <rPh sb="36" eb="38">
      <t>マンニン</t>
    </rPh>
    <rPh sb="38" eb="40">
      <t>ゾウカ</t>
    </rPh>
    <phoneticPr fontId="5"/>
  </si>
  <si>
    <t>Reported 12/18　 7:21 (前週より403万人) 　　世界は感染　第五波は終息中、アジアでは一部拡大傾向</t>
    <rPh sb="22" eb="24">
      <t>ゼンシュウ</t>
    </rPh>
    <rPh sb="23" eb="24">
      <t>シュウ</t>
    </rPh>
    <rPh sb="24" eb="25">
      <t>ゼンシュウ</t>
    </rPh>
    <rPh sb="29" eb="31">
      <t>マンニン</t>
    </rPh>
    <rPh sb="35" eb="37">
      <t>セカイ</t>
    </rPh>
    <rPh sb="38" eb="40">
      <t>カンセン</t>
    </rPh>
    <rPh sb="41" eb="43">
      <t>ダイゴ</t>
    </rPh>
    <rPh sb="43" eb="44">
      <t>ナミ</t>
    </rPh>
    <rPh sb="45" eb="47">
      <t>シュウソク</t>
    </rPh>
    <rPh sb="47" eb="48">
      <t>チュウ</t>
    </rPh>
    <rPh sb="54" eb="56">
      <t>イチブ</t>
    </rPh>
    <rPh sb="56" eb="60">
      <t>カクダイケイコウ</t>
    </rPh>
    <phoneticPr fontId="5"/>
  </si>
  <si>
    <t xml:space="preserve">
世界の新規感染者数: 403万人で感染持続 　世界は第6波に向かうか?
北半球は冬に向かいインフルエンザとの同時流行に警戒。</t>
    <rPh sb="1" eb="3">
      <t>セカイ</t>
    </rPh>
    <rPh sb="4" eb="6">
      <t>シンキ</t>
    </rPh>
    <rPh sb="6" eb="10">
      <t>カンセンシャスウ</t>
    </rPh>
    <rPh sb="15" eb="17">
      <t>マンニン</t>
    </rPh>
    <rPh sb="18" eb="20">
      <t>カンセン</t>
    </rPh>
    <rPh sb="20" eb="22">
      <t>ジゾク</t>
    </rPh>
    <rPh sb="24" eb="26">
      <t>セカイ</t>
    </rPh>
    <rPh sb="27" eb="28">
      <t>ダイ</t>
    </rPh>
    <rPh sb="29" eb="30">
      <t>ハ</t>
    </rPh>
    <rPh sb="31" eb="32">
      <t>ム</t>
    </rPh>
    <rPh sb="37" eb="40">
      <t>キタハンキュウ</t>
    </rPh>
    <rPh sb="41" eb="42">
      <t>フユ</t>
    </rPh>
    <rPh sb="43" eb="44">
      <t>ム</t>
    </rPh>
    <rPh sb="55" eb="57">
      <t>ドウジ</t>
    </rPh>
    <rPh sb="57" eb="59">
      <t>リュウコウ</t>
    </rPh>
    <rPh sb="60" eb="62">
      <t>ケイカイ</t>
    </rPh>
    <phoneticPr fontId="5"/>
  </si>
  <si>
    <t>2022/48週</t>
    <phoneticPr fontId="5"/>
  </si>
  <si>
    <t>2022/49週</t>
  </si>
  <si>
    <t>今週のニュース（Noroｖｉｒｕｓ）　(12/16-12/18)</t>
    <rPh sb="0" eb="2">
      <t>コンシュウ</t>
    </rPh>
    <phoneticPr fontId="5"/>
  </si>
  <si>
    <t xml:space="preserve"> GⅡ　48週　0例</t>
    <rPh sb="6" eb="7">
      <t>シュウ</t>
    </rPh>
    <phoneticPr fontId="5"/>
  </si>
  <si>
    <t xml:space="preserve"> GⅡ　49週　0例</t>
    <rPh sb="9" eb="10">
      <t>レイ</t>
    </rPh>
    <phoneticPr fontId="5"/>
  </si>
  <si>
    <t>-</t>
    <phoneticPr fontId="106"/>
  </si>
  <si>
    <t xml:space="preserve">年齢群：‌1歳（1例）、2歳（2例）、4歳（1例）、6歳（1例）、10代
（5例）、20代（9例）、30代（6例）、40代（2例）、50代
（7例）、60代（3例）、70代（1例）、80代（1例）
</t>
    <phoneticPr fontId="106"/>
  </si>
  <si>
    <t>血清群・毒素型：‌O157 VT1・VT2（8例）、O157 VT2（6例）、O103 VT1（3例）、O26 VT2（3例）、
O121VT2（2 例）、O111 VT2（1 例）、O125VT1（1 例）、O143 VT1（1 例）、O157VT1（1例）、O26 VT1（1例）、
その他・不明（12例）累積報告数：3,183例（有症者2,148例、うちHUS 51例．死亡3例）</t>
    <phoneticPr fontId="106"/>
  </si>
  <si>
    <t>E型肝炎5例 感染地域（感染源）：‌秋田県1例（不明）、千葉県1例（豚肉）、東京都1例（不明）、国内（都道府県不明）1例（不明）、国内・国外不明1例（不明）
A型肝炎1例 感染地域：アフガニスタン</t>
    <phoneticPr fontId="106"/>
  </si>
  <si>
    <t>レジオネラ症22例（肺炎型21例、ポンティアック型1例）
感染地域：‌神奈川県2例、群馬県1例、千葉県1例、石川県1例、静岡県1例、愛知県1例、京都府1例、
奈良県1例、岡山県1例、広島県1例、福岡県1例、熊本県1例、鹿児島県1例、国内（都道府県不明）1例、
静岡県/タイ1例、国内・国外不明6例
年齢群：‌50代（4例）、60代（6例）、70代（5例）、80代（3例）、90代以上（4例）
累積報告数：2,023例</t>
    <phoneticPr fontId="106"/>
  </si>
  <si>
    <t>アメーバ赤痢6例（腸管アメーバ症6例）
感染地域：‌埼玉県1例、山梨県1例、高知県1例、福岡県1例、中国/韓国1例、国内・国外不明1例
感染経路：‌性的接触2例（同性間2例）、経口感染2例、その他・不明2例</t>
    <phoneticPr fontId="106"/>
  </si>
  <si>
    <t>回収＆返金</t>
  </si>
  <si>
    <t>神戸物産</t>
  </si>
  <si>
    <t>回収</t>
  </si>
  <si>
    <t>増田屋</t>
  </si>
  <si>
    <t>マックスバリュ西...</t>
  </si>
  <si>
    <t>回収＆返金/交換</t>
  </si>
  <si>
    <t>とりせん</t>
  </si>
  <si>
    <t>ウオロク</t>
  </si>
  <si>
    <t>オーサワジャパン...</t>
  </si>
  <si>
    <t>イーティーズ</t>
  </si>
  <si>
    <t>オーケー</t>
  </si>
  <si>
    <t>ぎょうざの満洲</t>
  </si>
  <si>
    <t>回収＆交換</t>
  </si>
  <si>
    <t>篠原製菓</t>
  </si>
  <si>
    <t>青木兄弟加工所</t>
  </si>
  <si>
    <t>ツルヤ</t>
  </si>
  <si>
    <t>えびアボカド巻（わさびマヨネーズ味）一部アレルゲン表示欠落</t>
  </si>
  <si>
    <t>マルキョウ</t>
  </si>
  <si>
    <t>中津店 カットフルーツ 異物混入(金属片)の恐れ</t>
  </si>
  <si>
    <t>城北麵工</t>
  </si>
  <si>
    <t>杵つき生丸もち500g 一部微生物の発生による変色</t>
  </si>
  <si>
    <t>西友</t>
  </si>
  <si>
    <t>ハムチーズロールパン 一部ラベル誤貼付で表示欠落</t>
  </si>
  <si>
    <t>フォーシーズ</t>
  </si>
  <si>
    <t>ケーク ショコラレザンノワ 一部ビニール片,紙片混入</t>
  </si>
  <si>
    <t>イオンリテール</t>
  </si>
  <si>
    <t>海老と野菜のバジルガーリック 一部特定原材料表示欠落</t>
  </si>
  <si>
    <t>タルタル南蛮ささみフライ弁当 一部加熱不足</t>
  </si>
  <si>
    <t>赤福</t>
  </si>
  <si>
    <t>五十鈴川店 土産用 赤福ぜんざい 商品見本1個誤販売</t>
  </si>
  <si>
    <t>米久</t>
  </si>
  <si>
    <t>五種の野菜入り鶏だんご 一部裏面ラベル誤貼付</t>
  </si>
  <si>
    <t>タイヨー</t>
  </si>
  <si>
    <t>塩さばフィレー 一部消費期限誤表示</t>
  </si>
  <si>
    <t>ポオトデリカトオ...</t>
  </si>
  <si>
    <t>豚焼肉弁当 一部(えび,さば)表示欠落</t>
  </si>
  <si>
    <t>大西重吉商店</t>
  </si>
  <si>
    <t>白菜キムチ 一部賞味期限誤印字</t>
  </si>
  <si>
    <t>浅漬なす 一部賞味期限誤表記</t>
  </si>
  <si>
    <t>秀栄水産</t>
  </si>
  <si>
    <t>生食用生かき 一部基準値超過の恐れ</t>
  </si>
  <si>
    <t>諸富食品</t>
  </si>
  <si>
    <t>おから 一部消費期限誤表示</t>
  </si>
  <si>
    <t>イオン九州</t>
  </si>
  <si>
    <t>小倉原町店 岩下の新生姜 一部賞味期限切れ</t>
  </si>
  <si>
    <t>藤い屋</t>
  </si>
  <si>
    <t>もみじまんじゅう 一部賞味期限内カビ発生の恐れ</t>
  </si>
  <si>
    <t>えびカツスティック 一部プラスチック片混入の恐れ</t>
  </si>
  <si>
    <t>赤城フーズ</t>
  </si>
  <si>
    <t>エーコープカリカリ梅 一部残留農薬基準値超過の恐れ</t>
  </si>
  <si>
    <t>スターバックスコ...</t>
  </si>
  <si>
    <t>オリガミ ガトーショコラアソートセット 一部カビ発生の恐れ</t>
  </si>
  <si>
    <t>戸田久</t>
  </si>
  <si>
    <t>北緯40度もりおか辛麺 一部ラベル誤貼付で表示欠落</t>
  </si>
  <si>
    <t>食品リコール・回収情報
　(12/16-12/18)</t>
    <rPh sb="0" eb="2">
      <t>ショクヒン</t>
    </rPh>
    <rPh sb="7" eb="9">
      <t>カイシュウ</t>
    </rPh>
    <rPh sb="9" eb="11">
      <t>ジョウホウ</t>
    </rPh>
    <phoneticPr fontId="5"/>
  </si>
  <si>
    <t>イタリアン粉チーズ 一部カビ発生の恐れ</t>
  </si>
  <si>
    <t>生クリームどら焼き 一部アレルゲン(乳成分)表示欠落</t>
  </si>
  <si>
    <t>チキンと彩り野菜のバジルソース焼き 一部表示欠落</t>
  </si>
  <si>
    <t>下田島店 なまらうめぇいか明太 賞味期限誤貼付</t>
  </si>
  <si>
    <t>河渡店 おさしみ数の子 一部保存方法・賞味期限表示欠落</t>
  </si>
  <si>
    <t>オーサワの浄身粉(有機はと麦使用) 一部品質劣化の恐れ</t>
  </si>
  <si>
    <t>握り寿司、サーモン&amp;海老サラダ寿司 一部えび表示欠落</t>
  </si>
  <si>
    <t>OK79店舗 Crivellin ポテトニョッキ 一部にカビ発生の恐れ</t>
  </si>
  <si>
    <t>ぎょうざの満洲 味玉(2個入) 消費期限誤表記</t>
  </si>
  <si>
    <t>東京雷おこし 一部賞味期限表示欠落</t>
  </si>
  <si>
    <t>鯛ちくわ 一部大腸菌群陽性</t>
  </si>
  <si>
    <t>高齢者248人が下痢 集団食中毒 原因は「ウエルシュ菌」</t>
    <phoneticPr fontId="16"/>
  </si>
  <si>
    <t>山口県宇部市の高齢者施設など28施設の利用者ら248人が下痢などの症状を訴えました。宇部環境保健所が調べたところ、施設で提供された食事が原因の食中毒だったことが分かりました。県は、食事を提供した業者を19日までの3日間営業停止としました。県によりますと、食中毒が発生したのは、宇部市と山陽小野田市、山口市の高齢者施設や障害者施設などです。28施設の10代から100歳代の利用者や職員、合わせて248人が下痢やおう吐などの症状を訴えました。現在は、全員回復しているということです。
今月7日と8日に提供された料理が原因で、患者の排せつ物から食中毒の原因となる「ウエルシュ菌」が検出され、宇部環境保健所は食中毒と判断しました。県は食事を提供した宇部市の飲食店営業「むべの里本部」にきょうから19日まで、営業停止とする行政処分を出しました。</t>
    <phoneticPr fontId="16"/>
  </si>
  <si>
    <t>https://news.yahoo.co.jp/articles/9b5ed7e25984cd3a1ea1acd9a9875439f60d9b8c</t>
    <phoneticPr fontId="16"/>
  </si>
  <si>
    <t>テレビ山口</t>
    <rPh sb="3" eb="5">
      <t>ヤマグチ</t>
    </rPh>
    <phoneticPr fontId="16"/>
  </si>
  <si>
    <t>山口県</t>
    <rPh sb="0" eb="3">
      <t>ヤマグチケン</t>
    </rPh>
    <phoneticPr fontId="16"/>
  </si>
  <si>
    <t>茨城県は15日、同県鹿嶋、守谷、坂東市の認定こども園や保育園で、感染性胃腸炎の集団発生があったと発表した。3施設で園児や職員計149人が嘔吐(おうと)や下痢の症状を訴えた。いずれも重症者はなく、全員が快方に向かっている。県感染症対策課によると、集団発生があったのは、認定こども園こじか(鹿嶋市)、そらまい守谷保育園(守谷市)、認定こども園小山保育園(坂東市)の3施設。</t>
    <phoneticPr fontId="106"/>
  </si>
  <si>
    <t>茨木新聞</t>
    <rPh sb="0" eb="2">
      <t>イバラギ</t>
    </rPh>
    <rPh sb="2" eb="4">
      <t>シンブン</t>
    </rPh>
    <phoneticPr fontId="106"/>
  </si>
  <si>
    <t xml:space="preserve">
県は１５日、北上市内の認定こども園（園児１４４人、職員３６人）でサポウイルス、中部保健所管内の保育所（園児１３人、職員７人）でノロウイルスの感染性</t>
    <phoneticPr fontId="106"/>
  </si>
  <si>
    <t xml:space="preserve">岩手日日新聞社 </t>
    <phoneticPr fontId="106"/>
  </si>
  <si>
    <t>アニサキスを原因とする食中毒が発生しました</t>
    <phoneticPr fontId="16"/>
  </si>
  <si>
    <t xml:space="preserve">令和４年１２月１６日（金）１２時２０分頃、当該店舗から丹南健康福祉センターに、「令和４年１２月１５日に当店が販売した生食用鮮魚介類を喫食した方の家族から、喫食者が腹痛を発症し医療機関を受診したところ、アニサキス虫体が摘出された。」との報告がありました。 調査結果 
以下のことから、丹南健康福祉センターは本件を当該施設が販売した生食用鮮魚介類を原因とする食中毒と断定しました。 
〇患者が１２月１５日（木）の昼頃に、当該施設で生食用鮮魚介類を購入していました。
○医療機関において患者からアニサキス虫体が摘出されました。
○患者の症状および潜伏期間が胃アニサキス症と類似していました。
○患者が発症前数日以内に喫食した生食用鮮魚介類は、当該施設が販売したもののみでした。
○当該施設ではアニサキスが寄生する可能性のある魚介類について、加熱や十分な冷凍等の措置を行わずに販売していました。
○患者を診察した医師から食中毒患者等届出票の提出がありました。
行政処分等
丹南健康福祉センターは、食品衛生法に基づき、魚介類販売業の営業について、１２月１７日の１日間、停止処分とし、管理運営基準の適合の確認、従事者の衛生教育を実施する。
</t>
    <phoneticPr fontId="16"/>
  </si>
  <si>
    <t>https://www.pref.fukui.lg.jp/doc/iei/shokunoanzen/press_d/fil/press.pdf</t>
    <phoneticPr fontId="16"/>
  </si>
  <si>
    <t>福井県</t>
    <phoneticPr fontId="16"/>
  </si>
  <si>
    <t>福井県公表</t>
    <rPh sb="0" eb="3">
      <t>フクイケン</t>
    </rPh>
    <rPh sb="3" eb="5">
      <t>コウヒョウ</t>
    </rPh>
    <phoneticPr fontId="16"/>
  </si>
  <si>
    <t>「汚染」ホウレンソウで幻覚などの健康被害 豪州</t>
    <phoneticPr fontId="16"/>
  </si>
  <si>
    <t>【AFP＝時事】オーストラリア保健当局は、「汚染物質」が紛れ込んだとみられるホウレンソウを摂取したシドニーの9人に幻覚などの健康被害が出ていると明らかにした。地元ニューサウスウェールズ（New South Wales）州の保健当局は、大型量販店「コストコ（Costco）」で販売されたホウレンソウによって引き起こされた「食中毒反応とみられる症状」で、4世帯の人々が医療監視下に置かれていると公表した。
　このホウレンソウ摂取により、精神錯乱や幻覚、心拍数の増加などの「重篤な」症状が起きる可能性があると注意喚起を行っている。
　当局はさらに、賞味期限が12月16日となっているベビースピナッチ（ホウレンソウの幼葉）は「消費に適していない」として、購入者に廃棄を促している。これまでのところ死者は出ていないものの、重症者がいるという。</t>
    <phoneticPr fontId="16"/>
  </si>
  <si>
    <t>オーストラリア</t>
    <phoneticPr fontId="16"/>
  </si>
  <si>
    <t>JIJ.com</t>
    <phoneticPr fontId="16"/>
  </si>
  <si>
    <t>「汚染」ホウレンソウで幻覚などの健康被害 豪州（ＡＦＰ＝時事） - Yahoo!ニュース</t>
  </si>
  <si>
    <t>感染性胃腸炎に149人集団感染、重症者なし　茨城県内の3保育施設</t>
    <phoneticPr fontId="16"/>
  </si>
  <si>
    <t>茨城県は15日、同県鹿嶋、守谷、坂東市の認定こども園や保育園で、感染性胃腸炎の集団発生があったと発表した。3施設で園児や職員計149人が嘔吐(おうと)や下痢の症状を訴えた。いずれも重症者はなく、全員が快方に向かっている。県感染症対策課によると、集団発生があったのは、認定こども園こじか(鹿嶋市)、そらまい守谷保育園(守谷市)、認定こども園小山保育園(坂東市)の3施設。1〜15日の間、園児や職員が吐き気などの症状を訴えた。検査の結果、園児の検体からサポウイルスやノロウイルスが検出された。</t>
    <phoneticPr fontId="16"/>
  </si>
  <si>
    <t>茨城健</t>
    <rPh sb="0" eb="3">
      <t>イバラギケン</t>
    </rPh>
    <phoneticPr fontId="16"/>
  </si>
  <si>
    <t>茨城新聞</t>
    <rPh sb="0" eb="2">
      <t>イバラキ</t>
    </rPh>
    <rPh sb="2" eb="4">
      <t>シンブン</t>
    </rPh>
    <phoneticPr fontId="16"/>
  </si>
  <si>
    <t>https://news.goo.ne.jp/article/ibaraki/region/ibaraki-20221215200000.html</t>
    <phoneticPr fontId="16"/>
  </si>
  <si>
    <t>下水で感染予測の研究拠点　東北大学に１５日から設置</t>
    <phoneticPr fontId="16"/>
  </si>
  <si>
    <t>家庭などから出る下水に新型コロナウイルスなどがどれほど含まれているかを調べ、感染状況の予測や対策に役立てるための研究拠点が東北大学に設けられました。東北大学に１５日に設けられたのは「下水情報研究センター」です。中心的な役割を担う東北大学大学院工学研究科の佐野大輔教授のグループは、新型コロナの感染者の排せつ物にウイルスが含まれることに着目し、仙台市内の家庭などから出た下水を分析してＡＩ＝人工知能によって、今後の感染者数を予測しています。新型コロナの流行前から食中毒の原因となるノロウイルスについて分析し、基準を上回った場合、仙台市と連携して住民に注意を呼びかけ、一定の成果が出ているということです。佐野教授によりますと、全国のほかの自治体からも問い合わせが増えているということで、今後、ほかの地域についても予測できる方法を検討し、精度も高めていきたいとしています。また新型コロナの感染症法上の分類が見直された場合、流行状況の把握が遅れるおそれがあり、下水による分析はニーズが高まる可能性があるとしています。佐野教授は「これまで培ったノウハウを広めていくとともに、有効な対策に生かせるよう精度を高めていきたい」と話しています。</t>
    <phoneticPr fontId="16"/>
  </si>
  <si>
    <t>NHK</t>
    <phoneticPr fontId="16"/>
  </si>
  <si>
    <t>宮城県</t>
    <rPh sb="0" eb="3">
      <t>ミヤギケン</t>
    </rPh>
    <phoneticPr fontId="16"/>
  </si>
  <si>
    <t>出張中の40代男性がサバずしで食中毒　熊本市の飲食店</t>
    <phoneticPr fontId="16"/>
  </si>
  <si>
    <t>　熊本市は13日、中央区下通の飲食店「和食　七福神」でサバずしを食べた東京都の40代男性が寄生虫アニサキスで食中毒になったと発表。同店を1日間の営業停止処分にした。 　市保健所によると、男性は出張で来熊し、8日夜にサバずしを食べた。9日未…</t>
    <phoneticPr fontId="16"/>
  </si>
  <si>
    <t>https://kumanichi.com/articles/886891</t>
    <phoneticPr fontId="16"/>
  </si>
  <si>
    <t>熊本日日新聞</t>
    <rPh sb="0" eb="2">
      <t>クマモト</t>
    </rPh>
    <rPh sb="2" eb="6">
      <t>ニチニチシンブン</t>
    </rPh>
    <phoneticPr fontId="16"/>
  </si>
  <si>
    <t>熊本県</t>
    <rPh sb="0" eb="3">
      <t>クマモトケン</t>
    </rPh>
    <phoneticPr fontId="16"/>
  </si>
  <si>
    <t>スライスされたマンゴーはどこで採れた？　ウォルマートなど食品トレーサビリティの今</t>
    <phoneticPr fontId="16"/>
  </si>
  <si>
    <t>Food Safety Modernization Act（以下FSMA）をご存知だろうか。米国で施行されている「食品安全強化法」のことで、2011年1月から順次規則が公表・施行され、2022年11月7日に最終規則が公表された。私たちAvery Dennison Smartracも、モノに対するIDの付与とトレーサビリティのエキスパートとして、AIDC、FDA、AIM Global、GS1といった行政や業界団体の規格作成に貢献してきた。今回はそれらの経験からFSMAの現在と日本企業が対応すべきことを紹介したい。
■食中毒の多くは予防できる
米国疾病対策予防センターの最近のデータによると、毎年、米国では約4800万人（6人に1人）が食中毒で病気になっている。そのうち12万8000人が入院し、3000人が死亡しているが、その多くが予防することができるものだという。アメリカ食品医薬品局（U.S. Food and Drug Administration、以下FDA）は、これらの問題への対応を事後処理から予防管理へと転換するためにFSMAの導入を決定した。FSMAは問題の防止に向けた農業用水や生産工程、輸入業者の管理や、問題が発生した場合の対応まで複数のルールを定めているが、今回はその中でも、「Food Traceability」（食品のトレーサビリティ）に着目したい。
■「高リスク食品」は生産者から小売まで追える
食品のトレーサビリティは、問題がある可能性のある食品をより迅速に特定し、市場から速やかに排除することで、食中毒や死亡事故を減らすことを目的としている。従前から、FD&amp;C法およびFDA規制においても、食品の直前の供給元と直後の納入先を特定できることを要求してきた。2002年にはバイオテロ法はFD&amp;C法を修正し、食品施設の登録を義務付けるとともに「一歩前、一歩後（one step up and one step back）」の食品トレーサビリティ要件を明記したサブパートJを創立。これは現在も有効だ。</t>
    <phoneticPr fontId="16"/>
  </si>
  <si>
    <t>https://news.yahoo.co.jp/articles/a1d00d765bfa12820d21d44843ee13017967e5b4+26:28</t>
    <phoneticPr fontId="16"/>
  </si>
  <si>
    <t>FORBES</t>
    <phoneticPr fontId="16"/>
  </si>
  <si>
    <t>米国</t>
    <rPh sb="0" eb="1">
      <t>ベイコク</t>
    </rPh>
    <phoneticPr fontId="16"/>
  </si>
  <si>
    <t>アレルギー食品表示の義務化 「くるみ」を新たに追加へ</t>
    <phoneticPr fontId="16"/>
  </si>
  <si>
    <r>
      <t>アレルギーを引き起こすおそれのある食品の表示の義務化に、新たに「くるみ」を追加する案が国の消費者委員会で了承され、2025年の4月から表示が義務づけられることになりました。国の食品表示制度ではアレルギーを引き起こすおそれがある食品について、現在、タマゴや小麦など7品目で表示が義務づけられているほか、くるみやサバなど21品目はできるだけ表示することが求められています。消費者庁はアレルギーの症例に関する実態調査の結果から、くるみによる報告数が増加していることなどを受けて、くるみの表示を義務化した食品表示基準の改正案を示し、国の消費者委員会で審議が行われていました。
改正案は今月13日に委員会の了承を得たということで、アレルギーを引き起こすおそれのある食品の表示義務に、新たに「くるみ」が追加されることが決まりました。消費者庁は今年度内に基準の改正を行う方針で、</t>
    </r>
    <r>
      <rPr>
        <sz val="16"/>
        <color rgb="FFFF0000"/>
        <rFont val="ＭＳ Ｐゴシック"/>
        <family val="3"/>
        <charset val="128"/>
      </rPr>
      <t>経過措置を経たあとの2025年4月1日から、</t>
    </r>
    <r>
      <rPr>
        <sz val="16"/>
        <rFont val="ＭＳ Ｐゴシック"/>
        <family val="3"/>
        <charset val="128"/>
      </rPr>
      <t>それ以降に製造されたり加工されたりしたものについて「くるみ」を表示することが義務づけられます。</t>
    </r>
    <phoneticPr fontId="16"/>
  </si>
  <si>
    <t>「食品表示基準について」が改正されました。（2022.10.26）</t>
    <phoneticPr fontId="16"/>
  </si>
  <si>
    <t>令和4年10月26日に「食品表示基準について」（平成27年3月30日消食表第139号）が改正されました
＜主な改正内容＞
1　特定原材料に由来する添加物に係るアレルギー表示の免除に関して、アレルゲン性試験の参照先が変更されました。
2　「Ｌ－酒石酸カルシウム」が指定添加物に追加されたことから、別添 添加物1－1に「Ｌ－酒石酸カルシウム」の簡略名として「酒石酸カルシウム」、「酒石酸Ca」が規定されました。
〔新規収載〕
○「食品表示基準について」の一部改正について（令和4年10月26日消食表第447号）
〔改正通知〕
○食品表示基準について（平成27年3月30日消食表第139号）</t>
    <phoneticPr fontId="16"/>
  </si>
  <si>
    <t>消費者庁、食品表示ルールを全般的に見直しへ…国際規格ベースの表示に</t>
    <phoneticPr fontId="16"/>
  </si>
  <si>
    <t>コーデックス規格と合わせる方向で改正　新井長官「結構なズレがある」
消費者庁の新井ゆたか長官は15日の定例記者会見で、食品規格・表示の国際ルールである国際食品規格（コーデックス規格）に合わせる方向で、食品の表示ルールを全般的に見直す方針を説明した。</t>
    <phoneticPr fontId="16"/>
  </si>
  <si>
    <t>中国・韓国産アサリ7000トン超「熊本産」偽装　九州農政局、荒尾市の会社に是正指示</t>
    <phoneticPr fontId="16"/>
  </si>
  <si>
    <t>九州農政局は13日、中国産や韓国産のアサリを「熊本産」と偽って卸売業者に販売したとして、熊本県荒尾市の水産物販売会社「熊水［くますい］」に、食品表示法に基づく表示の是正と再発防止を指示した。　同局によると、同社は少なくとも2020年4月16日から21年12月25日にかけて、中国産と韓国産の生鮮アサリ計7219トンを熊本産と表示し、中国地方と九州の水産物卸売業者3社に販売した。　農林水産消費安全技術センター（さいたま市）が、本州のスーパーで熊本産として売られていたアサリのDNAを分析し、外国産と判明した。流通経路をさかのぼって同社を突き止め、21年9月から22年11月にかけて立ち入り調査をして産地偽装を確認した。　同局の調査に対し経営者の男性は、仕入れたアサリは大半を直接卸売業者に販売し、一部を出荷調整の目的で短期間県内の漁場で蓄養していたと説明。「販売先の要望に応えるために表示を変えた。違法な行為をして反省している。今後、仕事を続ける場合は法令を順守する」と話しているという。</t>
    <phoneticPr fontId="16"/>
  </si>
  <si>
    <t>白鶴酒造、日本酒除く60品目を値上げ</t>
    <phoneticPr fontId="16"/>
  </si>
  <si>
    <t>白鶴酒造は日本酒を除くリキュール、ワイン、焼酎、みりん、食品の約60品目について、23年4月1日出荷分から価格改定を実施する。参考小売価格の約5～25％の値上げとなる。6日、発表した。同社は日本酒約150品目については、22年10月1日出荷分からすでに値上げを実施している。
　同社は「企業努力を重ねてきたが、原材料費などの価格上昇は続いている。自助努力のみでこれらのコスト上昇分を吸収することは、困難であると判断した」としている</t>
    <phoneticPr fontId="16"/>
  </si>
  <si>
    <t>食品表示　(12/16-12/18)</t>
    <rPh sb="0" eb="2">
      <t>ショクヒン</t>
    </rPh>
    <rPh sb="2" eb="4">
      <t>ヒョウジ</t>
    </rPh>
    <phoneticPr fontId="5"/>
  </si>
  <si>
    <t>中国産クワイから残留農薬検出　おせち料理用、京都府が業者に廃棄命令</t>
    <phoneticPr fontId="16"/>
  </si>
  <si>
    <t>京都府は14日、中国産クワイから国の基準値を超える残留農薬が検出されたとして、食品衛生法に基づき、輸入元の宇治市の青果物輸入会社に廃棄命令を出した。
　府山城北保健所によると、大阪検疫所が実施したモニタリング検査で、同社が輸入したクワイから、基準値の2倍の農薬「パクロブトラゾール」を検出した。おせち料理の食材として同社は6.5トンを輸入。半分程度が流通したとみられ、回収している。農薬の残留量は健康に影響を与えるほどではないという。</t>
    <phoneticPr fontId="16"/>
  </si>
  <si>
    <t>https://nordot.app/975656628640743424?c=388701204576175201</t>
    <phoneticPr fontId="16"/>
  </si>
  <si>
    <t>日本産肉なしカップ麺が不合格 半年で5件目／台湾</t>
    <phoneticPr fontId="16"/>
  </si>
  <si>
    <t>（台北中央社）日本から輸入した肉なしカップ麺から基準値を超える残留農薬が検出され、台湾の水際検査で不合格となった。衛生福利部（保健省）食品薬物管理署が13日、水際検査での不合格食品の最新版リストを公表した。日本の肉なしインスタントラーメンが水際検査で不合格になるのは過去半年で5件目。不合格になったのは茨城で製造された「麺のスナオシ 辛い拉麺」。かやくからエチレンオキシド0.209mg/kgが検出された。輸入された37.92キロが全て積み戻しまたは廃棄される。同署北区管理センターの担当者は、同製品を輸入した業者が不合格になるのは初めて。日本から輸入した肉なしインスタント麺の不合格が相次いでいることから、8月8日から抜き取り検査の割合を20～50％に引き上げていると説明した。日本産の肉入りインスタント麺も先月、2度にわたって不合格が公表されていた。</t>
    <phoneticPr fontId="16"/>
  </si>
  <si>
    <t>https://www.excite.co.jp/news/article/Jpcna_CNA_20221213_202212130007/</t>
    <phoneticPr fontId="16"/>
  </si>
  <si>
    <t>マイクロLED実用化へまた一歩、東芝が赤色発光強度6倍の透明蛍光体を開発</t>
    <phoneticPr fontId="16"/>
  </si>
  <si>
    <t>https://monoist.itmedia.co.jp/mn/articles/2212/13/news070.html</t>
    <phoneticPr fontId="16"/>
  </si>
  <si>
    <t>東芝は2022年12月13日、可視光下では無色透明だが紫外光を当てると強く発光する「透明蛍光体」について、溶解性を高めることで可視光下での透明度を高めるとともに、紫外光を当てたときの赤色発光強度が従来比で6倍となる新規材料を開発したと発表した。現在はサンプル提供可能な状態にある。ミニLED／マイクロLEDディスプレイ用の蛍光体やセキュリティ印刷、紫外光センシングの他、農薬と反応すると消光する特性を利用した残留農薬検出などの用途に向けて2025年の量産を目指す。可視光下では白色の粉末紫外線を当てると赤色で発光する。今回新たに開発した透明蛍光体は、東芝が2003年から開発を進めてきた有機蛍光体の設計技術がベースになっている。中でも、3価のEu（ユーロピウム）イオン（以下、Eu（III）イオン）を用いた有機金属錯体は、ポリマーに溶解することで透明化できるとともに高い色純度で発光し、発光スペクトルの色相が蛍光体の濃度や溶解する媒体の性質に依存しない特性を有している。その一方で、ポリマーへの溶解性が低いことが実用化に向けた課題になっていた。溶媒への溶解性が低いと有機蛍光体が溶媒中で微粒子状で存在してしまうので、可視光を当てたときには透明なはずなのに、見る角度や光の当たり具合によって透明ではなくなってしまう。また、微粒子の粒径のばらつきにより素子特性のばらつきが発生したり、微粒子の光散乱が素子の特性を落としたりしてしまう。加えて、Eu（III）イオンの有機金属錯体は、発光スペクトルの色純度は高いものの発光強度が低いという問題もあった。・・・さらに、新開発の透明蛍光体は従来と異なる特性として、有機リン系殺虫剤であるジクロルボスと反応して、瞬時に発光しなくなる「消光」が確認されている。この特性を用いれば、食料品などへのジクロルボスの混入について、高価で手間もかかる機器分析に頼らずに簡便に検出できるようになる。1次スクリーニングとしてこの手法を用い、消光が起きた場合には詳細な機器分析を行うことを想定している。なお、現時点ではジクロルボスでのみ消光が起こり、メタミドホスなど他の有機リン系殺虫剤では起こらないという。岩永氏は「配位子を変えれば、選択制を持たせる形で対応することなども可能だろう」と述べている。</t>
    <phoneticPr fontId="16"/>
  </si>
  <si>
    <t>残留農薬　(12/16-12/18)</t>
    <phoneticPr fontId="16"/>
  </si>
  <si>
    <t>https://news.livedoor.com/article/detail/23378015/</t>
    <phoneticPr fontId="106"/>
  </si>
  <si>
    <t>http://www.newsclip.be/article/2022/12/15/47633.html</t>
    <phoneticPr fontId="106"/>
  </si>
  <si>
    <t>https://www.excite.co.jp/news/article/Jpcna_CNA_20221213_202212130007/</t>
    <phoneticPr fontId="106"/>
  </si>
  <si>
    <t>https://www.sankei.com/article/20221212-C4XT5CEV6FOXHGYNIZ2RFIFK4M/</t>
    <phoneticPr fontId="106"/>
  </si>
  <si>
    <t>https://www.jetro.go.jp/biznews/2022/12/87bdf0d3b6f75dff.html</t>
    <phoneticPr fontId="106"/>
  </si>
  <si>
    <t>https://jp.reuters.com/article/health-coronavirus-china-consumers-idJPKBN2SW07I</t>
    <phoneticPr fontId="106"/>
  </si>
  <si>
    <t>https://japanese.joins.com/JArticle/298655</t>
    <phoneticPr fontId="106"/>
  </si>
  <si>
    <t>（台北中央社）与党・民進党の王定宇（おうていう）立法委員（国会議員）は14日、立法院（国会）外交・国防委員会で、中国が台湾産の水産物や酒類を禁輸したことについて、台湾も報復措置を取るべきだと訴えた。これに対し経済部（経済省）の陳正祺政務次長は「検討する」と答えた。
中国は昨年から農水産物や酒類を相次いで輸入停止にしている。王氏は、農業や漁業従事者がいじめられた場合、他国は対抗措置に動くと指摘。中国産ビールの台湾への輸出額は2021年には21億6千万元（約96億円）に達しているとし、政府は関連の措置または中国の燕京ビールや青島ビールの禁輸ができないのかと問いかけた。また台湾から中国への輸出額は、台湾からの輸出額全体の43％を占めているとしながらも、うち22％は集積回路（IC）チップなどだと指摘。台湾が強みとする産業を使った制裁措置や米国が進める半導体の対中輸出規制への参加検討を訴えた。</t>
    <phoneticPr fontId="106"/>
  </si>
  <si>
    <t>欧米、アジアなどでホテル、サービスアパート、飲食店を展開するタイのマイナー・インターナショナルは13日、タイでタピオカティーなど茶系飲料を提供する喫茶店チェーン「GAGA」を展開するGAGAベバレジーズ（タイランド）の株式50.1％を取得したと発表した。
　GAGAは2018年創業。現在の店舗数は29店。</t>
    <phoneticPr fontId="106"/>
  </si>
  <si>
    <t>https://www.swissinfo.ch/jpn/%E3%82%B9%E3%82%A4%E3%82%B9%E9%A3%9F%E5%93%81%E5%A4%A7%E6%89%8B%E3%83%8D%E3%82%B9%E3%83%AC-%E3%82%A6%E3%82%AF%E3%83%A9%E3%82%A4%E3%83%8A%E3%81%AB%E6%96%B0%E5%B7%A5%E5%A0%B4%E3%82%92%E9%96%8B%E8%A8%AD%E3%81%B8/48133224</t>
    <phoneticPr fontId="106"/>
  </si>
  <si>
    <t>スイスの多国籍企業ネスレは12日、ウクライナ西部における新生産施設の立ち上げに4千万フラン（約58億円）投資すると発表した。これにより新たな雇用が1500人分創出される。
同社は現在ウクライナに約5800人のスタッフを抱える。新工場は西部ボリーニ州のスモリヒフに開設する予定。ネスレは2月のロシアによるウクライナ侵攻以来、ウクライナへの新規投資を発表した数少ない国際企業の1つ。ネスレ南東欧市場のアレッサンドロ・ザネーリ最高経営責任者（CEO）は声明で「苦境に置かれたウクライナにおける重要な動きだ」とし、「私たちの目標は食品と料理の拠点を構築し、さらなる雇用を創出するとともに、ウクライナ人と欧州市民に高品質の製品を提供することだ」と述べた。ロシアの侵攻によりウクライナの経済は大打撃を受け、国際通貨基金（IMF）は今年35％縮小すると試算する。ロシアが電力施設に対して攻撃を強めており、ウクライナ国内ではここ数週間、全土で停電が起こっている。</t>
    <phoneticPr fontId="106"/>
  </si>
  <si>
    <t>（台北中央社）日本から輸入した肉なしカップ麺から基準値を超える残留農薬が検出され、台湾の水際検査で不合格となった。衛生福利部（保健省）食品薬物管理署が13日、水際検査での不合格食品の最新版リストを公表した。日本の肉なしインスタントラーメンが水際検査で不合格になるのは過去半年で5件目。不合格になったのは茨城で製造された「麺のスナオシ 辛い拉麺」。かやくからエチレンオキシド0.209mg/kgが検出された。輸入された37.92キロが全て積み戻しまたは廃棄される。</t>
    <phoneticPr fontId="106"/>
  </si>
  <si>
    <t>回転ずしチェーン大手のくら寿司は１２日、来年１０月までに中国本土に初進出すると発表した。中国への出店計画は以前に公表していたものの、新型コロナウイルスの感染拡大の影響で延期していた。中国が感染拡大を完全に封じ込める「ゼロコロナ」政策の緩和を発表したことなどを受け、くら寿司は中断していた市場調査を再開。出店地は明らかにしていないが、上海が有力とみられる。準備が整えば来年１０月までに中国に１号店を出店し、その後１０年間で１００店舗の出店を目指す。台湾にはすでに出店している。広報担当者は「今後の出店は上海など沿岸部を中心に検討している」とした。一方、この日発表した令和４年１０月期連結決算は、売上高が前期比２３・９％増の１８３０億円と２期連続で過去最高を更新したものの、原材料高や設備投資費の増加が響き、営業損益は１１億円の赤字（前期は２４億円の赤字）と２期連続の営業赤字となった。最終利益は６０・８％減の７億円。岡本浩之取締役は「例えばマグロが２年前に比べて約２倍、サーモンは約２・５倍となり、水道光熱費もこの１年間で４０％ほど上がっている」と、利益を圧迫した背景には急激な食材価格の高騰があると説明し、今後さらに悪化する可能性もあるとみている。入店から会計まで店員を介さず非接触で利用できる店舗のシステムを全店に導入したことで、繁忙時間帯のホール係を減らす対応もしているが、人件費の上昇を吸収できるまでには至っていないという。同社は今年１０月から、昭和５２年の創業以来初となる価格改定に踏み切り、最も安い１皿１１０円を１１５円に値上げした一方、高価格帯の２２０円は１６５円に下げた。価格改定直後の１０月は既存店の客数が前年同月比０・５％減とほぼ横ばい、客単価は６・４％増だったが、１１月になると客単価は５・２％増と順調に推移したものの、客数が８・４％減と下降に転じた。「日々の買い物で値上げを実感するようになり、生活防衛のため外食を減らそうとの意識が出ている」</t>
    <phoneticPr fontId="106"/>
  </si>
  <si>
    <t>日本の農林水産省と経済産業省は12月6日、経済連携協定（EPA）を利用して青果物などを輸出する際の特定原産地証明書の国内発給手続きを簡素化したと発表した（農林水産省外部サイトへ、新しいウィンドウで開きます、経済産業省外部サイトへ、新しいウィンドウで開きます）。日本からタイ向けに輸出する場合、日タイ経済連携協定（JTEPA）、日ASEAN包括的経済連携（AJCEP）協定、地域的な包括的経済連携（RCEP）協定が対象となる。EPA特恵税率を利用して日本産品を輸出するには、輸出業者は日本商工会議所から、輸出産品が日本原産との原産品判定を受けて、特定原産地証明書の発給を受ける必要がある。これまでは、日本原産との原産品判定を受けるには、輸出業者は署名入りの生産証明書または青果物などの購入先から入手した仕入書などを日本商工会議所に提出することが求められ、その場合には生産者の氏名や住所などの生産者情報も併せて提出する必要があった。今回の手続き簡素化により、仕入書などを活用する場合、これまで必要とされていた生産者情報の提出が不要となり、県名などの原産地情報の記載があれば、日本原産との原産品判定が可能となった。また、2回目以降の輸出では、日本原産と一度判定された産品と同一の原産地の産品であれば、再度の原産品判定を行うことなく、過去の判定結果を利用して特定原産地証明書の発給申請が可能。対象品目は、HSコード 7類（野菜）、8類（果実）、9類（茶等）、10類（コメ等穀物）、11類（米粉等）。</t>
    <phoneticPr fontId="106"/>
  </si>
  <si>
    <t>［上海　１２日　ロイター］ - 中国は新型コロナウイルスの感染を封じ込める「ゼロコロナ政策」を緩和し、この措置に疲れ切っていた市民や企業に歓迎された。だが東部の蘇州市に住むジョリー・ファンさん（４４）は緩和を受け、数週間先までの外食の計画を取りやめた。
理論的には、ロックダウン（封鎖措置）などで売り上げが落ち込んだマクドナルド、スターバックス、ヤム・チャイナ・ホールディングスのような外食企業や、ＬＶＭＨ（モエ・ヘネシー・ルイ・ヴィトン）など高級ブランド企業の見通しは明るくなっている。しかし専門家によれば、この緩和によって人口１４億人の６０％を感染の波が襲う恐れがある。そうした警戒感から多くの人々は外出を控えており、職場やサプライチェーン（供給網）の混乱を招きかねない。
雇用の安定と経済の減速に対する根強い不安から、消費も抑制されたままとなりそうだ。
一部のエコノミストは、来年初頭の中国の成長予測を下方修正し、過去半世紀で最悪に近い今年の低い成長率が続くとみている。</t>
    <phoneticPr fontId="106"/>
  </si>
  <si>
    <t>残念でくやしくない死があるだろうか。何の関係もない人の過ちで子どもが命を失ったとしたら。飲酒運転は個人や家族を超え社会全体の安全性を壊す深刻な犯罪だ。飲酒運転に対する処罰は強化されたが、韓国の飲酒運転死亡事故発生率は依然として経済協力開発機構（ＯＥＣＤ）加盟国で最高水準だ。
強力な処罰にもなぜ飲酒運転が減らないのだろうか。飲酒運転は「飲酒運転をすれば事故が起きる恐れがあり、処罰を受ける」という前頭葉の理性的判断より、「もっとうれしく楽しくなるために酒を飲みたい」という感情脳の欲求が大きい時に発生する。飲酒運転の再犯率は４５％に達する。飲酒運転者の半分近くはすでに前頭葉が辺縁系に勝つことはできない人々だ。彼らへの強力な処罰は飲酒運転予防に大きな効果はない。処罰強化だけでなく義務的に治療を受けるようにする公衆保健政策が伴ってこそ飲酒運転事故を防げる。
『アルコールは一般的商品ではない』。世界的な保健社会学者であるトーマス・バボールらが書いた「アルコール政策のバイブル」と言える本の題名だ。韓国の飲酒運転交通事故死亡者は減少しているが、アルコール関連疾患の死亡者は２０２０年に初めて５０００人を超えた。アルコール性肝臓疾患、アルコール使用障害など１００％アルコールによって発生する疾患で、１日平均１４．１人が死亡する。</t>
    <phoneticPr fontId="106"/>
  </si>
  <si>
    <t xml:space="preserve">与党立法委員、中国産酒類の禁輸訴え 経済部「検討する」／台湾 - ライブドアニュース </t>
  </si>
  <si>
    <t xml:space="preserve">タイのホテル外食大手マイナー、喫茶店チェーン買収 | newsclip - ニュースクリップ </t>
  </si>
  <si>
    <t>スイス食品大手ネスレ、ウクライナに新工場を開設へ - SWI swissinfo.ch</t>
  </si>
  <si>
    <t>日本産肉なしカップ麺が不合格 半年で5件目／台湾 - エキサイト</t>
  </si>
  <si>
    <t>くら寿司、中国に１００店出店へ　原材料高で２期連続営業赤字 - 産経ニュース</t>
  </si>
  <si>
    <t>日本が青果物など輸出する際のEPA原産地証明書の発給手続き簡素化(世界、タイ、日本) ｜ジェトロ</t>
  </si>
  <si>
    <t xml:space="preserve">アングル：中国、個人消費の迅速回復は望み薄 コロナ警戒解けず | ロイター </t>
  </si>
  <si>
    <t>＜酒に寛大な飲酒共和国、韓国＞１日平均１４人がアルコール疾患で死亡 | Joongang Ilbo | 中央日報</t>
  </si>
  <si>
    <t>台湾</t>
    <rPh sb="0" eb="2">
      <t>タイワン</t>
    </rPh>
    <phoneticPr fontId="106"/>
  </si>
  <si>
    <t>タイ</t>
    <phoneticPr fontId="106"/>
  </si>
  <si>
    <t>スイス</t>
    <phoneticPr fontId="106"/>
  </si>
  <si>
    <t>中国</t>
    <rPh sb="0" eb="2">
      <t>チュウゴク</t>
    </rPh>
    <phoneticPr fontId="106"/>
  </si>
  <si>
    <t>韓国</t>
    <rPh sb="0" eb="2">
      <t>カンコク</t>
    </rPh>
    <phoneticPr fontId="106"/>
  </si>
  <si>
    <t>今週のお題　(年末になりました　来年に向けて　大掃除)</t>
    <rPh sb="7" eb="9">
      <t>ネンマツ</t>
    </rPh>
    <rPh sb="16" eb="18">
      <t>ライネン</t>
    </rPh>
    <rPh sb="19" eb="20">
      <t>ム</t>
    </rPh>
    <rPh sb="23" eb="26">
      <t>オオソウジ</t>
    </rPh>
    <phoneticPr fontId="5"/>
  </si>
  <si>
    <t>いつも掃除がなかなかできない場所を見つけて　ピカピカに</t>
    <rPh sb="3" eb="5">
      <t>ソウジ</t>
    </rPh>
    <rPh sb="14" eb="16">
      <t>バショ</t>
    </rPh>
    <rPh sb="17" eb="18">
      <t>ミ</t>
    </rPh>
    <phoneticPr fontId="5"/>
  </si>
  <si>
    <r>
      <t>大晦日まであと2週間。</t>
    </r>
    <r>
      <rPr>
        <b/>
        <sz val="12"/>
        <color indexed="9"/>
        <rFont val="ＭＳ Ｐゴシック"/>
        <family val="3"/>
        <charset val="128"/>
      </rPr>
      <t xml:space="preserve">
★普段なかなかブラッシングや拭取り掃除ができない場所を、全員で時間を決めて一斉に大掃除しましょう。 
★こんなところに、こんなものが落ちている。場合によってはあってはならないものも見つけてしまうかもしれません。
</t>
    </r>
    <r>
      <rPr>
        <b/>
        <u/>
        <sz val="12"/>
        <color indexed="13"/>
        <rFont val="ＭＳ Ｐゴシック"/>
        <family val="3"/>
        <charset val="128"/>
      </rPr>
      <t>一年完璧に仕事が運ぶことはまず無いでしょう。</t>
    </r>
    <r>
      <rPr>
        <b/>
        <sz val="12"/>
        <color indexed="9"/>
        <rFont val="ＭＳ Ｐゴシック"/>
        <family val="3"/>
        <charset val="128"/>
      </rPr>
      <t xml:space="preserve">
★トラブルや事故は、いくつもの原因やうっかりが重なって発生します。軽微なうちに確実に対処しておきましょう。そうすれば、大事に至りません。</t>
    </r>
    <r>
      <rPr>
        <b/>
        <u/>
        <sz val="12"/>
        <color indexed="13"/>
        <rFont val="ＭＳ Ｐゴシック"/>
        <family val="3"/>
        <charset val="128"/>
      </rPr>
      <t>隅から隅まで一年の無事を感謝して磨き上げて下さい。</t>
    </r>
    <r>
      <rPr>
        <b/>
        <sz val="12"/>
        <color indexed="9"/>
        <rFont val="ＭＳ Ｐゴシック"/>
        <family val="3"/>
        <charset val="128"/>
      </rPr>
      <t xml:space="preserve">
★色々な思いと意外なゴミを発見したら職場で共有しましょう。
写真で張り出しましょう。過去の遺産からは事故は起こりません。</t>
    </r>
    <rPh sb="0" eb="3">
      <t>オオミソカ</t>
    </rPh>
    <rPh sb="8" eb="10">
      <t>シュウカン</t>
    </rPh>
    <rPh sb="133" eb="134">
      <t>ナ</t>
    </rPh>
    <rPh sb="168" eb="170">
      <t>ハッセイ</t>
    </rPh>
    <rPh sb="174" eb="176">
      <t>ケイビ</t>
    </rPh>
    <rPh sb="180" eb="182">
      <t>カクジツ</t>
    </rPh>
    <rPh sb="183" eb="185">
      <t>タイショ</t>
    </rPh>
    <rPh sb="200" eb="202">
      <t>ダイジ</t>
    </rPh>
    <rPh sb="203" eb="204">
      <t>イタ</t>
    </rPh>
    <rPh sb="230" eb="231">
      <t>クダ</t>
    </rPh>
    <rPh sb="236" eb="238">
      <t>イロイロ</t>
    </rPh>
    <rPh sb="253" eb="255">
      <t>ショクバ</t>
    </rPh>
    <rPh sb="256" eb="258">
      <t>キョウユウ</t>
    </rPh>
    <rPh sb="265" eb="267">
      <t>シャシン</t>
    </rPh>
    <rPh sb="268" eb="269">
      <t>ハ</t>
    </rPh>
    <rPh sb="270" eb="271">
      <t>ダ</t>
    </rPh>
    <rPh sb="277" eb="279">
      <t>カコ</t>
    </rPh>
    <rPh sb="280" eb="282">
      <t>イサン</t>
    </rPh>
    <rPh sb="285" eb="287">
      <t>ジコ</t>
    </rPh>
    <rPh sb="288" eb="289">
      <t>オ</t>
    </rPh>
    <phoneticPr fontId="5"/>
  </si>
  <si>
    <r>
      <rPr>
        <b/>
        <sz val="14"/>
        <color theme="9"/>
        <rFont val="ＭＳ Ｐゴシック"/>
        <family val="3"/>
        <charset val="128"/>
      </rPr>
      <t>★工場の環境検査や製造物の細菌検査で異常値が出る場合は、必ず何等かの原因があります。</t>
    </r>
    <r>
      <rPr>
        <b/>
        <sz val="12"/>
        <color indexed="13"/>
        <rFont val="ＭＳ Ｐゴシック"/>
        <family val="3"/>
        <charset val="128"/>
      </rPr>
      <t xml:space="preserve">
　 </t>
    </r>
    <r>
      <rPr>
        <b/>
        <u/>
        <sz val="12"/>
        <color indexed="51"/>
        <rFont val="ＭＳ Ｐゴシック"/>
        <family val="3"/>
        <charset val="128"/>
      </rPr>
      <t>原因を解決しない限り、問題は解決されません。</t>
    </r>
    <r>
      <rPr>
        <b/>
        <sz val="12"/>
        <color indexed="43"/>
        <rFont val="ＭＳ Ｐゴシック"/>
        <family val="3"/>
        <charset val="128"/>
      </rPr>
      <t xml:space="preserve">
</t>
    </r>
    <r>
      <rPr>
        <b/>
        <sz val="12"/>
        <color theme="0"/>
        <rFont val="ＭＳ Ｐゴシック"/>
        <family val="3"/>
        <charset val="128"/>
      </rPr>
      <t>●＜本当にあったお話＞　工場のイクラ製品からサルモネラ属菌を検出したことがあります。</t>
    </r>
    <r>
      <rPr>
        <b/>
        <sz val="12"/>
        <color indexed="43"/>
        <rFont val="ＭＳ Ｐゴシック"/>
        <family val="3"/>
        <charset val="128"/>
      </rPr>
      <t xml:space="preserve">
★工場長の判断は、出荷前の全品廃棄と製造ラインの完全停止、一斉清掃と床壁の改修でした。
★連日徹底的に清掃したところ、冷凍イカの解凍槽の影から２匹のネズミの死骸が見つかりました。
★更に工場内の全てを隅々まで清掃し、ドアや床の隙間を補修してようやく再稼働にこぎつけました。
</t>
    </r>
    <r>
      <rPr>
        <b/>
        <sz val="13"/>
        <color theme="0"/>
        <rFont val="ＭＳ Ｐゴシック"/>
        <family val="3"/>
        <charset val="128"/>
      </rPr>
      <t>その後、今日まで製品と環境検査からサルモネラ属菌は検出されていません。</t>
    </r>
    <rPh sb="24" eb="26">
      <t>バアイ</t>
    </rPh>
    <rPh sb="30" eb="32">
      <t>ナンラ</t>
    </rPh>
    <rPh sb="45" eb="47">
      <t>ゲンイン</t>
    </rPh>
    <rPh sb="48" eb="50">
      <t>カイケツ</t>
    </rPh>
    <rPh sb="53" eb="54">
      <t>カギ</t>
    </rPh>
    <rPh sb="56" eb="58">
      <t>モンダイ</t>
    </rPh>
    <rPh sb="59" eb="61">
      <t>カイケツ</t>
    </rPh>
    <rPh sb="70" eb="72">
      <t>ホントウ</t>
    </rPh>
    <rPh sb="77" eb="78">
      <t>ハナシ</t>
    </rPh>
    <rPh sb="80" eb="82">
      <t>コウジョウ</t>
    </rPh>
    <rPh sb="86" eb="88">
      <t>セイヒン</t>
    </rPh>
    <rPh sb="95" eb="96">
      <t>ゾク</t>
    </rPh>
    <rPh sb="114" eb="115">
      <t>チョウ</t>
    </rPh>
    <rPh sb="179" eb="180">
      <t>カゲ</t>
    </rPh>
    <rPh sb="189" eb="191">
      <t>シガイ</t>
    </rPh>
    <rPh sb="208" eb="209">
      <t>スベ</t>
    </rPh>
    <rPh sb="271" eb="272">
      <t>ゾク</t>
    </rPh>
    <rPh sb="274" eb="276">
      <t>ケンシュツ</t>
    </rPh>
    <phoneticPr fontId="5"/>
  </si>
  <si>
    <t>2022年も残すところ2週間となりました。今年も多くの　工場や店舗の検査をしました。良い施設には、必ず　行き届いた心意気、サービスがありました。品質の基本には、お客様への安心と安全、また来ていただくための努力が見られました。接客する方々の多くは良いマナーをお持ちです。問題は経営者と従業員の接点となる店長やリーダーの力量です。来年はここに投資しましょう。WITHコロナ、上だけ見ていても、下だけ見ていてもだめですね</t>
    <rPh sb="4" eb="5">
      <t>ネン</t>
    </rPh>
    <rPh sb="6" eb="7">
      <t>ノコ</t>
    </rPh>
    <rPh sb="12" eb="14">
      <t>シュウカン</t>
    </rPh>
    <rPh sb="21" eb="23">
      <t>コトシ</t>
    </rPh>
    <rPh sb="24" eb="25">
      <t>オオ</t>
    </rPh>
    <rPh sb="28" eb="30">
      <t>コウジョウ</t>
    </rPh>
    <rPh sb="31" eb="33">
      <t>テンポ</t>
    </rPh>
    <rPh sb="34" eb="36">
      <t>ケンサ</t>
    </rPh>
    <rPh sb="42" eb="43">
      <t>ヨ</t>
    </rPh>
    <rPh sb="44" eb="46">
      <t>シセツ</t>
    </rPh>
    <rPh sb="49" eb="50">
      <t>カナラ</t>
    </rPh>
    <rPh sb="52" eb="53">
      <t>ユ</t>
    </rPh>
    <rPh sb="54" eb="55">
      <t>トド</t>
    </rPh>
    <rPh sb="57" eb="60">
      <t>ココロイキ</t>
    </rPh>
    <rPh sb="72" eb="74">
      <t>ヒンシツ</t>
    </rPh>
    <rPh sb="75" eb="77">
      <t>キホン</t>
    </rPh>
    <rPh sb="81" eb="83">
      <t>キャクサマ</t>
    </rPh>
    <rPh sb="85" eb="87">
      <t>アンシン</t>
    </rPh>
    <rPh sb="88" eb="90">
      <t>アンゼン</t>
    </rPh>
    <rPh sb="93" eb="94">
      <t>キ</t>
    </rPh>
    <rPh sb="102" eb="104">
      <t>ドリョク</t>
    </rPh>
    <rPh sb="105" eb="106">
      <t>ミ</t>
    </rPh>
    <rPh sb="112" eb="114">
      <t>セッキャク</t>
    </rPh>
    <rPh sb="116" eb="120">
      <t>カタガタノオオ</t>
    </rPh>
    <rPh sb="122" eb="123">
      <t>ヨ</t>
    </rPh>
    <rPh sb="129" eb="130">
      <t>モ</t>
    </rPh>
    <rPh sb="134" eb="136">
      <t>モンダイ</t>
    </rPh>
    <rPh sb="137" eb="140">
      <t>ケイエイシャ</t>
    </rPh>
    <rPh sb="141" eb="144">
      <t>ジュウギョウイン</t>
    </rPh>
    <rPh sb="145" eb="147">
      <t>セッテン</t>
    </rPh>
    <rPh sb="150" eb="152">
      <t>テンチョウ</t>
    </rPh>
    <rPh sb="158" eb="160">
      <t>リキリョウ</t>
    </rPh>
    <rPh sb="163" eb="165">
      <t>ライネン</t>
    </rPh>
    <rPh sb="169" eb="171">
      <t>トウシ</t>
    </rPh>
    <rPh sb="185" eb="186">
      <t>ウエ</t>
    </rPh>
    <rPh sb="188" eb="189">
      <t>ミ</t>
    </rPh>
    <rPh sb="194" eb="195">
      <t>シタ</t>
    </rPh>
    <rPh sb="197" eb="198">
      <t>ミ</t>
    </rPh>
    <phoneticPr fontId="106"/>
  </si>
  <si>
    <t>店舗教育は短時間と整理されたポイント学習から
　←　　　　食品取扱者の日常教本</t>
    <rPh sb="0" eb="4">
      <t>テンポキョウイク</t>
    </rPh>
    <rPh sb="5" eb="8">
      <t>タンジカン</t>
    </rPh>
    <rPh sb="9" eb="11">
      <t>セイリ</t>
    </rPh>
    <rPh sb="18" eb="20">
      <t>ガクシュウ</t>
    </rPh>
    <rPh sb="29" eb="34">
      <t>ショクヒントリアツカイシャ</t>
    </rPh>
    <rPh sb="35" eb="37">
      <t>ニチジョウ</t>
    </rPh>
    <rPh sb="37" eb="39">
      <t>キョウホン</t>
    </rPh>
    <phoneticPr fontId="106"/>
  </si>
  <si>
    <t>食品取扱者の日常教本</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</si>
</sst>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47">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20"/>
      <color rgb="FF000000"/>
      <name val="メイリオ"/>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20"/>
      <color theme="1"/>
      <name val="ＭＳ Ｐゴシック"/>
      <family val="3"/>
      <charset val="128"/>
    </font>
    <font>
      <sz val="12.55"/>
      <name val="ＭＳ Ｐゴシック"/>
      <family val="3"/>
      <charset val="128"/>
    </font>
    <font>
      <sz val="12.55"/>
      <name val="Inherit"/>
      <family val="2"/>
    </font>
    <font>
      <sz val="2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1"/>
      <color theme="1"/>
      <name val="Meiryo"/>
      <family val="3"/>
      <charset val="128"/>
    </font>
    <font>
      <b/>
      <sz val="16"/>
      <name val="游ゴシック"/>
      <family val="3"/>
      <charset val="128"/>
    </font>
    <font>
      <b/>
      <sz val="16"/>
      <color indexed="18"/>
      <name val="游ゴシック"/>
      <family val="3"/>
      <charset val="128"/>
    </font>
    <font>
      <sz val="12"/>
      <color theme="0"/>
      <name val="Arial"/>
      <family val="2"/>
    </font>
    <font>
      <b/>
      <sz val="13"/>
      <color rgb="FFFFFFFF"/>
      <name val="Arial"/>
      <family val="2"/>
    </font>
    <font>
      <b/>
      <sz val="13"/>
      <name val="Arial"/>
      <family val="2"/>
    </font>
    <font>
      <b/>
      <sz val="13"/>
      <name val="ＭＳ Ｐゴシック"/>
      <family val="3"/>
      <charset val="128"/>
      <scheme val="minor"/>
    </font>
    <font>
      <b/>
      <sz val="16"/>
      <color rgb="FF333333"/>
      <name val="メイリオ"/>
      <family val="3"/>
      <charset val="128"/>
    </font>
    <font>
      <b/>
      <sz val="16"/>
      <name val="メイリオ"/>
      <family val="3"/>
      <charset val="128"/>
    </font>
    <font>
      <b/>
      <sz val="20"/>
      <color rgb="FF000000"/>
      <name val="ＭＳ Ｐゴシック"/>
      <family val="3"/>
      <charset val="128"/>
    </font>
    <font>
      <b/>
      <sz val="15"/>
      <name val="メイリオ"/>
      <family val="3"/>
      <charset val="128"/>
    </font>
    <font>
      <b/>
      <sz val="20"/>
      <color rgb="FF000000"/>
      <name val="Arial"/>
      <family val="2"/>
      <charset val="128"/>
    </font>
    <font>
      <b/>
      <sz val="14"/>
      <name val="ＭＳ Ｐゴシック"/>
      <family val="3"/>
      <charset val="128"/>
      <scheme val="minor"/>
    </font>
    <font>
      <b/>
      <u/>
      <sz val="14"/>
      <name val="ＭＳ Ｐゴシック"/>
      <family val="3"/>
      <charset val="128"/>
    </font>
    <font>
      <b/>
      <sz val="16"/>
      <color rgb="FF000033"/>
      <name val="游ゴシック"/>
      <family val="3"/>
      <charset val="128"/>
    </font>
    <font>
      <b/>
      <sz val="10"/>
      <color indexed="10"/>
      <name val="ＭＳ Ｐゴシック"/>
      <family val="3"/>
      <charset val="128"/>
    </font>
    <font>
      <b/>
      <sz val="20"/>
      <color rgb="FF333333"/>
      <name val="ＭＳ Ｐゴシック"/>
      <family val="3"/>
      <charset val="128"/>
      <scheme val="minor"/>
    </font>
    <font>
      <b/>
      <sz val="15"/>
      <color theme="1"/>
      <name val="メイリオ"/>
      <family val="3"/>
      <charset val="128"/>
    </font>
    <font>
      <b/>
      <sz val="8"/>
      <color rgb="FFFF0000"/>
      <name val="メイリオ"/>
      <family val="3"/>
      <charset val="128"/>
    </font>
    <font>
      <b/>
      <sz val="8"/>
      <color rgb="FFFF0000"/>
      <name val="ＭＳ Ｐゴシック"/>
      <family val="3"/>
      <charset val="128"/>
    </font>
    <font>
      <sz val="20"/>
      <color theme="3"/>
      <name val="AR明朝体U"/>
      <family val="1"/>
      <charset val="128"/>
    </font>
    <font>
      <sz val="11"/>
      <color theme="3"/>
      <name val="ＭＳ Ｐゴシック"/>
      <family val="3"/>
      <charset val="128"/>
      <scheme val="minor"/>
    </font>
    <font>
      <sz val="13"/>
      <color rgb="FFFFFF00"/>
      <name val="Inherit"/>
    </font>
    <font>
      <sz val="13"/>
      <color theme="0"/>
      <name val="9,776"/>
    </font>
    <font>
      <sz val="14"/>
      <color rgb="FF333333"/>
      <name val="メイリオ"/>
      <family val="3"/>
      <charset val="128"/>
    </font>
    <font>
      <b/>
      <sz val="20"/>
      <color theme="0"/>
      <name val="ＭＳ Ｐゴシック"/>
      <family val="3"/>
      <charset val="128"/>
      <scheme val="minor"/>
    </font>
    <font>
      <sz val="11"/>
      <color theme="0"/>
      <name val="ＭＳ Ｐゴシック"/>
      <family val="3"/>
      <charset val="128"/>
      <scheme val="minor"/>
    </font>
    <font>
      <sz val="20"/>
      <color indexed="9"/>
      <name val="ＭＳ Ｐゴシック"/>
      <family val="3"/>
      <charset val="128"/>
    </font>
    <font>
      <sz val="10"/>
      <name val="Arial"/>
      <family val="2"/>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b/>
      <sz val="8"/>
      <color indexed="10"/>
      <name val="ＭＳ Ｐゴシック"/>
      <family val="3"/>
      <charset val="128"/>
    </font>
    <font>
      <sz val="10"/>
      <color rgb="FFFFC000"/>
      <name val="ＭＳ Ｐゴシック"/>
      <family val="3"/>
      <charset val="128"/>
    </font>
    <font>
      <sz val="10"/>
      <color indexed="5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4"/>
      <color indexed="53"/>
      <name val="ＭＳ Ｐゴシック"/>
      <family val="3"/>
      <charset val="128"/>
    </font>
    <font>
      <b/>
      <sz val="10"/>
      <color indexed="9"/>
      <name val="ＭＳ Ｐゴシック"/>
      <family val="3"/>
      <charset val="128"/>
    </font>
    <font>
      <b/>
      <sz val="13"/>
      <color rgb="FFFFFF00"/>
      <name val="Inherit"/>
      <family val="2"/>
    </font>
    <font>
      <b/>
      <sz val="13"/>
      <color rgb="FFFFFF00"/>
      <name val="ＭＳ Ｐゴシック"/>
      <family val="3"/>
      <charset val="128"/>
    </font>
    <font>
      <sz val="12"/>
      <color theme="0"/>
      <name val="ＭＳ Ｐゴシック"/>
      <family val="3"/>
      <charset val="128"/>
    </font>
    <font>
      <sz val="12"/>
      <color theme="0"/>
      <name val="Inherit"/>
      <family val="2"/>
    </font>
    <font>
      <b/>
      <sz val="12"/>
      <color theme="0"/>
      <name val="Inherit"/>
      <family val="2"/>
    </font>
    <font>
      <b/>
      <sz val="12"/>
      <color theme="0"/>
      <name val="Inherit"/>
    </font>
    <font>
      <b/>
      <sz val="13"/>
      <color rgb="FFFFFF00"/>
      <name val="ＭＳ Ｐゴシック"/>
      <family val="3"/>
      <charset val="128"/>
      <scheme val="minor"/>
    </font>
    <font>
      <b/>
      <sz val="13"/>
      <color rgb="FFFFFF00"/>
      <name val="ＭＳ ゴシック"/>
      <family val="3"/>
      <charset val="128"/>
    </font>
    <font>
      <b/>
      <u/>
      <sz val="13"/>
      <color rgb="FFFFFF00"/>
      <name val="ＭＳ Ｐゴシック"/>
      <family val="3"/>
      <charset val="128"/>
      <scheme val="minor"/>
    </font>
    <font>
      <b/>
      <u/>
      <sz val="13"/>
      <color theme="0"/>
      <name val="Arial"/>
      <family val="2"/>
    </font>
    <font>
      <b/>
      <u/>
      <sz val="13"/>
      <color theme="0"/>
      <name val="Inherit"/>
      <family val="2"/>
    </font>
    <font>
      <b/>
      <u/>
      <sz val="13"/>
      <color theme="0"/>
      <name val="9,776"/>
    </font>
    <font>
      <u/>
      <sz val="13"/>
      <color theme="0"/>
      <name val="Inherit"/>
    </font>
    <font>
      <b/>
      <u/>
      <sz val="12.55"/>
      <color rgb="FFFFFF00"/>
      <name val="Inherit"/>
    </font>
    <font>
      <b/>
      <u/>
      <sz val="12.55"/>
      <color rgb="FFFFFF00"/>
      <name val="Inherit"/>
      <family val="2"/>
    </font>
    <font>
      <b/>
      <sz val="14"/>
      <color theme="9" tint="-0.249977111117893"/>
      <name val="ＭＳ Ｐゴシック"/>
      <family val="3"/>
      <charset val="128"/>
    </font>
    <font>
      <u/>
      <sz val="13"/>
      <color rgb="FFFFFF00"/>
      <name val="Inherit"/>
    </font>
    <font>
      <sz val="16"/>
      <color rgb="FFFF0000"/>
      <name val="ＭＳ Ｐゴシック"/>
      <family val="3"/>
      <charset val="128"/>
    </font>
    <font>
      <sz val="14"/>
      <color indexed="63"/>
      <name val="Arial"/>
      <family val="2"/>
    </font>
    <font>
      <sz val="8.8000000000000007"/>
      <color indexed="23"/>
      <name val="ＭＳ Ｐゴシック"/>
      <family val="3"/>
      <charset val="128"/>
    </font>
    <font>
      <sz val="9"/>
      <color indexed="63"/>
      <name val="ＭＳ Ｐゴシック"/>
      <family val="3"/>
      <charset val="128"/>
    </font>
    <font>
      <b/>
      <u/>
      <sz val="12"/>
      <color indexed="13"/>
      <name val="ＭＳ Ｐゴシック"/>
      <family val="3"/>
      <charset val="128"/>
    </font>
    <font>
      <b/>
      <sz val="12"/>
      <color indexed="13"/>
      <name val="ＭＳ Ｐゴシック"/>
      <family val="3"/>
      <charset val="128"/>
    </font>
    <font>
      <sz val="14"/>
      <color indexed="63"/>
      <name val="ＭＳ Ｐゴシック"/>
      <family val="3"/>
      <charset val="128"/>
    </font>
    <font>
      <b/>
      <sz val="14"/>
      <color indexed="12"/>
      <name val="ＭＳ Ｐゴシック"/>
      <family val="3"/>
      <charset val="128"/>
    </font>
    <font>
      <b/>
      <u/>
      <sz val="12"/>
      <color indexed="51"/>
      <name val="ＭＳ Ｐゴシック"/>
      <family val="3"/>
      <charset val="128"/>
    </font>
    <font>
      <b/>
      <sz val="12"/>
      <color indexed="43"/>
      <name val="ＭＳ Ｐゴシック"/>
      <family val="3"/>
      <charset val="128"/>
    </font>
    <font>
      <b/>
      <sz val="13"/>
      <color theme="0"/>
      <name val="ＭＳ Ｐゴシック"/>
      <family val="3"/>
      <charset val="128"/>
    </font>
    <font>
      <b/>
      <sz val="14"/>
      <color theme="9"/>
      <name val="ＭＳ Ｐゴシック"/>
      <family val="3"/>
      <charset val="128"/>
    </font>
    <font>
      <b/>
      <sz val="18"/>
      <color theme="1"/>
      <name val="ＭＳ Ｐゴシック"/>
      <family val="3"/>
      <charset val="128"/>
      <scheme val="minor"/>
    </font>
  </fonts>
  <fills count="55">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7BB2F5"/>
        <bgColor indexed="64"/>
      </patternFill>
    </fill>
    <fill>
      <patternFill patternType="solid">
        <fgColor rgb="FFFFCC99"/>
        <bgColor indexed="64"/>
      </patternFill>
    </fill>
    <fill>
      <patternFill patternType="solid">
        <fgColor rgb="FFFF9900"/>
        <bgColor indexed="64"/>
      </patternFill>
    </fill>
    <fill>
      <patternFill patternType="solid">
        <fgColor theme="4" tint="-0.249977111117893"/>
        <bgColor indexed="64"/>
      </patternFill>
    </fill>
    <fill>
      <patternFill patternType="solid">
        <fgColor rgb="FF92D050"/>
        <bgColor indexed="64"/>
      </patternFill>
    </fill>
    <fill>
      <patternFill patternType="solid">
        <fgColor theme="5" tint="0.59999389629810485"/>
        <bgColor indexed="64"/>
      </patternFill>
    </fill>
    <fill>
      <patternFill patternType="solid">
        <fgColor rgb="FF6DDDF7"/>
        <bgColor indexed="64"/>
      </patternFill>
    </fill>
    <fill>
      <patternFill patternType="solid">
        <fgColor theme="7" tint="0.59999389629810485"/>
        <bgColor indexed="64"/>
      </patternFill>
    </fill>
    <fill>
      <patternFill patternType="solid">
        <fgColor indexed="60"/>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rgb="FF002060"/>
        <bgColor indexed="64"/>
      </patternFill>
    </fill>
  </fills>
  <borders count="247">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medium">
        <color indexed="12"/>
      </left>
      <right/>
      <top/>
      <bottom style="thin">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auto="1"/>
      </left>
      <right style="medium">
        <color indexed="12"/>
      </right>
      <top style="thin">
        <color indexed="12"/>
      </top>
      <bottom/>
      <diagonal/>
    </border>
    <border>
      <left style="medium">
        <color auto="1"/>
      </left>
      <right style="thick">
        <color indexed="12"/>
      </right>
      <top/>
      <bottom style="thin">
        <color auto="1"/>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12"/>
      </left>
      <right style="medium">
        <color indexed="12"/>
      </right>
      <top style="medium">
        <color indexed="12"/>
      </top>
      <bottom style="medium">
        <color indexed="12"/>
      </bottom>
      <diagonal/>
    </border>
    <border>
      <left style="medium">
        <color auto="1"/>
      </left>
      <right/>
      <top/>
      <bottom style="thin">
        <color indexed="12"/>
      </bottom>
      <diagonal/>
    </border>
    <border>
      <left style="medium">
        <color indexed="12"/>
      </left>
      <right style="medium">
        <color indexed="12"/>
      </right>
      <top style="thin">
        <color indexed="12"/>
      </top>
      <bottom style="medium">
        <color indexed="12"/>
      </bottom>
      <diagonal/>
    </border>
    <border>
      <left style="medium">
        <color indexed="12"/>
      </left>
      <right/>
      <top style="thin">
        <color indexed="12"/>
      </top>
      <bottom style="thin">
        <color indexed="12"/>
      </bottom>
      <diagonal/>
    </border>
    <border>
      <left style="medium">
        <color indexed="12"/>
      </left>
      <right style="medium">
        <color indexed="12"/>
      </right>
      <top style="thin">
        <color indexed="12"/>
      </top>
      <bottom/>
      <diagonal/>
    </border>
    <border>
      <left style="medium">
        <color rgb="FFFFFF00"/>
      </left>
      <right/>
      <top style="medium">
        <color rgb="FFFFFF00"/>
      </top>
      <bottom/>
      <diagonal/>
    </border>
    <border>
      <left/>
      <right/>
      <top style="medium">
        <color rgb="FFFFFF00"/>
      </top>
      <bottom/>
      <diagonal/>
    </border>
    <border>
      <left/>
      <right style="medium">
        <color rgb="FFFFFF00"/>
      </right>
      <top style="medium">
        <color rgb="FFFFFF00"/>
      </top>
      <bottom/>
      <diagonal/>
    </border>
    <border>
      <left style="medium">
        <color rgb="FFFFFF00"/>
      </left>
      <right/>
      <top/>
      <bottom/>
      <diagonal/>
    </border>
    <border>
      <left/>
      <right style="medium">
        <color rgb="FFFFFF00"/>
      </right>
      <top/>
      <bottom/>
      <diagonal/>
    </border>
    <border>
      <left style="medium">
        <color rgb="FFFFFF00"/>
      </left>
      <right/>
      <top/>
      <bottom style="medium">
        <color rgb="FFFFFF00"/>
      </bottom>
      <diagonal/>
    </border>
    <border>
      <left/>
      <right/>
      <top/>
      <bottom style="medium">
        <color rgb="FFFFFF00"/>
      </bottom>
      <diagonal/>
    </border>
    <border>
      <left/>
      <right style="medium">
        <color rgb="FFFFFF00"/>
      </right>
      <top/>
      <bottom style="medium">
        <color rgb="FFFFFF00"/>
      </bottom>
      <diagonal/>
    </border>
    <border>
      <left style="medium">
        <color indexed="23"/>
      </left>
      <right style="medium">
        <color indexed="12"/>
      </right>
      <top/>
      <bottom style="medium">
        <color indexed="23"/>
      </bottom>
      <diagonal/>
    </border>
    <border>
      <left style="medium">
        <color theme="1" tint="4.9989318521683403E-2"/>
      </left>
      <right style="medium">
        <color theme="1" tint="4.9989318521683403E-2"/>
      </right>
      <top style="medium">
        <color indexed="23"/>
      </top>
      <bottom style="medium">
        <color theme="1" tint="4.9989318521683403E-2"/>
      </bottom>
      <diagonal/>
    </border>
    <border>
      <left style="medium">
        <color indexed="23"/>
      </left>
      <right style="medium">
        <color indexed="23"/>
      </right>
      <top style="medium">
        <color indexed="23"/>
      </top>
      <bottom style="medium">
        <color theme="1" tint="4.9989318521683403E-2"/>
      </bottom>
      <diagonal/>
    </border>
    <border>
      <left/>
      <right style="medium">
        <color rgb="FF888888"/>
      </right>
      <top style="medium">
        <color indexed="23"/>
      </top>
      <bottom style="medium">
        <color theme="1" tint="4.9989318521683403E-2"/>
      </bottom>
      <diagonal/>
    </border>
    <border>
      <left/>
      <right style="medium">
        <color rgb="FFD0D0D0"/>
      </right>
      <top style="medium">
        <color indexed="23"/>
      </top>
      <bottom style="medium">
        <color theme="1" tint="4.9989318521683403E-2"/>
      </bottom>
      <diagonal/>
    </border>
    <border>
      <left style="medium">
        <color indexed="23"/>
      </left>
      <right style="medium">
        <color indexed="12"/>
      </right>
      <top style="medium">
        <color indexed="23"/>
      </top>
      <bottom style="medium">
        <color theme="1" tint="4.9989318521683403E-2"/>
      </bottom>
      <diagonal/>
    </border>
    <border>
      <left style="medium">
        <color indexed="53"/>
      </left>
      <right/>
      <top style="medium">
        <color indexed="53"/>
      </top>
      <bottom/>
      <diagonal/>
    </border>
    <border>
      <left/>
      <right/>
      <top style="medium">
        <color indexed="53"/>
      </top>
      <bottom/>
      <diagonal/>
    </border>
    <border>
      <left/>
      <right style="medium">
        <color indexed="53"/>
      </right>
      <top style="medium">
        <color indexed="53"/>
      </top>
      <bottom/>
      <diagonal/>
    </border>
    <border>
      <left style="medium">
        <color indexed="53"/>
      </left>
      <right/>
      <top/>
      <bottom/>
      <diagonal/>
    </border>
    <border>
      <left/>
      <right style="medium">
        <color indexed="53"/>
      </right>
      <top/>
      <bottom/>
      <diagonal/>
    </border>
    <border>
      <left style="medium">
        <color indexed="53"/>
      </left>
      <right/>
      <top/>
      <bottom style="medium">
        <color indexed="53"/>
      </bottom>
      <diagonal/>
    </border>
    <border>
      <left/>
      <right/>
      <top/>
      <bottom style="medium">
        <color indexed="53"/>
      </bottom>
      <diagonal/>
    </border>
    <border>
      <left/>
      <right style="medium">
        <color indexed="53"/>
      </right>
      <top/>
      <bottom style="medium">
        <color indexed="53"/>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62" fillId="0" borderId="0"/>
    <xf numFmtId="0" fontId="163" fillId="0" borderId="0" applyNumberFormat="0" applyFill="0" applyBorder="0" applyAlignment="0" applyProtection="0"/>
    <xf numFmtId="0" fontId="162" fillId="0" borderId="0"/>
  </cellStyleXfs>
  <cellXfs count="886">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4" fillId="5" borderId="7" xfId="2" applyFont="1" applyFill="1" applyBorder="1" applyAlignment="1">
      <alignment horizontal="center" vertical="center" wrapText="1"/>
    </xf>
    <xf numFmtId="0" fontId="6" fillId="6"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6"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6" borderId="13" xfId="2" applyFont="1" applyFill="1" applyBorder="1" applyAlignment="1">
      <alignment horizontal="center" vertical="center"/>
    </xf>
    <xf numFmtId="0" fontId="23" fillId="6" borderId="7" xfId="2" applyFont="1" applyFill="1" applyBorder="1" applyAlignment="1">
      <alignment horizontal="center" vertical="center"/>
    </xf>
    <xf numFmtId="0" fontId="23" fillId="0" borderId="13" xfId="2" applyFont="1" applyBorder="1" applyAlignment="1">
      <alignment horizontal="center" vertical="center"/>
    </xf>
    <xf numFmtId="0" fontId="6" fillId="2" borderId="8" xfId="2" applyFill="1" applyBorder="1" applyAlignment="1">
      <alignment horizontal="center" vertical="center" wrapText="1"/>
    </xf>
    <xf numFmtId="0" fontId="23" fillId="6" borderId="15" xfId="2" applyFont="1" applyFill="1" applyBorder="1" applyAlignment="1">
      <alignment horizontal="center" vertical="center"/>
    </xf>
    <xf numFmtId="177" fontId="17" fillId="6" borderId="16" xfId="2" applyNumberFormat="1" applyFont="1" applyFill="1" applyBorder="1" applyAlignment="1">
      <alignment horizontal="center" vertical="center" wrapText="1"/>
    </xf>
    <xf numFmtId="0" fontId="23" fillId="6" borderId="9" xfId="2" applyFont="1" applyFill="1" applyBorder="1" applyAlignment="1">
      <alignment horizontal="center" vertical="center"/>
    </xf>
    <xf numFmtId="0" fontId="6" fillId="6" borderId="15" xfId="2" applyFill="1" applyBorder="1">
      <alignment vertical="center"/>
    </xf>
    <xf numFmtId="0" fontId="6" fillId="6" borderId="16" xfId="2" applyFill="1" applyBorder="1">
      <alignment vertical="center"/>
    </xf>
    <xf numFmtId="0" fontId="6" fillId="6" borderId="9" xfId="2" applyFill="1" applyBorder="1">
      <alignment vertical="center"/>
    </xf>
    <xf numFmtId="0" fontId="6" fillId="6" borderId="17" xfId="2" applyFill="1" applyBorder="1">
      <alignment vertical="center"/>
    </xf>
    <xf numFmtId="0" fontId="6" fillId="6" borderId="4" xfId="2" applyFill="1" applyBorder="1">
      <alignment vertical="center"/>
    </xf>
    <xf numFmtId="0" fontId="6" fillId="0" borderId="17" xfId="2" applyBorder="1">
      <alignment vertical="center"/>
    </xf>
    <xf numFmtId="0" fontId="6" fillId="6" borderId="19" xfId="2" applyFill="1" applyBorder="1">
      <alignment vertical="center"/>
    </xf>
    <xf numFmtId="0" fontId="6" fillId="6" borderId="20" xfId="2" applyFill="1" applyBorder="1">
      <alignment vertical="center"/>
    </xf>
    <xf numFmtId="0" fontId="6" fillId="6" borderId="21" xfId="2" applyFill="1"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6" fillId="0" borderId="25" xfId="2" applyBorder="1">
      <alignment vertical="center"/>
    </xf>
    <xf numFmtId="0" fontId="18" fillId="3" borderId="26" xfId="2" applyFont="1" applyFill="1" applyBorder="1" applyAlignment="1">
      <alignment horizontal="center" vertical="center" wrapText="1"/>
    </xf>
    <xf numFmtId="0" fontId="25" fillId="0" borderId="0" xfId="2" applyFont="1">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10" fillId="2" borderId="33" xfId="2" applyFont="1" applyFill="1" applyBorder="1" applyAlignment="1">
      <alignment horizontal="center" vertical="center"/>
    </xf>
    <xf numFmtId="14" fontId="10" fillId="2" borderId="34" xfId="2" applyNumberFormat="1" applyFont="1" applyFill="1" applyBorder="1" applyAlignment="1">
      <alignment horizontal="center" vertical="center"/>
    </xf>
    <xf numFmtId="0" fontId="6" fillId="6" borderId="0" xfId="2" applyFill="1" applyAlignment="1">
      <alignment vertical="center" wrapText="1"/>
    </xf>
    <xf numFmtId="0" fontId="15" fillId="6" borderId="36" xfId="2" applyFont="1" applyFill="1" applyBorder="1" applyAlignment="1">
      <alignment vertical="center" wrapText="1"/>
    </xf>
    <xf numFmtId="0" fontId="6" fillId="6" borderId="37" xfId="2" applyFill="1" applyBorder="1" applyAlignment="1">
      <alignment vertical="center" wrapText="1"/>
    </xf>
    <xf numFmtId="0" fontId="6" fillId="6" borderId="38" xfId="2" applyFill="1" applyBorder="1" applyAlignment="1">
      <alignment vertical="center" wrapText="1"/>
    </xf>
    <xf numFmtId="0" fontId="10" fillId="6"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10" borderId="44" xfId="17" applyFont="1" applyFill="1" applyBorder="1" applyAlignment="1">
      <alignment horizontal="left" vertical="center"/>
    </xf>
    <xf numFmtId="0" fontId="34" fillId="10" borderId="45" xfId="17" applyFont="1" applyFill="1" applyBorder="1" applyAlignment="1">
      <alignment horizontal="center" vertical="center"/>
    </xf>
    <xf numFmtId="0" fontId="34" fillId="10" borderId="45" xfId="2" applyFont="1" applyFill="1" applyBorder="1" applyAlignment="1">
      <alignment horizontal="center" vertical="center"/>
    </xf>
    <xf numFmtId="0" fontId="35" fillId="10" borderId="45" xfId="2" applyFont="1" applyFill="1" applyBorder="1" applyAlignment="1">
      <alignment horizontal="center" vertical="center"/>
    </xf>
    <xf numFmtId="0" fontId="35" fillId="10" borderId="46"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10" borderId="47" xfId="2" applyFont="1" applyFill="1" applyBorder="1" applyAlignment="1">
      <alignment horizontal="center" vertical="center"/>
    </xf>
    <xf numFmtId="0" fontId="35" fillId="10" borderId="48"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1" borderId="48"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47" xfId="1" applyFill="1" applyBorder="1" applyAlignment="1" applyProtection="1">
      <alignment vertical="center"/>
    </xf>
    <xf numFmtId="0" fontId="1" fillId="11" borderId="48" xfId="17" applyFill="1" applyBorder="1" applyAlignment="1">
      <alignment horizontal="center" vertical="center"/>
    </xf>
    <xf numFmtId="0" fontId="42" fillId="0" borderId="0" xfId="2" applyFont="1">
      <alignment vertical="center"/>
    </xf>
    <xf numFmtId="0" fontId="8" fillId="11" borderId="0" xfId="1" applyFill="1" applyBorder="1" applyAlignment="1" applyProtection="1">
      <alignment vertical="center" wrapText="1"/>
    </xf>
    <xf numFmtId="0" fontId="6" fillId="11" borderId="48"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0" fillId="13" borderId="54" xfId="17" applyFont="1" applyFill="1" applyBorder="1" applyAlignment="1">
      <alignment horizontal="center" vertical="center"/>
    </xf>
    <xf numFmtId="0" fontId="57"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14" fillId="3" borderId="57" xfId="17" applyFont="1" applyFill="1" applyBorder="1" applyAlignment="1">
      <alignment horizontal="center" vertical="center" wrapText="1"/>
    </xf>
    <xf numFmtId="0" fontId="59" fillId="3" borderId="57" xfId="17" applyFont="1" applyFill="1" applyBorder="1" applyAlignment="1">
      <alignment horizontal="center" vertical="center" wrapText="1"/>
    </xf>
    <xf numFmtId="0" fontId="7" fillId="3" borderId="58" xfId="17" applyFont="1" applyFill="1" applyBorder="1" applyAlignment="1">
      <alignment horizontal="center" vertical="center" wrapText="1"/>
    </xf>
    <xf numFmtId="0" fontId="7" fillId="3" borderId="35" xfId="17" applyFont="1" applyFill="1" applyBorder="1" applyAlignment="1">
      <alignment horizontal="center" vertical="center" wrapText="1"/>
    </xf>
    <xf numFmtId="176" fontId="60" fillId="3" borderId="41" xfId="17" applyNumberFormat="1" applyFont="1" applyFill="1" applyBorder="1" applyAlignment="1">
      <alignment horizontal="center" vertical="center" wrapText="1"/>
    </xf>
    <xf numFmtId="0" fontId="60" fillId="3" borderId="41" xfId="17" applyFont="1" applyFill="1" applyBorder="1" applyAlignment="1">
      <alignment horizontal="left" vertical="center" wrapText="1"/>
    </xf>
    <xf numFmtId="0" fontId="7" fillId="3" borderId="30" xfId="17" applyFont="1" applyFill="1" applyBorder="1" applyAlignment="1">
      <alignment horizontal="center" vertical="center" wrapText="1"/>
    </xf>
    <xf numFmtId="176" fontId="60" fillId="14" borderId="59" xfId="17" applyNumberFormat="1" applyFont="1" applyFill="1" applyBorder="1" applyAlignment="1">
      <alignment horizontal="center" vertical="center" wrapText="1"/>
    </xf>
    <xf numFmtId="0" fontId="60" fillId="14" borderId="59" xfId="17" applyFont="1" applyFill="1" applyBorder="1" applyAlignment="1">
      <alignment horizontal="left" vertical="center" wrapText="1"/>
    </xf>
    <xf numFmtId="0" fontId="64" fillId="15" borderId="60" xfId="17" applyFont="1" applyFill="1" applyBorder="1" applyAlignment="1">
      <alignment horizontal="center" vertical="center" wrapText="1"/>
    </xf>
    <xf numFmtId="176" fontId="62" fillId="15" borderId="60" xfId="17" applyNumberFormat="1" applyFont="1" applyFill="1" applyBorder="1" applyAlignment="1">
      <alignment horizontal="center" vertical="center" wrapText="1"/>
    </xf>
    <xf numFmtId="181" fontId="64" fillId="11" borderId="60" xfId="0" applyNumberFormat="1" applyFont="1" applyFill="1" applyBorder="1" applyAlignment="1">
      <alignment horizontal="center" vertical="center"/>
    </xf>
    <xf numFmtId="0" fontId="64" fillId="15" borderId="61" xfId="17" applyFont="1" applyFill="1" applyBorder="1" applyAlignment="1">
      <alignment horizontal="center" vertical="center" wrapText="1"/>
    </xf>
    <xf numFmtId="182" fontId="66" fillId="15" borderId="62" xfId="17" applyNumberFormat="1" applyFont="1" applyFill="1" applyBorder="1" applyAlignment="1">
      <alignment horizontal="center" vertical="center" wrapText="1"/>
    </xf>
    <xf numFmtId="0" fontId="7"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4" fillId="3" borderId="37" xfId="17" applyFont="1" applyFill="1" applyBorder="1" applyAlignment="1">
      <alignment horizontal="center" vertical="center" wrapText="1"/>
    </xf>
    <xf numFmtId="0" fontId="59" fillId="3" borderId="37" xfId="17" applyFont="1" applyFill="1" applyBorder="1" applyAlignment="1">
      <alignment horizontal="center" vertical="center" wrapText="1"/>
    </xf>
    <xf numFmtId="0" fontId="7" fillId="3" borderId="38"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4" xfId="2" applyBorder="1" applyAlignment="1">
      <alignment vertical="top" wrapText="1"/>
    </xf>
    <xf numFmtId="0" fontId="6" fillId="16" borderId="14" xfId="2" applyFill="1" applyBorder="1" applyAlignment="1">
      <alignment vertical="top" wrapText="1"/>
    </xf>
    <xf numFmtId="0" fontId="23" fillId="0" borderId="0" xfId="2" applyFont="1" applyAlignment="1">
      <alignment vertical="top" wrapText="1"/>
    </xf>
    <xf numFmtId="0" fontId="6" fillId="2" borderId="14" xfId="2" applyFill="1" applyBorder="1" applyAlignment="1">
      <alignment vertical="top" wrapText="1"/>
    </xf>
    <xf numFmtId="0" fontId="6" fillId="2" borderId="64" xfId="2" applyFill="1" applyBorder="1" applyAlignment="1">
      <alignment vertical="top" wrapText="1"/>
    </xf>
    <xf numFmtId="0" fontId="6" fillId="2" borderId="65" xfId="2" applyFill="1" applyBorder="1" applyAlignment="1">
      <alignment vertical="top" wrapText="1"/>
    </xf>
    <xf numFmtId="0" fontId="1" fillId="2" borderId="66" xfId="2" applyFont="1" applyFill="1" applyBorder="1" applyAlignment="1">
      <alignment vertical="top" wrapText="1"/>
    </xf>
    <xf numFmtId="0" fontId="1" fillId="2" borderId="64" xfId="2" applyFont="1" applyFill="1" applyBorder="1" applyAlignment="1">
      <alignment vertical="top" wrapText="1"/>
    </xf>
    <xf numFmtId="0" fontId="1" fillId="2" borderId="63" xfId="2" applyFont="1" applyFill="1" applyBorder="1" applyAlignment="1">
      <alignment vertical="top" wrapText="1"/>
    </xf>
    <xf numFmtId="0" fontId="6" fillId="3" borderId="14" xfId="2" applyFill="1" applyBorder="1">
      <alignment vertical="center"/>
    </xf>
    <xf numFmtId="0" fontId="1" fillId="3" borderId="67" xfId="2" applyFont="1" applyFill="1" applyBorder="1" applyAlignment="1">
      <alignment vertical="top" wrapText="1"/>
    </xf>
    <xf numFmtId="0" fontId="6" fillId="17" borderId="14" xfId="2" applyFill="1" applyBorder="1">
      <alignment vertical="center"/>
    </xf>
    <xf numFmtId="0" fontId="0" fillId="0" borderId="69" xfId="0" applyBorder="1">
      <alignment vertical="center"/>
    </xf>
    <xf numFmtId="0" fontId="15" fillId="0" borderId="69" xfId="0" applyFont="1" applyBorder="1">
      <alignment vertical="center"/>
    </xf>
    <xf numFmtId="0" fontId="0" fillId="0" borderId="70" xfId="0" applyBorder="1">
      <alignment vertical="center"/>
    </xf>
    <xf numFmtId="0" fontId="0" fillId="0" borderId="50" xfId="0" applyBorder="1">
      <alignment vertical="center"/>
    </xf>
    <xf numFmtId="177" fontId="12" fillId="22" borderId="8" xfId="2" applyNumberFormat="1" applyFont="1" applyFill="1" applyBorder="1" applyAlignment="1">
      <alignment horizontal="center" vertical="center" shrinkToFit="1"/>
    </xf>
    <xf numFmtId="0" fontId="25" fillId="22" borderId="0" xfId="1" applyFont="1" applyFill="1" applyBorder="1" applyAlignment="1" applyProtection="1">
      <alignment vertical="top" wrapText="1"/>
    </xf>
    <xf numFmtId="0" fontId="25" fillId="22" borderId="0" xfId="2" applyFont="1" applyFill="1" applyAlignment="1">
      <alignment vertical="top" wrapText="1"/>
    </xf>
    <xf numFmtId="0" fontId="25" fillId="22" borderId="30"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8" xfId="2" applyFill="1" applyBorder="1" applyAlignment="1">
      <alignment horizontal="center" vertical="center" wrapText="1"/>
    </xf>
    <xf numFmtId="0" fontId="6" fillId="0" borderId="105" xfId="2" applyBorder="1" applyAlignment="1">
      <alignment horizontal="center" vertical="center" wrapText="1"/>
    </xf>
    <xf numFmtId="0" fontId="6" fillId="7" borderId="105" xfId="2" applyFill="1" applyBorder="1" applyAlignment="1">
      <alignment horizontal="center" vertical="center" wrapText="1"/>
    </xf>
    <xf numFmtId="0" fontId="1" fillId="6" borderId="0" xfId="2" applyFont="1" applyFill="1">
      <alignment vertical="center"/>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69" xfId="0" applyBorder="1" applyAlignment="1">
      <alignment vertical="top"/>
    </xf>
    <xf numFmtId="0" fontId="0" fillId="0" borderId="0" xfId="0" applyAlignment="1">
      <alignment vertical="top"/>
    </xf>
    <xf numFmtId="0" fontId="76" fillId="22" borderId="0" xfId="0" applyFont="1" applyFill="1">
      <alignment vertical="center"/>
    </xf>
    <xf numFmtId="0" fontId="75" fillId="22" borderId="0" xfId="0" applyFont="1" applyFill="1">
      <alignment vertical="center"/>
    </xf>
    <xf numFmtId="0" fontId="1" fillId="16" borderId="66" xfId="2" applyFont="1" applyFill="1" applyBorder="1" applyAlignment="1">
      <alignment vertical="top" wrapText="1"/>
    </xf>
    <xf numFmtId="0" fontId="79" fillId="0" borderId="0" xfId="0" applyFont="1" applyAlignment="1">
      <alignment horizontal="justify" vertical="center"/>
    </xf>
    <xf numFmtId="0" fontId="82" fillId="0" borderId="58" xfId="0" applyFont="1" applyBorder="1" applyAlignment="1">
      <alignment horizontal="justify" vertical="center" wrapText="1"/>
    </xf>
    <xf numFmtId="0" fontId="82" fillId="0" borderId="38" xfId="0" applyFont="1" applyBorder="1" applyAlignment="1">
      <alignment horizontal="justify" vertical="center" wrapText="1"/>
    </xf>
    <xf numFmtId="0" fontId="79" fillId="0" borderId="111" xfId="0" applyFont="1" applyBorder="1" applyAlignment="1">
      <alignment horizontal="center" vertical="center" wrapText="1"/>
    </xf>
    <xf numFmtId="0" fontId="79" fillId="0" borderId="38" xfId="0" applyFont="1" applyBorder="1" applyAlignment="1">
      <alignment horizontal="center" vertical="center" wrapText="1"/>
    </xf>
    <xf numFmtId="0" fontId="79" fillId="30" borderId="38" xfId="0" applyFont="1" applyFill="1" applyBorder="1" applyAlignment="1">
      <alignment horizontal="justify" vertical="center" wrapText="1"/>
    </xf>
    <xf numFmtId="0" fontId="79" fillId="0" borderId="38" xfId="0" applyFont="1" applyBorder="1" applyAlignment="1">
      <alignment horizontal="justify" vertical="center" wrapText="1"/>
    </xf>
    <xf numFmtId="0" fontId="7" fillId="31" borderId="57"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6" borderId="111" xfId="0" applyFont="1" applyFill="1" applyBorder="1" applyAlignment="1">
      <alignment horizontal="center" vertical="center" wrapText="1"/>
    </xf>
    <xf numFmtId="0" fontId="79" fillId="26" borderId="38" xfId="0" applyFont="1" applyFill="1" applyBorder="1" applyAlignment="1">
      <alignment horizontal="center" vertical="center" wrapText="1"/>
    </xf>
    <xf numFmtId="0" fontId="79" fillId="26" borderId="38" xfId="0" applyFont="1" applyFill="1" applyBorder="1" applyAlignment="1">
      <alignment horizontal="justify" vertical="center" wrapText="1"/>
    </xf>
    <xf numFmtId="0" fontId="74" fillId="22" borderId="0" xfId="0" applyFont="1" applyFill="1" applyAlignment="1">
      <alignment horizontal="center" vertical="center"/>
    </xf>
    <xf numFmtId="0" fontId="79" fillId="22" borderId="111" xfId="0" applyFont="1" applyFill="1" applyBorder="1" applyAlignment="1">
      <alignment horizontal="center" vertical="center" wrapText="1"/>
    </xf>
    <xf numFmtId="0" fontId="79" fillId="22" borderId="38" xfId="0" applyFont="1" applyFill="1" applyBorder="1" applyAlignment="1">
      <alignment horizontal="center" vertical="center" wrapText="1"/>
    </xf>
    <xf numFmtId="0" fontId="79" fillId="22" borderId="38" xfId="0" applyFont="1" applyFill="1" applyBorder="1" applyAlignment="1">
      <alignment horizontal="justify" vertical="center" wrapText="1"/>
    </xf>
    <xf numFmtId="0" fontId="71" fillId="26" borderId="0" xfId="0" applyFont="1" applyFill="1" applyAlignment="1">
      <alignment vertical="top" wrapText="1"/>
    </xf>
    <xf numFmtId="0" fontId="8" fillId="0" borderId="134" xfId="1" applyFill="1" applyBorder="1" applyAlignment="1" applyProtection="1">
      <alignment vertical="center" wrapText="1"/>
    </xf>
    <xf numFmtId="0" fontId="97" fillId="0" borderId="58" xfId="0" applyFont="1" applyBorder="1" applyAlignment="1">
      <alignment horizontal="justify" vertical="center" wrapText="1"/>
    </xf>
    <xf numFmtId="0" fontId="97" fillId="0" borderId="38" xfId="0" applyFont="1" applyBorder="1" applyAlignment="1">
      <alignment horizontal="justify" vertical="center" wrapText="1"/>
    </xf>
    <xf numFmtId="0" fontId="97" fillId="30" borderId="38"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3" borderId="135" xfId="0" applyFont="1" applyFill="1" applyBorder="1" applyAlignment="1">
      <alignment horizontal="center" vertical="center" wrapText="1"/>
    </xf>
    <xf numFmtId="0" fontId="0" fillId="27" borderId="0" xfId="0" applyFill="1">
      <alignment vertical="center"/>
    </xf>
    <xf numFmtId="0" fontId="79" fillId="22" borderId="0" xfId="0" applyFont="1" applyFill="1" applyAlignment="1">
      <alignment horizontal="justify" vertical="center"/>
    </xf>
    <xf numFmtId="14" fontId="6" fillId="0" borderId="0" xfId="2" applyNumberFormat="1">
      <alignment vertical="center"/>
    </xf>
    <xf numFmtId="0" fontId="18" fillId="2" borderId="43"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6" borderId="0" xfId="0" applyFont="1" applyFill="1" applyAlignment="1">
      <alignment vertical="top" wrapText="1"/>
    </xf>
    <xf numFmtId="0" fontId="72" fillId="27" borderId="0" xfId="0" applyFont="1" applyFill="1" applyAlignment="1">
      <alignment vertical="top" wrapText="1"/>
    </xf>
    <xf numFmtId="0" fontId="95" fillId="27"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horizontal="center" vertical="center" wrapText="1"/>
    </xf>
    <xf numFmtId="0" fontId="96" fillId="27" borderId="0" xfId="0" applyFont="1" applyFill="1" applyAlignment="1">
      <alignment horizontal="center" vertical="top" wrapText="1"/>
    </xf>
    <xf numFmtId="0" fontId="98" fillId="27" borderId="0" xfId="0" applyFont="1" applyFill="1" applyAlignment="1">
      <alignment horizontal="center" vertical="top" wrapText="1"/>
    </xf>
    <xf numFmtId="0" fontId="96" fillId="27" borderId="0" xfId="0" applyFont="1" applyFill="1" applyAlignment="1">
      <alignment vertical="top" wrapText="1"/>
    </xf>
    <xf numFmtId="0" fontId="28" fillId="28" borderId="0" xfId="0" applyFont="1" applyFill="1">
      <alignment vertical="center"/>
    </xf>
    <xf numFmtId="0" fontId="110" fillId="24" borderId="32" xfId="2" applyFont="1" applyFill="1" applyBorder="1" applyAlignment="1">
      <alignment horizontal="center" vertical="center" wrapText="1"/>
    </xf>
    <xf numFmtId="0" fontId="112" fillId="3" borderId="42" xfId="2" applyFont="1" applyFill="1" applyBorder="1" applyAlignment="1">
      <alignment horizontal="center" vertical="center"/>
    </xf>
    <xf numFmtId="14" fontId="112" fillId="3" borderId="41" xfId="2" applyNumberFormat="1" applyFont="1" applyFill="1" applyBorder="1" applyAlignment="1">
      <alignment horizontal="center" vertical="center"/>
    </xf>
    <xf numFmtId="14" fontId="112" fillId="3" borderId="1" xfId="2" applyNumberFormat="1" applyFont="1" applyFill="1" applyBorder="1" applyAlignment="1">
      <alignment horizontal="center" vertical="center"/>
    </xf>
    <xf numFmtId="0" fontId="112" fillId="3" borderId="40" xfId="2" applyFont="1" applyFill="1" applyBorder="1" applyAlignment="1">
      <alignment horizontal="center" vertical="center"/>
    </xf>
    <xf numFmtId="14" fontId="112" fillId="3" borderId="2" xfId="2" applyNumberFormat="1" applyFont="1" applyFill="1" applyBorder="1" applyAlignment="1">
      <alignment horizontal="center" vertical="center"/>
    </xf>
    <xf numFmtId="0" fontId="112" fillId="3" borderId="9" xfId="2" applyFont="1" applyFill="1" applyBorder="1" applyAlignment="1">
      <alignment horizontal="center" vertical="center"/>
    </xf>
    <xf numFmtId="0" fontId="112" fillId="22" borderId="0" xfId="2" applyFont="1" applyFill="1" applyAlignment="1">
      <alignment horizontal="center" vertical="center"/>
    </xf>
    <xf numFmtId="14" fontId="112" fillId="22" borderId="0" xfId="2" applyNumberFormat="1" applyFont="1" applyFill="1" applyAlignment="1">
      <alignment horizontal="center" vertical="center"/>
    </xf>
    <xf numFmtId="0" fontId="113" fillId="0" borderId="0" xfId="2" applyFont="1" applyAlignment="1">
      <alignment horizontal="center" vertical="center"/>
    </xf>
    <xf numFmtId="14" fontId="112" fillId="0" borderId="0" xfId="2" applyNumberFormat="1" applyFont="1" applyAlignment="1">
      <alignment horizontal="center" vertical="center"/>
    </xf>
    <xf numFmtId="0" fontId="107" fillId="26" borderId="114" xfId="0" applyFont="1" applyFill="1" applyBorder="1" applyAlignment="1">
      <alignment horizontal="left" vertical="center"/>
    </xf>
    <xf numFmtId="0" fontId="107" fillId="26" borderId="115" xfId="0" applyFont="1" applyFill="1" applyBorder="1" applyAlignment="1">
      <alignment horizontal="left" vertical="center"/>
    </xf>
    <xf numFmtId="0" fontId="117" fillId="26" borderId="113" xfId="0" applyFont="1" applyFill="1" applyBorder="1" applyAlignment="1">
      <alignment horizontal="left" vertical="center"/>
    </xf>
    <xf numFmtId="0" fontId="0" fillId="0" borderId="14" xfId="0" applyBorder="1" applyAlignment="1">
      <alignment vertical="top" wrapText="1"/>
    </xf>
    <xf numFmtId="0" fontId="24" fillId="22" borderId="39" xfId="2" applyFont="1" applyFill="1" applyBorder="1" applyAlignment="1">
      <alignment horizontal="center" vertical="center" wrapText="1"/>
    </xf>
    <xf numFmtId="0" fontId="23" fillId="24" borderId="3" xfId="2" applyFont="1" applyFill="1" applyBorder="1" applyAlignment="1">
      <alignment horizontal="center" vertical="center" wrapText="1"/>
    </xf>
    <xf numFmtId="177" fontId="10" fillId="22" borderId="104" xfId="2" applyNumberFormat="1" applyFont="1" applyFill="1" applyBorder="1" applyAlignment="1">
      <alignment horizontal="center" vertical="center" wrapText="1"/>
    </xf>
    <xf numFmtId="0" fontId="24" fillId="22" borderId="8" xfId="2" applyFont="1" applyFill="1" applyBorder="1" applyAlignment="1">
      <alignment horizontal="center" vertical="center" wrapText="1"/>
    </xf>
    <xf numFmtId="0" fontId="8" fillId="0" borderId="0" xfId="1" applyAlignment="1" applyProtection="1">
      <alignment vertical="center" wrapText="1"/>
    </xf>
    <xf numFmtId="0" fontId="0" fillId="37" borderId="0" xfId="0" applyFill="1">
      <alignment vertical="center"/>
    </xf>
    <xf numFmtId="0" fontId="126" fillId="37" borderId="0" xfId="0" applyFont="1" applyFill="1">
      <alignment vertical="center"/>
    </xf>
    <xf numFmtId="0" fontId="127" fillId="37" borderId="0" xfId="0" applyFont="1" applyFill="1">
      <alignment vertical="center"/>
    </xf>
    <xf numFmtId="0" fontId="128" fillId="37" borderId="0" xfId="0" applyFont="1" applyFill="1">
      <alignment vertical="center"/>
    </xf>
    <xf numFmtId="0" fontId="129" fillId="37" borderId="0" xfId="0" applyFont="1" applyFill="1">
      <alignment vertical="center"/>
    </xf>
    <xf numFmtId="0" fontId="77" fillId="37" borderId="0" xfId="0" applyFont="1" applyFill="1">
      <alignment vertical="center"/>
    </xf>
    <xf numFmtId="0" fontId="23" fillId="35" borderId="3" xfId="2" applyFont="1" applyFill="1" applyBorder="1" applyAlignment="1">
      <alignment horizontal="center" vertical="center" wrapText="1"/>
    </xf>
    <xf numFmtId="184" fontId="132" fillId="27" borderId="0" xfId="0" applyNumberFormat="1" applyFont="1" applyFill="1" applyAlignment="1">
      <alignment vertical="center" wrapText="1"/>
    </xf>
    <xf numFmtId="0" fontId="122" fillId="26" borderId="0" xfId="0" applyFont="1" applyFill="1">
      <alignment vertical="center"/>
    </xf>
    <xf numFmtId="177" fontId="132" fillId="27" borderId="0" xfId="0" applyNumberFormat="1" applyFont="1" applyFill="1" applyAlignment="1">
      <alignment horizontal="right" vertical="center" wrapText="1"/>
    </xf>
    <xf numFmtId="0" fontId="133" fillId="27" borderId="0" xfId="0" applyFont="1" applyFill="1" applyAlignment="1">
      <alignment vertical="center" wrapText="1"/>
    </xf>
    <xf numFmtId="0" fontId="6" fillId="0" borderId="68" xfId="0" applyFont="1" applyBorder="1">
      <alignment vertical="center"/>
    </xf>
    <xf numFmtId="0" fontId="6" fillId="0" borderId="45" xfId="0" applyFont="1" applyBorder="1">
      <alignment vertical="center"/>
    </xf>
    <xf numFmtId="0" fontId="6" fillId="0" borderId="69" xfId="0" applyFont="1" applyBorder="1">
      <alignment vertical="center"/>
    </xf>
    <xf numFmtId="0" fontId="6" fillId="0" borderId="0" xfId="0" applyFont="1">
      <alignment vertical="center"/>
    </xf>
    <xf numFmtId="0" fontId="111" fillId="0" borderId="69" xfId="0" applyFont="1" applyBorder="1">
      <alignment vertical="center"/>
    </xf>
    <xf numFmtId="0" fontId="111" fillId="0" borderId="0" xfId="0" applyFont="1">
      <alignment vertical="center"/>
    </xf>
    <xf numFmtId="0" fontId="111" fillId="6" borderId="69" xfId="0" applyFont="1" applyFill="1" applyBorder="1">
      <alignment vertical="center"/>
    </xf>
    <xf numFmtId="0" fontId="111" fillId="6" borderId="0" xfId="0" applyFont="1" applyFill="1">
      <alignment vertical="center"/>
    </xf>
    <xf numFmtId="0" fontId="6" fillId="6" borderId="153" xfId="2" applyFill="1" applyBorder="1">
      <alignment vertical="center"/>
    </xf>
    <xf numFmtId="0" fontId="6" fillId="0" borderId="153" xfId="2" applyBorder="1">
      <alignment vertical="center"/>
    </xf>
    <xf numFmtId="3" fontId="138" fillId="22" borderId="0" xfId="0" applyNumberFormat="1" applyFont="1" applyFill="1" applyAlignment="1">
      <alignment vertical="center" wrapText="1"/>
    </xf>
    <xf numFmtId="0" fontId="114" fillId="22" borderId="151" xfId="17" applyFont="1" applyFill="1" applyBorder="1" applyAlignment="1">
      <alignment horizontal="center" vertical="center" wrapText="1"/>
    </xf>
    <xf numFmtId="14" fontId="114" fillId="22" borderId="152" xfId="17" applyNumberFormat="1" applyFont="1" applyFill="1" applyBorder="1" applyAlignment="1">
      <alignment horizontal="center" vertical="center"/>
    </xf>
    <xf numFmtId="185" fontId="138" fillId="22" borderId="0" xfId="0" applyNumberFormat="1" applyFont="1" applyFill="1" applyAlignment="1">
      <alignment horizontal="right" vertical="center" wrapText="1"/>
    </xf>
    <xf numFmtId="0" fontId="6" fillId="0" borderId="0" xfId="2" applyAlignment="1">
      <alignment horizontal="left" vertical="top"/>
    </xf>
    <xf numFmtId="0" fontId="6" fillId="38" borderId="164" xfId="2" applyFill="1" applyBorder="1" applyAlignment="1">
      <alignment horizontal="left" vertical="top"/>
    </xf>
    <xf numFmtId="0" fontId="8" fillId="38" borderId="163" xfId="1" applyFill="1" applyBorder="1" applyAlignment="1" applyProtection="1">
      <alignment horizontal="left" vertical="top"/>
    </xf>
    <xf numFmtId="14" fontId="19" fillId="3" borderId="103" xfId="2" applyNumberFormat="1" applyFont="1" applyFill="1" applyBorder="1" applyAlignment="1">
      <alignment horizontal="center" vertical="center" shrinkToFit="1"/>
    </xf>
    <xf numFmtId="14" fontId="27" fillId="3" borderId="103" xfId="1" applyNumberFormat="1" applyFont="1" applyFill="1" applyBorder="1" applyAlignment="1" applyProtection="1">
      <alignment horizontal="center" vertical="center" wrapText="1" shrinkToFit="1"/>
    </xf>
    <xf numFmtId="0" fontId="8" fillId="0" borderId="111" xfId="1" applyFill="1" applyBorder="1" applyAlignment="1" applyProtection="1">
      <alignment vertical="center" wrapText="1"/>
    </xf>
    <xf numFmtId="0" fontId="102" fillId="0" borderId="0" xfId="17" applyFont="1" applyAlignment="1">
      <alignment horizontal="left" vertical="center"/>
    </xf>
    <xf numFmtId="0" fontId="71" fillId="27" borderId="0" xfId="0" applyFont="1" applyFill="1" applyAlignment="1">
      <alignment vertical="top" wrapText="1"/>
    </xf>
    <xf numFmtId="185" fontId="140" fillId="22" borderId="0" xfId="0" applyNumberFormat="1" applyFont="1" applyFill="1" applyAlignment="1">
      <alignment horizontal="right" vertical="center"/>
    </xf>
    <xf numFmtId="185" fontId="140" fillId="0" borderId="0" xfId="0" applyNumberFormat="1" applyFont="1" applyAlignment="1">
      <alignment horizontal="right" vertical="center"/>
    </xf>
    <xf numFmtId="184" fontId="133" fillId="27" borderId="0" xfId="0" applyNumberFormat="1" applyFont="1" applyFill="1" applyAlignment="1">
      <alignment horizontal="center" vertical="center" wrapText="1"/>
    </xf>
    <xf numFmtId="184" fontId="133" fillId="27" borderId="0" xfId="0" applyNumberFormat="1" applyFont="1" applyFill="1" applyAlignment="1">
      <alignment vertical="center" wrapText="1"/>
    </xf>
    <xf numFmtId="0" fontId="144" fillId="2" borderId="64" xfId="2" applyFont="1" applyFill="1" applyBorder="1" applyAlignment="1">
      <alignment vertical="top" wrapText="1"/>
    </xf>
    <xf numFmtId="0" fontId="112" fillId="24" borderId="42" xfId="2" applyFont="1" applyFill="1" applyBorder="1" applyAlignment="1">
      <alignment horizontal="center" vertical="center"/>
    </xf>
    <xf numFmtId="0" fontId="112" fillId="24" borderId="9" xfId="2" applyFont="1" applyFill="1" applyBorder="1" applyAlignment="1">
      <alignment horizontal="center" vertical="center" wrapText="1"/>
    </xf>
    <xf numFmtId="0" fontId="112" fillId="24" borderId="40" xfId="2" applyFont="1" applyFill="1" applyBorder="1" applyAlignment="1">
      <alignment horizontal="center" vertical="center"/>
    </xf>
    <xf numFmtId="0" fontId="8" fillId="0" borderId="0" xfId="1" applyFill="1" applyBorder="1" applyAlignment="1" applyProtection="1">
      <alignment vertical="center" wrapText="1"/>
    </xf>
    <xf numFmtId="0" fontId="18" fillId="24" borderId="173" xfId="2" applyFont="1" applyFill="1" applyBorder="1" applyAlignment="1">
      <alignment horizontal="center" vertical="center" wrapText="1"/>
    </xf>
    <xf numFmtId="0" fontId="8" fillId="0" borderId="176" xfId="1" applyFill="1" applyBorder="1" applyAlignment="1" applyProtection="1">
      <alignment vertical="center" wrapText="1"/>
    </xf>
    <xf numFmtId="0" fontId="18" fillId="24" borderId="177" xfId="1" applyFont="1" applyFill="1" applyBorder="1" applyAlignment="1" applyProtection="1">
      <alignment horizontal="center" vertical="center" wrapText="1"/>
    </xf>
    <xf numFmtId="0" fontId="141" fillId="22" borderId="0" xfId="0" applyFont="1" applyFill="1" applyAlignment="1">
      <alignment vertical="center" wrapText="1"/>
    </xf>
    <xf numFmtId="0" fontId="138" fillId="22" borderId="0" xfId="0" applyFont="1" applyFill="1" applyAlignment="1">
      <alignment vertical="center" wrapText="1"/>
    </xf>
    <xf numFmtId="0" fontId="109" fillId="0" borderId="29" xfId="2" applyFont="1" applyBorder="1" applyAlignment="1">
      <alignment vertical="center" shrinkToFit="1"/>
    </xf>
    <xf numFmtId="0" fontId="148" fillId="0" borderId="0" xfId="0" applyFont="1" applyAlignment="1">
      <alignment vertical="center" wrapText="1"/>
    </xf>
    <xf numFmtId="0" fontId="149" fillId="0" borderId="0" xfId="0" applyFont="1" applyAlignment="1">
      <alignment vertical="center" wrapText="1"/>
    </xf>
    <xf numFmtId="3" fontId="136" fillId="27" borderId="0" xfId="0" applyNumberFormat="1" applyFont="1" applyFill="1">
      <alignment vertical="center"/>
    </xf>
    <xf numFmtId="3" fontId="132" fillId="27" borderId="0" xfId="0" applyNumberFormat="1" applyFont="1" applyFill="1" applyAlignment="1">
      <alignment horizontal="right" vertical="center" wrapText="1"/>
    </xf>
    <xf numFmtId="0" fontId="27" fillId="0" borderId="97" xfId="2" applyFont="1" applyBorder="1" applyAlignment="1">
      <alignment vertical="top" wrapText="1"/>
    </xf>
    <xf numFmtId="0" fontId="18" fillId="26" borderId="169" xfId="2" applyFont="1" applyFill="1" applyBorder="1" applyAlignment="1">
      <alignment horizontal="center" vertical="center" wrapText="1"/>
    </xf>
    <xf numFmtId="0" fontId="108" fillId="26" borderId="170" xfId="2" applyFont="1" applyFill="1" applyBorder="1" applyAlignment="1">
      <alignment horizontal="center" vertical="center"/>
    </xf>
    <xf numFmtId="0" fontId="108" fillId="26" borderId="171" xfId="2" applyFont="1" applyFill="1" applyBorder="1" applyAlignment="1">
      <alignment horizontal="center" vertical="center"/>
    </xf>
    <xf numFmtId="0" fontId="151" fillId="22" borderId="8" xfId="0" applyFont="1" applyFill="1" applyBorder="1" applyAlignment="1">
      <alignment horizontal="center" vertical="center" wrapText="1"/>
    </xf>
    <xf numFmtId="177" fontId="152" fillId="22" borderId="8" xfId="2" applyNumberFormat="1" applyFont="1" applyFill="1" applyBorder="1" applyAlignment="1">
      <alignment horizontal="center" vertical="center" shrinkToFit="1"/>
    </xf>
    <xf numFmtId="0" fontId="6" fillId="0" borderId="0" xfId="2" applyAlignment="1">
      <alignment horizontal="left" vertical="center"/>
    </xf>
    <xf numFmtId="177" fontId="23" fillId="24" borderId="8" xfId="2" applyNumberFormat="1" applyFont="1" applyFill="1" applyBorder="1" applyAlignment="1">
      <alignment horizontal="center" vertical="center" shrinkToFit="1"/>
    </xf>
    <xf numFmtId="0" fontId="155" fillId="6" borderId="69" xfId="0" applyFont="1" applyFill="1" applyBorder="1">
      <alignment vertical="center"/>
    </xf>
    <xf numFmtId="0" fontId="155" fillId="6" borderId="0" xfId="0" applyFont="1" applyFill="1" applyAlignment="1">
      <alignment horizontal="left" vertical="center"/>
    </xf>
    <xf numFmtId="0" fontId="155" fillId="6" borderId="0" xfId="0" applyFont="1" applyFill="1">
      <alignment vertical="center"/>
    </xf>
    <xf numFmtId="176" fontId="155" fillId="6" borderId="0" xfId="0" applyNumberFormat="1" applyFont="1" applyFill="1" applyAlignment="1">
      <alignment horizontal="left" vertical="center"/>
    </xf>
    <xf numFmtId="183" fontId="155" fillId="6" borderId="0" xfId="0" applyNumberFormat="1" applyFont="1" applyFill="1" applyAlignment="1">
      <alignment horizontal="center" vertical="center"/>
    </xf>
    <xf numFmtId="0" fontId="155" fillId="6" borderId="69" xfId="0" applyFont="1" applyFill="1" applyBorder="1" applyAlignment="1">
      <alignment vertical="top"/>
    </xf>
    <xf numFmtId="0" fontId="155" fillId="6" borderId="0" xfId="0" applyFont="1" applyFill="1" applyAlignment="1">
      <alignment vertical="top"/>
    </xf>
    <xf numFmtId="14" fontId="155" fillId="6" borderId="0" xfId="0" applyNumberFormat="1" applyFont="1" applyFill="1" applyAlignment="1">
      <alignment horizontal="left" vertical="center"/>
    </xf>
    <xf numFmtId="14" fontId="155" fillId="0" borderId="0" xfId="0" applyNumberFormat="1" applyFont="1">
      <alignment vertical="center"/>
    </xf>
    <xf numFmtId="0" fontId="156" fillId="0" borderId="0" xfId="0" applyFont="1">
      <alignment vertical="center"/>
    </xf>
    <xf numFmtId="0" fontId="6" fillId="0" borderId="63" xfId="2" applyBorder="1" applyAlignment="1">
      <alignment vertical="top" wrapText="1"/>
    </xf>
    <xf numFmtId="0" fontId="8" fillId="38" borderId="139" xfId="1" applyFill="1" applyBorder="1" applyAlignment="1" applyProtection="1">
      <alignment horizontal="left" vertical="top"/>
    </xf>
    <xf numFmtId="0" fontId="6" fillId="38" borderId="162"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10"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47"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3" fillId="0" borderId="0" xfId="17" applyFont="1" applyAlignment="1">
      <alignment vertical="top" wrapText="1"/>
    </xf>
    <xf numFmtId="0" fontId="1" fillId="11" borderId="0" xfId="17" applyFill="1" applyAlignment="1">
      <alignment horizontal="center" vertical="center"/>
    </xf>
    <xf numFmtId="0" fontId="1" fillId="0" borderId="47" xfId="17" applyBorder="1">
      <alignment vertical="center"/>
    </xf>
    <xf numFmtId="0" fontId="6" fillId="11"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9" fillId="0" borderId="0" xfId="17" applyFont="1" applyAlignment="1">
      <alignment horizontal="left" vertical="center"/>
    </xf>
    <xf numFmtId="0" fontId="49" fillId="0" borderId="0" xfId="17" applyFont="1" applyAlignment="1">
      <alignment horizontal="left" vertical="center"/>
    </xf>
    <xf numFmtId="0" fontId="50" fillId="0" borderId="50" xfId="17" applyFont="1" applyBorder="1">
      <alignment vertical="center"/>
    </xf>
    <xf numFmtId="0" fontId="50" fillId="0" borderId="50" xfId="17" applyFont="1" applyBorder="1" applyAlignment="1">
      <alignment horizontal="right" vertical="center"/>
    </xf>
    <xf numFmtId="0" fontId="38" fillId="0" borderId="52" xfId="17" applyFont="1" applyBorder="1" applyAlignment="1">
      <alignment horizontal="center" vertical="center"/>
    </xf>
    <xf numFmtId="0" fontId="38" fillId="0" borderId="187"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88" xfId="17" applyFont="1" applyBorder="1" applyAlignment="1">
      <alignment horizontal="center" vertical="center" shrinkToFit="1"/>
    </xf>
    <xf numFmtId="0" fontId="50" fillId="0" borderId="53" xfId="17" applyFont="1" applyBorder="1" applyAlignment="1">
      <alignment vertical="center" shrinkToFit="1"/>
    </xf>
    <xf numFmtId="0" fontId="50" fillId="0" borderId="53" xfId="17" applyFont="1" applyBorder="1" applyAlignment="1">
      <alignment horizontal="center" vertical="center"/>
    </xf>
    <xf numFmtId="0" fontId="1" fillId="0" borderId="143" xfId="17" applyBorder="1" applyAlignment="1">
      <alignment horizontal="center" vertical="center" wrapText="1"/>
    </xf>
    <xf numFmtId="0" fontId="1" fillId="0" borderId="144" xfId="17" applyBorder="1" applyAlignment="1">
      <alignment horizontal="center" vertical="center"/>
    </xf>
    <xf numFmtId="0" fontId="13" fillId="0" borderId="146" xfId="2" applyFont="1" applyBorder="1" applyAlignment="1">
      <alignment horizontal="center" vertical="center" wrapText="1"/>
    </xf>
    <xf numFmtId="0" fontId="13" fillId="0" borderId="147" xfId="2" applyFont="1" applyBorder="1" applyAlignment="1">
      <alignment horizontal="center" vertical="center" wrapText="1"/>
    </xf>
    <xf numFmtId="0" fontId="13" fillId="0" borderId="18" xfId="2" applyFont="1" applyBorder="1" applyAlignment="1">
      <alignment horizontal="center" vertical="center" wrapText="1"/>
    </xf>
    <xf numFmtId="0" fontId="1" fillId="22" borderId="150"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6" borderId="0" xfId="2" applyFont="1" applyFill="1" applyAlignment="1">
      <alignment horizontal="center" vertical="center"/>
    </xf>
    <xf numFmtId="0" fontId="46" fillId="6" borderId="0" xfId="0" applyFont="1" applyFill="1" applyAlignment="1">
      <alignment horizontal="center" vertical="center" wrapText="1"/>
    </xf>
    <xf numFmtId="180" fontId="50"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6" fillId="6" borderId="0" xfId="17" applyFont="1" applyFill="1">
      <alignment vertical="center"/>
    </xf>
    <xf numFmtId="0" fontId="50" fillId="0" borderId="0" xfId="16" applyFont="1">
      <alignment vertical="center"/>
    </xf>
    <xf numFmtId="0" fontId="10" fillId="0" borderId="0" xfId="16" applyFont="1">
      <alignment vertical="center"/>
    </xf>
    <xf numFmtId="177" fontId="1" fillId="5" borderId="39" xfId="2" applyNumberFormat="1" applyFont="1" applyFill="1" applyBorder="1" applyAlignment="1">
      <alignment horizontal="center" vertical="center" wrapText="1"/>
    </xf>
    <xf numFmtId="177" fontId="6" fillId="22" borderId="8" xfId="2" applyNumberFormat="1" applyFill="1" applyBorder="1" applyAlignment="1">
      <alignment horizontal="center" vertical="center" shrinkToFit="1"/>
    </xf>
    <xf numFmtId="177" fontId="1" fillId="22" borderId="39" xfId="2" applyNumberFormat="1" applyFont="1" applyFill="1" applyBorder="1" applyAlignment="1">
      <alignment horizontal="center" vertical="center" wrapText="1"/>
    </xf>
    <xf numFmtId="177" fontId="6" fillId="22" borderId="12" xfId="2" applyNumberFormat="1" applyFill="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5" borderId="8" xfId="2" applyNumberFormat="1" applyFill="1" applyBorder="1" applyAlignment="1">
      <alignment horizontal="center" vertical="center" shrinkToFit="1"/>
    </xf>
    <xf numFmtId="177" fontId="6" fillId="9"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7"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6" borderId="8" xfId="2" applyFill="1" applyBorder="1" applyAlignment="1">
      <alignment horizontal="center" vertical="center" wrapText="1"/>
    </xf>
    <xf numFmtId="177" fontId="6" fillId="0" borderId="104"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7" borderId="8" xfId="2" applyNumberFormat="1" applyFill="1" applyBorder="1" applyAlignment="1">
      <alignment horizontal="center" vertical="center" wrapText="1"/>
    </xf>
    <xf numFmtId="177" fontId="6" fillId="8" borderId="104"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8" borderId="8" xfId="2" applyNumberFormat="1" applyFill="1" applyBorder="1" applyAlignment="1">
      <alignment horizontal="center" vertical="center" wrapText="1"/>
    </xf>
    <xf numFmtId="177" fontId="6" fillId="0" borderId="106"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1" fillId="6" borderId="0" xfId="2" applyFont="1" applyFill="1" applyAlignment="1">
      <alignment horizontal="center" vertical="center"/>
    </xf>
    <xf numFmtId="0" fontId="78" fillId="6" borderId="0" xfId="2" applyFont="1" applyFill="1" applyAlignment="1">
      <alignment horizontal="left" vertical="center"/>
    </xf>
    <xf numFmtId="0" fontId="1" fillId="0" borderId="0" xfId="2" applyFont="1">
      <alignment vertical="center"/>
    </xf>
    <xf numFmtId="0" fontId="50" fillId="22" borderId="188" xfId="16" applyFont="1" applyFill="1" applyBorder="1">
      <alignment vertical="center"/>
    </xf>
    <xf numFmtId="0" fontId="50" fillId="22" borderId="189" xfId="16" applyFont="1" applyFill="1" applyBorder="1">
      <alignment vertical="center"/>
    </xf>
    <xf numFmtId="0" fontId="10" fillId="22" borderId="189" xfId="16" applyFont="1" applyFill="1" applyBorder="1">
      <alignment vertical="center"/>
    </xf>
    <xf numFmtId="0" fontId="37" fillId="0" borderId="0" xfId="17" applyFont="1" applyAlignment="1">
      <alignment horizontal="left" vertical="center" indent="2"/>
    </xf>
    <xf numFmtId="0" fontId="137" fillId="28" borderId="0" xfId="0" applyFont="1" applyFill="1">
      <alignment vertical="center"/>
    </xf>
    <xf numFmtId="0" fontId="157" fillId="0" borderId="0" xfId="17" applyFont="1">
      <alignment vertical="center"/>
    </xf>
    <xf numFmtId="0" fontId="24" fillId="5" borderId="7" xfId="2" applyFont="1" applyFill="1" applyBorder="1" applyAlignment="1">
      <alignment horizontal="center" vertical="top" wrapText="1"/>
    </xf>
    <xf numFmtId="10" fontId="133" fillId="27" borderId="0" xfId="0" applyNumberFormat="1" applyFont="1" applyFill="1" applyAlignment="1">
      <alignment horizontal="center" vertical="center" wrapText="1"/>
    </xf>
    <xf numFmtId="3" fontId="132" fillId="27" borderId="0" xfId="0" applyNumberFormat="1" applyFont="1" applyFill="1" applyAlignment="1">
      <alignment vertical="center" wrapText="1"/>
    </xf>
    <xf numFmtId="0" fontId="1" fillId="22" borderId="0" xfId="2" applyFont="1" applyFill="1">
      <alignment vertical="center"/>
    </xf>
    <xf numFmtId="0" fontId="24" fillId="22" borderId="39" xfId="2" applyFont="1" applyFill="1" applyBorder="1" applyAlignment="1">
      <alignment horizontal="center" vertical="top" wrapText="1"/>
    </xf>
    <xf numFmtId="0" fontId="23" fillId="22" borderId="190" xfId="2" applyFont="1" applyFill="1" applyBorder="1" applyAlignment="1">
      <alignment horizontal="left" vertical="center"/>
    </xf>
    <xf numFmtId="0" fontId="23" fillId="22" borderId="11" xfId="2" applyFont="1" applyFill="1" applyBorder="1" applyAlignment="1">
      <alignment horizontal="left" vertical="center"/>
    </xf>
    <xf numFmtId="0" fontId="23" fillId="6" borderId="11" xfId="2" applyFont="1" applyFill="1" applyBorder="1" applyAlignment="1">
      <alignment horizontal="left" vertical="center"/>
    </xf>
    <xf numFmtId="0" fontId="23" fillId="0" borderId="9" xfId="2" applyFont="1" applyBorder="1" applyAlignment="1">
      <alignment horizontal="left" vertical="center"/>
    </xf>
    <xf numFmtId="0" fontId="23" fillId="6" borderId="13" xfId="2" applyFont="1" applyFill="1" applyBorder="1" applyAlignment="1">
      <alignment horizontal="left" vertical="center"/>
    </xf>
    <xf numFmtId="177" fontId="13" fillId="40" borderId="104" xfId="2" applyNumberFormat="1" applyFont="1" applyFill="1" applyBorder="1" applyAlignment="1">
      <alignment horizontal="center" vertical="center" wrapText="1"/>
    </xf>
    <xf numFmtId="177" fontId="13" fillId="40" borderId="8" xfId="2" applyNumberFormat="1" applyFont="1" applyFill="1" applyBorder="1" applyAlignment="1">
      <alignment horizontal="center" vertical="center" shrinkToFit="1"/>
    </xf>
    <xf numFmtId="14" fontId="26" fillId="22" borderId="0" xfId="2" applyNumberFormat="1" applyFont="1" applyFill="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1" fillId="22"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8" borderId="8" xfId="2" applyNumberFormat="1" applyFont="1" applyFill="1" applyBorder="1" applyAlignment="1">
      <alignment horizontal="center" vertical="center" shrinkToFit="1"/>
    </xf>
    <xf numFmtId="177" fontId="13" fillId="22" borderId="8" xfId="2" applyNumberFormat="1" applyFont="1" applyFill="1" applyBorder="1" applyAlignment="1">
      <alignment horizontal="center" vertical="center" shrinkToFit="1"/>
    </xf>
    <xf numFmtId="177" fontId="13" fillId="22" borderId="103" xfId="2" applyNumberFormat="1" applyFont="1" applyFill="1" applyBorder="1" applyAlignment="1">
      <alignment horizontal="center" vertical="center" wrapText="1"/>
    </xf>
    <xf numFmtId="0" fontId="13" fillId="0" borderId="191" xfId="2" applyFont="1" applyBorder="1" applyAlignment="1">
      <alignment horizontal="center" vertical="center" wrapText="1"/>
    </xf>
    <xf numFmtId="0" fontId="13" fillId="0" borderId="192" xfId="2" applyFont="1" applyBorder="1" applyAlignment="1">
      <alignment horizontal="center" vertical="center" wrapText="1"/>
    </xf>
    <xf numFmtId="0" fontId="13" fillId="0" borderId="193" xfId="2" applyFont="1" applyBorder="1" applyAlignment="1">
      <alignment horizontal="center" vertical="center" wrapText="1"/>
    </xf>
    <xf numFmtId="0" fontId="13" fillId="0" borderId="191" xfId="2" applyFont="1" applyBorder="1" applyAlignment="1">
      <alignment horizontal="center" vertical="center"/>
    </xf>
    <xf numFmtId="0" fontId="13" fillId="6" borderId="191" xfId="2" applyFont="1" applyFill="1" applyBorder="1" applyAlignment="1">
      <alignment horizontal="center" vertical="center" wrapText="1"/>
    </xf>
    <xf numFmtId="0" fontId="151" fillId="22" borderId="154" xfId="0" applyFont="1" applyFill="1" applyBorder="1" applyAlignment="1">
      <alignment horizontal="center" vertical="center" wrapText="1"/>
    </xf>
    <xf numFmtId="0" fontId="151" fillId="22" borderId="182" xfId="0" applyFont="1" applyFill="1" applyBorder="1" applyAlignment="1">
      <alignment horizontal="center" vertical="center" wrapText="1"/>
    </xf>
    <xf numFmtId="0" fontId="164" fillId="22" borderId="190" xfId="2" applyFont="1" applyFill="1" applyBorder="1" applyAlignment="1">
      <alignment horizontal="center" vertical="center"/>
    </xf>
    <xf numFmtId="177" fontId="164" fillId="22" borderId="8" xfId="2" applyNumberFormat="1" applyFont="1" applyFill="1" applyBorder="1" applyAlignment="1">
      <alignment horizontal="center" vertical="center" shrinkToFit="1"/>
    </xf>
    <xf numFmtId="177" fontId="165" fillId="22" borderId="10" xfId="2" applyNumberFormat="1" applyFont="1" applyFill="1" applyBorder="1" applyAlignment="1">
      <alignment horizontal="center" vertical="center" shrinkToFit="1"/>
    </xf>
    <xf numFmtId="177" fontId="166" fillId="22" borderId="103" xfId="2" applyNumberFormat="1" applyFont="1" applyFill="1" applyBorder="1" applyAlignment="1">
      <alignment horizontal="center" vertical="center" wrapText="1"/>
    </xf>
    <xf numFmtId="0" fontId="123" fillId="34" borderId="194" xfId="2" applyFont="1" applyFill="1" applyBorder="1" applyAlignment="1">
      <alignment horizontal="center" vertical="center" wrapText="1"/>
    </xf>
    <xf numFmtId="0" fontId="124" fillId="34" borderId="195" xfId="2" applyFont="1" applyFill="1" applyBorder="1" applyAlignment="1">
      <alignment horizontal="center" vertical="center" wrapText="1"/>
    </xf>
    <xf numFmtId="0" fontId="159" fillId="34" borderId="195" xfId="2" applyFont="1" applyFill="1" applyBorder="1" applyAlignment="1">
      <alignment horizontal="left" vertical="center"/>
    </xf>
    <xf numFmtId="0" fontId="121" fillId="34" borderId="195" xfId="2" applyFont="1" applyFill="1" applyBorder="1" applyAlignment="1">
      <alignment horizontal="center" vertical="center"/>
    </xf>
    <xf numFmtId="0" fontId="121" fillId="34" borderId="196" xfId="2" applyFont="1" applyFill="1" applyBorder="1" applyAlignment="1">
      <alignment horizontal="center" vertical="center"/>
    </xf>
    <xf numFmtId="0" fontId="103" fillId="0" borderId="135" xfId="0" applyFont="1" applyBorder="1" applyAlignment="1">
      <alignment horizontal="center" vertical="center" wrapText="1"/>
    </xf>
    <xf numFmtId="177" fontId="23" fillId="22" borderId="8" xfId="2" applyNumberFormat="1" applyFont="1" applyFill="1" applyBorder="1" applyAlignment="1">
      <alignment horizontal="center" vertical="center" shrinkToFit="1"/>
    </xf>
    <xf numFmtId="0" fontId="146" fillId="41" borderId="0" xfId="0" applyFont="1" applyFill="1" applyAlignment="1">
      <alignment horizontal="center" vertical="center" wrapText="1"/>
    </xf>
    <xf numFmtId="0" fontId="145" fillId="41" borderId="110" xfId="0" applyFont="1" applyFill="1" applyBorder="1" applyAlignment="1">
      <alignment horizontal="center" vertical="center" wrapText="1"/>
    </xf>
    <xf numFmtId="0" fontId="112" fillId="24" borderId="27" xfId="2" applyFont="1" applyFill="1" applyBorder="1" applyAlignment="1">
      <alignment horizontal="center" vertical="center"/>
    </xf>
    <xf numFmtId="14" fontId="112" fillId="24" borderId="28" xfId="2" applyNumberFormat="1" applyFont="1" applyFill="1" applyBorder="1" applyAlignment="1">
      <alignment horizontal="center" vertical="center"/>
    </xf>
    <xf numFmtId="0" fontId="112" fillId="24" borderId="2" xfId="2" applyFont="1" applyFill="1" applyBorder="1" applyAlignment="1">
      <alignment horizontal="center" vertical="center" shrinkToFit="1"/>
    </xf>
    <xf numFmtId="0" fontId="18" fillId="26" borderId="43" xfId="2" applyFont="1" applyFill="1" applyBorder="1" applyAlignment="1">
      <alignment horizontal="center" vertical="center" wrapText="1"/>
    </xf>
    <xf numFmtId="0" fontId="6" fillId="22" borderId="0" xfId="2" applyFill="1" applyAlignment="1">
      <alignment vertical="center" wrapText="1"/>
    </xf>
    <xf numFmtId="0" fontId="0" fillId="27" borderId="0" xfId="0" applyFill="1" applyAlignment="1">
      <alignment horizontal="left" vertical="top"/>
    </xf>
    <xf numFmtId="3" fontId="13" fillId="22" borderId="0" xfId="0" applyNumberFormat="1" applyFont="1" applyFill="1" applyAlignment="1">
      <alignment horizontal="center" vertical="center"/>
    </xf>
    <xf numFmtId="14" fontId="108" fillId="26" borderId="172" xfId="2" applyNumberFormat="1" applyFont="1" applyFill="1" applyBorder="1" applyAlignment="1">
      <alignment horizontal="center" vertical="center"/>
    </xf>
    <xf numFmtId="0" fontId="13" fillId="0" borderId="0" xfId="2" applyFont="1" applyAlignment="1">
      <alignment horizontal="center" vertical="center"/>
    </xf>
    <xf numFmtId="14" fontId="108" fillId="0" borderId="0" xfId="2" applyNumberFormat="1" applyFont="1" applyAlignment="1">
      <alignment horizontal="center" vertical="center"/>
    </xf>
    <xf numFmtId="0" fontId="13" fillId="0" borderId="0" xfId="2" applyFont="1" applyAlignment="1">
      <alignment vertical="top" wrapText="1"/>
    </xf>
    <xf numFmtId="0" fontId="158" fillId="0" borderId="0" xfId="0" applyFont="1">
      <alignment vertical="center"/>
    </xf>
    <xf numFmtId="0" fontId="167" fillId="0" borderId="0" xfId="0" applyFont="1" applyAlignment="1">
      <alignment vertical="center" wrapText="1"/>
    </xf>
    <xf numFmtId="0" fontId="8" fillId="0" borderId="198" xfId="1" applyBorder="1" applyAlignment="1" applyProtection="1">
      <alignment vertical="center"/>
    </xf>
    <xf numFmtId="0" fontId="41" fillId="0" borderId="0" xfId="17" applyFont="1" applyAlignment="1">
      <alignment horizontal="center" vertical="center"/>
    </xf>
    <xf numFmtId="0" fontId="155" fillId="6" borderId="0" xfId="0" applyFont="1" applyFill="1" applyAlignment="1">
      <alignment horizontal="left" vertical="top"/>
    </xf>
    <xf numFmtId="0" fontId="169" fillId="24" borderId="179" xfId="1" applyFont="1" applyFill="1" applyBorder="1" applyAlignment="1" applyProtection="1">
      <alignment horizontal="center" vertical="center" wrapText="1"/>
    </xf>
    <xf numFmtId="0" fontId="18" fillId="2" borderId="200" xfId="2" applyFont="1" applyFill="1" applyBorder="1" applyAlignment="1">
      <alignment horizontal="center" vertical="center" wrapText="1"/>
    </xf>
    <xf numFmtId="0" fontId="168" fillId="22" borderId="0" xfId="17" applyFont="1" applyFill="1" applyAlignment="1">
      <alignment horizontal="left" vertical="center"/>
    </xf>
    <xf numFmtId="3" fontId="148" fillId="0" borderId="0" xfId="0" applyNumberFormat="1" applyFont="1" applyAlignment="1">
      <alignment vertical="center" wrapText="1"/>
    </xf>
    <xf numFmtId="0" fontId="111" fillId="22" borderId="0" xfId="0" applyFont="1" applyFill="1">
      <alignment vertical="center"/>
    </xf>
    <xf numFmtId="3" fontId="171" fillId="27" borderId="0" xfId="0" applyNumberFormat="1" applyFont="1" applyFill="1" applyAlignment="1">
      <alignment vertical="top" wrapText="1"/>
    </xf>
    <xf numFmtId="0" fontId="170" fillId="27" borderId="0" xfId="0" applyFont="1" applyFill="1" applyAlignment="1">
      <alignment vertical="top" wrapText="1"/>
    </xf>
    <xf numFmtId="0" fontId="172" fillId="22" borderId="0" xfId="0" applyFont="1" applyFill="1" applyAlignment="1">
      <alignment vertical="top" wrapText="1"/>
    </xf>
    <xf numFmtId="3" fontId="0" fillId="0" borderId="0" xfId="0" applyNumberFormat="1">
      <alignment vertical="center"/>
    </xf>
    <xf numFmtId="0" fontId="108" fillId="0" borderId="0" xfId="2" applyFont="1" applyAlignment="1">
      <alignment vertical="top" wrapText="1"/>
    </xf>
    <xf numFmtId="3" fontId="72" fillId="27" borderId="0" xfId="0" applyNumberFormat="1" applyFont="1" applyFill="1" applyAlignment="1">
      <alignment vertical="top" wrapText="1"/>
    </xf>
    <xf numFmtId="0" fontId="8" fillId="0" borderId="208" xfId="1" applyBorder="1" applyAlignment="1" applyProtection="1">
      <alignment vertical="center" wrapText="1"/>
    </xf>
    <xf numFmtId="14" fontId="112" fillId="24" borderId="41" xfId="2" applyNumberFormat="1" applyFont="1" applyFill="1" applyBorder="1" applyAlignment="1">
      <alignment horizontal="center" vertical="center"/>
    </xf>
    <xf numFmtId="14" fontId="112" fillId="24" borderId="1" xfId="2" applyNumberFormat="1" applyFont="1" applyFill="1" applyBorder="1" applyAlignment="1">
      <alignment horizontal="center" vertical="center"/>
    </xf>
    <xf numFmtId="14" fontId="112" fillId="24" borderId="2" xfId="2" applyNumberFormat="1" applyFont="1" applyFill="1" applyBorder="1" applyAlignment="1">
      <alignment horizontal="center" vertical="center"/>
    </xf>
    <xf numFmtId="0" fontId="8" fillId="0" borderId="199" xfId="1" applyFill="1" applyBorder="1" applyAlignment="1" applyProtection="1">
      <alignment vertical="center" wrapText="1"/>
    </xf>
    <xf numFmtId="180" fontId="50" fillId="13" borderId="209" xfId="17" applyNumberFormat="1" applyFont="1" applyFill="1" applyBorder="1" applyAlignment="1">
      <alignment horizontal="center" vertical="center"/>
    </xf>
    <xf numFmtId="0" fontId="108" fillId="24" borderId="9" xfId="1" applyFont="1" applyFill="1" applyBorder="1" applyAlignment="1" applyProtection="1">
      <alignment horizontal="center" vertical="center" wrapText="1"/>
    </xf>
    <xf numFmtId="0" fontId="8" fillId="0" borderId="186" xfId="1" applyBorder="1" applyAlignment="1" applyProtection="1">
      <alignment vertical="center" wrapText="1"/>
    </xf>
    <xf numFmtId="0" fontId="176" fillId="0" borderId="175" xfId="1" applyFont="1" applyFill="1" applyBorder="1" applyAlignment="1" applyProtection="1">
      <alignment vertical="top" wrapText="1"/>
    </xf>
    <xf numFmtId="0" fontId="177" fillId="3" borderId="9" xfId="2" applyFont="1" applyFill="1" applyBorder="1" applyAlignment="1">
      <alignment horizontal="center" vertical="center"/>
    </xf>
    <xf numFmtId="0" fontId="108" fillId="0" borderId="31" xfId="1" applyFont="1" applyBorder="1" applyAlignment="1" applyProtection="1">
      <alignment horizontal="left" vertical="top" wrapText="1"/>
    </xf>
    <xf numFmtId="0" fontId="147" fillId="42" borderId="99" xfId="2" applyFont="1" applyFill="1" applyBorder="1" applyAlignment="1">
      <alignment horizontal="center" vertical="center" wrapText="1" shrinkToFit="1"/>
    </xf>
    <xf numFmtId="0" fontId="21" fillId="0" borderId="96" xfId="1" applyFont="1" applyBorder="1" applyAlignment="1" applyProtection="1">
      <alignment vertical="top" wrapText="1"/>
    </xf>
    <xf numFmtId="3" fontId="178" fillId="27" borderId="0" xfId="0" applyNumberFormat="1" applyFont="1" applyFill="1" applyAlignment="1">
      <alignment vertical="center" wrapText="1"/>
    </xf>
    <xf numFmtId="0" fontId="8" fillId="0" borderId="0" xfId="1" applyFill="1" applyAlignment="1" applyProtection="1">
      <alignment vertical="center"/>
    </xf>
    <xf numFmtId="0" fontId="21" fillId="0" borderId="134" xfId="1" applyFont="1" applyFill="1" applyBorder="1" applyAlignment="1" applyProtection="1">
      <alignment horizontal="left" vertical="top" wrapText="1"/>
    </xf>
    <xf numFmtId="0" fontId="112" fillId="3" borderId="9" xfId="2" applyFont="1" applyFill="1" applyBorder="1" applyAlignment="1">
      <alignment horizontal="center" vertical="center" wrapText="1" shrinkToFit="1"/>
    </xf>
    <xf numFmtId="0" fontId="132" fillId="27" borderId="0" xfId="0" applyFont="1" applyFill="1" applyAlignment="1">
      <alignment vertical="top" wrapText="1"/>
    </xf>
    <xf numFmtId="3" fontId="179" fillId="27" borderId="0" xfId="0" applyNumberFormat="1" applyFont="1" applyFill="1">
      <alignment vertical="center"/>
    </xf>
    <xf numFmtId="0" fontId="180" fillId="0" borderId="0" xfId="0" applyFont="1" applyAlignment="1">
      <alignment horizontal="left" vertical="center" wrapText="1"/>
    </xf>
    <xf numFmtId="185" fontId="181" fillId="0" borderId="0" xfId="0" applyNumberFormat="1" applyFont="1" applyAlignment="1">
      <alignment horizontal="left" vertical="center"/>
    </xf>
    <xf numFmtId="0" fontId="8" fillId="22" borderId="0" xfId="1" applyFill="1" applyBorder="1" applyAlignment="1" applyProtection="1">
      <alignment vertical="center" wrapText="1"/>
    </xf>
    <xf numFmtId="14" fontId="112" fillId="24" borderId="155" xfId="2" applyNumberFormat="1" applyFont="1" applyFill="1" applyBorder="1" applyAlignment="1">
      <alignment vertical="center" shrinkToFit="1"/>
    </xf>
    <xf numFmtId="0" fontId="176" fillId="22" borderId="168" xfId="1" applyFont="1" applyFill="1" applyBorder="1" applyAlignment="1" applyProtection="1">
      <alignment horizontal="left" vertical="top" wrapText="1"/>
    </xf>
    <xf numFmtId="0" fontId="28" fillId="24" borderId="212" xfId="0" applyFont="1" applyFill="1" applyBorder="1" applyAlignment="1">
      <alignment horizontal="center" vertical="center" wrapText="1"/>
    </xf>
    <xf numFmtId="14" fontId="29" fillId="24" borderId="213" xfId="2" applyNumberFormat="1" applyFont="1" applyFill="1" applyBorder="1" applyAlignment="1">
      <alignment horizontal="center" vertical="center" shrinkToFit="1"/>
    </xf>
    <xf numFmtId="0" fontId="108" fillId="24" borderId="214" xfId="2" applyFont="1" applyFill="1" applyBorder="1">
      <alignment vertical="center"/>
    </xf>
    <xf numFmtId="0" fontId="182" fillId="0" borderId="156" xfId="0" applyFont="1" applyBorder="1" applyAlignment="1">
      <alignment horizontal="left" vertical="top" wrapText="1"/>
    </xf>
    <xf numFmtId="14" fontId="108" fillId="24" borderId="215" xfId="1" applyNumberFormat="1" applyFont="1" applyFill="1" applyBorder="1" applyAlignment="1" applyProtection="1">
      <alignment vertical="center" wrapText="1"/>
    </xf>
    <xf numFmtId="0" fontId="8" fillId="0" borderId="216" xfId="1" applyFill="1" applyBorder="1" applyAlignment="1" applyProtection="1">
      <alignment vertical="center"/>
    </xf>
    <xf numFmtId="14" fontId="108" fillId="24" borderId="217" xfId="1" applyNumberFormat="1" applyFont="1" applyFill="1" applyBorder="1" applyAlignment="1" applyProtection="1">
      <alignment vertical="center" wrapText="1"/>
    </xf>
    <xf numFmtId="0" fontId="112" fillId="3" borderId="9" xfId="2" applyFont="1" applyFill="1" applyBorder="1" applyAlignment="1">
      <alignment horizontal="center" vertical="center" wrapText="1"/>
    </xf>
    <xf numFmtId="0" fontId="174" fillId="27" borderId="0" xfId="0" applyFont="1" applyFill="1" applyAlignment="1">
      <alignment vertical="top" wrapText="1"/>
    </xf>
    <xf numFmtId="0" fontId="183" fillId="0" borderId="175" xfId="1" applyFont="1" applyFill="1" applyBorder="1" applyAlignment="1" applyProtection="1">
      <alignment vertical="top" wrapText="1"/>
    </xf>
    <xf numFmtId="0" fontId="91" fillId="26" borderId="0" xfId="2" applyFont="1" applyFill="1">
      <alignment vertical="center"/>
    </xf>
    <xf numFmtId="56" fontId="108" fillId="24" borderId="214" xfId="2" applyNumberFormat="1" applyFont="1" applyFill="1" applyBorder="1">
      <alignment vertical="center"/>
    </xf>
    <xf numFmtId="0" fontId="186" fillId="24" borderId="0" xfId="0" applyFont="1" applyFill="1" applyAlignment="1">
      <alignment horizontal="center" vertical="center" wrapText="1"/>
    </xf>
    <xf numFmtId="0" fontId="183" fillId="0" borderId="210" xfId="1" applyFont="1" applyFill="1" applyBorder="1" applyAlignment="1" applyProtection="1">
      <alignment horizontal="left" vertical="top" wrapText="1"/>
    </xf>
    <xf numFmtId="0" fontId="0" fillId="43" borderId="0" xfId="0" applyFill="1">
      <alignment vertical="center"/>
    </xf>
    <xf numFmtId="0" fontId="187" fillId="43" borderId="0" xfId="0" applyFont="1" applyFill="1">
      <alignment vertical="center"/>
    </xf>
    <xf numFmtId="0" fontId="188" fillId="43" borderId="0" xfId="1" applyFont="1" applyFill="1" applyAlignment="1" applyProtection="1">
      <alignment vertical="center"/>
    </xf>
    <xf numFmtId="0" fontId="8" fillId="0" borderId="0" xfId="1" applyAlignment="1" applyProtection="1">
      <alignment vertical="center"/>
    </xf>
    <xf numFmtId="14" fontId="112" fillId="24" borderId="1" xfId="2" applyNumberFormat="1" applyFont="1" applyFill="1" applyBorder="1" applyAlignment="1">
      <alignment vertical="center" wrapText="1" shrinkToFit="1"/>
    </xf>
    <xf numFmtId="0" fontId="189" fillId="0" borderId="0" xfId="0" applyFont="1" applyAlignment="1">
      <alignment horizontal="left" vertical="top" wrapText="1"/>
    </xf>
    <xf numFmtId="0" fontId="8" fillId="0" borderId="220" xfId="1" applyBorder="1" applyAlignment="1" applyProtection="1">
      <alignment vertical="center"/>
    </xf>
    <xf numFmtId="0" fontId="176" fillId="0" borderId="0" xfId="0" applyFont="1" applyAlignment="1">
      <alignment horizontal="left" vertical="top" wrapText="1"/>
    </xf>
    <xf numFmtId="0" fontId="18" fillId="24" borderId="221" xfId="2" applyFont="1" applyFill="1" applyBorder="1" applyAlignment="1">
      <alignment horizontal="center" vertical="center" wrapText="1"/>
    </xf>
    <xf numFmtId="0" fontId="122" fillId="24" borderId="0" xfId="0" quotePrefix="1" applyFont="1" applyFill="1">
      <alignment vertical="center"/>
    </xf>
    <xf numFmtId="0" fontId="190" fillId="6" borderId="18" xfId="2" applyFont="1" applyFill="1" applyBorder="1">
      <alignment vertical="center"/>
    </xf>
    <xf numFmtId="0" fontId="176" fillId="0" borderId="168" xfId="0" applyFont="1" applyBorder="1" applyAlignment="1">
      <alignment horizontal="left" vertical="top" wrapText="1"/>
    </xf>
    <xf numFmtId="0" fontId="76" fillId="0" borderId="0" xfId="0" applyFont="1">
      <alignment vertical="center"/>
    </xf>
    <xf numFmtId="0" fontId="8" fillId="0" borderId="222" xfId="1" applyBorder="1" applyAlignment="1" applyProtection="1">
      <alignment vertical="center"/>
    </xf>
    <xf numFmtId="0" fontId="194" fillId="6" borderId="15" xfId="2" applyFont="1" applyFill="1" applyBorder="1">
      <alignment vertical="center"/>
    </xf>
    <xf numFmtId="0" fontId="193" fillId="0" borderId="153" xfId="0" applyFont="1" applyBorder="1">
      <alignment vertical="center"/>
    </xf>
    <xf numFmtId="0" fontId="192" fillId="0" borderId="0" xfId="0" applyFont="1" applyAlignment="1">
      <alignment vertical="top" wrapText="1"/>
    </xf>
    <xf numFmtId="0" fontId="103" fillId="44" borderId="135" xfId="0" applyFont="1" applyFill="1" applyBorder="1" applyAlignment="1">
      <alignment horizontal="center" vertical="center" wrapText="1"/>
    </xf>
    <xf numFmtId="185" fontId="140" fillId="0" borderId="0" xfId="0" applyNumberFormat="1" applyFont="1" applyAlignment="1">
      <alignment horizontal="left" vertical="top"/>
    </xf>
    <xf numFmtId="0" fontId="180" fillId="0" borderId="0" xfId="0" applyFont="1" applyAlignment="1">
      <alignment horizontal="left" vertical="top" wrapText="1"/>
    </xf>
    <xf numFmtId="0" fontId="191" fillId="42" borderId="0" xfId="0" applyFont="1" applyFill="1" applyAlignment="1">
      <alignment horizontal="center" vertical="center" wrapText="1"/>
    </xf>
    <xf numFmtId="0" fontId="195" fillId="43" borderId="0" xfId="0" applyFont="1" applyFill="1">
      <alignment vertical="center"/>
    </xf>
    <xf numFmtId="0" fontId="196" fillId="43" borderId="0" xfId="0" applyFont="1" applyFill="1">
      <alignment vertical="center"/>
    </xf>
    <xf numFmtId="0" fontId="176" fillId="0" borderId="223" xfId="1" applyFont="1" applyFill="1" applyBorder="1" applyAlignment="1" applyProtection="1">
      <alignment vertical="top" wrapText="1"/>
    </xf>
    <xf numFmtId="0" fontId="112" fillId="3" borderId="9" xfId="2" applyFont="1" applyFill="1" applyBorder="1" applyAlignment="1">
      <alignment horizontal="center" vertical="center" shrinkToFit="1"/>
    </xf>
    <xf numFmtId="0" fontId="25" fillId="22" borderId="0" xfId="2" applyFont="1" applyFill="1">
      <alignment vertical="center"/>
    </xf>
    <xf numFmtId="0" fontId="8" fillId="0" borderId="2" xfId="1" applyFill="1" applyBorder="1" applyAlignment="1" applyProtection="1">
      <alignment horizontal="left" vertical="top" wrapText="1"/>
    </xf>
    <xf numFmtId="0" fontId="183" fillId="0" borderId="224" xfId="1" applyFont="1" applyFill="1" applyBorder="1" applyAlignment="1" applyProtection="1">
      <alignment horizontal="left" vertical="top" wrapText="1"/>
    </xf>
    <xf numFmtId="0" fontId="183" fillId="0" borderId="223" xfId="1" applyFont="1" applyFill="1" applyBorder="1" applyAlignment="1" applyProtection="1">
      <alignment vertical="top" wrapText="1"/>
    </xf>
    <xf numFmtId="0" fontId="185" fillId="0" borderId="223" xfId="1" applyFont="1" applyFill="1" applyBorder="1" applyAlignment="1" applyProtection="1">
      <alignment vertical="top" wrapText="1"/>
    </xf>
    <xf numFmtId="3" fontId="132" fillId="27" borderId="226" xfId="0" applyNumberFormat="1" applyFont="1" applyFill="1" applyBorder="1" applyAlignment="1">
      <alignment horizontal="right" vertical="center" wrapText="1"/>
    </xf>
    <xf numFmtId="184" fontId="132" fillId="27" borderId="226" xfId="0" applyNumberFormat="1" applyFont="1" applyFill="1" applyBorder="1" applyAlignment="1">
      <alignment vertical="center" wrapText="1"/>
    </xf>
    <xf numFmtId="184" fontId="133" fillId="27" borderId="226" xfId="0" applyNumberFormat="1" applyFont="1" applyFill="1" applyBorder="1" applyAlignment="1">
      <alignment horizontal="center" vertical="center" wrapText="1"/>
    </xf>
    <xf numFmtId="3" fontId="153" fillId="27" borderId="0" xfId="0" applyNumberFormat="1" applyFont="1" applyFill="1" applyAlignment="1">
      <alignment vertical="center" wrapText="1"/>
    </xf>
    <xf numFmtId="177" fontId="133" fillId="27" borderId="0" xfId="0" applyNumberFormat="1" applyFont="1" applyFill="1" applyAlignment="1">
      <alignment horizontal="right" vertical="center" wrapText="1"/>
    </xf>
    <xf numFmtId="184" fontId="132" fillId="27" borderId="231" xfId="0" applyNumberFormat="1" applyFont="1" applyFill="1" applyBorder="1" applyAlignment="1">
      <alignment vertical="center" wrapText="1"/>
    </xf>
    <xf numFmtId="184" fontId="197" fillId="27" borderId="227" xfId="0" applyNumberFormat="1" applyFont="1" applyFill="1" applyBorder="1" applyAlignment="1">
      <alignment vertical="center" wrapText="1"/>
    </xf>
    <xf numFmtId="184" fontId="197" fillId="27" borderId="229" xfId="0" applyNumberFormat="1" applyFont="1" applyFill="1" applyBorder="1" applyAlignment="1">
      <alignment vertical="center" wrapText="1"/>
    </xf>
    <xf numFmtId="184" fontId="197" fillId="27" borderId="232" xfId="0" applyNumberFormat="1" applyFont="1" applyFill="1" applyBorder="1" applyAlignment="1">
      <alignment vertical="center" wrapText="1"/>
    </xf>
    <xf numFmtId="177" fontId="198" fillId="27" borderId="0" xfId="0" applyNumberFormat="1" applyFont="1" applyFill="1">
      <alignment vertical="center"/>
    </xf>
    <xf numFmtId="0" fontId="103" fillId="0" borderId="154" xfId="0" applyFont="1" applyBorder="1" applyAlignment="1">
      <alignment horizontal="center" vertical="center" wrapText="1"/>
    </xf>
    <xf numFmtId="14" fontId="13" fillId="24" borderId="1" xfId="1" applyNumberFormat="1" applyFont="1" applyFill="1" applyBorder="1" applyAlignment="1" applyProtection="1">
      <alignment horizontal="center" vertical="center" shrinkToFit="1"/>
    </xf>
    <xf numFmtId="0" fontId="200" fillId="43" borderId="0" xfId="0" applyFont="1" applyFill="1">
      <alignment vertical="center"/>
    </xf>
    <xf numFmtId="0" fontId="201" fillId="43" borderId="0" xfId="0" applyFont="1" applyFill="1">
      <alignment vertical="center"/>
    </xf>
    <xf numFmtId="0" fontId="6" fillId="0" borderId="0" xfId="4"/>
    <xf numFmtId="0" fontId="114" fillId="0" borderId="151" xfId="17" applyFont="1" applyBorder="1" applyAlignment="1">
      <alignment horizontal="center" vertical="center" wrapText="1"/>
    </xf>
    <xf numFmtId="14" fontId="114" fillId="0" borderId="152" xfId="17" applyNumberFormat="1" applyFont="1" applyBorder="1" applyAlignment="1">
      <alignment horizontal="center" vertical="center"/>
    </xf>
    <xf numFmtId="0" fontId="1" fillId="0" borderId="151" xfId="17" applyBorder="1" applyAlignment="1">
      <alignment horizontal="center" vertical="center" wrapText="1"/>
    </xf>
    <xf numFmtId="14" fontId="1" fillId="0" borderId="152" xfId="17" applyNumberFormat="1" applyBorder="1" applyAlignment="1">
      <alignment horizontal="center" vertical="center"/>
    </xf>
    <xf numFmtId="56" fontId="114" fillId="0" borderId="151" xfId="17" applyNumberFormat="1" applyFont="1" applyBorder="1" applyAlignment="1">
      <alignment horizontal="center" vertical="center" wrapText="1"/>
    </xf>
    <xf numFmtId="0" fontId="76" fillId="0" borderId="0" xfId="0" applyFont="1" applyAlignment="1">
      <alignment horizontal="center" vertical="center"/>
    </xf>
    <xf numFmtId="0" fontId="119" fillId="0" borderId="0" xfId="0" applyFont="1" applyAlignment="1">
      <alignment vertical="center" wrapText="1"/>
    </xf>
    <xf numFmtId="0" fontId="173" fillId="0" borderId="218" xfId="0" applyFont="1" applyBorder="1" applyAlignment="1">
      <alignment horizontal="left" vertical="center"/>
    </xf>
    <xf numFmtId="0" fontId="76" fillId="0" borderId="197" xfId="0" applyFont="1" applyBorder="1" applyAlignment="1">
      <alignment horizontal="left" vertical="center"/>
    </xf>
    <xf numFmtId="14" fontId="76" fillId="0" borderId="197" xfId="0" applyNumberFormat="1" applyFont="1" applyBorder="1" applyAlignment="1">
      <alignment horizontal="left" vertical="center"/>
    </xf>
    <xf numFmtId="14" fontId="76" fillId="0" borderId="219" xfId="0" applyNumberFormat="1" applyFont="1" applyBorder="1" applyAlignment="1">
      <alignment horizontal="left" vertical="center"/>
    </xf>
    <xf numFmtId="0" fontId="103" fillId="45" borderId="135" xfId="0" applyFont="1" applyFill="1" applyBorder="1" applyAlignment="1">
      <alignment horizontal="center" vertical="center" wrapText="1"/>
    </xf>
    <xf numFmtId="177" fontId="13" fillId="22" borderId="233" xfId="2" applyNumberFormat="1" applyFont="1" applyFill="1" applyBorder="1" applyAlignment="1">
      <alignment horizontal="center" vertical="center" wrapText="1"/>
    </xf>
    <xf numFmtId="0" fontId="164" fillId="22" borderId="234" xfId="2" applyFont="1" applyFill="1" applyBorder="1" applyAlignment="1">
      <alignment horizontal="center" vertical="center"/>
    </xf>
    <xf numFmtId="177" fontId="164" fillId="22" borderId="235" xfId="2" applyNumberFormat="1" applyFont="1" applyFill="1" applyBorder="1" applyAlignment="1">
      <alignment horizontal="center" vertical="center" shrinkToFit="1"/>
    </xf>
    <xf numFmtId="0" fontId="175" fillId="0" borderId="235" xfId="0" applyFont="1" applyBorder="1" applyAlignment="1">
      <alignment horizontal="center" vertical="center" wrapText="1"/>
    </xf>
    <xf numFmtId="0" fontId="175" fillId="0" borderId="236" xfId="0" applyFont="1" applyBorder="1" applyAlignment="1">
      <alignment horizontal="center" vertical="center" wrapText="1"/>
    </xf>
    <xf numFmtId="0" fontId="175" fillId="0" borderId="237" xfId="0" applyFont="1" applyBorder="1" applyAlignment="1">
      <alignment horizontal="center" vertical="center" wrapText="1"/>
    </xf>
    <xf numFmtId="177" fontId="13" fillId="22" borderId="238" xfId="2" applyNumberFormat="1" applyFont="1" applyFill="1" applyBorder="1" applyAlignment="1">
      <alignment horizontal="center" vertical="center" wrapText="1"/>
    </xf>
    <xf numFmtId="0" fontId="9" fillId="22" borderId="0" xfId="2" applyFont="1" applyFill="1" applyAlignment="1">
      <alignment horizontal="center" vertical="center" wrapText="1"/>
    </xf>
    <xf numFmtId="14" fontId="9" fillId="22" borderId="0" xfId="2" applyNumberFormat="1" applyFont="1" applyFill="1" applyAlignment="1">
      <alignment horizontal="center" vertical="center"/>
    </xf>
    <xf numFmtId="14" fontId="26" fillId="22" borderId="0" xfId="2" applyNumberFormat="1" applyFont="1" applyFill="1" applyAlignment="1">
      <alignment horizontal="center" vertical="center"/>
    </xf>
    <xf numFmtId="0" fontId="26" fillId="22" borderId="0" xfId="19" applyFont="1" applyFill="1" applyAlignment="1">
      <alignment horizontal="center" vertical="center"/>
    </xf>
    <xf numFmtId="0" fontId="26" fillId="22" borderId="0" xfId="19" applyFont="1" applyFill="1" applyAlignment="1">
      <alignment horizontal="center" vertical="center" wrapText="1"/>
    </xf>
    <xf numFmtId="0" fontId="217" fillId="27" borderId="0" xfId="0" applyFont="1" applyFill="1" applyAlignment="1">
      <alignment horizontal="left" vertical="center" wrapText="1"/>
    </xf>
    <xf numFmtId="3" fontId="132" fillId="27" borderId="226" xfId="0" applyNumberFormat="1" applyFont="1" applyFill="1" applyBorder="1">
      <alignment vertical="center"/>
    </xf>
    <xf numFmtId="3" fontId="136" fillId="27" borderId="231" xfId="0" applyNumberFormat="1" applyFont="1" applyFill="1" applyBorder="1">
      <alignment vertical="center"/>
    </xf>
    <xf numFmtId="177" fontId="132" fillId="27" borderId="231" xfId="0" applyNumberFormat="1" applyFont="1" applyFill="1" applyBorder="1" applyAlignment="1">
      <alignment horizontal="right" vertical="center" wrapText="1"/>
    </xf>
    <xf numFmtId="3" fontId="136" fillId="27" borderId="0" xfId="0" applyNumberFormat="1" applyFont="1" applyFill="1" applyAlignment="1">
      <alignment horizontal="right" vertical="center"/>
    </xf>
    <xf numFmtId="177" fontId="136" fillId="27" borderId="226" xfId="0" applyNumberFormat="1" applyFont="1" applyFill="1" applyBorder="1" applyAlignment="1">
      <alignment horizontal="right" vertical="center" wrapText="1"/>
    </xf>
    <xf numFmtId="177" fontId="132" fillId="27" borderId="226" xfId="0" applyNumberFormat="1" applyFont="1" applyFill="1" applyBorder="1" applyAlignment="1">
      <alignment horizontal="right" vertical="center" wrapText="1"/>
    </xf>
    <xf numFmtId="3" fontId="133" fillId="27" borderId="0" xfId="0" applyNumberFormat="1" applyFont="1" applyFill="1">
      <alignment vertical="center"/>
    </xf>
    <xf numFmtId="3" fontId="136" fillId="27" borderId="0" xfId="0" applyNumberFormat="1" applyFont="1" applyFill="1" applyAlignment="1">
      <alignment vertical="center" wrapText="1"/>
    </xf>
    <xf numFmtId="3" fontId="132" fillId="27" borderId="231" xfId="0" applyNumberFormat="1" applyFont="1" applyFill="1" applyBorder="1" applyAlignment="1">
      <alignment vertical="center" wrapText="1"/>
    </xf>
    <xf numFmtId="184" fontId="133" fillId="27" borderId="231" xfId="0" applyNumberFormat="1" applyFont="1" applyFill="1" applyBorder="1" applyAlignment="1">
      <alignment horizontal="center" vertical="center" wrapText="1"/>
    </xf>
    <xf numFmtId="0" fontId="219" fillId="27" borderId="225" xfId="0" applyFont="1" applyFill="1" applyBorder="1" applyAlignment="1">
      <alignment horizontal="left" vertical="center" wrapText="1"/>
    </xf>
    <xf numFmtId="0" fontId="220" fillId="27" borderId="228" xfId="0" applyFont="1" applyFill="1" applyBorder="1" applyAlignment="1">
      <alignment horizontal="left" vertical="center" wrapText="1"/>
    </xf>
    <xf numFmtId="0" fontId="220" fillId="27" borderId="228" xfId="0" applyFont="1" applyFill="1" applyBorder="1" applyAlignment="1">
      <alignment horizontal="left" vertical="center"/>
    </xf>
    <xf numFmtId="0" fontId="220" fillId="27" borderId="228" xfId="0" applyFont="1" applyFill="1" applyBorder="1" applyAlignment="1">
      <alignment horizontal="left" vertical="center" shrinkToFit="1"/>
    </xf>
    <xf numFmtId="0" fontId="221" fillId="27" borderId="228" xfId="0" applyFont="1" applyFill="1" applyBorder="1" applyAlignment="1">
      <alignment horizontal="left" vertical="center" shrinkToFit="1"/>
    </xf>
    <xf numFmtId="0" fontId="222" fillId="27" borderId="230" xfId="0" applyFont="1" applyFill="1" applyBorder="1" applyAlignment="1">
      <alignment horizontal="left" vertical="center" shrinkToFit="1"/>
    </xf>
    <xf numFmtId="0" fontId="220" fillId="27" borderId="225" xfId="0" applyFont="1" applyFill="1" applyBorder="1" applyAlignment="1">
      <alignment horizontal="left" vertical="center" wrapText="1"/>
    </xf>
    <xf numFmtId="0" fontId="219" fillId="27" borderId="228" xfId="0" applyFont="1" applyFill="1" applyBorder="1" applyAlignment="1">
      <alignment horizontal="left" vertical="center" wrapText="1"/>
    </xf>
    <xf numFmtId="0" fontId="221" fillId="27" borderId="230" xfId="0" applyFont="1" applyFill="1" applyBorder="1" applyAlignment="1">
      <alignment horizontal="left" vertical="center" wrapText="1"/>
    </xf>
    <xf numFmtId="0" fontId="224" fillId="27" borderId="0" xfId="0" applyFont="1" applyFill="1" applyAlignment="1">
      <alignment horizontal="left" vertical="center" shrinkToFit="1"/>
    </xf>
    <xf numFmtId="0" fontId="223" fillId="27" borderId="0" xfId="0" applyFont="1" applyFill="1" applyAlignment="1">
      <alignment horizontal="left" vertical="center"/>
    </xf>
    <xf numFmtId="184" fontId="154" fillId="46" borderId="0" xfId="0" applyNumberFormat="1" applyFont="1" applyFill="1" applyAlignment="1">
      <alignment horizontal="center" vertical="center" wrapText="1"/>
    </xf>
    <xf numFmtId="184" fontId="125" fillId="46" borderId="231" xfId="0" applyNumberFormat="1" applyFont="1" applyFill="1" applyBorder="1" applyAlignment="1">
      <alignment horizontal="center" vertical="center" wrapText="1"/>
    </xf>
    <xf numFmtId="0" fontId="225" fillId="32" borderId="0" xfId="0" applyFont="1" applyFill="1" applyAlignment="1">
      <alignment horizontal="left" vertical="center"/>
    </xf>
    <xf numFmtId="3" fontId="226" fillId="32" borderId="0" xfId="0" applyNumberFormat="1" applyFont="1" applyFill="1" applyAlignment="1">
      <alignment vertical="center" wrapText="1"/>
    </xf>
    <xf numFmtId="184" fontId="227" fillId="32" borderId="0" xfId="0" applyNumberFormat="1" applyFont="1" applyFill="1" applyAlignment="1">
      <alignment vertical="center" wrapText="1"/>
    </xf>
    <xf numFmtId="177" fontId="228" fillId="32" borderId="0" xfId="0" applyNumberFormat="1" applyFont="1" applyFill="1">
      <alignment vertical="center"/>
    </xf>
    <xf numFmtId="184" fontId="229" fillId="32" borderId="0" xfId="0" applyNumberFormat="1" applyFont="1" applyFill="1" applyAlignment="1">
      <alignment horizontal="center" vertical="center" wrapText="1"/>
    </xf>
    <xf numFmtId="184" fontId="125" fillId="32" borderId="0" xfId="0" applyNumberFormat="1" applyFont="1" applyFill="1" applyAlignment="1">
      <alignment vertical="center" wrapText="1"/>
    </xf>
    <xf numFmtId="0" fontId="230" fillId="32" borderId="0" xfId="0" applyFont="1" applyFill="1" applyAlignment="1">
      <alignment vertical="center" wrapText="1"/>
    </xf>
    <xf numFmtId="177" fontId="227" fillId="32" borderId="0" xfId="0" applyNumberFormat="1" applyFont="1" applyFill="1" applyAlignment="1">
      <alignment vertical="center" wrapText="1"/>
    </xf>
    <xf numFmtId="3" fontId="227" fillId="32" borderId="0" xfId="0" applyNumberFormat="1" applyFont="1" applyFill="1" applyAlignment="1">
      <alignment vertical="center" wrapText="1"/>
    </xf>
    <xf numFmtId="0" fontId="150" fillId="27" borderId="0" xfId="0" applyFont="1" applyFill="1" applyAlignment="1">
      <alignment vertical="top" wrapText="1"/>
    </xf>
    <xf numFmtId="0" fontId="173" fillId="22" borderId="218" xfId="0" applyFont="1" applyFill="1" applyBorder="1" applyAlignment="1">
      <alignment horizontal="left" vertical="center"/>
    </xf>
    <xf numFmtId="0" fontId="76" fillId="22" borderId="197" xfId="0" applyFont="1" applyFill="1" applyBorder="1" applyAlignment="1">
      <alignment horizontal="left" vertical="center"/>
    </xf>
    <xf numFmtId="14" fontId="76" fillId="22" borderId="197" xfId="0" applyNumberFormat="1" applyFont="1" applyFill="1" applyBorder="1" applyAlignment="1">
      <alignment horizontal="left" vertical="center"/>
    </xf>
    <xf numFmtId="14" fontId="76" fillId="22" borderId="219" xfId="0" applyNumberFormat="1" applyFont="1" applyFill="1" applyBorder="1" applyAlignment="1">
      <alignment horizontal="left" vertical="center"/>
    </xf>
    <xf numFmtId="184" fontId="233" fillId="46" borderId="0" xfId="0" applyNumberFormat="1" applyFont="1" applyFill="1" applyAlignment="1">
      <alignment horizontal="center" vertical="center" wrapText="1"/>
    </xf>
    <xf numFmtId="0" fontId="142" fillId="22" borderId="151" xfId="17" applyFont="1" applyFill="1" applyBorder="1" applyAlignment="1">
      <alignment horizontal="center" vertical="center" wrapText="1"/>
    </xf>
    <xf numFmtId="14" fontId="142" fillId="22" borderId="152" xfId="17" applyNumberFormat="1" applyFont="1" applyFill="1" applyBorder="1" applyAlignment="1">
      <alignment horizontal="center" vertical="center" wrapText="1"/>
    </xf>
    <xf numFmtId="0" fontId="140" fillId="22" borderId="0" xfId="0" applyFont="1" applyFill="1" applyAlignment="1">
      <alignment horizontal="center" vertical="center" wrapText="1"/>
    </xf>
    <xf numFmtId="14" fontId="37" fillId="22" borderId="152" xfId="17" applyNumberFormat="1" applyFont="1" applyFill="1" applyBorder="1" applyAlignment="1">
      <alignment horizontal="center" vertical="center" wrapText="1"/>
    </xf>
    <xf numFmtId="0" fontId="13" fillId="22" borderId="151" xfId="17" applyFont="1" applyFill="1" applyBorder="1" applyAlignment="1">
      <alignment horizontal="center" vertical="center" wrapText="1"/>
    </xf>
    <xf numFmtId="14" fontId="13" fillId="22" borderId="152" xfId="17" applyNumberFormat="1" applyFont="1" applyFill="1" applyBorder="1" applyAlignment="1">
      <alignment horizontal="center" vertical="center"/>
    </xf>
    <xf numFmtId="0" fontId="37" fillId="22" borderId="151" xfId="17" applyFont="1" applyFill="1" applyBorder="1" applyAlignment="1">
      <alignment horizontal="center" vertical="center" wrapText="1"/>
    </xf>
    <xf numFmtId="14" fontId="37" fillId="22" borderId="152" xfId="17" applyNumberFormat="1" applyFont="1" applyFill="1" applyBorder="1" applyAlignment="1">
      <alignment horizontal="center" vertical="center"/>
    </xf>
    <xf numFmtId="0" fontId="1" fillId="22" borderId="151" xfId="17" applyFill="1" applyBorder="1" applyAlignment="1">
      <alignment horizontal="center" vertical="center" wrapText="1"/>
    </xf>
    <xf numFmtId="14" fontId="1" fillId="22" borderId="152" xfId="17" applyNumberFormat="1" applyFill="1" applyBorder="1" applyAlignment="1">
      <alignment horizontal="center" vertical="center"/>
    </xf>
    <xf numFmtId="14" fontId="199" fillId="22" borderId="0" xfId="0" applyNumberFormat="1" applyFont="1" applyFill="1" applyAlignment="1">
      <alignment horizontal="center" vertical="center"/>
    </xf>
    <xf numFmtId="14" fontId="114" fillId="22" borderId="152" xfId="17" applyNumberFormat="1" applyFont="1" applyFill="1" applyBorder="1" applyAlignment="1">
      <alignment horizontal="center" vertical="center" wrapText="1"/>
    </xf>
    <xf numFmtId="0" fontId="118" fillId="22" borderId="0" xfId="0" applyFont="1" applyFill="1" applyAlignment="1">
      <alignment horizontal="center" vertical="center"/>
    </xf>
    <xf numFmtId="0" fontId="76" fillId="22" borderId="0" xfId="0" applyFont="1" applyFill="1" applyAlignment="1">
      <alignment horizontal="center" vertical="center" wrapText="1"/>
    </xf>
    <xf numFmtId="0" fontId="84" fillId="0" borderId="0" xfId="0" applyFont="1" applyAlignment="1">
      <alignment horizontal="left" vertical="center" wrapText="1"/>
    </xf>
    <xf numFmtId="0" fontId="88" fillId="0" borderId="0" xfId="0" applyFont="1" applyAlignment="1">
      <alignment horizontal="left" vertical="center" wrapText="1"/>
    </xf>
    <xf numFmtId="0" fontId="87" fillId="0" borderId="0" xfId="0" applyFont="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85" fillId="0" borderId="0" xfId="0" applyFont="1" applyAlignment="1">
      <alignment horizontal="left" vertical="center" wrapText="1"/>
    </xf>
    <xf numFmtId="0" fontId="6" fillId="0" borderId="69" xfId="0" applyFont="1" applyBorder="1" applyAlignment="1">
      <alignment horizontal="left" vertical="center"/>
    </xf>
    <xf numFmtId="0" fontId="6" fillId="0" borderId="0" xfId="0" applyFont="1" applyAlignment="1">
      <alignment horizontal="left" vertical="center"/>
    </xf>
    <xf numFmtId="0" fontId="6" fillId="0" borderId="71" xfId="0" applyFont="1" applyBorder="1" applyAlignment="1">
      <alignment horizontal="left" vertical="center"/>
    </xf>
    <xf numFmtId="0" fontId="155" fillId="6" borderId="0" xfId="0" applyFont="1" applyFill="1" applyAlignment="1">
      <alignment horizontal="left" vertical="center" wrapText="1"/>
    </xf>
    <xf numFmtId="0" fontId="155" fillId="6" borderId="71" xfId="0" applyFont="1" applyFill="1" applyBorder="1" applyAlignment="1">
      <alignment horizontal="left" vertical="center" wrapText="1"/>
    </xf>
    <xf numFmtId="0" fontId="155" fillId="6" borderId="0" xfId="0" applyFont="1" applyFill="1" applyAlignment="1">
      <alignment horizontal="left" vertical="center"/>
    </xf>
    <xf numFmtId="0" fontId="155" fillId="6" borderId="0" xfId="0" applyFont="1" applyFill="1" applyAlignment="1">
      <alignment horizontal="left" vertical="top" wrapText="1"/>
    </xf>
    <xf numFmtId="0" fontId="8" fillId="0" borderId="0" xfId="1" applyAlignment="1" applyProtection="1">
      <alignment horizontal="center" vertical="center" wrapText="1"/>
    </xf>
    <xf numFmtId="0" fontId="10" fillId="7" borderId="148" xfId="17" applyFont="1" applyFill="1" applyBorder="1" applyAlignment="1">
      <alignment horizontal="left" vertical="center" wrapText="1"/>
    </xf>
    <xf numFmtId="0" fontId="10" fillId="7" borderId="145" xfId="17" applyFont="1" applyFill="1" applyBorder="1" applyAlignment="1">
      <alignment horizontal="left" vertical="center" wrapText="1"/>
    </xf>
    <xf numFmtId="0" fontId="10" fillId="7" borderId="149" xfId="17" applyFont="1" applyFill="1" applyBorder="1" applyAlignment="1">
      <alignment horizontal="left" vertical="center" wrapText="1"/>
    </xf>
    <xf numFmtId="0" fontId="37" fillId="22" borderId="183" xfId="17" applyFont="1" applyFill="1" applyBorder="1" applyAlignment="1">
      <alignment horizontal="left" vertical="top" wrapText="1"/>
    </xf>
    <xf numFmtId="0" fontId="37" fillId="22" borderId="184" xfId="17" applyFont="1" applyFill="1" applyBorder="1" applyAlignment="1">
      <alignment horizontal="left" vertical="top" wrapText="1"/>
    </xf>
    <xf numFmtId="0" fontId="37" fillId="22" borderId="185" xfId="17" applyFont="1" applyFill="1" applyBorder="1" applyAlignment="1">
      <alignment horizontal="left" vertical="top" wrapText="1"/>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50" fillId="0" borderId="51" xfId="17" applyFont="1" applyBorder="1" applyAlignment="1">
      <alignment horizontal="center" vertical="center"/>
    </xf>
    <xf numFmtId="0" fontId="1" fillId="0" borderId="77" xfId="17" applyBorder="1" applyAlignment="1">
      <alignment horizontal="center" vertical="center"/>
    </xf>
    <xf numFmtId="0" fontId="1" fillId="0" borderId="78" xfId="17" applyBorder="1" applyAlignment="1">
      <alignment horizontal="center" vertical="center"/>
    </xf>
    <xf numFmtId="0" fontId="1" fillId="0" borderId="79" xfId="17" applyBorder="1" applyAlignment="1">
      <alignment horizontal="center" vertical="center"/>
    </xf>
    <xf numFmtId="0" fontId="38" fillId="0" borderId="80" xfId="17" applyFont="1" applyBorder="1" applyAlignment="1">
      <alignment horizontal="center" vertical="center" wrapText="1"/>
    </xf>
    <xf numFmtId="0" fontId="38" fillId="0" borderId="45" xfId="17" applyFont="1" applyBorder="1" applyAlignment="1">
      <alignment horizontal="center" vertical="center" wrapText="1"/>
    </xf>
    <xf numFmtId="0" fontId="34" fillId="19" borderId="0" xfId="17" applyFont="1" applyFill="1" applyAlignment="1">
      <alignment horizontal="center" vertical="center"/>
    </xf>
    <xf numFmtId="179" fontId="11" fillId="0" borderId="81" xfId="17" applyNumberFormat="1" applyFont="1" applyBorder="1" applyAlignment="1">
      <alignment horizontal="center" vertical="center" shrinkToFit="1"/>
    </xf>
    <xf numFmtId="179" fontId="11" fillId="0" borderId="82" xfId="17" applyNumberFormat="1" applyFont="1" applyBorder="1" applyAlignment="1">
      <alignment horizontal="center" vertical="center" shrinkToFit="1"/>
    </xf>
    <xf numFmtId="0" fontId="48" fillId="0" borderId="83" xfId="17" applyFont="1" applyBorder="1" applyAlignment="1">
      <alignment horizontal="center" vertical="center"/>
    </xf>
    <xf numFmtId="0" fontId="48" fillId="0" borderId="84" xfId="17" applyFont="1" applyBorder="1" applyAlignment="1">
      <alignment horizontal="center" vertical="center"/>
    </xf>
    <xf numFmtId="0" fontId="37" fillId="12" borderId="85" xfId="18" applyFont="1" applyFill="1" applyBorder="1" applyAlignment="1">
      <alignment horizontal="center" vertical="center"/>
    </xf>
    <xf numFmtId="0" fontId="37" fillId="12" borderId="86" xfId="18" applyFont="1" applyFill="1" applyBorder="1" applyAlignment="1">
      <alignment horizontal="center" vertical="center"/>
    </xf>
    <xf numFmtId="0" fontId="12" fillId="0" borderId="136" xfId="17" applyFont="1" applyBorder="1" applyAlignment="1">
      <alignment horizontal="center" vertical="center" wrapText="1"/>
    </xf>
    <xf numFmtId="0" fontId="12" fillId="0" borderId="137" xfId="17" applyFont="1" applyBorder="1" applyAlignment="1">
      <alignment horizontal="center" vertical="center" wrapText="1"/>
    </xf>
    <xf numFmtId="0" fontId="12" fillId="0" borderId="138" xfId="17" applyFont="1" applyBorder="1" applyAlignment="1">
      <alignment horizontal="center" vertical="center" wrapText="1"/>
    </xf>
    <xf numFmtId="0" fontId="55" fillId="0" borderId="140" xfId="17" applyFont="1" applyBorder="1" applyAlignment="1">
      <alignment horizontal="center" vertical="center"/>
    </xf>
    <xf numFmtId="0" fontId="55" fillId="0" borderId="141" xfId="17" applyFont="1" applyBorder="1" applyAlignment="1">
      <alignment horizontal="center" vertical="center"/>
    </xf>
    <xf numFmtId="0" fontId="55" fillId="0" borderId="142" xfId="17" applyFont="1" applyBorder="1" applyAlignment="1">
      <alignment horizontal="center" vertical="center"/>
    </xf>
    <xf numFmtId="0" fontId="161" fillId="22" borderId="183" xfId="17" applyFont="1" applyFill="1" applyBorder="1" applyAlignment="1">
      <alignment horizontal="left" vertical="top" wrapText="1"/>
    </xf>
    <xf numFmtId="0" fontId="161" fillId="22" borderId="184" xfId="17" applyFont="1" applyFill="1" applyBorder="1" applyAlignment="1">
      <alignment horizontal="left" vertical="top" wrapText="1"/>
    </xf>
    <xf numFmtId="0" fontId="161" fillId="22" borderId="185" xfId="17" applyFont="1" applyFill="1" applyBorder="1" applyAlignment="1">
      <alignment horizontal="left" vertical="top" wrapText="1"/>
    </xf>
    <xf numFmtId="0" fontId="13" fillId="22" borderId="183" xfId="17" applyFont="1" applyFill="1" applyBorder="1" applyAlignment="1">
      <alignment horizontal="left" vertical="top" wrapText="1"/>
    </xf>
    <xf numFmtId="0" fontId="13" fillId="22" borderId="184" xfId="17" applyFont="1" applyFill="1" applyBorder="1" applyAlignment="1">
      <alignment horizontal="left" vertical="top" wrapText="1"/>
    </xf>
    <xf numFmtId="0" fontId="13" fillId="22" borderId="185" xfId="17" applyFont="1" applyFill="1" applyBorder="1" applyAlignment="1">
      <alignment horizontal="left" vertical="top" wrapText="1"/>
    </xf>
    <xf numFmtId="0" fontId="13" fillId="22" borderId="183" xfId="2" applyFont="1" applyFill="1" applyBorder="1" applyAlignment="1">
      <alignment horizontal="left" vertical="top" wrapText="1"/>
    </xf>
    <xf numFmtId="0" fontId="13" fillId="22" borderId="184" xfId="2" applyFont="1" applyFill="1" applyBorder="1" applyAlignment="1">
      <alignment horizontal="left" vertical="top" wrapText="1"/>
    </xf>
    <xf numFmtId="0" fontId="13" fillId="22" borderId="185" xfId="2" applyFont="1" applyFill="1" applyBorder="1" applyAlignment="1">
      <alignment horizontal="left" vertical="top" wrapText="1"/>
    </xf>
    <xf numFmtId="0" fontId="37" fillId="0" borderId="183" xfId="17" applyFont="1" applyBorder="1" applyAlignment="1">
      <alignment horizontal="left" vertical="top" wrapText="1"/>
    </xf>
    <xf numFmtId="0" fontId="37" fillId="0" borderId="184" xfId="17" applyFont="1" applyBorder="1" applyAlignment="1">
      <alignment horizontal="left" vertical="top" wrapText="1"/>
    </xf>
    <xf numFmtId="0" fontId="37" fillId="0" borderId="185" xfId="17" applyFont="1" applyBorder="1" applyAlignment="1">
      <alignment horizontal="left" vertical="top" wrapText="1"/>
    </xf>
    <xf numFmtId="0" fontId="13" fillId="0" borderId="183" xfId="2" applyFont="1" applyBorder="1" applyAlignment="1">
      <alignment horizontal="left" vertical="top" wrapText="1"/>
    </xf>
    <xf numFmtId="0" fontId="13" fillId="0" borderId="184" xfId="2" applyFont="1" applyBorder="1" applyAlignment="1">
      <alignment horizontal="left" vertical="top" wrapText="1"/>
    </xf>
    <xf numFmtId="0" fontId="13" fillId="0" borderId="185" xfId="2" applyFont="1" applyBorder="1" applyAlignment="1">
      <alignment horizontal="left" vertical="top" wrapText="1"/>
    </xf>
    <xf numFmtId="0" fontId="60" fillId="14" borderId="59" xfId="17" applyFont="1" applyFill="1" applyBorder="1" applyAlignment="1">
      <alignment horizontal="right" vertical="center" wrapText="1"/>
    </xf>
    <xf numFmtId="0" fontId="61" fillId="14" borderId="59" xfId="0" applyFont="1" applyFill="1" applyBorder="1" applyAlignment="1">
      <alignment horizontal="right" vertical="center"/>
    </xf>
    <xf numFmtId="0" fontId="0" fillId="14" borderId="59" xfId="0" applyFill="1" applyBorder="1" applyAlignment="1">
      <alignment horizontal="right" vertical="center"/>
    </xf>
    <xf numFmtId="180" fontId="60" fillId="14" borderId="59" xfId="17" applyNumberFormat="1" applyFont="1" applyFill="1" applyBorder="1" applyAlignment="1">
      <alignment horizontal="center" vertical="center" wrapText="1"/>
    </xf>
    <xf numFmtId="180" fontId="0" fillId="14" borderId="59" xfId="0" applyNumberFormat="1" applyFill="1" applyBorder="1" applyAlignment="1">
      <alignment horizontal="center" vertical="center" wrapText="1"/>
    </xf>
    <xf numFmtId="0" fontId="62" fillId="15" borderId="60" xfId="17" applyFont="1" applyFill="1" applyBorder="1" applyAlignment="1">
      <alignment horizontal="center" vertical="center" wrapText="1"/>
    </xf>
    <xf numFmtId="0" fontId="63" fillId="15" borderId="60" xfId="0" applyFont="1" applyFill="1" applyBorder="1" applyAlignment="1">
      <alignment horizontal="center" vertical="center"/>
    </xf>
    <xf numFmtId="0" fontId="62" fillId="11" borderId="60" xfId="0" applyFont="1" applyFill="1" applyBorder="1" applyAlignment="1">
      <alignment horizontal="center" vertical="center"/>
    </xf>
    <xf numFmtId="0" fontId="65" fillId="11" borderId="60" xfId="0" applyFont="1" applyFill="1" applyBorder="1" applyAlignment="1">
      <alignment horizontal="center" vertical="center"/>
    </xf>
    <xf numFmtId="0" fontId="67" fillId="21" borderId="122" xfId="16" applyFont="1" applyFill="1" applyBorder="1" applyAlignment="1">
      <alignment horizontal="center" vertical="center"/>
    </xf>
    <xf numFmtId="0" fontId="67" fillId="21" borderId="127" xfId="16" applyFont="1" applyFill="1" applyBorder="1" applyAlignment="1">
      <alignment horizontal="center" vertical="center"/>
    </xf>
    <xf numFmtId="0" fontId="67" fillId="21" borderId="129" xfId="16" applyFont="1" applyFill="1" applyBorder="1" applyAlignment="1">
      <alignment horizontal="center" vertical="center"/>
    </xf>
    <xf numFmtId="0" fontId="68" fillId="2" borderId="123" xfId="16" applyFont="1" applyFill="1" applyBorder="1" applyAlignment="1">
      <alignment vertical="center" wrapText="1"/>
    </xf>
    <xf numFmtId="0" fontId="68" fillId="2" borderId="124" xfId="16" applyFont="1" applyFill="1" applyBorder="1" applyAlignment="1">
      <alignment vertical="center" wrapText="1"/>
    </xf>
    <xf numFmtId="0" fontId="68" fillId="2" borderId="125" xfId="16" applyFont="1" applyFill="1" applyBorder="1" applyAlignment="1">
      <alignment vertical="center" wrapText="1"/>
    </xf>
    <xf numFmtId="0" fontId="68" fillId="2" borderId="101" xfId="16" applyFont="1" applyFill="1" applyBorder="1" applyAlignment="1">
      <alignment vertical="center" wrapText="1"/>
    </xf>
    <xf numFmtId="0" fontId="68" fillId="2" borderId="0" xfId="16" applyFont="1" applyFill="1" applyAlignment="1">
      <alignment vertical="center" wrapText="1"/>
    </xf>
    <xf numFmtId="0" fontId="68" fillId="2" borderId="102" xfId="16" applyFont="1" applyFill="1" applyBorder="1" applyAlignment="1">
      <alignment vertical="center" wrapText="1"/>
    </xf>
    <xf numFmtId="0" fontId="68" fillId="2" borderId="130" xfId="16" applyFont="1" applyFill="1" applyBorder="1" applyAlignment="1">
      <alignment vertical="center" wrapText="1"/>
    </xf>
    <xf numFmtId="0" fontId="68" fillId="2" borderId="131" xfId="16" applyFont="1" applyFill="1" applyBorder="1" applyAlignment="1">
      <alignment vertical="center" wrapText="1"/>
    </xf>
    <xf numFmtId="0" fontId="68" fillId="2" borderId="132" xfId="16" applyFont="1" applyFill="1" applyBorder="1" applyAlignment="1">
      <alignment vertical="center" wrapText="1"/>
    </xf>
    <xf numFmtId="0" fontId="68" fillId="2" borderId="123" xfId="16" applyFont="1" applyFill="1" applyBorder="1" applyAlignment="1">
      <alignment horizontal="left" vertical="center" wrapText="1"/>
    </xf>
    <xf numFmtId="0" fontId="68" fillId="2" borderId="124" xfId="16" applyFont="1" applyFill="1" applyBorder="1" applyAlignment="1">
      <alignment horizontal="left" vertical="center" wrapText="1"/>
    </xf>
    <xf numFmtId="0" fontId="68" fillId="2" borderId="126" xfId="16" applyFont="1" applyFill="1" applyBorder="1" applyAlignment="1">
      <alignment horizontal="left" vertical="center" wrapText="1"/>
    </xf>
    <xf numFmtId="0" fontId="68" fillId="2" borderId="101"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28" xfId="16" applyFont="1" applyFill="1" applyBorder="1" applyAlignment="1">
      <alignment horizontal="left" vertical="center" wrapText="1"/>
    </xf>
    <xf numFmtId="0" fontId="68" fillId="2" borderId="130" xfId="16" applyFont="1" applyFill="1" applyBorder="1" applyAlignment="1">
      <alignment horizontal="left" vertical="center" wrapText="1"/>
    </xf>
    <xf numFmtId="0" fontId="68" fillId="2" borderId="131" xfId="16" applyFont="1" applyFill="1" applyBorder="1" applyAlignment="1">
      <alignment horizontal="left" vertical="center" wrapText="1"/>
    </xf>
    <xf numFmtId="0" fontId="68" fillId="2" borderId="133" xfId="16" applyFont="1" applyFill="1" applyBorder="1" applyAlignment="1">
      <alignment horizontal="left" vertical="center" wrapText="1"/>
    </xf>
    <xf numFmtId="0" fontId="7" fillId="6" borderId="37" xfId="17" applyFont="1" applyFill="1" applyBorder="1" applyAlignment="1">
      <alignment horizontal="center" vertical="center" wrapText="1"/>
    </xf>
    <xf numFmtId="0" fontId="60" fillId="31" borderId="73" xfId="17" applyFont="1" applyFill="1" applyBorder="1" applyAlignment="1">
      <alignment horizontal="center" vertical="center" wrapText="1"/>
    </xf>
    <xf numFmtId="0" fontId="58" fillId="18" borderId="73" xfId="17" applyFont="1" applyFill="1" applyBorder="1" applyAlignment="1">
      <alignment horizontal="center" vertical="center" wrapText="1"/>
    </xf>
    <xf numFmtId="0" fontId="0" fillId="18" borderId="73" xfId="0" applyFill="1" applyBorder="1" applyAlignment="1">
      <alignment horizontal="center" vertical="center" wrapText="1"/>
    </xf>
    <xf numFmtId="0" fontId="68" fillId="3" borderId="74" xfId="17" applyFont="1" applyFill="1" applyBorder="1" applyAlignment="1">
      <alignment horizontal="center" vertical="center" wrapText="1"/>
    </xf>
    <xf numFmtId="0" fontId="68" fillId="3" borderId="75" xfId="17" applyFont="1" applyFill="1" applyBorder="1" applyAlignment="1">
      <alignment horizontal="center" vertical="center" wrapText="1"/>
    </xf>
    <xf numFmtId="0" fontId="68" fillId="3" borderId="76" xfId="17"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180" fontId="60" fillId="3" borderId="76" xfId="17" applyNumberFormat="1" applyFont="1" applyFill="1" applyBorder="1" applyAlignment="1">
      <alignment horizontal="center" vertical="center" wrapText="1"/>
    </xf>
    <xf numFmtId="0" fontId="120" fillId="0" borderId="183" xfId="2" applyFont="1" applyBorder="1" applyAlignment="1">
      <alignment horizontal="left" vertical="top" wrapText="1"/>
    </xf>
    <xf numFmtId="0" fontId="120" fillId="0" borderId="184" xfId="2" applyFont="1" applyBorder="1" applyAlignment="1">
      <alignment horizontal="left" vertical="top" wrapText="1"/>
    </xf>
    <xf numFmtId="0" fontId="120" fillId="0" borderId="185" xfId="2" applyFont="1" applyBorder="1" applyAlignment="1">
      <alignment horizontal="left" vertical="top" wrapText="1"/>
    </xf>
    <xf numFmtId="0" fontId="6" fillId="0" borderId="0" xfId="2">
      <alignment vertical="center"/>
    </xf>
    <xf numFmtId="0" fontId="104" fillId="22" borderId="0" xfId="0" applyFont="1" applyFill="1" applyAlignment="1">
      <alignment horizontal="left" vertical="center"/>
    </xf>
    <xf numFmtId="0" fontId="79" fillId="0" borderId="112" xfId="0" applyFont="1" applyBorder="1" applyAlignment="1">
      <alignment horizontal="left" vertical="center"/>
    </xf>
    <xf numFmtId="0" fontId="79" fillId="22" borderId="112" xfId="0" applyFont="1" applyFill="1" applyBorder="1" applyAlignment="1">
      <alignment horizontal="left" vertical="center"/>
    </xf>
    <xf numFmtId="0" fontId="143" fillId="22" borderId="0" xfId="0" applyFont="1" applyFill="1" applyAlignment="1">
      <alignment horizontal="left" vertical="top" wrapText="1"/>
    </xf>
    <xf numFmtId="0" fontId="105" fillId="33" borderId="0" xfId="0" applyFont="1" applyFill="1" applyAlignment="1">
      <alignment horizontal="left" vertical="center" wrapText="1"/>
    </xf>
    <xf numFmtId="0" fontId="79" fillId="25" borderId="113" xfId="0" applyFont="1" applyFill="1" applyBorder="1" applyAlignment="1">
      <alignment horizontal="left" vertical="center"/>
    </xf>
    <xf numFmtId="0" fontId="79" fillId="25" borderId="114" xfId="0" applyFont="1" applyFill="1" applyBorder="1" applyAlignment="1">
      <alignment horizontal="left" vertical="center"/>
    </xf>
    <xf numFmtId="0" fontId="79" fillId="25" borderId="115" xfId="0" applyFont="1" applyFill="1" applyBorder="1" applyAlignment="1">
      <alignment horizontal="left" vertical="center"/>
    </xf>
    <xf numFmtId="0" fontId="107" fillId="26" borderId="113" xfId="0" applyFont="1" applyFill="1" applyBorder="1" applyAlignment="1">
      <alignment horizontal="left" vertical="center"/>
    </xf>
    <xf numFmtId="0" fontId="107" fillId="26" borderId="114" xfId="0" applyFont="1" applyFill="1" applyBorder="1" applyAlignment="1">
      <alignment horizontal="left" vertical="center"/>
    </xf>
    <xf numFmtId="0" fontId="107" fillId="26" borderId="115" xfId="0" applyFont="1" applyFill="1" applyBorder="1" applyAlignment="1">
      <alignment horizontal="left" vertical="center"/>
    </xf>
    <xf numFmtId="0" fontId="79" fillId="25" borderId="116" xfId="0" applyFont="1" applyFill="1" applyBorder="1" applyAlignment="1">
      <alignment horizontal="left" vertical="center"/>
    </xf>
    <xf numFmtId="0" fontId="79" fillId="25" borderId="117" xfId="0" applyFont="1" applyFill="1" applyBorder="1" applyAlignment="1">
      <alignment horizontal="left" vertical="center"/>
    </xf>
    <xf numFmtId="0" fontId="79" fillId="25" borderId="118" xfId="0" applyFont="1" applyFill="1" applyBorder="1" applyAlignment="1">
      <alignment horizontal="left" vertical="center"/>
    </xf>
    <xf numFmtId="0" fontId="79" fillId="25" borderId="121" xfId="0" applyFont="1" applyFill="1" applyBorder="1" applyAlignment="1">
      <alignment horizontal="left" vertical="center"/>
    </xf>
    <xf numFmtId="0" fontId="79" fillId="25" borderId="119" xfId="0" applyFont="1" applyFill="1" applyBorder="1" applyAlignment="1">
      <alignment horizontal="left" vertical="center"/>
    </xf>
    <xf numFmtId="0" fontId="79" fillId="25" borderId="120" xfId="0" applyFont="1" applyFill="1" applyBorder="1" applyAlignment="1">
      <alignment horizontal="left" vertical="center"/>
    </xf>
    <xf numFmtId="0" fontId="81" fillId="0" borderId="110" xfId="0" applyFont="1" applyBorder="1" applyAlignment="1">
      <alignment horizontal="justify" vertical="center" wrapText="1"/>
    </xf>
    <xf numFmtId="0" fontId="81" fillId="0" borderId="111" xfId="0" applyFont="1" applyBorder="1" applyAlignment="1">
      <alignment horizontal="justify" vertical="center" wrapText="1"/>
    </xf>
    <xf numFmtId="0" fontId="79" fillId="0" borderId="110" xfId="0" applyFont="1" applyBorder="1" applyAlignment="1">
      <alignment horizontal="justify" vertical="center" wrapText="1"/>
    </xf>
    <xf numFmtId="0" fontId="79" fillId="0" borderId="111" xfId="0" applyFont="1" applyBorder="1" applyAlignment="1">
      <alignment horizontal="justify" vertical="center" wrapText="1"/>
    </xf>
    <xf numFmtId="0" fontId="137" fillId="28" borderId="0" xfId="0" applyFont="1" applyFill="1" applyAlignment="1">
      <alignment horizontal="left" vertical="center" wrapText="1"/>
    </xf>
    <xf numFmtId="0" fontId="134" fillId="26" borderId="0" xfId="0" applyFont="1" applyFill="1" applyAlignment="1">
      <alignment horizontal="left" vertical="center"/>
    </xf>
    <xf numFmtId="0" fontId="135" fillId="26" borderId="0" xfId="1" applyFont="1" applyFill="1" applyBorder="1" applyAlignment="1" applyProtection="1">
      <alignment horizontal="left" vertical="top" wrapText="1"/>
    </xf>
    <xf numFmtId="0" fontId="170" fillId="27" borderId="0" xfId="0" applyFont="1" applyFill="1" applyAlignment="1">
      <alignment horizontal="right" vertical="top" wrapText="1"/>
    </xf>
    <xf numFmtId="0" fontId="115" fillId="32" borderId="0" xfId="0" applyFont="1" applyFill="1" applyAlignment="1">
      <alignment horizontal="center" vertical="top" wrapText="1"/>
    </xf>
    <xf numFmtId="0" fontId="105" fillId="32" borderId="0" xfId="0" applyFont="1" applyFill="1" applyAlignment="1">
      <alignment horizontal="center" vertical="top" wrapText="1"/>
    </xf>
    <xf numFmtId="0" fontId="131" fillId="36" borderId="0" xfId="0" applyFont="1" applyFill="1" applyAlignment="1">
      <alignment horizontal="left" vertical="top" wrapText="1"/>
    </xf>
    <xf numFmtId="0" fontId="130" fillId="36" borderId="0" xfId="0" applyFont="1" applyFill="1" applyAlignment="1">
      <alignment horizontal="left" vertical="top" wrapText="1"/>
    </xf>
    <xf numFmtId="0" fontId="18" fillId="36" borderId="0" xfId="0" applyFont="1" applyFill="1" applyAlignment="1">
      <alignment horizontal="center" vertical="center"/>
    </xf>
    <xf numFmtId="0" fontId="115" fillId="36" borderId="0" xfId="0" applyFont="1" applyFill="1" applyAlignment="1">
      <alignment horizontal="center" vertical="center"/>
    </xf>
    <xf numFmtId="0" fontId="174" fillId="27" borderId="0" xfId="0" applyFont="1" applyFill="1" applyAlignment="1">
      <alignment horizontal="left" vertical="top" wrapText="1"/>
    </xf>
    <xf numFmtId="0" fontId="174" fillId="27" borderId="0" xfId="0" applyFont="1" applyFill="1" applyAlignment="1">
      <alignment horizontal="center" vertical="top"/>
    </xf>
    <xf numFmtId="0" fontId="232" fillId="27" borderId="0" xfId="0" applyFont="1" applyFill="1" applyAlignment="1">
      <alignment horizontal="center" vertical="center" wrapText="1"/>
    </xf>
    <xf numFmtId="0" fontId="73" fillId="27" borderId="229" xfId="0" applyFont="1" applyFill="1" applyBorder="1" applyAlignment="1">
      <alignment horizontal="center" vertical="center" wrapText="1"/>
    </xf>
    <xf numFmtId="0" fontId="170" fillId="27" borderId="0" xfId="0" applyFont="1" applyFill="1" applyAlignment="1">
      <alignment horizontal="left" vertical="top" wrapText="1"/>
    </xf>
    <xf numFmtId="14" fontId="108" fillId="24" borderId="204" xfId="1" applyNumberFormat="1" applyFont="1" applyFill="1" applyBorder="1" applyAlignment="1" applyProtection="1">
      <alignment horizontal="center" vertical="center" wrapText="1"/>
    </xf>
    <xf numFmtId="14" fontId="108" fillId="24" borderId="205" xfId="1" applyNumberFormat="1" applyFont="1" applyFill="1" applyBorder="1" applyAlignment="1" applyProtection="1">
      <alignment horizontal="center" vertical="center" wrapText="1"/>
    </xf>
    <xf numFmtId="14" fontId="108" fillId="24" borderId="206" xfId="1" applyNumberFormat="1" applyFont="1" applyFill="1" applyBorder="1" applyAlignment="1" applyProtection="1">
      <alignment horizontal="center" vertical="center" wrapText="1"/>
    </xf>
    <xf numFmtId="14" fontId="108" fillId="24" borderId="174" xfId="1" applyNumberFormat="1" applyFont="1" applyFill="1" applyBorder="1" applyAlignment="1" applyProtection="1">
      <alignment horizontal="center" vertical="center" wrapText="1"/>
    </xf>
    <xf numFmtId="0" fontId="108" fillId="24" borderId="174" xfId="2" applyFont="1" applyFill="1" applyBorder="1" applyAlignment="1">
      <alignment horizontal="center" vertical="center"/>
    </xf>
    <xf numFmtId="0" fontId="108" fillId="0" borderId="207" xfId="2" applyFont="1" applyBorder="1" applyAlignment="1">
      <alignment horizontal="left" vertical="top" wrapText="1"/>
    </xf>
    <xf numFmtId="0" fontId="108" fillId="0" borderId="211" xfId="2" applyFont="1" applyBorder="1" applyAlignment="1">
      <alignment horizontal="left" vertical="top" wrapText="1"/>
    </xf>
    <xf numFmtId="0" fontId="112" fillId="24" borderId="41" xfId="2" applyFont="1" applyFill="1" applyBorder="1" applyAlignment="1">
      <alignment horizontal="center" vertical="center" wrapText="1"/>
    </xf>
    <xf numFmtId="0" fontId="112" fillId="24" borderId="1" xfId="2" applyFont="1" applyFill="1" applyBorder="1" applyAlignment="1">
      <alignment horizontal="center" vertical="center" wrapText="1"/>
    </xf>
    <xf numFmtId="0" fontId="112" fillId="24" borderId="2" xfId="2" applyFont="1" applyFill="1" applyBorder="1" applyAlignment="1">
      <alignment horizontal="center" vertical="center" wrapText="1"/>
    </xf>
    <xf numFmtId="56" fontId="108" fillId="24" borderId="41" xfId="1" applyNumberFormat="1" applyFont="1" applyFill="1" applyBorder="1" applyAlignment="1" applyProtection="1">
      <alignment horizontal="center" vertical="center" wrapText="1"/>
    </xf>
    <xf numFmtId="56" fontId="108" fillId="24" borderId="1" xfId="1" applyNumberFormat="1" applyFont="1" applyFill="1" applyBorder="1" applyAlignment="1" applyProtection="1">
      <alignment horizontal="center" vertical="center" wrapText="1"/>
    </xf>
    <xf numFmtId="56" fontId="108" fillId="24" borderId="2" xfId="1" applyNumberFormat="1" applyFont="1" applyFill="1" applyBorder="1" applyAlignment="1" applyProtection="1">
      <alignment horizontal="center" vertical="center" wrapText="1"/>
    </xf>
    <xf numFmtId="14" fontId="108" fillId="24" borderId="158" xfId="2" applyNumberFormat="1" applyFont="1" applyFill="1" applyBorder="1" applyAlignment="1">
      <alignment horizontal="center" vertical="center" wrapText="1" shrinkToFit="1"/>
    </xf>
    <xf numFmtId="14" fontId="108" fillId="24" borderId="156" xfId="2" applyNumberFormat="1" applyFont="1" applyFill="1" applyBorder="1" applyAlignment="1">
      <alignment horizontal="center" vertical="center" wrapText="1" shrinkToFit="1"/>
    </xf>
    <xf numFmtId="14" fontId="108" fillId="24" borderId="157" xfId="2" applyNumberFormat="1" applyFont="1" applyFill="1" applyBorder="1" applyAlignment="1">
      <alignment horizontal="center" vertical="center" wrapText="1" shrinkToFit="1"/>
    </xf>
    <xf numFmtId="14" fontId="108" fillId="24" borderId="213" xfId="2" applyNumberFormat="1" applyFont="1" applyFill="1" applyBorder="1" applyAlignment="1">
      <alignment horizontal="center" vertical="center" shrinkToFit="1"/>
    </xf>
    <xf numFmtId="14" fontId="108" fillId="24" borderId="1" xfId="2" applyNumberFormat="1" applyFont="1" applyFill="1" applyBorder="1" applyAlignment="1">
      <alignment horizontal="center" vertical="center" shrinkToFit="1"/>
    </xf>
    <xf numFmtId="14" fontId="108" fillId="24" borderId="155" xfId="2" applyNumberFormat="1" applyFont="1" applyFill="1" applyBorder="1" applyAlignment="1">
      <alignment horizontal="center" vertical="center" shrinkToFit="1"/>
    </xf>
    <xf numFmtId="14" fontId="108" fillId="24" borderId="159" xfId="1" applyNumberFormat="1" applyFont="1" applyFill="1" applyBorder="1" applyAlignment="1" applyProtection="1">
      <alignment horizontal="center" vertical="center" wrapText="1" shrinkToFit="1"/>
    </xf>
    <xf numFmtId="14" fontId="108" fillId="24" borderId="161" xfId="1" applyNumberFormat="1" applyFont="1" applyFill="1" applyBorder="1" applyAlignment="1" applyProtection="1">
      <alignment horizontal="center" vertical="center" wrapText="1" shrinkToFit="1"/>
    </xf>
    <xf numFmtId="14" fontId="108" fillId="24" borderId="160" xfId="1" applyNumberFormat="1" applyFont="1" applyFill="1" applyBorder="1" applyAlignment="1" applyProtection="1">
      <alignment horizontal="center" vertical="center" wrapText="1" shrinkToFit="1"/>
    </xf>
    <xf numFmtId="0" fontId="108" fillId="24" borderId="204" xfId="2" applyFont="1" applyFill="1" applyBorder="1" applyAlignment="1">
      <alignment horizontal="center" vertical="center"/>
    </xf>
    <xf numFmtId="0" fontId="108" fillId="24" borderId="178" xfId="2" applyFont="1" applyFill="1" applyBorder="1" applyAlignment="1">
      <alignment horizontal="center" vertical="center"/>
    </xf>
    <xf numFmtId="56" fontId="108" fillId="24" borderId="41" xfId="2" applyNumberFormat="1" applyFont="1" applyFill="1" applyBorder="1" applyAlignment="1">
      <alignment horizontal="center" vertical="center" wrapText="1"/>
    </xf>
    <xf numFmtId="56" fontId="108" fillId="24" borderId="1" xfId="2" applyNumberFormat="1" applyFont="1" applyFill="1" applyBorder="1" applyAlignment="1">
      <alignment horizontal="center" vertical="center" wrapText="1"/>
    </xf>
    <xf numFmtId="56" fontId="108" fillId="24" borderId="155" xfId="2" applyNumberFormat="1" applyFont="1" applyFill="1" applyBorder="1" applyAlignment="1">
      <alignment horizontal="center" vertical="center" wrapText="1"/>
    </xf>
    <xf numFmtId="14" fontId="108" fillId="24" borderId="201" xfId="2" applyNumberFormat="1" applyFont="1" applyFill="1" applyBorder="1" applyAlignment="1">
      <alignment horizontal="center" vertical="center"/>
    </xf>
    <xf numFmtId="14" fontId="108" fillId="24" borderId="202" xfId="2" applyNumberFormat="1" applyFont="1" applyFill="1" applyBorder="1" applyAlignment="1">
      <alignment horizontal="center" vertical="center"/>
    </xf>
    <xf numFmtId="14" fontId="108" fillId="24" borderId="203" xfId="2" applyNumberFormat="1" applyFont="1" applyFill="1" applyBorder="1" applyAlignment="1">
      <alignment horizontal="center" vertical="center"/>
    </xf>
    <xf numFmtId="56" fontId="112" fillId="24" borderId="41" xfId="2" applyNumberFormat="1" applyFont="1" applyFill="1" applyBorder="1" applyAlignment="1">
      <alignment horizontal="center" vertical="center" wrapText="1"/>
    </xf>
    <xf numFmtId="0" fontId="10" fillId="0" borderId="171" xfId="2" applyFont="1" applyBorder="1">
      <alignment vertical="center"/>
    </xf>
    <xf numFmtId="0" fontId="10" fillId="0" borderId="0" xfId="2" applyFont="1" applyAlignment="1">
      <alignment vertical="center" wrapText="1"/>
    </xf>
    <xf numFmtId="0" fontId="10" fillId="0" borderId="0" xfId="2" applyFont="1">
      <alignment vertical="center"/>
    </xf>
    <xf numFmtId="0" fontId="112" fillId="3" borderId="1" xfId="2" applyFont="1" applyFill="1" applyBorder="1" applyAlignment="1">
      <alignment horizontal="center" vertical="center"/>
    </xf>
    <xf numFmtId="0" fontId="112" fillId="3" borderId="2" xfId="2" applyFont="1" applyFill="1" applyBorder="1" applyAlignment="1">
      <alignment horizontal="center" vertical="center"/>
    </xf>
    <xf numFmtId="14" fontId="112" fillId="3" borderId="1" xfId="2" applyNumberFormat="1" applyFont="1" applyFill="1" applyBorder="1" applyAlignment="1">
      <alignment horizontal="center" vertical="center"/>
    </xf>
    <xf numFmtId="14" fontId="112" fillId="3" borderId="2" xfId="2" applyNumberFormat="1" applyFont="1" applyFill="1" applyBorder="1" applyAlignment="1">
      <alignment horizontal="center" vertical="center"/>
    </xf>
    <xf numFmtId="0" fontId="14" fillId="6" borderId="18" xfId="2" applyFont="1" applyFill="1" applyBorder="1" applyAlignment="1">
      <alignment horizontal="left" vertical="center"/>
    </xf>
    <xf numFmtId="0" fontId="14" fillId="6" borderId="4" xfId="2" applyFont="1" applyFill="1" applyBorder="1" applyAlignment="1">
      <alignment horizontal="left" vertical="center"/>
    </xf>
    <xf numFmtId="0" fontId="6" fillId="6" borderId="87" xfId="2" applyFill="1" applyBorder="1">
      <alignment vertical="center"/>
    </xf>
    <xf numFmtId="0" fontId="6" fillId="6" borderId="25" xfId="2" applyFill="1" applyBorder="1">
      <alignment vertical="center"/>
    </xf>
    <xf numFmtId="0" fontId="6" fillId="6" borderId="88" xfId="2" applyFill="1" applyBorder="1">
      <alignment vertical="center"/>
    </xf>
    <xf numFmtId="0" fontId="6" fillId="6" borderId="89" xfId="2" applyFill="1" applyBorder="1">
      <alignment vertical="center"/>
    </xf>
    <xf numFmtId="0" fontId="6" fillId="6" borderId="90" xfId="2" applyFill="1" applyBorder="1">
      <alignment vertical="center"/>
    </xf>
    <xf numFmtId="0" fontId="6" fillId="6" borderId="91" xfId="2" applyFill="1" applyBorder="1">
      <alignment vertical="center"/>
    </xf>
    <xf numFmtId="0" fontId="22" fillId="6" borderId="92" xfId="2" applyFont="1" applyFill="1" applyBorder="1" applyAlignment="1">
      <alignment horizontal="center" vertical="top" wrapText="1"/>
    </xf>
    <xf numFmtId="0" fontId="22" fillId="6" borderId="84" xfId="2" applyFont="1" applyFill="1" applyBorder="1" applyAlignment="1">
      <alignment horizontal="center" vertical="top" wrapText="1"/>
    </xf>
    <xf numFmtId="0" fontId="22" fillId="6" borderId="93" xfId="2" applyFont="1" applyFill="1" applyBorder="1" applyAlignment="1">
      <alignment horizontal="center" vertical="top" wrapText="1"/>
    </xf>
    <xf numFmtId="0" fontId="22" fillId="6" borderId="94" xfId="2" applyFont="1" applyFill="1" applyBorder="1" applyAlignment="1">
      <alignment horizontal="center" vertical="top" wrapText="1"/>
    </xf>
    <xf numFmtId="0" fontId="22" fillId="6" borderId="95" xfId="2" applyFont="1" applyFill="1" applyBorder="1" applyAlignment="1">
      <alignment horizontal="center" vertical="top" wrapText="1"/>
    </xf>
    <xf numFmtId="0" fontId="1" fillId="6" borderId="15" xfId="2" applyFont="1" applyFill="1" applyBorder="1" applyAlignment="1">
      <alignment vertical="top" wrapText="1"/>
    </xf>
    <xf numFmtId="0" fontId="6" fillId="6" borderId="0" xfId="2" applyFill="1" applyAlignment="1">
      <alignment vertical="top" wrapText="1"/>
    </xf>
    <xf numFmtId="0" fontId="6" fillId="6" borderId="16" xfId="2" applyFill="1" applyBorder="1" applyAlignment="1">
      <alignment vertical="top" wrapText="1"/>
    </xf>
    <xf numFmtId="0" fontId="1" fillId="17" borderId="67" xfId="2" applyFont="1" applyFill="1" applyBorder="1" applyAlignment="1">
      <alignment vertical="top" wrapText="1"/>
    </xf>
    <xf numFmtId="0" fontId="6" fillId="0" borderId="63" xfId="2" applyBorder="1" applyAlignment="1">
      <alignment vertical="top" wrapText="1"/>
    </xf>
    <xf numFmtId="0" fontId="69" fillId="0" borderId="0" xfId="1" applyFont="1" applyAlignment="1" applyProtection="1">
      <alignment vertical="center"/>
    </xf>
    <xf numFmtId="0" fontId="6" fillId="29" borderId="55" xfId="2" applyFill="1" applyBorder="1" applyAlignment="1">
      <alignment horizontal="left" vertical="top" wrapText="1"/>
    </xf>
    <xf numFmtId="0" fontId="6" fillId="29" borderId="139" xfId="2" applyFill="1" applyBorder="1" applyAlignment="1">
      <alignment horizontal="left" vertical="top" wrapText="1"/>
    </xf>
    <xf numFmtId="0" fontId="6" fillId="29" borderId="163" xfId="2" applyFill="1" applyBorder="1" applyAlignment="1">
      <alignment horizontal="left" vertical="top" wrapText="1"/>
    </xf>
    <xf numFmtId="0" fontId="1" fillId="38" borderId="55" xfId="2" applyFont="1" applyFill="1" applyBorder="1" applyAlignment="1">
      <alignment horizontal="left" vertical="top" wrapText="1"/>
    </xf>
    <xf numFmtId="0" fontId="1" fillId="38" borderId="66" xfId="2" applyFont="1" applyFill="1" applyBorder="1" applyAlignment="1">
      <alignment horizontal="left" vertical="top" wrapText="1"/>
    </xf>
    <xf numFmtId="0" fontId="8" fillId="38" borderId="139" xfId="1" applyFill="1" applyBorder="1" applyAlignment="1" applyProtection="1">
      <alignment horizontal="left" vertical="top"/>
    </xf>
    <xf numFmtId="0" fontId="6" fillId="38" borderId="162" xfId="2" applyFill="1" applyBorder="1" applyAlignment="1">
      <alignment horizontal="left" vertical="top"/>
    </xf>
    <xf numFmtId="0" fontId="6" fillId="2" borderId="72" xfId="2" applyFill="1" applyBorder="1" applyAlignment="1">
      <alignment vertical="top" wrapText="1"/>
    </xf>
    <xf numFmtId="0" fontId="15" fillId="2" borderId="63" xfId="0" applyFont="1" applyFill="1" applyBorder="1" applyAlignment="1">
      <alignment vertical="top" wrapText="1"/>
    </xf>
    <xf numFmtId="0" fontId="1" fillId="2" borderId="72" xfId="2" applyFont="1" applyFill="1" applyBorder="1" applyAlignment="1">
      <alignment horizontal="left" vertical="top" wrapText="1"/>
    </xf>
    <xf numFmtId="0" fontId="1" fillId="2" borderId="63" xfId="2" applyFont="1" applyFill="1" applyBorder="1" applyAlignment="1">
      <alignment horizontal="left" vertical="top" wrapText="1"/>
    </xf>
    <xf numFmtId="0" fontId="26" fillId="22" borderId="0" xfId="19" applyFont="1" applyFill="1" applyAlignment="1">
      <alignment vertical="center" wrapText="1"/>
    </xf>
    <xf numFmtId="0" fontId="28" fillId="24" borderId="99" xfId="2" applyFont="1" applyFill="1" applyBorder="1" applyAlignment="1">
      <alignment horizontal="center" vertical="center" shrinkToFit="1"/>
    </xf>
    <xf numFmtId="0" fontId="18" fillId="24" borderId="29" xfId="2" applyFont="1" applyFill="1" applyBorder="1" applyAlignment="1">
      <alignment horizontal="center" vertical="center" shrinkToFit="1"/>
    </xf>
    <xf numFmtId="0" fontId="18" fillId="24" borderId="100" xfId="2" applyFont="1" applyFill="1" applyBorder="1" applyAlignment="1">
      <alignment horizontal="center" vertical="center" shrinkToFit="1"/>
    </xf>
    <xf numFmtId="0" fontId="184" fillId="22" borderId="99" xfId="2" applyFont="1" applyFill="1" applyBorder="1" applyAlignment="1">
      <alignment horizontal="center" vertical="center" wrapText="1" shrinkToFit="1"/>
    </xf>
    <xf numFmtId="0" fontId="32" fillId="22" borderId="29" xfId="2" applyFont="1" applyFill="1" applyBorder="1" applyAlignment="1">
      <alignment horizontal="center" vertical="center" shrinkToFit="1"/>
    </xf>
    <xf numFmtId="0" fontId="32" fillId="22" borderId="100" xfId="2" applyFont="1" applyFill="1" applyBorder="1" applyAlignment="1">
      <alignment horizontal="center" vertical="center" shrinkToFit="1"/>
    </xf>
    <xf numFmtId="0" fontId="21" fillId="22" borderId="96" xfId="1" applyFont="1" applyFill="1" applyBorder="1" applyAlignment="1" applyProtection="1">
      <alignment vertical="top" wrapText="1"/>
    </xf>
    <xf numFmtId="0" fontId="21" fillId="22" borderId="97" xfId="2" applyFont="1" applyFill="1" applyBorder="1" applyAlignment="1">
      <alignment vertical="top" wrapText="1"/>
    </xf>
    <xf numFmtId="0" fontId="21" fillId="22" borderId="98" xfId="2" applyFont="1" applyFill="1" applyBorder="1" applyAlignment="1">
      <alignment vertical="top" wrapText="1"/>
    </xf>
    <xf numFmtId="0" fontId="21" fillId="39" borderId="96" xfId="1" applyFont="1" applyFill="1" applyBorder="1" applyAlignment="1" applyProtection="1">
      <alignment vertical="top" wrapText="1"/>
    </xf>
    <xf numFmtId="0" fontId="21" fillId="39" borderId="97" xfId="2" applyFont="1" applyFill="1" applyBorder="1" applyAlignment="1">
      <alignment vertical="top" wrapText="1"/>
    </xf>
    <xf numFmtId="0" fontId="21" fillId="39" borderId="98" xfId="2" applyFont="1" applyFill="1" applyBorder="1" applyAlignment="1">
      <alignment vertical="top" wrapText="1"/>
    </xf>
    <xf numFmtId="0" fontId="139" fillId="39" borderId="99" xfId="2" applyFont="1" applyFill="1" applyBorder="1" applyAlignment="1">
      <alignment horizontal="center" vertical="center" wrapText="1" shrinkToFit="1"/>
    </xf>
    <xf numFmtId="0" fontId="32" fillId="39" borderId="29" xfId="2" applyFont="1" applyFill="1" applyBorder="1" applyAlignment="1">
      <alignment horizontal="center" vertical="center" shrinkToFit="1"/>
    </xf>
    <xf numFmtId="0" fontId="32" fillId="39" borderId="100" xfId="2" applyFont="1" applyFill="1" applyBorder="1" applyAlignment="1">
      <alignment horizontal="center" vertical="center" shrinkToFit="1"/>
    </xf>
    <xf numFmtId="0" fontId="109" fillId="22" borderId="165" xfId="1" applyFont="1" applyFill="1" applyBorder="1" applyAlignment="1" applyProtection="1">
      <alignment horizontal="center" vertical="center" wrapText="1" shrinkToFit="1"/>
    </xf>
    <xf numFmtId="0" fontId="28" fillId="22" borderId="166" xfId="2" applyFont="1" applyFill="1" applyBorder="1" applyAlignment="1">
      <alignment horizontal="center" vertical="center" wrapText="1" shrinkToFit="1"/>
    </xf>
    <xf numFmtId="0" fontId="28" fillId="22" borderId="167" xfId="2" applyFont="1" applyFill="1" applyBorder="1" applyAlignment="1">
      <alignment horizontal="center" vertical="center" wrapText="1" shrinkToFit="1"/>
    </xf>
    <xf numFmtId="0" fontId="20" fillId="22" borderId="56" xfId="2" applyFont="1" applyFill="1" applyBorder="1" applyAlignment="1">
      <alignment horizontal="left" vertical="top" wrapText="1" shrinkToFit="1"/>
    </xf>
    <xf numFmtId="0" fontId="20" fillId="22" borderId="57" xfId="2" applyFont="1" applyFill="1" applyBorder="1" applyAlignment="1">
      <alignment horizontal="left" vertical="top" wrapText="1" shrinkToFit="1"/>
    </xf>
    <xf numFmtId="0" fontId="20" fillId="22" borderId="58" xfId="2" applyFont="1" applyFill="1" applyBorder="1" applyAlignment="1">
      <alignment horizontal="left" vertical="top" wrapText="1" shrinkToFit="1"/>
    </xf>
    <xf numFmtId="0" fontId="10" fillId="0" borderId="57" xfId="2" applyFont="1" applyBorder="1">
      <alignment vertical="center"/>
    </xf>
    <xf numFmtId="0" fontId="25" fillId="22" borderId="107" xfId="2" applyFont="1" applyFill="1" applyBorder="1" applyAlignment="1">
      <alignment horizontal="left" vertical="top" wrapText="1"/>
    </xf>
    <xf numFmtId="0" fontId="25" fillId="22" borderId="108" xfId="2" applyFont="1" applyFill="1" applyBorder="1" applyAlignment="1">
      <alignment horizontal="left" vertical="top" wrapText="1"/>
    </xf>
    <xf numFmtId="0" fontId="25" fillId="22" borderId="109" xfId="2" applyFont="1" applyFill="1" applyBorder="1" applyAlignment="1">
      <alignment horizontal="left" vertical="top" wrapText="1"/>
    </xf>
    <xf numFmtId="0" fontId="28" fillId="39" borderId="165" xfId="2" applyFont="1" applyFill="1" applyBorder="1" applyAlignment="1">
      <alignment horizontal="center" vertical="center" wrapText="1" shrinkToFit="1"/>
    </xf>
    <xf numFmtId="0" fontId="28" fillId="39" borderId="166" xfId="2" applyFont="1" applyFill="1" applyBorder="1" applyAlignment="1">
      <alignment horizontal="center" vertical="center" wrapText="1" shrinkToFit="1"/>
    </xf>
    <xf numFmtId="0" fontId="28" fillId="39" borderId="167" xfId="2" applyFont="1" applyFill="1" applyBorder="1" applyAlignment="1">
      <alignment horizontal="center" vertical="center" wrapText="1" shrinkToFit="1"/>
    </xf>
    <xf numFmtId="0" fontId="20" fillId="39" borderId="56" xfId="2" applyFont="1" applyFill="1" applyBorder="1" applyAlignment="1">
      <alignment horizontal="left" vertical="top" wrapText="1" shrinkToFit="1"/>
    </xf>
    <xf numFmtId="0" fontId="20" fillId="39" borderId="57" xfId="2" applyFont="1" applyFill="1" applyBorder="1" applyAlignment="1">
      <alignment horizontal="left" vertical="top" wrapText="1" shrinkToFit="1"/>
    </xf>
    <xf numFmtId="0" fontId="20" fillId="39" borderId="58" xfId="2" applyFont="1" applyFill="1" applyBorder="1" applyAlignment="1">
      <alignment horizontal="left" vertical="top" wrapText="1" shrinkToFit="1"/>
    </xf>
    <xf numFmtId="0" fontId="28" fillId="20" borderId="57" xfId="2" applyFont="1" applyFill="1" applyBorder="1" applyAlignment="1">
      <alignment horizontal="center" vertical="center" shrinkToFit="1"/>
    </xf>
    <xf numFmtId="0" fontId="28" fillId="20" borderId="58" xfId="2" applyFont="1" applyFill="1" applyBorder="1" applyAlignment="1">
      <alignment horizontal="center" vertical="center" shrinkToFit="1"/>
    </xf>
    <xf numFmtId="0" fontId="109" fillId="22" borderId="99" xfId="1" applyFont="1" applyFill="1" applyBorder="1" applyAlignment="1" applyProtection="1">
      <alignment horizontal="center" vertical="center" wrapText="1"/>
    </xf>
    <xf numFmtId="0" fontId="109" fillId="22" borderId="29" xfId="1" applyFont="1" applyFill="1" applyBorder="1" applyAlignment="1" applyProtection="1">
      <alignment horizontal="center" vertical="center" wrapText="1"/>
    </xf>
    <xf numFmtId="0" fontId="109" fillId="22" borderId="100" xfId="1" applyFont="1" applyFill="1" applyBorder="1" applyAlignment="1" applyProtection="1">
      <alignment horizontal="center" vertical="center" wrapText="1"/>
    </xf>
    <xf numFmtId="0" fontId="21" fillId="22" borderId="96" xfId="1" applyFont="1" applyFill="1" applyBorder="1" applyAlignment="1" applyProtection="1">
      <alignment horizontal="left" vertical="top" wrapText="1"/>
    </xf>
    <xf numFmtId="0" fontId="21" fillId="22" borderId="180" xfId="1" applyFont="1" applyFill="1" applyBorder="1" applyAlignment="1" applyProtection="1">
      <alignment horizontal="left" vertical="top" wrapText="1"/>
    </xf>
    <xf numFmtId="0" fontId="21" fillId="22" borderId="181"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76" fillId="24" borderId="197" xfId="0" applyFont="1" applyFill="1" applyBorder="1" applyAlignment="1">
      <alignment horizontal="left" vertical="center"/>
    </xf>
    <xf numFmtId="0" fontId="76" fillId="47" borderId="197" xfId="0" applyFont="1" applyFill="1" applyBorder="1" applyAlignment="1">
      <alignment horizontal="left" vertical="center"/>
    </xf>
    <xf numFmtId="0" fontId="76" fillId="38" borderId="197" xfId="0" applyFont="1" applyFill="1" applyBorder="1" applyAlignment="1">
      <alignment horizontal="left" vertical="center"/>
    </xf>
    <xf numFmtId="0" fontId="76" fillId="48" borderId="197" xfId="0" applyFont="1" applyFill="1" applyBorder="1" applyAlignment="1">
      <alignment horizontal="left" vertical="center"/>
    </xf>
    <xf numFmtId="0" fontId="76" fillId="49" borderId="197" xfId="0" applyFont="1" applyFill="1" applyBorder="1" applyAlignment="1">
      <alignment horizontal="left" vertical="center"/>
    </xf>
    <xf numFmtId="0" fontId="76" fillId="50" borderId="197" xfId="0" applyFont="1" applyFill="1" applyBorder="1" applyAlignment="1">
      <alignment horizontal="left" vertical="center"/>
    </xf>
    <xf numFmtId="0" fontId="37" fillId="24" borderId="183" xfId="17" applyFont="1" applyFill="1" applyBorder="1" applyAlignment="1">
      <alignment horizontal="left" vertical="top" wrapText="1"/>
    </xf>
    <xf numFmtId="0" fontId="37" fillId="24" borderId="184" xfId="17" applyFont="1" applyFill="1" applyBorder="1" applyAlignment="1">
      <alignment horizontal="left" vertical="top" wrapText="1"/>
    </xf>
    <xf numFmtId="0" fontId="37" fillId="24" borderId="185" xfId="17" applyFont="1" applyFill="1" applyBorder="1" applyAlignment="1">
      <alignment horizontal="left" vertical="top" wrapText="1"/>
    </xf>
    <xf numFmtId="0" fontId="114" fillId="24" borderId="151" xfId="17" applyFont="1" applyFill="1" applyBorder="1" applyAlignment="1">
      <alignment horizontal="center" vertical="center" wrapText="1"/>
    </xf>
    <xf numFmtId="14" fontId="114" fillId="24" borderId="152" xfId="17" applyNumberFormat="1" applyFont="1" applyFill="1" applyBorder="1" applyAlignment="1">
      <alignment horizontal="center" vertical="center"/>
    </xf>
    <xf numFmtId="0" fontId="142" fillId="24" borderId="151" xfId="17" applyFont="1" applyFill="1" applyBorder="1" applyAlignment="1">
      <alignment horizontal="center" vertical="center" wrapText="1"/>
    </xf>
    <xf numFmtId="0" fontId="202" fillId="51" borderId="0" xfId="20" applyFont="1" applyFill="1" applyAlignment="1">
      <alignment horizontal="center" vertical="center"/>
    </xf>
    <xf numFmtId="0" fontId="6" fillId="51" borderId="0" xfId="20" applyFill="1">
      <alignment vertical="center"/>
    </xf>
    <xf numFmtId="0" fontId="235" fillId="0" borderId="0" xfId="20" applyFont="1">
      <alignment vertical="center"/>
    </xf>
    <xf numFmtId="0" fontId="108" fillId="0" borderId="0" xfId="20" applyFont="1" applyAlignment="1">
      <alignment horizontal="center" vertical="center"/>
    </xf>
    <xf numFmtId="0" fontId="21" fillId="0" borderId="0" xfId="20" applyFont="1" applyAlignment="1">
      <alignment horizontal="center" vertical="center"/>
    </xf>
    <xf numFmtId="0" fontId="236" fillId="0" borderId="0" xfId="20" applyFont="1">
      <alignment vertical="center"/>
    </xf>
    <xf numFmtId="0" fontId="6" fillId="0" borderId="0" xfId="20">
      <alignment vertical="center"/>
    </xf>
    <xf numFmtId="0" fontId="108" fillId="12" borderId="0" xfId="20" applyFont="1" applyFill="1" applyAlignment="1">
      <alignment horizontal="center" vertical="center" wrapText="1" shrinkToFit="1"/>
    </xf>
    <xf numFmtId="0" fontId="21" fillId="12" borderId="0" xfId="20" applyFont="1" applyFill="1" applyAlignment="1">
      <alignment horizontal="center" vertical="center" wrapText="1" shrinkToFit="1"/>
    </xf>
    <xf numFmtId="0" fontId="203" fillId="0" borderId="0" xfId="20" applyFont="1">
      <alignment vertical="center"/>
    </xf>
    <xf numFmtId="0" fontId="215" fillId="0" borderId="0" xfId="20" applyFont="1" applyAlignment="1">
      <alignment horizontal="center" vertical="center"/>
    </xf>
    <xf numFmtId="0" fontId="6" fillId="0" borderId="0" xfId="20" applyAlignment="1">
      <alignment horizontal="center" vertical="center"/>
    </xf>
    <xf numFmtId="0" fontId="237" fillId="0" borderId="0" xfId="20" applyFont="1">
      <alignment vertical="center"/>
    </xf>
    <xf numFmtId="0" fontId="240" fillId="0" borderId="0" xfId="20" applyFont="1">
      <alignment vertical="center"/>
    </xf>
    <xf numFmtId="0" fontId="34" fillId="38" borderId="239" xfId="4" applyFont="1" applyFill="1" applyBorder="1"/>
    <xf numFmtId="0" fontId="216" fillId="38" borderId="240" xfId="4" applyFont="1" applyFill="1" applyBorder="1"/>
    <xf numFmtId="0" fontId="17" fillId="38" borderId="240" xfId="4" applyFont="1" applyFill="1" applyBorder="1"/>
    <xf numFmtId="0" fontId="17" fillId="38" borderId="241" xfId="4" applyFont="1" applyFill="1" applyBorder="1"/>
    <xf numFmtId="0" fontId="17" fillId="38" borderId="242" xfId="4" applyFont="1" applyFill="1" applyBorder="1"/>
    <xf numFmtId="0" fontId="17" fillId="38" borderId="243" xfId="4" applyFont="1" applyFill="1" applyBorder="1"/>
    <xf numFmtId="0" fontId="17" fillId="38" borderId="244" xfId="4" applyFont="1" applyFill="1" applyBorder="1"/>
    <xf numFmtId="0" fontId="17" fillId="38" borderId="245" xfId="4" applyFont="1" applyFill="1" applyBorder="1"/>
    <xf numFmtId="0" fontId="17" fillId="38" borderId="246" xfId="4" applyFont="1" applyFill="1" applyBorder="1"/>
    <xf numFmtId="0" fontId="7" fillId="52" borderId="0" xfId="4" applyFont="1" applyFill="1" applyAlignment="1">
      <alignment vertical="top"/>
    </xf>
    <xf numFmtId="0" fontId="214" fillId="52" borderId="0" xfId="20" applyFont="1" applyFill="1" applyAlignment="1">
      <alignment vertical="top"/>
    </xf>
    <xf numFmtId="0" fontId="7" fillId="52" borderId="0" xfId="20" applyFont="1" applyFill="1" applyAlignment="1">
      <alignment vertical="top"/>
    </xf>
    <xf numFmtId="0" fontId="204" fillId="52" borderId="0" xfId="20" applyFont="1" applyFill="1" applyAlignment="1">
      <alignment vertical="top" wrapText="1"/>
    </xf>
    <xf numFmtId="0" fontId="205" fillId="52" borderId="0" xfId="20" applyFont="1" applyFill="1" applyAlignment="1">
      <alignment vertical="top" wrapText="1"/>
    </xf>
    <xf numFmtId="0" fontId="241" fillId="52" borderId="0" xfId="20" applyFont="1" applyFill="1" applyAlignment="1">
      <alignment vertical="top"/>
    </xf>
    <xf numFmtId="0" fontId="34" fillId="52" borderId="0" xfId="20" applyFont="1" applyFill="1" applyAlignment="1">
      <alignment vertical="top"/>
    </xf>
    <xf numFmtId="0" fontId="6" fillId="52" borderId="0" xfId="20" applyFill="1" applyAlignment="1">
      <alignment vertical="top" wrapText="1"/>
    </xf>
    <xf numFmtId="0" fontId="207" fillId="52" borderId="0" xfId="20" applyFont="1" applyFill="1" applyAlignment="1">
      <alignment vertical="top"/>
    </xf>
    <xf numFmtId="0" fontId="238" fillId="53" borderId="0" xfId="20" applyFont="1" applyFill="1" applyAlignment="1">
      <alignment horizontal="left" vertical="center" wrapText="1" indent="1"/>
    </xf>
    <xf numFmtId="0" fontId="206" fillId="53" borderId="0" xfId="20" applyFont="1" applyFill="1" applyAlignment="1">
      <alignment horizontal="left" vertical="center" wrapText="1" indent="1"/>
    </xf>
    <xf numFmtId="0" fontId="239" fillId="54" borderId="0" xfId="4" applyFont="1" applyFill="1" applyAlignment="1">
      <alignment horizontal="left" vertical="center" wrapText="1" indent="2"/>
    </xf>
    <xf numFmtId="0" fontId="17" fillId="54" borderId="0" xfId="20" applyFont="1" applyFill="1" applyAlignment="1">
      <alignment horizontal="left" vertical="center" wrapText="1" indent="2"/>
    </xf>
    <xf numFmtId="0" fontId="158" fillId="43" borderId="0" xfId="0" applyFont="1" applyFill="1" applyAlignment="1">
      <alignment horizontal="left" vertical="top" wrapText="1"/>
    </xf>
    <xf numFmtId="0" fontId="246" fillId="43" borderId="0" xfId="0" applyFont="1" applyFill="1" applyAlignment="1">
      <alignment horizontal="center" vertical="center" wrapText="1"/>
    </xf>
    <xf numFmtId="0" fontId="156" fillId="6" borderId="0" xfId="0" applyFont="1" applyFill="1">
      <alignment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EF729"/>
      <color rgb="FF6DDDF7"/>
      <color rgb="FFFFCC00"/>
      <color rgb="FF3399FF"/>
      <color rgb="FF7BB2F5"/>
      <color rgb="FFFF99FF"/>
      <color rgb="FF00CC00"/>
      <color rgb="FF0033CC"/>
      <color rgb="FF66CC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'49　感染症統計'!$A$7</c:f>
              <c:strCache>
                <c:ptCount val="1"/>
                <c:pt idx="0">
                  <c:v>2022年</c:v>
                </c:pt>
              </c:strCache>
            </c:strRef>
          </c:tx>
          <c:spPr>
            <a:ln w="63500" cap="rnd">
              <a:solidFill>
                <a:srgbClr val="FF0000"/>
              </a:solidFill>
              <a:round/>
            </a:ln>
            <a:effectLst/>
          </c:spPr>
          <c:marker>
            <c:symbol val="none"/>
          </c:marker>
          <c:val>
            <c:numRef>
              <c:f>'49　感染症統計'!$B$7:$M$7</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328</c:v>
                </c:pt>
                <c:pt idx="10" formatCode="General">
                  <c:v>161</c:v>
                </c:pt>
                <c:pt idx="11" formatCode="General">
                  <c:v>76</c:v>
                </c:pt>
              </c:numCache>
            </c:numRef>
          </c:val>
          <c:smooth val="0"/>
          <c:extLst>
            <c:ext xmlns:c16="http://schemas.microsoft.com/office/drawing/2014/chart" uri="{C3380CC4-5D6E-409C-BE32-E72D297353CC}">
              <c16:uniqueId val="{00000000-EF25-4824-8530-875CCEE0B185}"/>
            </c:ext>
          </c:extLst>
        </c:ser>
        <c:ser>
          <c:idx val="7"/>
          <c:order val="1"/>
          <c:tx>
            <c:strRef>
              <c:f>'49　感染症統計'!$A$8</c:f>
              <c:strCache>
                <c:ptCount val="1"/>
                <c:pt idx="0">
                  <c:v>2021年</c:v>
                </c:pt>
              </c:strCache>
            </c:strRef>
          </c:tx>
          <c:spPr>
            <a:ln w="25400" cap="rnd">
              <a:solidFill>
                <a:schemeClr val="accent6">
                  <a:lumMod val="75000"/>
                </a:schemeClr>
              </a:solidFill>
              <a:round/>
            </a:ln>
            <a:effectLst/>
          </c:spPr>
          <c:marker>
            <c:symbol val="none"/>
          </c:marker>
          <c:val>
            <c:numRef>
              <c:f>'49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EF25-4824-8530-875CCEE0B185}"/>
            </c:ext>
          </c:extLst>
        </c:ser>
        <c:ser>
          <c:idx val="0"/>
          <c:order val="2"/>
          <c:tx>
            <c:strRef>
              <c:f>'49　感染症統計'!$A$9</c:f>
              <c:strCache>
                <c:ptCount val="1"/>
                <c:pt idx="0">
                  <c:v>2020年</c:v>
                </c:pt>
              </c:strCache>
            </c:strRef>
          </c:tx>
          <c:spPr>
            <a:ln w="19050" cap="rnd">
              <a:solidFill>
                <a:schemeClr val="accent1"/>
              </a:solidFill>
              <a:round/>
            </a:ln>
            <a:effectLst/>
          </c:spPr>
          <c:marker>
            <c:symbol val="none"/>
          </c:marker>
          <c:val>
            <c:numRef>
              <c:f>'49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EF25-4824-8530-875CCEE0B185}"/>
            </c:ext>
          </c:extLst>
        </c:ser>
        <c:ser>
          <c:idx val="1"/>
          <c:order val="3"/>
          <c:tx>
            <c:strRef>
              <c:f>'49　感染症統計'!$A$10</c:f>
              <c:strCache>
                <c:ptCount val="1"/>
                <c:pt idx="0">
                  <c:v>2019年</c:v>
                </c:pt>
              </c:strCache>
            </c:strRef>
          </c:tx>
          <c:spPr>
            <a:ln w="12700" cap="rnd">
              <a:solidFill>
                <a:srgbClr val="FF0066"/>
              </a:solidFill>
              <a:round/>
            </a:ln>
            <a:effectLst/>
          </c:spPr>
          <c:marker>
            <c:symbol val="none"/>
          </c:marker>
          <c:val>
            <c:numRef>
              <c:f>'49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EF25-4824-8530-875CCEE0B185}"/>
            </c:ext>
          </c:extLst>
        </c:ser>
        <c:ser>
          <c:idx val="2"/>
          <c:order val="4"/>
          <c:tx>
            <c:strRef>
              <c:f>'49　感染症統計'!$A$11</c:f>
              <c:strCache>
                <c:ptCount val="1"/>
                <c:pt idx="0">
                  <c:v>2018年</c:v>
                </c:pt>
              </c:strCache>
            </c:strRef>
          </c:tx>
          <c:spPr>
            <a:ln w="12700" cap="rnd">
              <a:solidFill>
                <a:schemeClr val="accent3"/>
              </a:solidFill>
              <a:round/>
            </a:ln>
            <a:effectLst/>
          </c:spPr>
          <c:marker>
            <c:symbol val="none"/>
          </c:marker>
          <c:val>
            <c:numRef>
              <c:f>'49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EF25-4824-8530-875CCEE0B185}"/>
            </c:ext>
          </c:extLst>
        </c:ser>
        <c:ser>
          <c:idx val="3"/>
          <c:order val="5"/>
          <c:tx>
            <c:strRef>
              <c:f>'49　感染症統計'!$A$12</c:f>
              <c:strCache>
                <c:ptCount val="1"/>
                <c:pt idx="0">
                  <c:v>2017年</c:v>
                </c:pt>
              </c:strCache>
            </c:strRef>
          </c:tx>
          <c:spPr>
            <a:ln w="12700" cap="rnd">
              <a:solidFill>
                <a:schemeClr val="accent4"/>
              </a:solidFill>
              <a:round/>
            </a:ln>
            <a:effectLst/>
          </c:spPr>
          <c:marker>
            <c:symbol val="none"/>
          </c:marker>
          <c:val>
            <c:numRef>
              <c:f>'49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EF25-4824-8530-875CCEE0B185}"/>
            </c:ext>
          </c:extLst>
        </c:ser>
        <c:ser>
          <c:idx val="4"/>
          <c:order val="6"/>
          <c:tx>
            <c:strRef>
              <c:f>'49　感染症統計'!$A$13</c:f>
              <c:strCache>
                <c:ptCount val="1"/>
                <c:pt idx="0">
                  <c:v>2016年</c:v>
                </c:pt>
              </c:strCache>
            </c:strRef>
          </c:tx>
          <c:spPr>
            <a:ln w="12700" cap="rnd">
              <a:solidFill>
                <a:schemeClr val="accent5"/>
              </a:solidFill>
              <a:round/>
            </a:ln>
            <a:effectLst/>
          </c:spPr>
          <c:marker>
            <c:symbol val="none"/>
          </c:marker>
          <c:val>
            <c:numRef>
              <c:f>'49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EF25-4824-8530-875CCEE0B185}"/>
            </c:ext>
          </c:extLst>
        </c:ser>
        <c:ser>
          <c:idx val="5"/>
          <c:order val="7"/>
          <c:tx>
            <c:strRef>
              <c:f>'49　感染症統計'!$A$14</c:f>
              <c:strCache>
                <c:ptCount val="1"/>
                <c:pt idx="0">
                  <c:v>2015年</c:v>
                </c:pt>
              </c:strCache>
            </c:strRef>
          </c:tx>
          <c:spPr>
            <a:ln w="12700" cap="rnd">
              <a:solidFill>
                <a:schemeClr val="accent6"/>
              </a:solidFill>
              <a:round/>
            </a:ln>
            <a:effectLst/>
          </c:spPr>
          <c:marker>
            <c:symbol val="none"/>
          </c:marker>
          <c:val>
            <c:numRef>
              <c:f>'49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EF25-4824-8530-875CCEE0B185}"/>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'49　感染症統計'!$P$8</c:f>
              <c:strCache>
                <c:ptCount val="1"/>
                <c:pt idx="0">
                  <c:v>2021年</c:v>
                </c:pt>
              </c:strCache>
            </c:strRef>
          </c:tx>
          <c:spPr>
            <a:ln w="63500" cap="rnd">
              <a:solidFill>
                <a:srgbClr val="FF0000"/>
              </a:solidFill>
              <a:round/>
            </a:ln>
            <a:effectLst/>
          </c:spPr>
          <c:marker>
            <c:symbol val="none"/>
          </c:marker>
          <c:cat>
            <c:numRef>
              <c:f>'49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0</c:v>
                </c:pt>
              </c:numCache>
            </c:numRef>
          </c:cat>
          <c:val>
            <c:numRef>
              <c:f>'49　感染症統計'!$Q$8:$AB$8</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0-691A-4A61-BF12-3A5977548A2F}"/>
            </c:ext>
          </c:extLst>
        </c:ser>
        <c:ser>
          <c:idx val="7"/>
          <c:order val="1"/>
          <c:tx>
            <c:strRef>
              <c:f>'49　感染症統計'!$P$9</c:f>
              <c:strCache>
                <c:ptCount val="1"/>
                <c:pt idx="0">
                  <c:v>2020年</c:v>
                </c:pt>
              </c:strCache>
            </c:strRef>
          </c:tx>
          <c:spPr>
            <a:ln w="25400" cap="rnd">
              <a:solidFill>
                <a:schemeClr val="accent6">
                  <a:lumMod val="75000"/>
                </a:schemeClr>
              </a:solidFill>
              <a:round/>
            </a:ln>
            <a:effectLst/>
          </c:spPr>
          <c:marker>
            <c:symbol val="none"/>
          </c:marker>
          <c:cat>
            <c:numRef>
              <c:f>'49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0</c:v>
                </c:pt>
              </c:numCache>
            </c:numRef>
          </c:cat>
          <c:val>
            <c:numRef>
              <c:f>'49　感染症統計'!$Q$9:$AB$9</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1-691A-4A61-BF12-3A5977548A2F}"/>
            </c:ext>
          </c:extLst>
        </c:ser>
        <c:ser>
          <c:idx val="0"/>
          <c:order val="2"/>
          <c:tx>
            <c:strRef>
              <c:f>'49　感染症統計'!$P$10</c:f>
              <c:strCache>
                <c:ptCount val="1"/>
                <c:pt idx="0">
                  <c:v>2019年</c:v>
                </c:pt>
              </c:strCache>
            </c:strRef>
          </c:tx>
          <c:spPr>
            <a:ln w="19050" cap="rnd">
              <a:solidFill>
                <a:schemeClr val="accent1"/>
              </a:solidFill>
              <a:round/>
            </a:ln>
            <a:effectLst/>
          </c:spPr>
          <c:marker>
            <c:symbol val="none"/>
          </c:marker>
          <c:cat>
            <c:numRef>
              <c:f>'49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0</c:v>
                </c:pt>
              </c:numCache>
            </c:numRef>
          </c:cat>
          <c:val>
            <c:numRef>
              <c:f>'49　感染症統計'!$Q$10:$AB$10</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2-691A-4A61-BF12-3A5977548A2F}"/>
            </c:ext>
          </c:extLst>
        </c:ser>
        <c:ser>
          <c:idx val="1"/>
          <c:order val="3"/>
          <c:tx>
            <c:strRef>
              <c:f>'49　感染症統計'!$P$11</c:f>
              <c:strCache>
                <c:ptCount val="1"/>
                <c:pt idx="0">
                  <c:v>2018年</c:v>
                </c:pt>
              </c:strCache>
            </c:strRef>
          </c:tx>
          <c:spPr>
            <a:ln w="12700" cap="rnd">
              <a:solidFill>
                <a:schemeClr val="accent2"/>
              </a:solidFill>
              <a:round/>
            </a:ln>
            <a:effectLst/>
          </c:spPr>
          <c:marker>
            <c:symbol val="none"/>
          </c:marker>
          <c:cat>
            <c:numRef>
              <c:f>'49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0</c:v>
                </c:pt>
              </c:numCache>
            </c:numRef>
          </c:cat>
          <c:val>
            <c:numRef>
              <c:f>'49　感染症統計'!$Q$11:$AB$11</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3-691A-4A61-BF12-3A5977548A2F}"/>
            </c:ext>
          </c:extLst>
        </c:ser>
        <c:ser>
          <c:idx val="2"/>
          <c:order val="4"/>
          <c:tx>
            <c:strRef>
              <c:f>'49　感染症統計'!$P$12</c:f>
              <c:strCache>
                <c:ptCount val="1"/>
                <c:pt idx="0">
                  <c:v>2017年</c:v>
                </c:pt>
              </c:strCache>
            </c:strRef>
          </c:tx>
          <c:spPr>
            <a:ln w="12700" cap="rnd">
              <a:solidFill>
                <a:schemeClr val="accent3"/>
              </a:solidFill>
              <a:round/>
            </a:ln>
            <a:effectLst/>
          </c:spPr>
          <c:marker>
            <c:symbol val="none"/>
          </c:marker>
          <c:cat>
            <c:numRef>
              <c:f>'49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0</c:v>
                </c:pt>
              </c:numCache>
            </c:numRef>
          </c:cat>
          <c:val>
            <c:numRef>
              <c:f>'49　感染症統計'!$Q$12:$AB$12</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4-691A-4A61-BF12-3A5977548A2F}"/>
            </c:ext>
          </c:extLst>
        </c:ser>
        <c:ser>
          <c:idx val="3"/>
          <c:order val="5"/>
          <c:tx>
            <c:strRef>
              <c:f>'49　感染症統計'!$P$13</c:f>
              <c:strCache>
                <c:ptCount val="1"/>
                <c:pt idx="0">
                  <c:v>2016年</c:v>
                </c:pt>
              </c:strCache>
            </c:strRef>
          </c:tx>
          <c:spPr>
            <a:ln w="12700" cap="rnd">
              <a:solidFill>
                <a:schemeClr val="accent4"/>
              </a:solidFill>
              <a:round/>
            </a:ln>
            <a:effectLst/>
          </c:spPr>
          <c:marker>
            <c:symbol val="none"/>
          </c:marker>
          <c:cat>
            <c:numRef>
              <c:f>'49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0</c:v>
                </c:pt>
              </c:numCache>
            </c:numRef>
          </c:cat>
          <c:val>
            <c:numRef>
              <c:f>'49　感染症統計'!$Q$13:$AB$13</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5-691A-4A61-BF12-3A5977548A2F}"/>
            </c:ext>
          </c:extLst>
        </c:ser>
        <c:ser>
          <c:idx val="4"/>
          <c:order val="6"/>
          <c:tx>
            <c:strRef>
              <c:f>'49　感染症統計'!$P$14</c:f>
              <c:strCache>
                <c:ptCount val="1"/>
                <c:pt idx="0">
                  <c:v>2015年</c:v>
                </c:pt>
              </c:strCache>
            </c:strRef>
          </c:tx>
          <c:spPr>
            <a:ln w="12700" cap="rnd">
              <a:solidFill>
                <a:schemeClr val="accent5"/>
              </a:solidFill>
              <a:round/>
            </a:ln>
            <a:effectLst/>
          </c:spPr>
          <c:marker>
            <c:symbol val="none"/>
          </c:marker>
          <c:cat>
            <c:numRef>
              <c:f>'49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0</c:v>
                </c:pt>
              </c:numCache>
            </c:numRef>
          </c:cat>
          <c:val>
            <c:numRef>
              <c:f>'49　感染症統計'!$Q$14:$AB$14</c:f>
              <c:numCache>
                <c:formatCode>#,##0_ </c:formatCode>
                <c:ptCount val="12"/>
                <c:pt idx="0">
                  <c:v>7</c:v>
                </c:pt>
                <c:pt idx="1">
                  <c:v>13</c:v>
                </c:pt>
                <c:pt idx="2">
                  <c:v>12</c:v>
                </c:pt>
                <c:pt idx="3">
                  <c:v>11</c:v>
                </c:pt>
                <c:pt idx="4">
                  <c:v>12</c:v>
                </c:pt>
                <c:pt idx="5">
                  <c:v>15</c:v>
                </c:pt>
                <c:pt idx="6">
                  <c:v>20</c:v>
                </c:pt>
                <c:pt idx="7">
                  <c:v>15</c:v>
                </c:pt>
                <c:pt idx="8">
                  <c:v>15</c:v>
                </c:pt>
                <c:pt idx="9">
                  <c:v>20</c:v>
                </c:pt>
                <c:pt idx="10">
                  <c:v>9</c:v>
                </c:pt>
                <c:pt idx="11">
                  <c:v>7</c:v>
                </c:pt>
              </c:numCache>
            </c:numRef>
          </c:val>
          <c:smooth val="0"/>
          <c:extLst>
            <c:ext xmlns:c16="http://schemas.microsoft.com/office/drawing/2014/chart" uri="{C3380CC4-5D6E-409C-BE32-E72D297353CC}">
              <c16:uniqueId val="{00000006-691A-4A61-BF12-3A5977548A2F}"/>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gif"/><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0.svg"/><Relationship Id="rId7" Type="http://schemas.openxmlformats.org/officeDocument/2006/relationships/image" Target="../media/image14.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3.png"/><Relationship Id="rId5" Type="http://schemas.openxmlformats.org/officeDocument/2006/relationships/image" Target="../media/image12.svg"/><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5.png"/></Relationships>
</file>

<file path=xl/drawings/_rels/drawing7.xml.rels><?xml version="1.0" encoding="UTF-8" standalone="yes"?>
<Relationships xmlns="http://schemas.openxmlformats.org/package/2006/relationships"><Relationship Id="rId1" Type="http://schemas.openxmlformats.org/officeDocument/2006/relationships/image" Target="../media/image16.png"/></Relationships>
</file>

<file path=xl/drawings/_rels/drawing8.xml.rels><?xml version="1.0" encoding="UTF-8" standalone="yes"?>
<Relationships xmlns="http://schemas.openxmlformats.org/package/2006/relationships"><Relationship Id="rId1"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53340</xdr:colOff>
      <xdr:row>2</xdr:row>
      <xdr:rowOff>74008</xdr:rowOff>
    </xdr:from>
    <xdr:to>
      <xdr:col>8</xdr:col>
      <xdr:colOff>60960</xdr:colOff>
      <xdr:row>15</xdr:row>
      <xdr:rowOff>208</xdr:rowOff>
    </xdr:to>
    <xdr:pic>
      <xdr:nvPicPr>
        <xdr:cNvPr id="4" name="図 3">
          <a:extLst>
            <a:ext uri="{FF2B5EF4-FFF2-40B4-BE49-F238E27FC236}">
              <a16:creationId xmlns:a16="http://schemas.microsoft.com/office/drawing/2014/main" id="{0247F9E2-51DB-1559-F9D4-700B32016F3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662940" y="554068"/>
          <a:ext cx="4274820" cy="2204580"/>
        </a:xfrm>
        <a:prstGeom prst="rect">
          <a:avLst/>
        </a:prstGeom>
      </xdr:spPr>
    </xdr:pic>
    <xdr:clientData/>
  </xdr:twoCellAnchor>
  <xdr:twoCellAnchor editAs="oneCell">
    <xdr:from>
      <xdr:col>8</xdr:col>
      <xdr:colOff>137160</xdr:colOff>
      <xdr:row>9</xdr:row>
      <xdr:rowOff>85343</xdr:rowOff>
    </xdr:from>
    <xdr:to>
      <xdr:col>19</xdr:col>
      <xdr:colOff>528813</xdr:colOff>
      <xdr:row>28</xdr:row>
      <xdr:rowOff>0</xdr:rowOff>
    </xdr:to>
    <xdr:pic>
      <xdr:nvPicPr>
        <xdr:cNvPr id="6" name="図 5">
          <a:extLst>
            <a:ext uri="{FF2B5EF4-FFF2-40B4-BE49-F238E27FC236}">
              <a16:creationId xmlns:a16="http://schemas.microsoft.com/office/drawing/2014/main" id="{DDFC6C04-77FF-7C74-7503-76A84A14F8C8}"/>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5013960" y="1738883"/>
          <a:ext cx="5649453" cy="3198877"/>
        </a:xfrm>
        <a:prstGeom prst="rect">
          <a:avLst/>
        </a:prstGeom>
      </xdr:spPr>
    </xdr:pic>
    <xdr:clientData/>
  </xdr:twoCellAnchor>
  <xdr:twoCellAnchor>
    <xdr:from>
      <xdr:col>1</xdr:col>
      <xdr:colOff>99060</xdr:colOff>
      <xdr:row>10</xdr:row>
      <xdr:rowOff>259080</xdr:rowOff>
    </xdr:from>
    <xdr:to>
      <xdr:col>3</xdr:col>
      <xdr:colOff>190500</xdr:colOff>
      <xdr:row>15</xdr:row>
      <xdr:rowOff>38100</xdr:rowOff>
    </xdr:to>
    <xdr:sp macro="" textlink="">
      <xdr:nvSpPr>
        <xdr:cNvPr id="7" name="テキスト ボックス 6">
          <a:extLst>
            <a:ext uri="{FF2B5EF4-FFF2-40B4-BE49-F238E27FC236}">
              <a16:creationId xmlns:a16="http://schemas.microsoft.com/office/drawing/2014/main" id="{155EEE29-848E-214E-7A2B-B6B0DD3AF209}"/>
            </a:ext>
          </a:extLst>
        </xdr:cNvPr>
        <xdr:cNvSpPr txBox="1"/>
      </xdr:nvSpPr>
      <xdr:spPr>
        <a:xfrm>
          <a:off x="708660" y="2080260"/>
          <a:ext cx="1310640" cy="716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solidFill>
              <a:latin typeface="AR Pゴシック体S" panose="020B0A00000000000000" pitchFamily="50" charset="-128"/>
              <a:ea typeface="AR Pゴシック体S" panose="020B0A00000000000000" pitchFamily="50" charset="-128"/>
            </a:rPr>
            <a:t>定価　￥</a:t>
          </a:r>
          <a:r>
            <a:rPr kumimoji="1" lang="en-US" altLang="ja-JP" sz="1400" b="1">
              <a:solidFill>
                <a:schemeClr val="bg1"/>
              </a:solidFill>
              <a:latin typeface="AR Pゴシック体S" panose="020B0A00000000000000" pitchFamily="50" charset="-128"/>
              <a:ea typeface="AR Pゴシック体S" panose="020B0A00000000000000" pitchFamily="50" charset="-128"/>
            </a:rPr>
            <a:t>2,500</a:t>
          </a:r>
          <a:r>
            <a:rPr kumimoji="1" lang="ja-JP" altLang="en-US" sz="1400" b="1">
              <a:solidFill>
                <a:schemeClr val="bg1"/>
              </a:solidFill>
              <a:latin typeface="AR Pゴシック体S" panose="020B0A00000000000000" pitchFamily="50" charset="-128"/>
              <a:ea typeface="AR Pゴシック体S" panose="020B0A00000000000000" pitchFamily="50" charset="-128"/>
            </a:rPr>
            <a:t>円</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152400</xdr:colOff>
      <xdr:row>17</xdr:row>
      <xdr:rowOff>472440</xdr:rowOff>
    </xdr:to>
    <xdr:pic>
      <xdr:nvPicPr>
        <xdr:cNvPr id="31" name="図 30" descr="感染性胃腸炎患者報告数　直近5シーズン">
          <a:extLst>
            <a:ext uri="{FF2B5EF4-FFF2-40B4-BE49-F238E27FC236}">
              <a16:creationId xmlns:a16="http://schemas.microsoft.com/office/drawing/2014/main" id="{892E3D13-FD8E-065B-3763-1AE72022A8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208520" cy="2788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137139</xdr:rowOff>
    </xdr:from>
    <xdr:to>
      <xdr:col>13</xdr:col>
      <xdr:colOff>350705</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201927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3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1)</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3.81</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274984"/>
            <a:gd name="adj6" fmla="val -89466"/>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散発事故事例の報告例年より一ヵ月早い</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8</xdr:col>
      <xdr:colOff>336004</xdr:colOff>
      <xdr:row>13</xdr:row>
      <xdr:rowOff>39227</xdr:rowOff>
    </xdr:from>
    <xdr:to>
      <xdr:col>8</xdr:col>
      <xdr:colOff>658822</xdr:colOff>
      <xdr:row>15</xdr:row>
      <xdr:rowOff>3346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6698704" y="2591927"/>
          <a:ext cx="322818" cy="299399"/>
        </a:xfrm>
        <a:prstGeom prst="ellipse">
          <a:avLst/>
        </a:prstGeom>
        <a:noFill/>
        <a:ln w="25400" algn="ctr">
          <a:solidFill>
            <a:srgbClr val="000000"/>
          </a:solidFill>
          <a:round/>
          <a:headEnd/>
          <a:tailEnd/>
        </a:ln>
      </xdr:spPr>
    </xdr:sp>
    <xdr:clientData/>
  </xdr:twoCellAnchor>
  <xdr:twoCellAnchor editAs="oneCell">
    <xdr:from>
      <xdr:col>5</xdr:col>
      <xdr:colOff>76200</xdr:colOff>
      <xdr:row>2</xdr:row>
      <xdr:rowOff>1</xdr:rowOff>
    </xdr:from>
    <xdr:to>
      <xdr:col>7</xdr:col>
      <xdr:colOff>1497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33700" y="548641"/>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115797</xdr:colOff>
      <xdr:row>16</xdr:row>
      <xdr:rowOff>7620</xdr:rowOff>
    </xdr:to>
    <xdr:pic>
      <xdr:nvPicPr>
        <xdr:cNvPr id="28" name="図 27">
          <a:extLst>
            <a:ext uri="{FF2B5EF4-FFF2-40B4-BE49-F238E27FC236}">
              <a16:creationId xmlns:a16="http://schemas.microsoft.com/office/drawing/2014/main" id="{5AA39A46-D5AF-4312-8085-1AA65E2770E6}"/>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548640"/>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285750</xdr:colOff>
      <xdr:row>7</xdr:row>
      <xdr:rowOff>266700</xdr:rowOff>
    </xdr:from>
    <xdr:to>
      <xdr:col>6</xdr:col>
      <xdr:colOff>514350</xdr:colOff>
      <xdr:row>11</xdr:row>
      <xdr:rowOff>66675</xdr:rowOff>
    </xdr:to>
    <xdr:sp macro="" textlink="">
      <xdr:nvSpPr>
        <xdr:cNvPr id="2" name="右矢印 1">
          <a:extLst>
            <a:ext uri="{FF2B5EF4-FFF2-40B4-BE49-F238E27FC236}">
              <a16:creationId xmlns:a16="http://schemas.microsoft.com/office/drawing/2014/main" id="{DB6D6621-399E-47EB-B9B1-6605B7CB9A90}"/>
            </a:ext>
          </a:extLst>
        </xdr:cNvPr>
        <xdr:cNvSpPr/>
      </xdr:nvSpPr>
      <xdr:spPr>
        <a:xfrm>
          <a:off x="3089910" y="2087880"/>
          <a:ext cx="845820" cy="897255"/>
        </a:xfrm>
        <a:prstGeom prst="rightArrow">
          <a:avLst/>
        </a:prstGeom>
        <a:solidFill>
          <a:schemeClr val="bg2">
            <a:lumMod val="75000"/>
          </a:schemeClr>
        </a:solidFill>
        <a:ln>
          <a:solidFill>
            <a:schemeClr val="bg2">
              <a:lumMod val="50000"/>
            </a:schemeClr>
          </a:solidFill>
        </a:ln>
        <a:effectLst>
          <a:outerShdw blurRad="50800" dist="50800" dir="5400000" algn="ctr" rotWithShape="0">
            <a:schemeClr val="bg1">
              <a:lumMod val="85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xdr:col>
      <xdr:colOff>171450</xdr:colOff>
      <xdr:row>4</xdr:row>
      <xdr:rowOff>190500</xdr:rowOff>
    </xdr:from>
    <xdr:to>
      <xdr:col>5</xdr:col>
      <xdr:colOff>66675</xdr:colOff>
      <xdr:row>14</xdr:row>
      <xdr:rowOff>76200</xdr:rowOff>
    </xdr:to>
    <xdr:pic>
      <xdr:nvPicPr>
        <xdr:cNvPr id="3" name="図 1">
          <a:extLst>
            <a:ext uri="{FF2B5EF4-FFF2-40B4-BE49-F238E27FC236}">
              <a16:creationId xmlns:a16="http://schemas.microsoft.com/office/drawing/2014/main" id="{C22DEC4B-9FB8-43BB-9A9F-781D212AA55C}"/>
            </a:ext>
          </a:extLst>
        </xdr:cNvPr>
        <xdr:cNvPicPr>
          <a:picLocks noChangeAspect="1"/>
        </xdr:cNvPicPr>
      </xdr:nvPicPr>
      <xdr:blipFill>
        <a:blip xmlns:r="http://schemas.openxmlformats.org/officeDocument/2006/relationships" r:embed="rId1" cstate="print">
          <a:lum bright="20000" contrast="20000"/>
        </a:blip>
        <a:srcRect/>
        <a:stretch>
          <a:fillRect/>
        </a:stretch>
      </xdr:blipFill>
      <xdr:spPr bwMode="auto">
        <a:xfrm>
          <a:off x="506730" y="1257300"/>
          <a:ext cx="2364105" cy="2560320"/>
        </a:xfrm>
        <a:prstGeom prst="rect">
          <a:avLst/>
        </a:prstGeom>
        <a:noFill/>
        <a:ln w="9525">
          <a:solidFill>
            <a:srgbClr val="FFFFFF"/>
          </a:solidFill>
          <a:miter lim="800000"/>
          <a:headEnd/>
          <a:tailEnd/>
        </a:ln>
      </xdr:spPr>
    </xdr:pic>
    <xdr:clientData/>
  </xdr:twoCellAnchor>
  <xdr:twoCellAnchor>
    <xdr:from>
      <xdr:col>1</xdr:col>
      <xdr:colOff>133350</xdr:colOff>
      <xdr:row>4</xdr:row>
      <xdr:rowOff>152400</xdr:rowOff>
    </xdr:from>
    <xdr:to>
      <xdr:col>5</xdr:col>
      <xdr:colOff>95250</xdr:colOff>
      <xdr:row>14</xdr:row>
      <xdr:rowOff>142875</xdr:rowOff>
    </xdr:to>
    <xdr:sp macro="" textlink="">
      <xdr:nvSpPr>
        <xdr:cNvPr id="4" name="正方形/長方形 2">
          <a:extLst>
            <a:ext uri="{FF2B5EF4-FFF2-40B4-BE49-F238E27FC236}">
              <a16:creationId xmlns:a16="http://schemas.microsoft.com/office/drawing/2014/main" id="{BCD74E9D-964F-47BC-955E-24C6BBBCFD93}"/>
            </a:ext>
          </a:extLst>
        </xdr:cNvPr>
        <xdr:cNvSpPr>
          <a:spLocks noChangeArrowheads="1"/>
        </xdr:cNvSpPr>
      </xdr:nvSpPr>
      <xdr:spPr bwMode="auto">
        <a:xfrm>
          <a:off x="468630" y="1219200"/>
          <a:ext cx="2430780" cy="2665095"/>
        </a:xfrm>
        <a:prstGeom prst="rect">
          <a:avLst/>
        </a:prstGeom>
        <a:noFill/>
        <a:ln w="63500" algn="ctr">
          <a:solidFill>
            <a:srgbClr val="FFFFFF"/>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843280</xdr:colOff>
      <xdr:row>31</xdr:row>
      <xdr:rowOff>20320</xdr:rowOff>
    </xdr:from>
    <xdr:to>
      <xdr:col>11</xdr:col>
      <xdr:colOff>0</xdr:colOff>
      <xdr:row>41</xdr:row>
      <xdr:rowOff>251622</xdr:rowOff>
    </xdr:to>
    <xdr:pic>
      <xdr:nvPicPr>
        <xdr:cNvPr id="4" name="図 3">
          <a:extLst>
            <a:ext uri="{FF2B5EF4-FFF2-40B4-BE49-F238E27FC236}">
              <a16:creationId xmlns:a16="http://schemas.microsoft.com/office/drawing/2014/main" id="{D5953CAE-0815-BCCF-A731-9C2478DD3BF9}"/>
            </a:ext>
          </a:extLst>
        </xdr:cNvPr>
        <xdr:cNvPicPr>
          <a:picLocks noChangeAspect="1"/>
        </xdr:cNvPicPr>
      </xdr:nvPicPr>
      <xdr:blipFill>
        <a:blip xmlns:r="http://schemas.openxmlformats.org/officeDocument/2006/relationships" r:embed="rId1"/>
        <a:stretch>
          <a:fillRect/>
        </a:stretch>
      </xdr:blipFill>
      <xdr:spPr>
        <a:xfrm>
          <a:off x="843280" y="14010640"/>
          <a:ext cx="11531600" cy="2974502"/>
        </a:xfrm>
        <a:prstGeom prst="rect">
          <a:avLst/>
        </a:prstGeom>
      </xdr:spPr>
    </xdr:pic>
    <xdr:clientData/>
  </xdr:twoCellAnchor>
  <xdr:twoCellAnchor>
    <xdr:from>
      <xdr:col>11</xdr:col>
      <xdr:colOff>740411</xdr:colOff>
      <xdr:row>7</xdr:row>
      <xdr:rowOff>78742</xdr:rowOff>
    </xdr:from>
    <xdr:to>
      <xdr:col>13</xdr:col>
      <xdr:colOff>1930400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19150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1.03% :</a:t>
          </a:r>
          <a:r>
            <a:rPr kumimoji="1" lang="ja-JP" altLang="en-US" sz="1400" b="1">
              <a:solidFill>
                <a:srgbClr val="FFFF00"/>
              </a:solidFill>
            </a:rPr>
            <a:t>　</a:t>
          </a:r>
          <a:r>
            <a:rPr kumimoji="1" lang="en-US" altLang="ja-JP" sz="1400" b="1">
              <a:solidFill>
                <a:srgbClr val="FFFF00"/>
              </a:solidFill>
            </a:rPr>
            <a:t>0.01%</a:t>
          </a:r>
          <a:r>
            <a:rPr kumimoji="1" lang="ja-JP" altLang="en-US" sz="1400" b="1">
              <a:solidFill>
                <a:srgbClr val="FFFF00"/>
              </a:solidFill>
            </a:rPr>
            <a:t>減少</a:t>
          </a:r>
        </a:p>
        <a:p>
          <a:pPr algn="l"/>
          <a:r>
            <a:rPr kumimoji="1" lang="ja-JP" altLang="en-US" sz="1400" b="1">
              <a:solidFill>
                <a:srgbClr val="FFFF00"/>
              </a:solidFill>
            </a:rPr>
            <a:t>　　　　　　　　　　　　　　　　　　　　　　　　　　　</a:t>
          </a:r>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a:t>
          </a:r>
          <a:r>
            <a:rPr kumimoji="1" lang="en-US" altLang="ja-JP" sz="1400" b="1">
              <a:solidFill>
                <a:srgbClr val="FFFF00"/>
              </a:solidFill>
            </a:rPr>
            <a:t>BA5</a:t>
          </a:r>
          <a:r>
            <a:rPr kumimoji="1" lang="ja-JP" altLang="en-US" sz="1400" b="1">
              <a:solidFill>
                <a:srgbClr val="FFFF00"/>
              </a:solidFill>
            </a:rPr>
            <a:t>・</a:t>
          </a:r>
          <a:r>
            <a:rPr kumimoji="1" lang="en-US" altLang="ja-JP" sz="1400" b="1">
              <a:solidFill>
                <a:srgbClr val="FFFF00"/>
              </a:solidFill>
            </a:rPr>
            <a:t>2</a:t>
          </a:r>
        </a:p>
        <a:p>
          <a:pPr algn="l"/>
          <a:r>
            <a:rPr kumimoji="1" lang="ja-JP" altLang="en-US" sz="1400" b="1">
              <a:solidFill>
                <a:srgbClr val="FFFF00"/>
              </a:solidFill>
            </a:rPr>
            <a:t>・　</a:t>
          </a:r>
          <a:r>
            <a:rPr kumimoji="1" lang="en-US" altLang="ja-JP" sz="1400" b="1">
              <a:solidFill>
                <a:srgbClr val="FFFF00"/>
              </a:solidFill>
            </a:rPr>
            <a:t>BQ1.1</a:t>
          </a:r>
          <a:endParaRPr kumimoji="1" lang="ja-JP" altLang="en-US" sz="1400" b="1">
            <a:solidFill>
              <a:srgbClr val="FFFF00"/>
            </a:solidFill>
          </a:endParaRP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a:t>
          </a:r>
          <a:r>
            <a:rPr kumimoji="1" lang="en-US" altLang="ja-JP" sz="2000" b="1" baseline="0">
              <a:solidFill>
                <a:schemeClr val="bg1"/>
              </a:solidFill>
            </a:rPr>
            <a:t>5</a:t>
          </a:r>
          <a:r>
            <a:rPr kumimoji="1" lang="ja-JP" altLang="en-US" sz="2000" b="1" baseline="0">
              <a:solidFill>
                <a:schemeClr val="bg1"/>
              </a:solidFill>
            </a:rPr>
            <a:t>回目ブースター接種の予定を明確にすべき時期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6</a:t>
          </a:r>
          <a:r>
            <a:rPr kumimoji="1" lang="ja-JP" altLang="en-US" sz="2000" b="1">
              <a:solidFill>
                <a:srgbClr val="FFFF00"/>
              </a:solidFill>
            </a:rPr>
            <a:t>波リバウンドもピークインしている　今週は毎日</a:t>
          </a:r>
          <a:r>
            <a:rPr kumimoji="1" lang="en-US" altLang="ja-JP" sz="2000" b="1">
              <a:solidFill>
                <a:srgbClr val="FFFF00"/>
              </a:solidFill>
            </a:rPr>
            <a:t>58</a:t>
          </a:r>
          <a:r>
            <a:rPr kumimoji="1" lang="ja-JP" altLang="en-US" sz="2000" b="1">
              <a:solidFill>
                <a:srgbClr val="FFFF00"/>
              </a:solidFill>
            </a:rPr>
            <a:t>万人が新規感染状態。　　　　　　　　　　　　　　　　　　　　　　　　　　　</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629920</xdr:colOff>
      <xdr:row>2</xdr:row>
      <xdr:rowOff>243840</xdr:rowOff>
    </xdr:from>
    <xdr:to>
      <xdr:col>13</xdr:col>
      <xdr:colOff>1270000</xdr:colOff>
      <xdr:row>2</xdr:row>
      <xdr:rowOff>2987040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756400" y="1036320"/>
          <a:ext cx="8890000"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1" i="0">
              <a:solidFill>
                <a:schemeClr val="dk1"/>
              </a:solidFill>
              <a:effectLst/>
              <a:latin typeface="+mn-lt"/>
              <a:ea typeface="+mn-ea"/>
              <a:cs typeface="+mn-cs"/>
            </a:rPr>
            <a:t>北半球が冬季に向かい世界的第６波の静かな足音が聞こえ始めている。　　　　　</a:t>
          </a:r>
          <a:r>
            <a:rPr lang="en-US" altLang="ja-JP" sz="2000" b="1" i="0">
              <a:solidFill>
                <a:schemeClr val="dk1"/>
              </a:solidFill>
              <a:effectLst/>
              <a:latin typeface="+mn-lt"/>
              <a:ea typeface="+mn-ea"/>
              <a:cs typeface="+mn-cs"/>
            </a:rPr>
            <a:t>12</a:t>
          </a:r>
          <a:r>
            <a:rPr lang="ja-JP" altLang="en-US" sz="2000" b="1" i="0">
              <a:solidFill>
                <a:schemeClr val="dk1"/>
              </a:solidFill>
              <a:effectLst/>
              <a:latin typeface="+mn-lt"/>
              <a:ea typeface="+mn-ea"/>
              <a:cs typeface="+mn-cs"/>
            </a:rPr>
            <a:t>月に入り米国、ブラジル、中国の新規感染者が増加している。また検査の陽性率ではイスラエルが急増している。新たな変異株の搭乗でなければよいが。　　　　　更に今感染拡大の中心は、東アジアにある。日本、韓国、台湾、東中国。　　　　　　　経済活動の再開、人の交流再開で感染は増えていく条件がそろっている。　　　　　　　　ワクチンが行き届き、飲み薬の開発、抗原検査キットがいつでも手に入り、重篤感染者が</a:t>
          </a:r>
          <a:r>
            <a:rPr lang="en-US" altLang="ja-JP" sz="2000" b="1" i="0">
              <a:solidFill>
                <a:schemeClr val="dk1"/>
              </a:solidFill>
              <a:effectLst/>
              <a:latin typeface="+mn-lt"/>
              <a:ea typeface="+mn-ea"/>
              <a:cs typeface="+mn-cs"/>
            </a:rPr>
            <a:t>0.1%</a:t>
          </a:r>
          <a:r>
            <a:rPr lang="ja-JP" altLang="en-US" sz="2000" b="1" i="0">
              <a:solidFill>
                <a:schemeClr val="dk1"/>
              </a:solidFill>
              <a:effectLst/>
              <a:latin typeface="+mn-lt"/>
              <a:ea typeface="+mn-ea"/>
              <a:cs typeface="+mn-cs"/>
            </a:rPr>
            <a:t>程度、いよいよ</a:t>
          </a:r>
          <a:r>
            <a:rPr lang="en-US" altLang="ja-JP" sz="2000" b="1" i="0">
              <a:solidFill>
                <a:schemeClr val="dk1"/>
              </a:solidFill>
              <a:effectLst/>
              <a:latin typeface="+mn-lt"/>
              <a:ea typeface="+mn-ea"/>
              <a:cs typeface="+mn-cs"/>
            </a:rPr>
            <a:t>2023</a:t>
          </a:r>
          <a:r>
            <a:rPr lang="ja-JP" altLang="en-US" sz="2000" b="1" i="0">
              <a:solidFill>
                <a:schemeClr val="dk1"/>
              </a:solidFill>
              <a:effectLst/>
              <a:latin typeface="+mn-lt"/>
              <a:ea typeface="+mn-ea"/>
              <a:cs typeface="+mn-cs"/>
            </a:rPr>
            <a:t>年は、感染症改正となる。</a:t>
          </a:r>
          <a:endParaRPr lang="en-US" altLang="ja-JP" sz="2000" b="1" i="0">
            <a:solidFill>
              <a:schemeClr val="dk1"/>
            </a:solidFill>
            <a:effectLst/>
            <a:latin typeface="+mn-lt"/>
            <a:ea typeface="+mn-ea"/>
            <a:cs typeface="+mn-cs"/>
          </a:endParaRPr>
        </a:p>
      </xdr:txBody>
    </xdr:sp>
    <xdr:clientData/>
  </xdr:twoCellAnchor>
  <xdr:twoCellAnchor>
    <xdr:from>
      <xdr:col>3</xdr:col>
      <xdr:colOff>814884</xdr:colOff>
      <xdr:row>38</xdr:row>
      <xdr:rowOff>81279</xdr:rowOff>
    </xdr:from>
    <xdr:to>
      <xdr:col>4</xdr:col>
      <xdr:colOff>853443</xdr:colOff>
      <xdr:row>40</xdr:row>
      <xdr:rowOff>0</xdr:rowOff>
    </xdr:to>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4608603" y="15418840"/>
          <a:ext cx="467361" cy="161335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6</xdr:col>
      <xdr:colOff>203200</xdr:colOff>
      <xdr:row>38</xdr:row>
      <xdr:rowOff>121920</xdr:rowOff>
    </xdr:from>
    <xdr:to>
      <xdr:col>7</xdr:col>
      <xdr:colOff>284480</xdr:colOff>
      <xdr:row>40</xdr:row>
      <xdr:rowOff>10160</xdr:rowOff>
    </xdr:to>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7503160" y="15702280"/>
          <a:ext cx="436880" cy="10972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4</xdr:col>
      <xdr:colOff>924566</xdr:colOff>
      <xdr:row>38</xdr:row>
      <xdr:rowOff>60960</xdr:rowOff>
    </xdr:from>
    <xdr:to>
      <xdr:col>6</xdr:col>
      <xdr:colOff>101605</xdr:colOff>
      <xdr:row>40</xdr:row>
      <xdr:rowOff>0</xdr:rowOff>
    </xdr:to>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6151886" y="15539720"/>
          <a:ext cx="487680" cy="135127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3</xdr:col>
      <xdr:colOff>833120</xdr:colOff>
      <xdr:row>39</xdr:row>
      <xdr:rowOff>138796</xdr:rowOff>
    </xdr:from>
    <xdr:to>
      <xdr:col>10</xdr:col>
      <xdr:colOff>243840</xdr:colOff>
      <xdr:row>41</xdr:row>
      <xdr:rowOff>142220</xdr:rowOff>
    </xdr:to>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4053840" y="16323676"/>
          <a:ext cx="7813040" cy="552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clientData/>
  </xdr:twoCellAnchor>
  <xdr:twoCellAnchor>
    <xdr:from>
      <xdr:col>7</xdr:col>
      <xdr:colOff>883920</xdr:colOff>
      <xdr:row>33</xdr:row>
      <xdr:rowOff>142240</xdr:rowOff>
    </xdr:from>
    <xdr:to>
      <xdr:col>8</xdr:col>
      <xdr:colOff>1046480</xdr:colOff>
      <xdr:row>39</xdr:row>
      <xdr:rowOff>233680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8798560" y="14752320"/>
          <a:ext cx="1737360" cy="15951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782320</xdr:colOff>
      <xdr:row>31</xdr:row>
      <xdr:rowOff>111760</xdr:rowOff>
    </xdr:from>
    <xdr:to>
      <xdr:col>10</xdr:col>
      <xdr:colOff>650240</xdr:colOff>
      <xdr:row>33</xdr:row>
      <xdr:rowOff>20320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10200640" y="1409192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 </a:t>
          </a:r>
          <a:r>
            <a:rPr kumimoji="1" lang="en-US" altLang="ja-JP" sz="1800">
              <a:solidFill>
                <a:srgbClr val="FFFF00"/>
              </a:solidFill>
            </a:rPr>
            <a:t>BA5</a:t>
          </a:r>
          <a:endParaRPr kumimoji="1" lang="ja-JP" altLang="en-US" sz="1800">
            <a:solidFill>
              <a:srgbClr val="FFFF00"/>
            </a:solidFill>
          </a:endParaRPr>
        </a:p>
      </xdr:txBody>
    </xdr:sp>
    <xdr:clientData/>
  </xdr:twoCellAnchor>
  <xdr:twoCellAnchor>
    <xdr:from>
      <xdr:col>9</xdr:col>
      <xdr:colOff>101600</xdr:colOff>
      <xdr:row>37</xdr:row>
      <xdr:rowOff>233680</xdr:rowOff>
    </xdr:from>
    <xdr:to>
      <xdr:col>10</xdr:col>
      <xdr:colOff>162560</xdr:colOff>
      <xdr:row>39</xdr:row>
      <xdr:rowOff>254000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11018520" y="15671800"/>
          <a:ext cx="568960" cy="96520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5</xdr:col>
      <xdr:colOff>558800</xdr:colOff>
      <xdr:row>0</xdr:row>
      <xdr:rowOff>375920</xdr:rowOff>
    </xdr:from>
    <xdr:to>
      <xdr:col>8</xdr:col>
      <xdr:colOff>686912</xdr:colOff>
      <xdr:row>2</xdr:row>
      <xdr:rowOff>97862</xdr:rowOff>
    </xdr:to>
    <xdr:pic>
      <xdr:nvPicPr>
        <xdr:cNvPr id="23" name="図 22">
          <a:extLst>
            <a:ext uri="{FF2B5EF4-FFF2-40B4-BE49-F238E27FC236}">
              <a16:creationId xmlns:a16="http://schemas.microsoft.com/office/drawing/2014/main" id="{B9E1364F-868C-27A3-7EA5-B57C762E86D0}"/>
            </a:ext>
          </a:extLst>
        </xdr:cNvPr>
        <xdr:cNvPicPr>
          <a:picLocks noChangeAspect="1"/>
        </xdr:cNvPicPr>
      </xdr:nvPicPr>
      <xdr:blipFill>
        <a:blip xmlns:r="http://schemas.openxmlformats.org/officeDocument/2006/relationships" r:embed="rId6"/>
        <a:stretch>
          <a:fillRect/>
        </a:stretch>
      </xdr:blipFill>
      <xdr:spPr>
        <a:xfrm>
          <a:off x="6685280" y="375920"/>
          <a:ext cx="3419952" cy="514422"/>
        </a:xfrm>
        <a:prstGeom prst="rect">
          <a:avLst/>
        </a:prstGeom>
      </xdr:spPr>
    </xdr:pic>
    <xdr:clientData/>
  </xdr:twoCellAnchor>
  <xdr:twoCellAnchor>
    <xdr:from>
      <xdr:col>10</xdr:col>
      <xdr:colOff>81280</xdr:colOff>
      <xdr:row>38</xdr:row>
      <xdr:rowOff>213360</xdr:rowOff>
    </xdr:from>
    <xdr:to>
      <xdr:col>10</xdr:col>
      <xdr:colOff>579120</xdr:colOff>
      <xdr:row>39</xdr:row>
      <xdr:rowOff>91440</xdr:rowOff>
    </xdr:to>
    <xdr:cxnSp macro="">
      <xdr:nvCxnSpPr>
        <xdr:cNvPr id="14" name="直線矢印コネクタ 13">
          <a:extLst>
            <a:ext uri="{FF2B5EF4-FFF2-40B4-BE49-F238E27FC236}">
              <a16:creationId xmlns:a16="http://schemas.microsoft.com/office/drawing/2014/main" id="{78ACB7CD-E2A6-F561-AB06-07DD06EE1420}"/>
            </a:ext>
          </a:extLst>
        </xdr:cNvPr>
        <xdr:cNvCxnSpPr/>
      </xdr:nvCxnSpPr>
      <xdr:spPr>
        <a:xfrm flipV="1">
          <a:off x="11704320" y="16123920"/>
          <a:ext cx="497840" cy="152400"/>
        </a:xfrm>
        <a:prstGeom prst="straightConnector1">
          <a:avLst/>
        </a:prstGeom>
        <a:ln w="38100">
          <a:solidFill>
            <a:srgbClr val="FFFF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1</xdr:col>
      <xdr:colOff>1463040</xdr:colOff>
      <xdr:row>0</xdr:row>
      <xdr:rowOff>365760</xdr:rowOff>
    </xdr:from>
    <xdr:to>
      <xdr:col>5</xdr:col>
      <xdr:colOff>375920</xdr:colOff>
      <xdr:row>2</xdr:row>
      <xdr:rowOff>3332481</xdr:rowOff>
    </xdr:to>
    <xdr:pic>
      <xdr:nvPicPr>
        <xdr:cNvPr id="7" name="図 6">
          <a:extLst>
            <a:ext uri="{FF2B5EF4-FFF2-40B4-BE49-F238E27FC236}">
              <a16:creationId xmlns:a16="http://schemas.microsoft.com/office/drawing/2014/main" id="{F2733534-9E39-21BE-298E-A974AA614E3C}"/>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2336800" y="365760"/>
          <a:ext cx="4165600" cy="37592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68540" y="7940041"/>
          <a:ext cx="4553463" cy="261674"/>
        </a:xfrm>
        <a:prstGeom prst="rect">
          <a:avLst/>
        </a:prstGeom>
      </xdr:spPr>
    </xdr:pic>
    <xdr:clientData/>
  </xdr:oneCellAnchor>
  <xdr:twoCellAnchor>
    <xdr:from>
      <xdr:col>18</xdr:col>
      <xdr:colOff>18887</xdr:colOff>
      <xdr:row>22</xdr:row>
      <xdr:rowOff>24319</xdr:rowOff>
    </xdr:from>
    <xdr:to>
      <xdr:col>25</xdr:col>
      <xdr:colOff>210766</xdr:colOff>
      <xdr:row>45</xdr:row>
      <xdr:rowOff>8107</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417100" y="3777574"/>
          <a:ext cx="3426326" cy="3874852"/>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22</xdr:row>
      <xdr:rowOff>20267</xdr:rowOff>
    </xdr:from>
    <xdr:to>
      <xdr:col>11</xdr:col>
      <xdr:colOff>129702</xdr:colOff>
      <xdr:row>44</xdr:row>
      <xdr:rowOff>89171</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894866" y="3773522"/>
          <a:ext cx="3358070" cy="3789734"/>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19</xdr:row>
      <xdr:rowOff>0</xdr:rowOff>
    </xdr:from>
    <xdr:to>
      <xdr:col>13</xdr:col>
      <xdr:colOff>1173191</xdr:colOff>
      <xdr:row>41</xdr:row>
      <xdr:rowOff>168688</xdr:rowOff>
    </xdr:to>
    <xdr:pic>
      <xdr:nvPicPr>
        <xdr:cNvPr id="4" name="図 3">
          <a:extLst>
            <a:ext uri="{FF2B5EF4-FFF2-40B4-BE49-F238E27FC236}">
              <a16:creationId xmlns:a16="http://schemas.microsoft.com/office/drawing/2014/main" id="{B647CCD8-C739-54A7-A446-F22C4AF8C84A}"/>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10508901"/>
          <a:ext cx="9228620" cy="53268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ドライン"/>
      <sheetName val="スポンサー公告"/>
      <sheetName val="40　ノロウイルス関連情報 "/>
      <sheetName val="40  衛生訓話"/>
      <sheetName val="40　新型コロナウイルス情報"/>
      <sheetName val="40　食中毒記事等 "/>
      <sheetName val="40　海外情報"/>
      <sheetName val="38　感染症情報"/>
      <sheetName val="40　感染症統計"/>
      <sheetName val="40 食品回収"/>
      <sheetName val="40　食品表示"/>
      <sheetName val="40残留農薬　等 "/>
    </sheetNames>
    <sheetDataSet>
      <sheetData sheetId="0"/>
      <sheetData sheetId="1"/>
      <sheetData sheetId="2">
        <row r="72">
          <cell r="H72" t="str">
            <v>管理レベル「1」　</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zoom.us/webinar/register/WN_9-ciXs0sQT2yGdb79VBoLQ"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monoist.itmedia.co.jp/mn/articles/2212/13/news070.html" TargetMode="External"/><Relationship Id="rId2" Type="http://schemas.openxmlformats.org/officeDocument/2006/relationships/hyperlink" Target="https://www.excite.co.jp/news/article/Jpcna_CNA_20221213_202212130007/" TargetMode="External"/><Relationship Id="rId1" Type="http://schemas.openxmlformats.org/officeDocument/2006/relationships/hyperlink" Target="https://nordot.app/975656628640743424?c=388701204576175201"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news.yahoo.co.jp/articles/55f7d9f72d39de18ba32b9ffc4ad0be9d88a354e" TargetMode="External"/><Relationship Id="rId7" Type="http://schemas.openxmlformats.org/officeDocument/2006/relationships/printerSettings" Target="../printerSettings/printerSettings6.bin"/><Relationship Id="rId2" Type="http://schemas.openxmlformats.org/officeDocument/2006/relationships/hyperlink" Target="https://www.pref.fukui.lg.jp/doc/iei/shokunoanzen/press_d/fil/press.pdf" TargetMode="External"/><Relationship Id="rId1" Type="http://schemas.openxmlformats.org/officeDocument/2006/relationships/hyperlink" Target="https://news.yahoo.co.jp/articles/9b5ed7e25984cd3a1ea1acd9a9875439f60d9b8c" TargetMode="External"/><Relationship Id="rId6" Type="http://schemas.openxmlformats.org/officeDocument/2006/relationships/hyperlink" Target="https://news.yahoo.co.jp/articles/a1d00d765bfa12820d21d44843ee13017967e5b4+26:28" TargetMode="External"/><Relationship Id="rId5" Type="http://schemas.openxmlformats.org/officeDocument/2006/relationships/hyperlink" Target="https://kumanichi.com/articles/886891" TargetMode="External"/><Relationship Id="rId4" Type="http://schemas.openxmlformats.org/officeDocument/2006/relationships/hyperlink" Target="https://news.goo.ne.jp/article/ibaraki/region/ibaraki-20221215200000.html"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swissinfo.ch/jpn/%E3%82%B9%E3%82%A4%E3%82%B9%E9%A3%9F%E5%93%81%E5%A4%A7%E6%89%8B%E3%83%8D%E3%82%B9%E3%83%AC-%E3%82%A6%E3%82%AF%E3%83%A9%E3%82%A4%E3%83%8A%E3%81%AB%E6%96%B0%E5%B7%A5%E5%A0%B4%E3%82%92%E9%96%8B%E8%A8%AD%E3%81%B8/48133224" TargetMode="External"/><Relationship Id="rId3" Type="http://schemas.openxmlformats.org/officeDocument/2006/relationships/hyperlink" Target="https://www.excite.co.jp/news/article/Jpcna_CNA_20221213_202212130007/" TargetMode="External"/><Relationship Id="rId7" Type="http://schemas.openxmlformats.org/officeDocument/2006/relationships/hyperlink" Target="https://japanese.joins.com/JArticle/298655" TargetMode="External"/><Relationship Id="rId2" Type="http://schemas.openxmlformats.org/officeDocument/2006/relationships/hyperlink" Target="http://www.newsclip.be/article/2022/12/15/47633.html" TargetMode="External"/><Relationship Id="rId1" Type="http://schemas.openxmlformats.org/officeDocument/2006/relationships/hyperlink" Target="https://news.livedoor.com/article/detail/23378015/" TargetMode="External"/><Relationship Id="rId6" Type="http://schemas.openxmlformats.org/officeDocument/2006/relationships/hyperlink" Target="https://jp.reuters.com/article/health-coronavirus-china-consumers-idJPKBN2SW07I" TargetMode="External"/><Relationship Id="rId5" Type="http://schemas.openxmlformats.org/officeDocument/2006/relationships/hyperlink" Target="https://www.jetro.go.jp/biznews/2022/12/87bdf0d3b6f75dff.html" TargetMode="External"/><Relationship Id="rId4" Type="http://schemas.openxmlformats.org/officeDocument/2006/relationships/hyperlink" Target="https://www.sankei.com/article/20221212-C4XT5CEV6FOXHGYNIZ2RFIFK4M/"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mhlw.go.jp/stf/covid-19/kokunainohasseijouk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zoomScaleNormal="100" workbookViewId="0">
      <selection activeCell="D19" sqref="A9:H19"/>
    </sheetView>
  </sheetViews>
  <sheetFormatPr defaultRowHeight="13.2"/>
  <cols>
    <col min="1" max="1" width="15.218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16" t="s">
        <v>290</v>
      </c>
      <c r="B1" s="217"/>
      <c r="C1" s="217" t="s">
        <v>246</v>
      </c>
      <c r="D1" s="217"/>
      <c r="E1" s="217"/>
      <c r="F1" s="217"/>
      <c r="G1" s="217"/>
      <c r="H1" s="217"/>
      <c r="I1" s="119"/>
    </row>
    <row r="2" spans="1:10">
      <c r="A2" s="218" t="s">
        <v>121</v>
      </c>
      <c r="B2" s="219"/>
      <c r="C2" s="219"/>
      <c r="D2" s="219"/>
      <c r="E2" s="219"/>
      <c r="F2" s="219"/>
      <c r="G2" s="219"/>
      <c r="H2" s="219"/>
      <c r="I2" s="119"/>
    </row>
    <row r="3" spans="1:10" ht="15.75" customHeight="1">
      <c r="A3" s="596" t="s">
        <v>29</v>
      </c>
      <c r="B3" s="597"/>
      <c r="C3" s="597"/>
      <c r="D3" s="597"/>
      <c r="E3" s="597"/>
      <c r="F3" s="597"/>
      <c r="G3" s="597"/>
      <c r="H3" s="598"/>
      <c r="I3" s="119"/>
    </row>
    <row r="4" spans="1:10">
      <c r="A4" s="218" t="s">
        <v>192</v>
      </c>
      <c r="B4" s="219"/>
      <c r="C4" s="219"/>
      <c r="D4" s="219"/>
      <c r="E4" s="219"/>
      <c r="F4" s="219"/>
      <c r="G4" s="219"/>
      <c r="H4" s="219"/>
      <c r="I4" s="119"/>
    </row>
    <row r="5" spans="1:10">
      <c r="A5" s="218" t="s">
        <v>122</v>
      </c>
      <c r="B5" s="219"/>
      <c r="C5" s="219"/>
      <c r="D5" s="219"/>
      <c r="E5" s="219"/>
      <c r="F5" s="219"/>
      <c r="G5" s="219"/>
      <c r="H5" s="219"/>
      <c r="I5" s="119"/>
    </row>
    <row r="6" spans="1:10">
      <c r="A6" s="220" t="s">
        <v>121</v>
      </c>
      <c r="B6" s="221"/>
      <c r="C6" s="221"/>
      <c r="D6" s="221"/>
      <c r="E6" s="221"/>
      <c r="F6" s="221"/>
      <c r="G6" s="221"/>
      <c r="H6" s="221"/>
      <c r="I6" s="119"/>
    </row>
    <row r="7" spans="1:10">
      <c r="A7" s="220" t="s">
        <v>123</v>
      </c>
      <c r="B7" s="221"/>
      <c r="C7" s="221"/>
      <c r="D7" s="221"/>
      <c r="E7" s="221"/>
      <c r="F7" s="221"/>
      <c r="G7" s="221"/>
      <c r="H7" s="221"/>
      <c r="I7" s="119"/>
    </row>
    <row r="8" spans="1:10">
      <c r="A8" s="222" t="s">
        <v>124</v>
      </c>
      <c r="B8" s="223"/>
      <c r="C8" s="223"/>
      <c r="D8" s="223"/>
      <c r="E8" s="223"/>
      <c r="F8" s="223"/>
      <c r="G8" s="223"/>
      <c r="H8" s="223"/>
      <c r="I8" s="119"/>
    </row>
    <row r="9" spans="1:10" ht="15" customHeight="1">
      <c r="A9" s="265" t="s">
        <v>125</v>
      </c>
      <c r="B9" s="266" t="str">
        <f>+'49　食中毒記事等 '!A2</f>
        <v>高齢者248人が下痢 集団食中毒 原因は「ウエルシュ菌」</v>
      </c>
      <c r="C9" s="267"/>
      <c r="D9" s="267"/>
      <c r="E9" s="267"/>
      <c r="F9" s="267"/>
      <c r="G9" s="267"/>
      <c r="H9" s="267"/>
      <c r="I9" s="119"/>
    </row>
    <row r="10" spans="1:10" ht="15" customHeight="1">
      <c r="A10" s="265" t="s">
        <v>126</v>
      </c>
      <c r="B10" s="266" t="str">
        <f>+'[1]40　ノロウイルス関連情報 '!H72</f>
        <v>管理レベル「1」　</v>
      </c>
      <c r="C10" s="266" t="s">
        <v>258</v>
      </c>
      <c r="D10" s="268">
        <f>+'49　ノロウイルス関連情報 '!G73</f>
        <v>4.38</v>
      </c>
      <c r="E10" s="266" t="s">
        <v>259</v>
      </c>
      <c r="F10" s="269">
        <f>+'49　ノロウイルス関連情報 '!I73</f>
        <v>0.56000000000000005</v>
      </c>
      <c r="G10" s="267" t="s">
        <v>29</v>
      </c>
      <c r="H10" s="267"/>
      <c r="I10" s="119"/>
    </row>
    <row r="11" spans="1:10" s="138" customFormat="1" ht="15" customHeight="1">
      <c r="A11" s="270" t="s">
        <v>127</v>
      </c>
      <c r="B11" s="602" t="str">
        <f>+'49残留農薬　等 '!A2</f>
        <v>中国産クワイから残留農薬検出　おせち料理用、京都府が業者に廃棄命令</v>
      </c>
      <c r="C11" s="602"/>
      <c r="D11" s="602"/>
      <c r="E11" s="602"/>
      <c r="F11" s="602"/>
      <c r="G11" s="602"/>
      <c r="H11" s="271"/>
      <c r="I11" s="137"/>
      <c r="J11" s="138" t="s">
        <v>128</v>
      </c>
    </row>
    <row r="12" spans="1:10" ht="15" customHeight="1">
      <c r="A12" s="265" t="s">
        <v>129</v>
      </c>
      <c r="B12" s="266" t="str">
        <f>+'49　食品表示'!A2</f>
        <v>アレルギー食品表示の義務化 「くるみ」を新たに追加へ</v>
      </c>
      <c r="C12" s="267"/>
      <c r="D12" s="267"/>
      <c r="E12" s="267"/>
      <c r="F12" s="267"/>
      <c r="G12" s="267"/>
      <c r="H12" s="267"/>
      <c r="I12" s="119"/>
    </row>
    <row r="13" spans="1:10" ht="15" customHeight="1">
      <c r="A13" s="265" t="s">
        <v>130</v>
      </c>
      <c r="B13" s="272" t="str">
        <f>+'49　海外情報'!A2</f>
        <v xml:space="preserve">与党立法委員、中国産酒類の禁輸訴え 経済部「検討する」／台湾 - ライブドアニュース </v>
      </c>
      <c r="C13" s="267"/>
      <c r="D13" s="267"/>
      <c r="E13" s="267"/>
      <c r="F13" s="267"/>
      <c r="G13" s="267"/>
      <c r="H13" s="267"/>
      <c r="I13" s="119"/>
    </row>
    <row r="14" spans="1:10" ht="15" customHeight="1">
      <c r="A14" s="272" t="s">
        <v>131</v>
      </c>
      <c r="B14" s="273" t="str">
        <f>+'49　海外情報'!A5</f>
        <v xml:space="preserve">タイのホテル外食大手マイナー、喫茶店チェーン買収 | newsclip - ニュースクリップ </v>
      </c>
      <c r="C14" s="599" t="str">
        <f>+'49　海外情報'!B3</f>
        <v>台湾</v>
      </c>
      <c r="D14" s="599"/>
      <c r="E14" s="599"/>
      <c r="F14" s="599"/>
      <c r="G14" s="599"/>
      <c r="H14" s="600"/>
      <c r="I14" s="119"/>
    </row>
    <row r="15" spans="1:10" ht="15" customHeight="1">
      <c r="A15" s="265" t="s">
        <v>132</v>
      </c>
      <c r="B15" s="266" t="str">
        <f>+'49　感染症統計'!A20</f>
        <v>※2022年 第48週（11/28～12/4） 現在</v>
      </c>
      <c r="C15" s="267"/>
      <c r="D15" s="266" t="s">
        <v>21</v>
      </c>
      <c r="E15" s="267"/>
      <c r="F15" s="267"/>
      <c r="G15" s="267"/>
      <c r="H15" s="267"/>
      <c r="I15" s="119"/>
    </row>
    <row r="16" spans="1:10" ht="15" customHeight="1">
      <c r="A16" s="265" t="s">
        <v>133</v>
      </c>
      <c r="B16" s="601" t="str">
        <f>+'49　感染症情報'!B2</f>
        <v>2022年 第47週（11月21日〜 11月27日）</v>
      </c>
      <c r="C16" s="601"/>
      <c r="D16" s="601"/>
      <c r="E16" s="601"/>
      <c r="F16" s="601"/>
      <c r="G16" s="601"/>
      <c r="H16" s="267"/>
      <c r="I16" s="119"/>
    </row>
    <row r="17" spans="1:9" ht="15" customHeight="1">
      <c r="A17" s="265" t="s">
        <v>230</v>
      </c>
      <c r="B17" s="418" t="str">
        <f>+'49  衛生訓話'!A2</f>
        <v>今週のお題　(年末になりました　来年に向けて　大掃除)</v>
      </c>
      <c r="C17" s="267"/>
      <c r="D17" s="267"/>
      <c r="E17" s="267"/>
      <c r="F17" s="274"/>
      <c r="G17" s="267"/>
      <c r="H17" s="267"/>
      <c r="I17" s="119"/>
    </row>
    <row r="18" spans="1:9" ht="15" customHeight="1">
      <c r="A18" s="265" t="s">
        <v>137</v>
      </c>
      <c r="B18" s="267" t="str">
        <f>+'49　新型コロナウイルス情報'!C4</f>
        <v>今週の新型コロナ 新規感染者数　世界で403万人(対前週の増減 : 25万人増加)</v>
      </c>
      <c r="C18" s="267"/>
      <c r="D18" s="267"/>
      <c r="E18" s="267"/>
      <c r="F18" s="267" t="s">
        <v>21</v>
      </c>
      <c r="G18" s="267"/>
      <c r="H18" s="267"/>
      <c r="I18" s="119"/>
    </row>
    <row r="19" spans="1:9" ht="15" customHeight="1">
      <c r="A19" s="265" t="s">
        <v>195</v>
      </c>
      <c r="B19" s="885" t="s">
        <v>468</v>
      </c>
      <c r="C19" s="267"/>
      <c r="D19" s="267"/>
      <c r="E19" s="267"/>
      <c r="F19" s="267"/>
      <c r="G19" s="267"/>
      <c r="H19" s="267"/>
      <c r="I19" s="119"/>
    </row>
    <row r="20" spans="1:9">
      <c r="A20" s="222" t="s">
        <v>124</v>
      </c>
      <c r="B20" s="223"/>
      <c r="C20" s="223"/>
      <c r="D20" s="223"/>
      <c r="E20" s="223"/>
      <c r="F20" s="223"/>
      <c r="G20" s="223"/>
      <c r="H20" s="223"/>
      <c r="I20" s="119"/>
    </row>
    <row r="21" spans="1:9">
      <c r="A21" s="220" t="s">
        <v>21</v>
      </c>
      <c r="B21" s="221"/>
      <c r="C21" s="221"/>
      <c r="D21" s="221"/>
      <c r="E21" s="221"/>
      <c r="F21" s="221"/>
      <c r="G21" s="221"/>
      <c r="H21" s="221"/>
      <c r="I21" s="119"/>
    </row>
    <row r="22" spans="1:9">
      <c r="A22" s="120" t="s">
        <v>134</v>
      </c>
      <c r="I22" s="119"/>
    </row>
    <row r="23" spans="1:9">
      <c r="A23" s="119"/>
      <c r="I23" s="119"/>
    </row>
    <row r="24" spans="1:9">
      <c r="A24" s="119"/>
      <c r="I24" s="119"/>
    </row>
    <row r="25" spans="1:9">
      <c r="A25" s="119"/>
      <c r="I25" s="119"/>
    </row>
    <row r="26" spans="1:9">
      <c r="A26" s="119"/>
      <c r="I26" s="119"/>
    </row>
    <row r="27" spans="1:9">
      <c r="A27" s="119"/>
      <c r="I27" s="119"/>
    </row>
    <row r="28" spans="1:9">
      <c r="A28" s="119"/>
      <c r="I28" s="119"/>
    </row>
    <row r="29" spans="1:9">
      <c r="A29" s="119"/>
      <c r="I29" s="119"/>
    </row>
    <row r="30" spans="1:9">
      <c r="A30" s="119"/>
      <c r="I30" s="119"/>
    </row>
    <row r="31" spans="1:9">
      <c r="A31" s="119"/>
      <c r="I31" s="119"/>
    </row>
    <row r="32" spans="1:9">
      <c r="A32" s="119"/>
      <c r="I32" s="119"/>
    </row>
    <row r="33" spans="1:9" ht="13.8" thickBot="1">
      <c r="A33" s="121"/>
      <c r="B33" s="122"/>
      <c r="C33" s="122"/>
      <c r="D33" s="122"/>
      <c r="E33" s="122"/>
      <c r="F33" s="122"/>
      <c r="G33" s="122"/>
      <c r="H33" s="122"/>
      <c r="I33" s="119"/>
    </row>
    <row r="34" spans="1:9" ht="13.8" thickTop="1"/>
    <row r="37" spans="1:9" ht="24.6">
      <c r="A37" s="151" t="s">
        <v>158</v>
      </c>
    </row>
    <row r="38" spans="1:9" ht="40.5" customHeight="1">
      <c r="A38" s="603" t="s">
        <v>159</v>
      </c>
      <c r="B38" s="603"/>
      <c r="C38" s="603"/>
      <c r="D38" s="603"/>
      <c r="E38" s="603"/>
      <c r="F38" s="603"/>
      <c r="G38" s="603"/>
    </row>
    <row r="39" spans="1:9" ht="30.75" customHeight="1">
      <c r="A39" s="595" t="s">
        <v>160</v>
      </c>
      <c r="B39" s="595"/>
      <c r="C39" s="595"/>
      <c r="D39" s="595"/>
      <c r="E39" s="595"/>
      <c r="F39" s="595"/>
      <c r="G39" s="595"/>
    </row>
    <row r="40" spans="1:9" ht="15">
      <c r="A40" s="152"/>
    </row>
    <row r="41" spans="1:9" ht="69.75" customHeight="1">
      <c r="A41" s="590" t="s">
        <v>168</v>
      </c>
      <c r="B41" s="590"/>
      <c r="C41" s="590"/>
      <c r="D41" s="590"/>
      <c r="E41" s="590"/>
      <c r="F41" s="590"/>
      <c r="G41" s="590"/>
    </row>
    <row r="42" spans="1:9" ht="35.25" customHeight="1">
      <c r="A42" s="595" t="s">
        <v>161</v>
      </c>
      <c r="B42" s="595"/>
      <c r="C42" s="595"/>
      <c r="D42" s="595"/>
      <c r="E42" s="595"/>
      <c r="F42" s="595"/>
      <c r="G42" s="595"/>
    </row>
    <row r="43" spans="1:9" ht="59.25" customHeight="1">
      <c r="A43" s="590" t="s">
        <v>162</v>
      </c>
      <c r="B43" s="590"/>
      <c r="C43" s="590"/>
      <c r="D43" s="590"/>
      <c r="E43" s="590"/>
      <c r="F43" s="590"/>
      <c r="G43" s="590"/>
    </row>
    <row r="44" spans="1:9" ht="15">
      <c r="A44" s="153"/>
    </row>
    <row r="45" spans="1:9" ht="27.75" customHeight="1">
      <c r="A45" s="592" t="s">
        <v>163</v>
      </c>
      <c r="B45" s="592"/>
      <c r="C45" s="592"/>
      <c r="D45" s="592"/>
      <c r="E45" s="592"/>
      <c r="F45" s="592"/>
      <c r="G45" s="592"/>
    </row>
    <row r="46" spans="1:9" ht="53.25" customHeight="1">
      <c r="A46" s="591" t="s">
        <v>169</v>
      </c>
      <c r="B46" s="590"/>
      <c r="C46" s="590"/>
      <c r="D46" s="590"/>
      <c r="E46" s="590"/>
      <c r="F46" s="590"/>
      <c r="G46" s="590"/>
    </row>
    <row r="47" spans="1:9" ht="15">
      <c r="A47" s="153"/>
    </row>
    <row r="48" spans="1:9" ht="32.25" customHeight="1">
      <c r="A48" s="592" t="s">
        <v>164</v>
      </c>
      <c r="B48" s="592"/>
      <c r="C48" s="592"/>
      <c r="D48" s="592"/>
      <c r="E48" s="592"/>
      <c r="F48" s="592"/>
      <c r="G48" s="592"/>
    </row>
    <row r="49" spans="1:7" ht="15">
      <c r="A49" s="152"/>
    </row>
    <row r="50" spans="1:7" ht="87" customHeight="1">
      <c r="A50" s="591" t="s">
        <v>170</v>
      </c>
      <c r="B50" s="590"/>
      <c r="C50" s="590"/>
      <c r="D50" s="590"/>
      <c r="E50" s="590"/>
      <c r="F50" s="590"/>
      <c r="G50" s="590"/>
    </row>
    <row r="51" spans="1:7" ht="15">
      <c r="A51" s="153"/>
    </row>
    <row r="52" spans="1:7" ht="32.25" customHeight="1">
      <c r="A52" s="592" t="s">
        <v>165</v>
      </c>
      <c r="B52" s="592"/>
      <c r="C52" s="592"/>
      <c r="D52" s="592"/>
      <c r="E52" s="592"/>
      <c r="F52" s="592"/>
      <c r="G52" s="592"/>
    </row>
    <row r="53" spans="1:7" ht="29.25" customHeight="1">
      <c r="A53" s="590" t="s">
        <v>166</v>
      </c>
      <c r="B53" s="590"/>
      <c r="C53" s="590"/>
      <c r="D53" s="590"/>
      <c r="E53" s="590"/>
      <c r="F53" s="590"/>
      <c r="G53" s="590"/>
    </row>
    <row r="54" spans="1:7" ht="15">
      <c r="A54" s="153"/>
    </row>
    <row r="55" spans="1:7" s="138" customFormat="1" ht="110.25" customHeight="1">
      <c r="A55" s="593" t="s">
        <v>171</v>
      </c>
      <c r="B55" s="594"/>
      <c r="C55" s="594"/>
      <c r="D55" s="594"/>
      <c r="E55" s="594"/>
      <c r="F55" s="594"/>
      <c r="G55" s="594"/>
    </row>
    <row r="56" spans="1:7" ht="34.5" customHeight="1">
      <c r="A56" s="595" t="s">
        <v>167</v>
      </c>
      <c r="B56" s="595"/>
      <c r="C56" s="595"/>
      <c r="D56" s="595"/>
      <c r="E56" s="595"/>
      <c r="F56" s="595"/>
      <c r="G56" s="595"/>
    </row>
    <row r="57" spans="1:7" ht="114" customHeight="1">
      <c r="A57" s="591" t="s">
        <v>172</v>
      </c>
      <c r="B57" s="590"/>
      <c r="C57" s="590"/>
      <c r="D57" s="590"/>
      <c r="E57" s="590"/>
      <c r="F57" s="590"/>
      <c r="G57" s="590"/>
    </row>
    <row r="58" spans="1:7" ht="109.5" customHeight="1">
      <c r="A58" s="590"/>
      <c r="B58" s="590"/>
      <c r="C58" s="590"/>
      <c r="D58" s="590"/>
      <c r="E58" s="590"/>
      <c r="F58" s="590"/>
      <c r="G58" s="590"/>
    </row>
    <row r="59" spans="1:7" ht="15">
      <c r="A59" s="153"/>
    </row>
    <row r="60" spans="1:7" s="150" customFormat="1" ht="57.75" customHeight="1">
      <c r="A60" s="590"/>
      <c r="B60" s="590"/>
      <c r="C60" s="590"/>
      <c r="D60" s="590"/>
      <c r="E60" s="590"/>
      <c r="F60" s="590"/>
      <c r="G60" s="590"/>
    </row>
  </sheetData>
  <mergeCells count="20">
    <mergeCell ref="A3:H3"/>
    <mergeCell ref="C14:H14"/>
    <mergeCell ref="B16:G16"/>
    <mergeCell ref="B11:G11"/>
    <mergeCell ref="A38:G38"/>
    <mergeCell ref="A46:G46"/>
    <mergeCell ref="A45:G45"/>
    <mergeCell ref="A52:G52"/>
    <mergeCell ref="A39:G39"/>
    <mergeCell ref="A41:G41"/>
    <mergeCell ref="A43:G43"/>
    <mergeCell ref="A42:G42"/>
    <mergeCell ref="A58:G58"/>
    <mergeCell ref="A57:G57"/>
    <mergeCell ref="A60:G60"/>
    <mergeCell ref="A50:G50"/>
    <mergeCell ref="A48:G48"/>
    <mergeCell ref="A55:G55"/>
    <mergeCell ref="A53:G53"/>
    <mergeCell ref="A56:G56"/>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0"/>
  <sheetViews>
    <sheetView view="pageBreakPreview" zoomScale="99" zoomScaleNormal="100" zoomScaleSheetLayoutView="99" workbookViewId="0">
      <selection activeCell="G7" sqref="G7"/>
    </sheetView>
  </sheetViews>
  <sheetFormatPr defaultColWidth="9" defaultRowHeight="13.2"/>
  <cols>
    <col min="1" max="1" width="21.33203125" style="43" customWidth="1"/>
    <col min="2" max="2" width="19.77734375" style="43" customWidth="1"/>
    <col min="3" max="3" width="80.21875" style="376" customWidth="1"/>
    <col min="4" max="4" width="14.44140625" style="44" customWidth="1"/>
    <col min="5" max="5" width="13.6640625" style="44"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394" t="s">
        <v>362</v>
      </c>
      <c r="B1" s="395" t="s">
        <v>223</v>
      </c>
      <c r="C1" s="396" t="s">
        <v>248</v>
      </c>
      <c r="D1" s="397" t="s">
        <v>25</v>
      </c>
      <c r="E1" s="398" t="s">
        <v>26</v>
      </c>
    </row>
    <row r="2" spans="1:5" s="128" customFormat="1" ht="22.95" customHeight="1">
      <c r="A2" s="520" t="s">
        <v>308</v>
      </c>
      <c r="B2" s="521" t="s">
        <v>309</v>
      </c>
      <c r="C2" s="837" t="s">
        <v>363</v>
      </c>
      <c r="D2" s="522">
        <v>44911</v>
      </c>
      <c r="E2" s="523">
        <v>44911</v>
      </c>
    </row>
    <row r="3" spans="1:5" s="128" customFormat="1" ht="22.95" customHeight="1">
      <c r="A3" s="520" t="s">
        <v>310</v>
      </c>
      <c r="B3" s="521" t="s">
        <v>311</v>
      </c>
      <c r="C3" s="836" t="s">
        <v>364</v>
      </c>
      <c r="D3" s="522">
        <v>44911</v>
      </c>
      <c r="E3" s="523">
        <v>44911</v>
      </c>
    </row>
    <row r="4" spans="1:5" s="128" customFormat="1" ht="22.95" customHeight="1">
      <c r="A4" s="520" t="s">
        <v>308</v>
      </c>
      <c r="B4" s="521" t="s">
        <v>312</v>
      </c>
      <c r="C4" s="839" t="s">
        <v>365</v>
      </c>
      <c r="D4" s="522">
        <v>44911</v>
      </c>
      <c r="E4" s="523">
        <v>44911</v>
      </c>
    </row>
    <row r="5" spans="1:5" s="128" customFormat="1" ht="22.95" customHeight="1">
      <c r="A5" s="520" t="s">
        <v>313</v>
      </c>
      <c r="B5" s="521" t="s">
        <v>314</v>
      </c>
      <c r="C5" s="835" t="s">
        <v>366</v>
      </c>
      <c r="D5" s="522">
        <v>44911</v>
      </c>
      <c r="E5" s="523">
        <v>44911</v>
      </c>
    </row>
    <row r="6" spans="1:5" s="128" customFormat="1" ht="22.95" customHeight="1">
      <c r="A6" s="520" t="s">
        <v>310</v>
      </c>
      <c r="B6" s="521" t="s">
        <v>315</v>
      </c>
      <c r="C6" s="835" t="s">
        <v>367</v>
      </c>
      <c r="D6" s="522">
        <v>44911</v>
      </c>
      <c r="E6" s="523">
        <v>44911</v>
      </c>
    </row>
    <row r="7" spans="1:5" s="128" customFormat="1" ht="22.95" customHeight="1">
      <c r="A7" s="520" t="s">
        <v>308</v>
      </c>
      <c r="B7" s="521" t="s">
        <v>316</v>
      </c>
      <c r="C7" s="572" t="s">
        <v>368</v>
      </c>
      <c r="D7" s="522">
        <v>44910</v>
      </c>
      <c r="E7" s="523">
        <v>44911</v>
      </c>
    </row>
    <row r="8" spans="1:5" s="128" customFormat="1" ht="22.95" customHeight="1">
      <c r="A8" s="520" t="s">
        <v>308</v>
      </c>
      <c r="B8" s="521" t="s">
        <v>317</v>
      </c>
      <c r="C8" s="836" t="s">
        <v>369</v>
      </c>
      <c r="D8" s="522">
        <v>44910</v>
      </c>
      <c r="E8" s="523">
        <v>44911</v>
      </c>
    </row>
    <row r="9" spans="1:5" s="128" customFormat="1" ht="22.95" customHeight="1">
      <c r="A9" s="520" t="s">
        <v>308</v>
      </c>
      <c r="B9" s="521" t="s">
        <v>318</v>
      </c>
      <c r="C9" s="837" t="s">
        <v>370</v>
      </c>
      <c r="D9" s="522">
        <v>44910</v>
      </c>
      <c r="E9" s="523">
        <v>44911</v>
      </c>
    </row>
    <row r="10" spans="1:5" s="128" customFormat="1" ht="22.95" customHeight="1">
      <c r="A10" s="520" t="s">
        <v>313</v>
      </c>
      <c r="B10" s="521" t="s">
        <v>319</v>
      </c>
      <c r="C10" s="835" t="s">
        <v>371</v>
      </c>
      <c r="D10" s="522">
        <v>44910</v>
      </c>
      <c r="E10" s="523">
        <v>44911</v>
      </c>
    </row>
    <row r="11" spans="1:5" s="128" customFormat="1" ht="22.95" customHeight="1">
      <c r="A11" s="520" t="s">
        <v>320</v>
      </c>
      <c r="B11" s="521" t="s">
        <v>321</v>
      </c>
      <c r="C11" s="835" t="s">
        <v>372</v>
      </c>
      <c r="D11" s="522">
        <v>44910</v>
      </c>
      <c r="E11" s="523">
        <v>44910</v>
      </c>
    </row>
    <row r="12" spans="1:5" s="128" customFormat="1" ht="22.95" customHeight="1">
      <c r="A12" s="520" t="s">
        <v>308</v>
      </c>
      <c r="B12" s="521" t="s">
        <v>322</v>
      </c>
      <c r="C12" s="840" t="s">
        <v>373</v>
      </c>
      <c r="D12" s="522">
        <v>44910</v>
      </c>
      <c r="E12" s="523">
        <v>44910</v>
      </c>
    </row>
    <row r="13" spans="1:5" s="128" customFormat="1" ht="22.95" customHeight="1">
      <c r="A13" s="520" t="s">
        <v>308</v>
      </c>
      <c r="B13" s="521" t="s">
        <v>323</v>
      </c>
      <c r="C13" s="836" t="s">
        <v>324</v>
      </c>
      <c r="D13" s="522">
        <v>44909</v>
      </c>
      <c r="E13" s="523">
        <v>44910</v>
      </c>
    </row>
    <row r="14" spans="1:5" s="128" customFormat="1" ht="22.95" customHeight="1">
      <c r="A14" s="520" t="s">
        <v>308</v>
      </c>
      <c r="B14" s="521" t="s">
        <v>325</v>
      </c>
      <c r="C14" s="837" t="s">
        <v>326</v>
      </c>
      <c r="D14" s="522">
        <v>44909</v>
      </c>
      <c r="E14" s="523">
        <v>44910</v>
      </c>
    </row>
    <row r="15" spans="1:5" s="128" customFormat="1" ht="22.95" customHeight="1">
      <c r="A15" s="520" t="s">
        <v>308</v>
      </c>
      <c r="B15" s="521" t="s">
        <v>327</v>
      </c>
      <c r="C15" s="840" t="s">
        <v>328</v>
      </c>
      <c r="D15" s="522">
        <v>44909</v>
      </c>
      <c r="E15" s="523">
        <v>44910</v>
      </c>
    </row>
    <row r="16" spans="1:5" s="128" customFormat="1" ht="22.95" customHeight="1">
      <c r="A16" s="520" t="s">
        <v>308</v>
      </c>
      <c r="B16" s="521" t="s">
        <v>329</v>
      </c>
      <c r="C16" s="839" t="s">
        <v>330</v>
      </c>
      <c r="D16" s="522">
        <v>44909</v>
      </c>
      <c r="E16" s="523">
        <v>44910</v>
      </c>
    </row>
    <row r="17" spans="1:5" s="128" customFormat="1" ht="22.95" customHeight="1">
      <c r="A17" s="520" t="s">
        <v>313</v>
      </c>
      <c r="B17" s="521" t="s">
        <v>331</v>
      </c>
      <c r="C17" s="837" t="s">
        <v>332</v>
      </c>
      <c r="D17" s="522">
        <v>44909</v>
      </c>
      <c r="E17" s="523">
        <v>44910</v>
      </c>
    </row>
    <row r="18" spans="1:5" s="128" customFormat="1" ht="22.95" customHeight="1">
      <c r="A18" s="520" t="s">
        <v>308</v>
      </c>
      <c r="B18" s="521" t="s">
        <v>333</v>
      </c>
      <c r="C18" s="836" t="s">
        <v>334</v>
      </c>
      <c r="D18" s="522">
        <v>44909</v>
      </c>
      <c r="E18" s="523">
        <v>44909</v>
      </c>
    </row>
    <row r="19" spans="1:5" s="128" customFormat="1" ht="22.95" customHeight="1">
      <c r="A19" s="520" t="s">
        <v>308</v>
      </c>
      <c r="B19" s="521" t="s">
        <v>323</v>
      </c>
      <c r="C19" s="572" t="s">
        <v>335</v>
      </c>
      <c r="D19" s="522">
        <v>44908</v>
      </c>
      <c r="E19" s="523">
        <v>44909</v>
      </c>
    </row>
    <row r="20" spans="1:5" s="128" customFormat="1" ht="22.95" customHeight="1">
      <c r="A20" s="520" t="s">
        <v>313</v>
      </c>
      <c r="B20" s="521" t="s">
        <v>336</v>
      </c>
      <c r="C20" s="572" t="s">
        <v>337</v>
      </c>
      <c r="D20" s="522">
        <v>44908</v>
      </c>
      <c r="E20" s="523">
        <v>44909</v>
      </c>
    </row>
    <row r="21" spans="1:5" s="128" customFormat="1" ht="22.95" customHeight="1">
      <c r="A21" s="520" t="s">
        <v>308</v>
      </c>
      <c r="B21" s="521" t="s">
        <v>338</v>
      </c>
      <c r="C21" s="839" t="s">
        <v>339</v>
      </c>
      <c r="D21" s="522">
        <v>44908</v>
      </c>
      <c r="E21" s="523">
        <v>44909</v>
      </c>
    </row>
    <row r="22" spans="1:5" s="128" customFormat="1" ht="22.95" customHeight="1">
      <c r="A22" s="520" t="s">
        <v>308</v>
      </c>
      <c r="B22" s="521" t="s">
        <v>340</v>
      </c>
      <c r="C22" s="835" t="s">
        <v>341</v>
      </c>
      <c r="D22" s="522">
        <v>44908</v>
      </c>
      <c r="E22" s="523">
        <v>44908</v>
      </c>
    </row>
    <row r="23" spans="1:5" s="128" customFormat="1" ht="22.95" customHeight="1">
      <c r="A23" s="520" t="s">
        <v>310</v>
      </c>
      <c r="B23" s="521" t="s">
        <v>342</v>
      </c>
      <c r="C23" s="836" t="s">
        <v>343</v>
      </c>
      <c r="D23" s="522">
        <v>44907</v>
      </c>
      <c r="E23" s="523">
        <v>44908</v>
      </c>
    </row>
    <row r="24" spans="1:5" s="128" customFormat="1" ht="22.95" customHeight="1">
      <c r="A24" s="520" t="s">
        <v>313</v>
      </c>
      <c r="B24" s="521" t="s">
        <v>344</v>
      </c>
      <c r="C24" s="835" t="s">
        <v>345</v>
      </c>
      <c r="D24" s="522">
        <v>44907</v>
      </c>
      <c r="E24" s="523">
        <v>44908</v>
      </c>
    </row>
    <row r="25" spans="1:5" s="128" customFormat="1" ht="22.95" customHeight="1">
      <c r="A25" s="520" t="s">
        <v>313</v>
      </c>
      <c r="B25" s="521" t="s">
        <v>344</v>
      </c>
      <c r="C25" s="835" t="s">
        <v>346</v>
      </c>
      <c r="D25" s="522">
        <v>44907</v>
      </c>
      <c r="E25" s="523">
        <v>44908</v>
      </c>
    </row>
    <row r="26" spans="1:5" s="128" customFormat="1" ht="22.95" customHeight="1">
      <c r="A26" s="520" t="s">
        <v>310</v>
      </c>
      <c r="B26" s="521" t="s">
        <v>347</v>
      </c>
      <c r="C26" s="835" t="s">
        <v>348</v>
      </c>
      <c r="D26" s="522">
        <v>44907</v>
      </c>
      <c r="E26" s="523">
        <v>44908</v>
      </c>
    </row>
    <row r="27" spans="1:5" s="128" customFormat="1" ht="22.95" customHeight="1">
      <c r="A27" s="520" t="s">
        <v>308</v>
      </c>
      <c r="B27" s="521" t="s">
        <v>349</v>
      </c>
      <c r="C27" s="835" t="s">
        <v>350</v>
      </c>
      <c r="D27" s="522">
        <v>44907</v>
      </c>
      <c r="E27" s="523">
        <v>44908</v>
      </c>
    </row>
    <row r="28" spans="1:5" s="128" customFormat="1" ht="22.95" customHeight="1">
      <c r="A28" s="520" t="s">
        <v>308</v>
      </c>
      <c r="B28" s="521" t="s">
        <v>351</v>
      </c>
      <c r="C28" s="835" t="s">
        <v>352</v>
      </c>
      <c r="D28" s="522">
        <v>44905</v>
      </c>
      <c r="E28" s="523">
        <v>44907</v>
      </c>
    </row>
    <row r="29" spans="1:5" s="128" customFormat="1" ht="22.95" customHeight="1">
      <c r="A29" s="571" t="s">
        <v>313</v>
      </c>
      <c r="B29" s="572" t="s">
        <v>353</v>
      </c>
      <c r="C29" s="837" t="s">
        <v>354</v>
      </c>
      <c r="D29" s="573">
        <v>44904</v>
      </c>
      <c r="E29" s="574">
        <v>44907</v>
      </c>
    </row>
    <row r="30" spans="1:5" s="128" customFormat="1" ht="22.95" customHeight="1">
      <c r="A30" s="571" t="s">
        <v>308</v>
      </c>
      <c r="B30" s="572" t="s">
        <v>309</v>
      </c>
      <c r="C30" s="837" t="s">
        <v>355</v>
      </c>
      <c r="D30" s="573">
        <v>44904</v>
      </c>
      <c r="E30" s="574">
        <v>44907</v>
      </c>
    </row>
    <row r="31" spans="1:5" s="128" customFormat="1" ht="22.95" customHeight="1">
      <c r="A31" s="571" t="s">
        <v>310</v>
      </c>
      <c r="B31" s="572" t="s">
        <v>356</v>
      </c>
      <c r="C31" s="838" t="s">
        <v>357</v>
      </c>
      <c r="D31" s="573">
        <v>44904</v>
      </c>
      <c r="E31" s="574">
        <v>44907</v>
      </c>
    </row>
    <row r="32" spans="1:5" s="128" customFormat="1" ht="22.95" customHeight="1">
      <c r="A32" s="571" t="s">
        <v>308</v>
      </c>
      <c r="B32" s="572" t="s">
        <v>358</v>
      </c>
      <c r="C32" s="837" t="s">
        <v>359</v>
      </c>
      <c r="D32" s="573">
        <v>44904</v>
      </c>
      <c r="E32" s="574">
        <v>44907</v>
      </c>
    </row>
    <row r="33" spans="1:11" s="128" customFormat="1" ht="22.95" customHeight="1">
      <c r="A33" s="571" t="s">
        <v>313</v>
      </c>
      <c r="B33" s="572" t="s">
        <v>360</v>
      </c>
      <c r="C33" s="839" t="s">
        <v>361</v>
      </c>
      <c r="D33" s="573">
        <v>44904</v>
      </c>
      <c r="E33" s="574">
        <v>44907</v>
      </c>
    </row>
    <row r="34" spans="1:11" s="128" customFormat="1" ht="22.95" customHeight="1">
      <c r="A34" s="571"/>
      <c r="B34" s="572"/>
      <c r="C34" s="572"/>
      <c r="D34" s="573"/>
      <c r="E34" s="574"/>
    </row>
    <row r="35" spans="1:11" ht="18.75" customHeight="1">
      <c r="A35" s="1"/>
      <c r="B35" s="1"/>
      <c r="C35" s="128"/>
      <c r="D35" s="171"/>
      <c r="E35" s="171"/>
    </row>
    <row r="36" spans="1:11" ht="16.2" customHeight="1">
      <c r="A36" s="40"/>
      <c r="B36" s="41"/>
      <c r="C36" s="374" t="s">
        <v>273</v>
      </c>
      <c r="D36" s="42"/>
      <c r="E36" s="42"/>
    </row>
    <row r="37" spans="1:11" ht="16.2" customHeight="1">
      <c r="A37" s="1"/>
      <c r="B37" s="1"/>
      <c r="C37" s="128"/>
      <c r="D37" s="1"/>
      <c r="E37" s="1"/>
    </row>
    <row r="38" spans="1:11" ht="20.25" customHeight="1">
      <c r="A38" s="532"/>
      <c r="B38" s="533"/>
      <c r="C38" s="374"/>
      <c r="D38" s="534"/>
      <c r="E38" s="534"/>
      <c r="J38" s="171"/>
      <c r="K38" s="171"/>
    </row>
    <row r="39" spans="1:11">
      <c r="A39" s="375" t="s">
        <v>173</v>
      </c>
      <c r="B39" s="375"/>
      <c r="C39" s="375"/>
      <c r="D39" s="535"/>
      <c r="E39" s="535"/>
    </row>
    <row r="40" spans="1:11">
      <c r="A40" s="793" t="s">
        <v>27</v>
      </c>
      <c r="B40" s="793"/>
      <c r="C40" s="793"/>
      <c r="D40" s="536"/>
      <c r="E40" s="536"/>
    </row>
  </sheetData>
  <mergeCells count="1">
    <mergeCell ref="A40:C40"/>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24"/>
  <sheetViews>
    <sheetView zoomScale="91" zoomScaleNormal="91" zoomScaleSheetLayoutView="100" workbookViewId="0">
      <selection activeCell="A5" sqref="A5:N5"/>
    </sheetView>
  </sheetViews>
  <sheetFormatPr defaultColWidth="9" defaultRowHeight="16.8" customHeight="1"/>
  <cols>
    <col min="1" max="13" width="9" style="1"/>
    <col min="14" max="14" width="108.6640625" style="1" customWidth="1"/>
    <col min="15" max="15" width="26.88671875" style="11" customWidth="1"/>
    <col min="16" max="16384" width="9" style="1"/>
  </cols>
  <sheetData>
    <row r="1" spans="1:16" ht="43.8" customHeight="1" thickBot="1">
      <c r="A1" s="794" t="s">
        <v>422</v>
      </c>
      <c r="B1" s="795"/>
      <c r="C1" s="795"/>
      <c r="D1" s="795"/>
      <c r="E1" s="795"/>
      <c r="F1" s="795"/>
      <c r="G1" s="795"/>
      <c r="H1" s="795"/>
      <c r="I1" s="795"/>
      <c r="J1" s="795"/>
      <c r="K1" s="795"/>
      <c r="L1" s="795"/>
      <c r="M1" s="795"/>
      <c r="N1" s="796"/>
    </row>
    <row r="2" spans="1:16" ht="47.4" customHeight="1">
      <c r="A2" s="797" t="s">
        <v>412</v>
      </c>
      <c r="B2" s="798"/>
      <c r="C2" s="798"/>
      <c r="D2" s="798"/>
      <c r="E2" s="798"/>
      <c r="F2" s="798"/>
      <c r="G2" s="798"/>
      <c r="H2" s="798"/>
      <c r="I2" s="798"/>
      <c r="J2" s="798"/>
      <c r="K2" s="798"/>
      <c r="L2" s="798"/>
      <c r="M2" s="798"/>
      <c r="N2" s="799"/>
    </row>
    <row r="3" spans="1:16" ht="125.4" customHeight="1" thickBot="1">
      <c r="A3" s="800" t="s">
        <v>413</v>
      </c>
      <c r="B3" s="801"/>
      <c r="C3" s="801"/>
      <c r="D3" s="801"/>
      <c r="E3" s="801"/>
      <c r="F3" s="801"/>
      <c r="G3" s="801"/>
      <c r="H3" s="801"/>
      <c r="I3" s="801"/>
      <c r="J3" s="801"/>
      <c r="K3" s="801"/>
      <c r="L3" s="801"/>
      <c r="M3" s="801"/>
      <c r="N3" s="802"/>
      <c r="P3" s="471" t="s">
        <v>257</v>
      </c>
    </row>
    <row r="4" spans="1:16" ht="42" customHeight="1">
      <c r="A4" s="806" t="s">
        <v>414</v>
      </c>
      <c r="B4" s="807"/>
      <c r="C4" s="807"/>
      <c r="D4" s="807"/>
      <c r="E4" s="807"/>
      <c r="F4" s="807"/>
      <c r="G4" s="807"/>
      <c r="H4" s="807"/>
      <c r="I4" s="807"/>
      <c r="J4" s="807"/>
      <c r="K4" s="807"/>
      <c r="L4" s="807"/>
      <c r="M4" s="807"/>
      <c r="N4" s="808"/>
    </row>
    <row r="5" spans="1:16" ht="166.2" customHeight="1" thickBot="1">
      <c r="A5" s="803" t="s">
        <v>415</v>
      </c>
      <c r="B5" s="804"/>
      <c r="C5" s="804"/>
      <c r="D5" s="804"/>
      <c r="E5" s="804"/>
      <c r="F5" s="804"/>
      <c r="G5" s="804"/>
      <c r="H5" s="804"/>
      <c r="I5" s="804"/>
      <c r="J5" s="804"/>
      <c r="K5" s="804"/>
      <c r="L5" s="804"/>
      <c r="M5" s="804"/>
      <c r="N5" s="805"/>
    </row>
    <row r="6" spans="1:16" ht="45" customHeight="1" thickBot="1">
      <c r="A6" s="809" t="s">
        <v>416</v>
      </c>
      <c r="B6" s="810"/>
      <c r="C6" s="810"/>
      <c r="D6" s="810"/>
      <c r="E6" s="810"/>
      <c r="F6" s="810"/>
      <c r="G6" s="810"/>
      <c r="H6" s="810"/>
      <c r="I6" s="810"/>
      <c r="J6" s="810"/>
      <c r="K6" s="810"/>
      <c r="L6" s="810"/>
      <c r="M6" s="810"/>
      <c r="N6" s="811"/>
    </row>
    <row r="7" spans="1:16" ht="72" customHeight="1" thickBot="1">
      <c r="A7" s="812" t="s">
        <v>417</v>
      </c>
      <c r="B7" s="813"/>
      <c r="C7" s="813"/>
      <c r="D7" s="813"/>
      <c r="E7" s="813"/>
      <c r="F7" s="813"/>
      <c r="G7" s="813"/>
      <c r="H7" s="813"/>
      <c r="I7" s="813"/>
      <c r="J7" s="813"/>
      <c r="K7" s="813"/>
      <c r="L7" s="813"/>
      <c r="M7" s="813"/>
      <c r="N7" s="814"/>
      <c r="O7" s="45"/>
    </row>
    <row r="8" spans="1:16" ht="50.4" customHeight="1" thickBot="1">
      <c r="A8" s="819" t="s">
        <v>418</v>
      </c>
      <c r="B8" s="820"/>
      <c r="C8" s="820"/>
      <c r="D8" s="820"/>
      <c r="E8" s="820"/>
      <c r="F8" s="820"/>
      <c r="G8" s="820"/>
      <c r="H8" s="820"/>
      <c r="I8" s="820"/>
      <c r="J8" s="820"/>
      <c r="K8" s="820"/>
      <c r="L8" s="820"/>
      <c r="M8" s="820"/>
      <c r="N8" s="821"/>
      <c r="O8" s="48"/>
    </row>
    <row r="9" spans="1:16" ht="127.2" customHeight="1" thickBot="1">
      <c r="A9" s="822" t="s">
        <v>419</v>
      </c>
      <c r="B9" s="823"/>
      <c r="C9" s="823"/>
      <c r="D9" s="823"/>
      <c r="E9" s="823"/>
      <c r="F9" s="823"/>
      <c r="G9" s="823"/>
      <c r="H9" s="823"/>
      <c r="I9" s="823"/>
      <c r="J9" s="823"/>
      <c r="K9" s="823"/>
      <c r="L9" s="823"/>
      <c r="M9" s="823"/>
      <c r="N9" s="824"/>
      <c r="O9" s="48"/>
    </row>
    <row r="10" spans="1:16" s="128" customFormat="1" ht="50.4" customHeight="1">
      <c r="A10" s="827" t="s">
        <v>420</v>
      </c>
      <c r="B10" s="828"/>
      <c r="C10" s="828"/>
      <c r="D10" s="828"/>
      <c r="E10" s="828"/>
      <c r="F10" s="828"/>
      <c r="G10" s="828"/>
      <c r="H10" s="828"/>
      <c r="I10" s="828"/>
      <c r="J10" s="828"/>
      <c r="K10" s="828"/>
      <c r="L10" s="828"/>
      <c r="M10" s="828"/>
      <c r="N10" s="829"/>
      <c r="O10" s="407"/>
    </row>
    <row r="11" spans="1:16" s="128" customFormat="1" ht="72.599999999999994" customHeight="1" thickBot="1">
      <c r="A11" s="830" t="s">
        <v>421</v>
      </c>
      <c r="B11" s="831"/>
      <c r="C11" s="831"/>
      <c r="D11" s="831"/>
      <c r="E11" s="831"/>
      <c r="F11" s="831"/>
      <c r="G11" s="831"/>
      <c r="H11" s="831"/>
      <c r="I11" s="831"/>
      <c r="J11" s="831"/>
      <c r="K11" s="831"/>
      <c r="L11" s="831"/>
      <c r="M11" s="831"/>
      <c r="N11" s="832"/>
      <c r="O11" s="407"/>
    </row>
    <row r="12" spans="1:16" s="128" customFormat="1" ht="13.8" customHeight="1">
      <c r="A12" s="124"/>
      <c r="B12" s="125"/>
      <c r="C12" s="125"/>
      <c r="D12" s="125"/>
      <c r="E12" s="125"/>
      <c r="F12" s="125"/>
      <c r="G12" s="125"/>
      <c r="H12" s="125"/>
      <c r="I12" s="125"/>
      <c r="J12" s="125"/>
      <c r="K12" s="125"/>
      <c r="L12" s="125"/>
      <c r="M12" s="125"/>
      <c r="N12" s="126"/>
      <c r="O12" s="127"/>
    </row>
    <row r="13" spans="1:16" s="128" customFormat="1" ht="13.8" customHeight="1" thickBot="1">
      <c r="A13" s="124"/>
      <c r="B13" s="125"/>
      <c r="C13" s="125"/>
      <c r="D13" s="125"/>
      <c r="E13" s="125"/>
      <c r="F13" s="125"/>
      <c r="G13" s="125"/>
      <c r="H13" s="125"/>
      <c r="I13" s="125"/>
      <c r="J13" s="125"/>
      <c r="K13" s="125"/>
      <c r="L13" s="125"/>
      <c r="M13" s="125"/>
      <c r="N13" s="126"/>
      <c r="O13" s="127"/>
    </row>
    <row r="14" spans="1:16" ht="26.4" customHeight="1">
      <c r="A14" s="825" t="s">
        <v>213</v>
      </c>
      <c r="B14" s="825"/>
      <c r="C14" s="825"/>
      <c r="D14" s="825"/>
      <c r="E14" s="825"/>
      <c r="F14" s="825"/>
      <c r="G14" s="825"/>
      <c r="H14" s="825"/>
      <c r="I14" s="825"/>
      <c r="J14" s="825"/>
      <c r="K14" s="825"/>
      <c r="L14" s="825"/>
      <c r="M14" s="825"/>
      <c r="N14" s="826"/>
    </row>
    <row r="15" spans="1:16" ht="21.6" customHeight="1">
      <c r="A15" s="816" t="s">
        <v>235</v>
      </c>
      <c r="B15" s="817"/>
      <c r="C15" s="817"/>
      <c r="D15" s="817"/>
      <c r="E15" s="817"/>
      <c r="F15" s="817"/>
      <c r="G15" s="817"/>
      <c r="H15" s="817"/>
      <c r="I15" s="817"/>
      <c r="J15" s="817"/>
      <c r="K15" s="817"/>
      <c r="L15" s="817"/>
      <c r="M15" s="817"/>
      <c r="N15" s="818"/>
      <c r="O15" s="52" t="s">
        <v>213</v>
      </c>
    </row>
    <row r="16" spans="1:16" ht="30" customHeight="1" thickBot="1">
      <c r="A16" s="49"/>
      <c r="B16" s="50"/>
      <c r="C16" s="50"/>
      <c r="D16" s="50"/>
      <c r="E16" s="50"/>
      <c r="F16" s="50"/>
      <c r="G16" s="50"/>
      <c r="H16" s="50"/>
      <c r="I16" s="50"/>
      <c r="J16" s="50"/>
      <c r="K16" s="50"/>
      <c r="L16" s="50"/>
      <c r="M16" s="50"/>
      <c r="N16" s="51"/>
    </row>
    <row r="17" spans="1:14" ht="22.8" customHeight="1">
      <c r="A17" s="815" t="s">
        <v>29</v>
      </c>
      <c r="B17" s="815"/>
      <c r="C17" s="815"/>
      <c r="D17" s="815"/>
      <c r="E17" s="815"/>
      <c r="F17" s="815"/>
      <c r="G17" s="815"/>
      <c r="H17" s="815"/>
      <c r="I17" s="815"/>
      <c r="J17" s="815"/>
      <c r="K17" s="815"/>
      <c r="L17" s="815"/>
      <c r="M17" s="815"/>
      <c r="N17" s="815"/>
    </row>
    <row r="18" spans="1:14" ht="40.200000000000003" customHeight="1">
      <c r="A18" s="757" t="s">
        <v>27</v>
      </c>
      <c r="B18" s="758"/>
      <c r="C18" s="758"/>
      <c r="D18" s="758"/>
      <c r="E18" s="758"/>
      <c r="F18" s="758"/>
      <c r="G18" s="758"/>
      <c r="H18" s="758"/>
      <c r="I18" s="758"/>
      <c r="J18" s="758"/>
      <c r="K18" s="758"/>
      <c r="L18" s="758"/>
      <c r="M18" s="758"/>
      <c r="N18" s="758"/>
    </row>
    <row r="19" spans="1:14" ht="18.600000000000001" customHeight="1"/>
    <row r="20" spans="1:14" ht="18.600000000000001" customHeight="1"/>
    <row r="21" spans="1:14" ht="18.600000000000001" customHeight="1"/>
    <row r="22" spans="1:14" ht="18.600000000000001" customHeight="1"/>
    <row r="23" spans="1:14" ht="18.600000000000001" customHeight="1"/>
    <row r="24" spans="1:14" ht="18.600000000000001" customHeight="1"/>
    <row r="25" spans="1:14" ht="18.600000000000001" customHeight="1"/>
    <row r="26" spans="1:14" ht="18.600000000000001" customHeight="1"/>
    <row r="27" spans="1:14" ht="18.600000000000001" customHeight="1"/>
    <row r="28" spans="1:14" ht="18.600000000000001" customHeight="1"/>
    <row r="29" spans="1:14" ht="18.600000000000001" customHeight="1"/>
    <row r="30" spans="1:14" ht="18.600000000000001" customHeight="1"/>
    <row r="31" spans="1:14" ht="18.600000000000001" customHeight="1"/>
    <row r="32" spans="1:14" ht="18.600000000000001" customHeight="1"/>
    <row r="33" spans="14:14" ht="18.600000000000001" customHeight="1"/>
    <row r="34" spans="14:14" ht="18.600000000000001" customHeight="1"/>
    <row r="35" spans="14:14" ht="18.600000000000001" customHeight="1"/>
    <row r="36" spans="14:14" ht="18.600000000000001" customHeight="1"/>
    <row r="37" spans="14:14" ht="18.600000000000001" customHeight="1"/>
    <row r="38" spans="14:14" ht="18.600000000000001" customHeight="1"/>
    <row r="39" spans="14:14" ht="18.600000000000001" customHeight="1"/>
    <row r="40" spans="14:14" ht="18.600000000000001" customHeight="1"/>
    <row r="41" spans="14:14" ht="18.600000000000001" customHeight="1"/>
    <row r="42" spans="14:14" ht="18.600000000000001" customHeight="1"/>
    <row r="43" spans="14:14" ht="18.600000000000001" customHeight="1"/>
    <row r="44" spans="14:14" ht="18.600000000000001" customHeight="1"/>
    <row r="45" spans="14:14" ht="18.600000000000001" customHeight="1"/>
    <row r="46" spans="14:14" ht="18.600000000000001" customHeight="1"/>
    <row r="47" spans="14:14" ht="18.600000000000001" customHeight="1">
      <c r="N47" s="1" t="s">
        <v>245</v>
      </c>
    </row>
    <row r="48" spans="14:14"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sheetData>
  <mergeCells count="15">
    <mergeCell ref="A6:N6"/>
    <mergeCell ref="A7:N7"/>
    <mergeCell ref="A18:N18"/>
    <mergeCell ref="A17:N17"/>
    <mergeCell ref="A15:N15"/>
    <mergeCell ref="A8:N8"/>
    <mergeCell ref="A9:N9"/>
    <mergeCell ref="A14:N14"/>
    <mergeCell ref="A10:N10"/>
    <mergeCell ref="A11:N11"/>
    <mergeCell ref="A1:N1"/>
    <mergeCell ref="A2:N2"/>
    <mergeCell ref="A3:N3"/>
    <mergeCell ref="A5:N5"/>
    <mergeCell ref="A4:N4"/>
  </mergeCells>
  <phoneticPr fontId="16"/>
  <hyperlinks>
    <hyperlink ref="P3" r:id="rId1" display="https://zoom.us/webinar/register/WN_9-ciXs0sQT2yGdb79VBoLQ" xr:uid="{D23711C4-75FC-433D-9588-69B8A3DCF5A7}"/>
  </hyperlinks>
  <pageMargins left="0.7" right="0.7" top="0.75" bottom="0.75" header="0.3" footer="0.3"/>
  <pageSetup paperSize="9" scale="59" orientation="portrait" horizontalDpi="300" verticalDpi="300" r:id="rId2"/>
  <colBreaks count="1" manualBreakCount="1">
    <brk id="14"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37"/>
  <sheetViews>
    <sheetView view="pageBreakPreview" zoomScale="95" zoomScaleNormal="75" zoomScaleSheetLayoutView="95" workbookViewId="0">
      <selection activeCell="A3" sqref="A3"/>
    </sheetView>
  </sheetViews>
  <sheetFormatPr defaultColWidth="9" defaultRowHeight="14.4"/>
  <cols>
    <col min="1" max="1" width="212.109375" style="5" customWidth="1"/>
    <col min="2" max="2" width="33.109375" style="3" hidden="1" customWidth="1"/>
    <col min="3" max="3" width="23.109375" style="4" hidden="1" customWidth="1"/>
    <col min="4" max="16384" width="9" style="1"/>
  </cols>
  <sheetData>
    <row r="1" spans="1:3" s="43" customFormat="1" ht="46.2" customHeight="1" thickBot="1">
      <c r="A1" s="185" t="s">
        <v>432</v>
      </c>
      <c r="B1" s="46" t="s">
        <v>0</v>
      </c>
      <c r="C1" s="47" t="s">
        <v>2</v>
      </c>
    </row>
    <row r="2" spans="1:3" ht="40.799999999999997" customHeight="1">
      <c r="A2" s="488" t="s">
        <v>423</v>
      </c>
      <c r="B2" s="2"/>
      <c r="C2" s="833"/>
    </row>
    <row r="3" spans="1:3" ht="74.400000000000006" customHeight="1">
      <c r="A3" s="440" t="s">
        <v>424</v>
      </c>
      <c r="B3" s="53"/>
      <c r="C3" s="834"/>
    </row>
    <row r="4" spans="1:3" ht="31.8" customHeight="1" thickBot="1">
      <c r="A4" s="162" t="s">
        <v>425</v>
      </c>
      <c r="B4" s="1"/>
      <c r="C4" s="1"/>
    </row>
    <row r="5" spans="1:3" ht="41.4" customHeight="1">
      <c r="A5" s="401" t="s">
        <v>426</v>
      </c>
      <c r="B5" s="2"/>
      <c r="C5" s="833"/>
    </row>
    <row r="6" spans="1:3" ht="139.80000000000001" customHeight="1">
      <c r="A6" s="484" t="s">
        <v>427</v>
      </c>
      <c r="B6" s="53"/>
      <c r="C6" s="834"/>
    </row>
    <row r="7" spans="1:3" ht="42.6" customHeight="1" thickBot="1">
      <c r="A7" s="444" t="s">
        <v>428</v>
      </c>
      <c r="B7" s="1"/>
      <c r="C7" s="1"/>
    </row>
    <row r="8" spans="1:3" ht="43.2" customHeight="1">
      <c r="A8" s="402" t="s">
        <v>429</v>
      </c>
      <c r="B8" s="233"/>
      <c r="C8" s="833"/>
    </row>
    <row r="9" spans="1:3" ht="256.8" customHeight="1" thickBot="1">
      <c r="A9" s="445" t="s">
        <v>431</v>
      </c>
      <c r="B9" s="234"/>
      <c r="C9" s="834"/>
    </row>
    <row r="10" spans="1:3" ht="28.8" customHeight="1" thickBot="1">
      <c r="A10" s="235" t="s">
        <v>430</v>
      </c>
      <c r="B10" s="1"/>
      <c r="C10" s="1"/>
    </row>
    <row r="11" spans="1:3" ht="42.6" hidden="1" customHeight="1">
      <c r="A11" s="441"/>
      <c r="B11" s="252"/>
      <c r="C11" s="252"/>
    </row>
    <row r="12" spans="1:3" ht="127.2" hidden="1" customHeight="1" thickBot="1">
      <c r="A12" s="442"/>
      <c r="B12" s="257"/>
      <c r="C12" s="257"/>
    </row>
    <row r="13" spans="1:3" ht="42.6" hidden="1" customHeight="1" thickBot="1">
      <c r="A13" s="162"/>
      <c r="B13" s="1"/>
      <c r="C13" s="1"/>
    </row>
    <row r="14" spans="1:3" ht="27.6" customHeight="1">
      <c r="A14" s="246"/>
      <c r="B14" s="1"/>
      <c r="C14" s="1"/>
    </row>
    <row r="15" spans="1:3" ht="39" customHeight="1">
      <c r="A15" s="1" t="s">
        <v>220</v>
      </c>
      <c r="B15" s="1"/>
      <c r="C15" s="1"/>
    </row>
    <row r="16" spans="1:3" ht="32.25" customHeight="1">
      <c r="A16" s="1" t="s">
        <v>221</v>
      </c>
      <c r="B16" s="1"/>
      <c r="C16" s="1"/>
    </row>
    <row r="17" ht="36.75" customHeight="1"/>
    <row r="18" ht="33" customHeight="1"/>
    <row r="19" ht="36.75" customHeight="1"/>
    <row r="20" ht="36.75" customHeight="1"/>
    <row r="21" ht="25.5" customHeight="1"/>
    <row r="22" ht="32.25" customHeight="1"/>
    <row r="23" ht="30.75" customHeight="1"/>
    <row r="24" ht="42.75" customHeight="1"/>
    <row r="25" ht="43.5" customHeight="1"/>
    <row r="26" ht="27.75" customHeight="1"/>
    <row r="27" ht="30.75" customHeight="1"/>
    <row r="28" ht="29.25" customHeight="1"/>
    <row r="29" ht="27" customHeight="1"/>
    <row r="30" ht="27" customHeight="1"/>
    <row r="31" ht="27" customHeight="1"/>
    <row r="32" ht="27" customHeight="1"/>
    <row r="33" ht="27" customHeight="1"/>
    <row r="34" ht="27" customHeight="1"/>
    <row r="35" ht="27" customHeight="1"/>
    <row r="36" ht="27" customHeight="1"/>
    <row r="37" ht="27" customHeight="1"/>
  </sheetData>
  <mergeCells count="3">
    <mergeCell ref="C2:C3"/>
    <mergeCell ref="C5:C6"/>
    <mergeCell ref="C8:C9"/>
  </mergeCells>
  <phoneticPr fontId="16"/>
  <hyperlinks>
    <hyperlink ref="A4" r:id="rId1" xr:uid="{D68D8F57-D4DA-42BC-95D1-362372EAD704}"/>
    <hyperlink ref="A7" r:id="rId2" xr:uid="{19E65E07-FB37-45E6-96B6-99D91C5EABF8}"/>
    <hyperlink ref="A10" r:id="rId3" xr:uid="{16C510D1-E5FC-4E88-BD77-A1E52F2957A7}"/>
  </hyperlinks>
  <pageMargins left="0" right="0" top="0.19685039370078741" bottom="0.39370078740157483" header="0" footer="0.19685039370078741"/>
  <pageSetup paperSize="8" scale="55" orientation="portrait" horizontalDpi="300" verticalDpi="300"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dimension ref="A1:V30"/>
  <sheetViews>
    <sheetView view="pageBreakPreview" zoomScaleNormal="100" zoomScaleSheetLayoutView="100" workbookViewId="0">
      <selection activeCell="V26" sqref="V26"/>
    </sheetView>
  </sheetViews>
  <sheetFormatPr defaultRowHeight="13.2"/>
  <cols>
    <col min="9" max="9" width="8.88671875" customWidth="1"/>
    <col min="10" max="10" width="8.88671875" hidden="1" customWidth="1"/>
    <col min="11" max="11" width="0.77734375" customWidth="1"/>
    <col min="19" max="19" width="4.77734375" customWidth="1"/>
    <col min="21" max="21" width="3.88671875" customWidth="1"/>
  </cols>
  <sheetData>
    <row r="1" spans="1:22">
      <c r="A1" s="468"/>
      <c r="B1" s="468"/>
      <c r="C1" s="468"/>
      <c r="D1" s="468"/>
      <c r="E1" s="468"/>
      <c r="F1" s="468"/>
      <c r="G1" s="468"/>
      <c r="H1" s="468"/>
      <c r="I1" s="468"/>
      <c r="J1" s="468"/>
      <c r="K1" s="468"/>
      <c r="L1" s="468"/>
      <c r="M1" s="468"/>
      <c r="N1" s="468"/>
      <c r="O1" s="468"/>
      <c r="P1" s="468"/>
      <c r="Q1" s="468"/>
      <c r="R1" s="468"/>
      <c r="S1" s="468"/>
      <c r="T1" s="468"/>
      <c r="U1" s="468"/>
      <c r="V1" s="468"/>
    </row>
    <row r="2" spans="1:22" ht="24.6">
      <c r="A2" s="468"/>
      <c r="B2" s="489"/>
      <c r="C2" s="490"/>
      <c r="D2" s="490"/>
      <c r="E2" s="490"/>
      <c r="F2" s="490"/>
      <c r="G2" s="490"/>
      <c r="H2" s="490"/>
      <c r="I2" s="490"/>
      <c r="J2" s="490"/>
      <c r="K2" s="490"/>
      <c r="L2" s="490"/>
      <c r="M2" s="490"/>
      <c r="N2" s="510"/>
      <c r="O2" s="511"/>
      <c r="P2" s="511"/>
      <c r="Q2" s="511"/>
      <c r="R2" s="511"/>
      <c r="S2" s="511"/>
      <c r="T2" s="511"/>
      <c r="U2" s="468"/>
    </row>
    <row r="3" spans="1:22">
      <c r="A3" s="468"/>
      <c r="B3" s="468"/>
      <c r="C3" s="468"/>
      <c r="D3" s="468"/>
      <c r="E3" s="468"/>
      <c r="F3" s="468"/>
      <c r="G3" s="468"/>
      <c r="H3" s="468"/>
      <c r="I3" s="468"/>
      <c r="J3" s="468"/>
      <c r="K3" s="468"/>
      <c r="L3" s="468"/>
      <c r="M3" s="468"/>
      <c r="N3" s="468"/>
      <c r="O3" s="468"/>
      <c r="P3" s="468"/>
      <c r="Q3" s="468"/>
      <c r="R3" s="468"/>
      <c r="S3" s="468"/>
      <c r="T3" s="468"/>
      <c r="U3" s="468"/>
    </row>
    <row r="4" spans="1:22" ht="13.2" customHeight="1">
      <c r="A4" s="468"/>
      <c r="B4" s="468"/>
      <c r="C4" s="468"/>
      <c r="D4" s="468"/>
      <c r="E4" s="468"/>
      <c r="F4" s="468"/>
      <c r="G4" s="468"/>
      <c r="H4" s="468"/>
      <c r="I4" s="884" t="s">
        <v>467</v>
      </c>
      <c r="J4" s="884"/>
      <c r="K4" s="884"/>
      <c r="L4" s="884"/>
      <c r="M4" s="884"/>
      <c r="N4" s="884"/>
      <c r="O4" s="884"/>
      <c r="P4" s="884"/>
      <c r="Q4" s="884"/>
      <c r="R4" s="884"/>
      <c r="S4" s="884"/>
      <c r="T4" s="884"/>
      <c r="U4" s="468" t="s">
        <v>205</v>
      </c>
    </row>
    <row r="5" spans="1:22" ht="13.2" customHeight="1">
      <c r="A5" s="468"/>
      <c r="B5" s="468"/>
      <c r="C5" s="468"/>
      <c r="D5" s="468"/>
      <c r="E5" s="468"/>
      <c r="F5" s="468"/>
      <c r="G5" s="468"/>
      <c r="H5" s="468"/>
      <c r="I5" s="884"/>
      <c r="J5" s="884"/>
      <c r="K5" s="884"/>
      <c r="L5" s="884"/>
      <c r="M5" s="884"/>
      <c r="N5" s="884"/>
      <c r="O5" s="884"/>
      <c r="P5" s="884"/>
      <c r="Q5" s="884"/>
      <c r="R5" s="884"/>
      <c r="S5" s="884"/>
      <c r="T5" s="884"/>
      <c r="U5" s="468"/>
    </row>
    <row r="6" spans="1:22" ht="13.2" customHeight="1">
      <c r="A6" s="468"/>
      <c r="B6" s="468"/>
      <c r="C6" s="468"/>
      <c r="D6" s="468"/>
      <c r="E6" s="468"/>
      <c r="F6" s="468"/>
      <c r="G6" s="468"/>
      <c r="H6" s="468"/>
      <c r="I6" s="884"/>
      <c r="J6" s="884"/>
      <c r="K6" s="884"/>
      <c r="L6" s="884"/>
      <c r="M6" s="884"/>
      <c r="N6" s="884"/>
      <c r="O6" s="884"/>
      <c r="P6" s="884"/>
      <c r="Q6" s="884"/>
      <c r="R6" s="884"/>
      <c r="S6" s="884"/>
      <c r="T6" s="884"/>
      <c r="U6" s="468"/>
    </row>
    <row r="7" spans="1:22" ht="13.2" customHeight="1">
      <c r="A7" s="468"/>
      <c r="B7" s="468"/>
      <c r="C7" s="468"/>
      <c r="D7" s="468"/>
      <c r="E7" s="468"/>
      <c r="F7" s="468"/>
      <c r="G7" s="468"/>
      <c r="H7" s="468"/>
      <c r="I7" s="884"/>
      <c r="J7" s="884"/>
      <c r="K7" s="884"/>
      <c r="L7" s="884"/>
      <c r="M7" s="884"/>
      <c r="N7" s="884"/>
      <c r="O7" s="884"/>
      <c r="P7" s="884"/>
      <c r="Q7" s="884"/>
      <c r="R7" s="884"/>
      <c r="S7" s="884"/>
      <c r="T7" s="884"/>
      <c r="U7" s="468"/>
    </row>
    <row r="8" spans="1:22" ht="13.2" customHeight="1">
      <c r="A8" s="468"/>
      <c r="B8" s="468"/>
      <c r="C8" s="468"/>
      <c r="D8" s="468"/>
      <c r="E8" s="468"/>
      <c r="F8" s="468"/>
      <c r="G8" s="468"/>
      <c r="H8" s="468"/>
      <c r="I8" s="884"/>
      <c r="J8" s="884"/>
      <c r="K8" s="884"/>
      <c r="L8" s="884"/>
      <c r="M8" s="884"/>
      <c r="N8" s="884"/>
      <c r="O8" s="884"/>
      <c r="P8" s="884"/>
      <c r="Q8" s="884"/>
      <c r="R8" s="884"/>
      <c r="S8" s="884"/>
      <c r="T8" s="884"/>
      <c r="U8" s="468"/>
    </row>
    <row r="9" spans="1:22" ht="13.2" customHeight="1">
      <c r="A9" s="468"/>
      <c r="B9" s="468"/>
      <c r="C9" s="468"/>
      <c r="D9" s="468"/>
      <c r="E9" s="468"/>
      <c r="F9" s="468"/>
      <c r="G9" s="468"/>
      <c r="H9" s="468"/>
      <c r="I9" s="884"/>
      <c r="J9" s="884"/>
      <c r="K9" s="884"/>
      <c r="L9" s="884"/>
      <c r="M9" s="884"/>
      <c r="N9" s="884"/>
      <c r="O9" s="884"/>
      <c r="P9" s="884"/>
      <c r="Q9" s="884"/>
      <c r="R9" s="884"/>
      <c r="S9" s="884"/>
      <c r="T9" s="884"/>
      <c r="U9" s="468"/>
    </row>
    <row r="10" spans="1:22">
      <c r="A10" s="468"/>
      <c r="B10" s="468"/>
      <c r="C10" s="468"/>
      <c r="D10" s="468"/>
      <c r="E10" s="468"/>
      <c r="F10" s="468"/>
      <c r="G10" s="468"/>
      <c r="H10" s="468"/>
      <c r="I10" s="468"/>
      <c r="J10" s="468"/>
      <c r="K10" s="468"/>
      <c r="L10" s="468"/>
      <c r="M10" s="468"/>
      <c r="N10" s="468"/>
      <c r="O10" s="468"/>
      <c r="P10" s="468"/>
      <c r="Q10" s="468"/>
      <c r="R10" s="468"/>
      <c r="S10" s="468"/>
      <c r="T10" s="468"/>
      <c r="U10" s="468"/>
    </row>
    <row r="11" spans="1:22" ht="21" customHeight="1">
      <c r="A11" s="468"/>
      <c r="B11" s="468"/>
      <c r="C11" s="468"/>
      <c r="D11" s="468"/>
      <c r="E11" s="468"/>
      <c r="F11" s="468"/>
      <c r="G11" s="468"/>
      <c r="H11" s="468"/>
      <c r="I11" s="468"/>
      <c r="J11" s="468"/>
      <c r="K11" s="468"/>
      <c r="L11" s="468"/>
      <c r="M11" s="468"/>
      <c r="N11" s="468"/>
      <c r="O11" s="468"/>
      <c r="P11" s="468"/>
      <c r="Q11" s="468"/>
      <c r="R11" s="468"/>
      <c r="S11" s="468"/>
      <c r="T11" s="468"/>
      <c r="U11" s="468"/>
    </row>
    <row r="12" spans="1:22" ht="13.2" customHeight="1">
      <c r="A12" s="468"/>
      <c r="B12" s="468"/>
      <c r="C12" s="468"/>
      <c r="D12" s="468"/>
      <c r="E12" s="468"/>
      <c r="F12" s="468"/>
      <c r="G12" s="468"/>
      <c r="H12" s="468"/>
      <c r="I12" s="468"/>
      <c r="J12" s="468"/>
      <c r="K12" s="468"/>
      <c r="L12" s="468"/>
      <c r="M12" s="468"/>
      <c r="N12" s="468"/>
      <c r="O12" s="468"/>
      <c r="P12" s="468"/>
      <c r="Q12" s="468"/>
      <c r="R12" s="468"/>
      <c r="S12" s="468"/>
      <c r="T12" s="468"/>
      <c r="U12" s="468"/>
    </row>
    <row r="13" spans="1:22" ht="13.2" customHeight="1">
      <c r="A13" s="468"/>
      <c r="B13" s="468"/>
      <c r="C13" s="468"/>
      <c r="D13" s="468"/>
      <c r="E13" s="468"/>
      <c r="F13" s="468"/>
      <c r="G13" s="468"/>
      <c r="H13" s="468"/>
      <c r="I13" s="468"/>
      <c r="J13" s="468"/>
      <c r="K13" s="468"/>
      <c r="L13" s="468"/>
      <c r="M13" s="468"/>
      <c r="N13" s="468"/>
      <c r="O13" s="468"/>
      <c r="P13" s="468"/>
      <c r="Q13" s="468"/>
      <c r="R13" s="468"/>
      <c r="S13" s="468"/>
      <c r="T13" s="468"/>
      <c r="U13" s="468"/>
    </row>
    <row r="14" spans="1:22">
      <c r="A14" s="468"/>
      <c r="B14" s="468"/>
      <c r="C14" s="468"/>
      <c r="D14" s="468"/>
      <c r="E14" s="468"/>
      <c r="F14" s="468"/>
      <c r="G14" s="468"/>
      <c r="H14" s="468"/>
      <c r="I14" s="468"/>
      <c r="J14" s="468"/>
      <c r="K14" s="468"/>
      <c r="L14" s="468"/>
      <c r="M14" s="468"/>
      <c r="N14" s="468"/>
      <c r="O14" s="468"/>
      <c r="P14" s="468"/>
      <c r="Q14" s="468"/>
      <c r="R14" s="468"/>
      <c r="S14" s="468"/>
      <c r="T14" s="468"/>
      <c r="U14" s="468"/>
    </row>
    <row r="15" spans="1:22">
      <c r="A15" s="468"/>
      <c r="B15" s="468"/>
      <c r="C15" s="468"/>
      <c r="D15" s="468"/>
      <c r="E15" s="468"/>
      <c r="F15" s="468"/>
      <c r="G15" s="468"/>
      <c r="H15" s="468"/>
      <c r="I15" s="468"/>
      <c r="J15" s="468"/>
      <c r="K15" s="468"/>
      <c r="L15" s="468"/>
      <c r="M15" s="468"/>
      <c r="N15" s="468"/>
      <c r="O15" s="468"/>
      <c r="P15" s="468"/>
      <c r="Q15" s="468"/>
      <c r="R15" s="468"/>
      <c r="S15" s="468"/>
      <c r="T15" s="468"/>
      <c r="U15" s="468"/>
    </row>
    <row r="16" spans="1:22">
      <c r="A16" s="468"/>
      <c r="B16" s="468"/>
      <c r="C16" s="468"/>
      <c r="D16" s="468"/>
      <c r="E16" s="468"/>
      <c r="F16" s="468"/>
      <c r="G16" s="468"/>
      <c r="H16" s="468"/>
      <c r="I16" s="468"/>
      <c r="J16" s="468"/>
      <c r="K16" s="468"/>
      <c r="L16" s="468"/>
      <c r="M16" s="468"/>
      <c r="N16" s="468"/>
      <c r="O16" s="468"/>
      <c r="P16" s="468"/>
      <c r="Q16" s="468"/>
      <c r="R16" s="468"/>
      <c r="S16" s="468"/>
      <c r="T16" s="468"/>
      <c r="U16" s="468"/>
    </row>
    <row r="17" spans="1:21">
      <c r="A17" s="468"/>
      <c r="B17" s="883" t="s">
        <v>466</v>
      </c>
      <c r="C17" s="883"/>
      <c r="D17" s="883"/>
      <c r="E17" s="883"/>
      <c r="F17" s="883"/>
      <c r="G17" s="883"/>
      <c r="H17" s="883"/>
      <c r="I17" s="468"/>
      <c r="J17" s="468"/>
      <c r="K17" s="468"/>
      <c r="L17" s="468"/>
      <c r="M17" s="468"/>
      <c r="N17" s="468"/>
      <c r="O17" s="468"/>
      <c r="P17" s="468"/>
      <c r="Q17" s="468"/>
      <c r="R17" s="468"/>
      <c r="S17" s="468"/>
      <c r="T17" s="468"/>
      <c r="U17" s="468"/>
    </row>
    <row r="18" spans="1:21">
      <c r="A18" s="468"/>
      <c r="B18" s="883"/>
      <c r="C18" s="883"/>
      <c r="D18" s="883"/>
      <c r="E18" s="883"/>
      <c r="F18" s="883"/>
      <c r="G18" s="883"/>
      <c r="H18" s="883"/>
      <c r="I18" s="468"/>
      <c r="J18" s="468"/>
      <c r="K18" s="468"/>
      <c r="L18" s="468"/>
      <c r="M18" s="468"/>
      <c r="N18" s="468"/>
      <c r="O18" s="468"/>
      <c r="P18" s="468"/>
      <c r="Q18" s="468"/>
      <c r="R18" s="468"/>
      <c r="S18" s="468"/>
      <c r="T18" s="468"/>
      <c r="U18" s="468"/>
    </row>
    <row r="19" spans="1:21">
      <c r="A19" s="468"/>
      <c r="B19" s="883"/>
      <c r="C19" s="883"/>
      <c r="D19" s="883"/>
      <c r="E19" s="883"/>
      <c r="F19" s="883"/>
      <c r="G19" s="883"/>
      <c r="H19" s="883"/>
      <c r="I19" s="468"/>
      <c r="J19" s="468"/>
      <c r="K19" s="468"/>
      <c r="L19" s="468"/>
      <c r="M19" s="468"/>
      <c r="N19" s="468"/>
      <c r="O19" s="468"/>
      <c r="P19" s="468"/>
      <c r="Q19" s="468"/>
      <c r="R19" s="468"/>
      <c r="S19" s="468"/>
      <c r="T19" s="468"/>
      <c r="U19" s="468"/>
    </row>
    <row r="20" spans="1:21">
      <c r="A20" s="468"/>
      <c r="B20" s="883"/>
      <c r="C20" s="883"/>
      <c r="D20" s="883"/>
      <c r="E20" s="883"/>
      <c r="F20" s="883"/>
      <c r="G20" s="883"/>
      <c r="H20" s="883"/>
      <c r="I20" s="468"/>
      <c r="J20" s="468"/>
      <c r="K20" s="468"/>
      <c r="L20" s="468"/>
      <c r="M20" s="468"/>
      <c r="N20" s="468"/>
      <c r="O20" s="468"/>
      <c r="P20" s="468"/>
      <c r="Q20" s="468"/>
      <c r="R20" s="468"/>
      <c r="S20" s="468"/>
      <c r="T20" s="468"/>
      <c r="U20" s="468"/>
    </row>
    <row r="21" spans="1:21">
      <c r="A21" s="468"/>
      <c r="B21" s="883"/>
      <c r="C21" s="883"/>
      <c r="D21" s="883"/>
      <c r="E21" s="883"/>
      <c r="F21" s="883"/>
      <c r="G21" s="883"/>
      <c r="H21" s="883"/>
      <c r="I21" s="468"/>
      <c r="J21" s="468"/>
      <c r="K21" s="468"/>
      <c r="L21" s="468"/>
      <c r="M21" s="468"/>
      <c r="N21" s="468"/>
      <c r="O21" s="468"/>
      <c r="P21" s="468"/>
      <c r="Q21" s="468"/>
      <c r="R21" s="468"/>
      <c r="S21" s="468"/>
      <c r="T21" s="468"/>
      <c r="U21" s="468"/>
    </row>
    <row r="22" spans="1:21">
      <c r="A22" s="468"/>
      <c r="B22" s="883"/>
      <c r="C22" s="883"/>
      <c r="D22" s="883"/>
      <c r="E22" s="883"/>
      <c r="F22" s="883"/>
      <c r="G22" s="883"/>
      <c r="H22" s="883"/>
      <c r="I22" s="468"/>
      <c r="J22" s="468"/>
      <c r="K22" s="468"/>
      <c r="L22" s="468"/>
      <c r="M22" s="468"/>
      <c r="N22" s="468"/>
      <c r="O22" s="468"/>
      <c r="P22" s="468"/>
      <c r="Q22" s="468"/>
      <c r="R22" s="468"/>
      <c r="S22" s="468"/>
      <c r="T22" s="468"/>
      <c r="U22" s="468"/>
    </row>
    <row r="23" spans="1:21">
      <c r="A23" s="468"/>
      <c r="B23" s="883"/>
      <c r="C23" s="883"/>
      <c r="D23" s="883"/>
      <c r="E23" s="883"/>
      <c r="F23" s="883"/>
      <c r="G23" s="883"/>
      <c r="H23" s="883"/>
      <c r="I23" s="468"/>
      <c r="J23" s="468"/>
      <c r="K23" s="468"/>
      <c r="L23" s="468"/>
      <c r="M23" s="468"/>
      <c r="N23" s="468"/>
      <c r="O23" s="468"/>
      <c r="P23" s="468"/>
      <c r="Q23" s="468"/>
      <c r="R23" s="468"/>
      <c r="S23" s="468"/>
      <c r="T23" s="468"/>
      <c r="U23" s="468"/>
    </row>
    <row r="24" spans="1:21">
      <c r="A24" s="468"/>
      <c r="B24" s="883"/>
      <c r="C24" s="883"/>
      <c r="D24" s="883"/>
      <c r="E24" s="883"/>
      <c r="F24" s="883"/>
      <c r="G24" s="883"/>
      <c r="H24" s="883"/>
      <c r="I24" s="468"/>
      <c r="J24" s="468"/>
      <c r="K24" s="468"/>
      <c r="L24" s="468"/>
      <c r="M24" s="468"/>
      <c r="N24" s="468"/>
      <c r="O24" s="468"/>
      <c r="P24" s="468"/>
      <c r="Q24" s="468"/>
      <c r="R24" s="468"/>
      <c r="S24" s="468"/>
      <c r="T24" s="468"/>
      <c r="U24" s="468"/>
    </row>
    <row r="25" spans="1:21">
      <c r="A25" s="468"/>
      <c r="B25" s="883"/>
      <c r="C25" s="883"/>
      <c r="D25" s="883"/>
      <c r="E25" s="883"/>
      <c r="F25" s="883"/>
      <c r="G25" s="883"/>
      <c r="H25" s="883"/>
      <c r="I25" s="468"/>
      <c r="J25" s="468"/>
      <c r="K25" s="468"/>
      <c r="L25" s="468"/>
      <c r="M25" s="468"/>
      <c r="N25" s="468"/>
      <c r="O25" s="468"/>
      <c r="P25" s="468"/>
      <c r="Q25" s="468"/>
      <c r="R25" s="468"/>
      <c r="S25" s="468"/>
      <c r="T25" s="468"/>
      <c r="U25" s="468"/>
    </row>
    <row r="26" spans="1:21">
      <c r="A26" s="468"/>
      <c r="B26" s="883"/>
      <c r="C26" s="883"/>
      <c r="D26" s="883"/>
      <c r="E26" s="883"/>
      <c r="F26" s="883"/>
      <c r="G26" s="883"/>
      <c r="H26" s="883"/>
      <c r="I26" s="468"/>
      <c r="J26" s="468"/>
      <c r="K26" s="468"/>
      <c r="L26" s="468"/>
      <c r="M26" s="468"/>
      <c r="N26" s="468"/>
      <c r="O26" s="468"/>
      <c r="P26" s="468"/>
      <c r="Q26" s="468"/>
      <c r="R26" s="468"/>
      <c r="S26" s="468"/>
      <c r="T26" s="468"/>
      <c r="U26" s="468"/>
    </row>
    <row r="27" spans="1:21">
      <c r="A27" s="468"/>
      <c r="B27" s="883"/>
      <c r="C27" s="883"/>
      <c r="D27" s="883"/>
      <c r="E27" s="883"/>
      <c r="F27" s="883"/>
      <c r="G27" s="883"/>
      <c r="H27" s="883"/>
      <c r="I27" s="468"/>
      <c r="J27" s="468"/>
      <c r="K27" s="468"/>
      <c r="L27" s="468"/>
      <c r="M27" s="468"/>
      <c r="N27" s="468"/>
      <c r="O27" s="468"/>
      <c r="P27" s="468"/>
      <c r="Q27" s="468"/>
      <c r="R27" s="468"/>
      <c r="S27" s="468"/>
      <c r="T27" s="468"/>
      <c r="U27" s="468"/>
    </row>
    <row r="28" spans="1:21">
      <c r="A28" s="468"/>
      <c r="B28" s="468"/>
      <c r="C28" s="468"/>
      <c r="D28" s="468"/>
      <c r="E28" s="468"/>
      <c r="F28" s="468"/>
      <c r="G28" s="468"/>
      <c r="H28" s="468"/>
      <c r="I28" s="468"/>
      <c r="J28" s="468"/>
      <c r="K28" s="468"/>
      <c r="L28" s="468"/>
      <c r="M28" s="468"/>
      <c r="N28" s="468"/>
      <c r="O28" s="468"/>
      <c r="P28" s="468"/>
      <c r="Q28" s="468"/>
      <c r="R28" s="468"/>
      <c r="S28" s="468"/>
      <c r="T28" s="468"/>
      <c r="U28" s="468"/>
    </row>
    <row r="29" spans="1:21" ht="16.2">
      <c r="A29" s="468"/>
      <c r="B29" s="469"/>
      <c r="C29" s="470"/>
      <c r="D29" s="469"/>
      <c r="E29" s="469"/>
      <c r="F29" s="469"/>
      <c r="G29" s="469"/>
      <c r="H29" s="469"/>
      <c r="I29" s="469"/>
      <c r="J29" s="468"/>
      <c r="K29" s="468"/>
      <c r="L29" s="468"/>
      <c r="M29" s="468"/>
      <c r="N29" s="468"/>
      <c r="O29" s="468"/>
      <c r="P29" s="468"/>
      <c r="Q29" s="468"/>
      <c r="R29" s="468"/>
      <c r="S29" s="468"/>
      <c r="T29" s="468"/>
      <c r="U29" s="468"/>
    </row>
    <row r="30" spans="1:21">
      <c r="A30" s="468"/>
      <c r="B30" s="468"/>
      <c r="C30" s="468"/>
      <c r="D30" s="468"/>
      <c r="E30" s="468"/>
      <c r="F30" s="468"/>
      <c r="G30" s="468"/>
      <c r="H30" s="468"/>
      <c r="I30" s="468"/>
      <c r="J30" s="468"/>
      <c r="K30" s="468"/>
      <c r="L30" s="468"/>
      <c r="M30" s="468"/>
      <c r="N30" s="468"/>
      <c r="O30" s="468"/>
      <c r="P30" s="468"/>
      <c r="Q30" s="468"/>
      <c r="R30" s="468"/>
      <c r="S30" s="468"/>
      <c r="T30" s="468"/>
      <c r="U30" s="468"/>
    </row>
  </sheetData>
  <sheetProtection formatCells="0" formatColumns="0" formatRows="0" insertColumns="0" insertRows="0" insertHyperlinks="0" deleteColumns="0" deleteRows="0" sort="0" autoFilter="0" pivotTables="0"/>
  <mergeCells count="2">
    <mergeCell ref="B17:H27"/>
    <mergeCell ref="I4:T9"/>
  </mergeCells>
  <phoneticPr fontId="106"/>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N14" sqref="N14"/>
    </sheetView>
  </sheetViews>
  <sheetFormatPr defaultColWidth="9" defaultRowHeight="13.2"/>
  <cols>
    <col min="1" max="1" width="12.77734375" style="62" customWidth="1"/>
    <col min="2" max="2" width="5.109375" style="62" customWidth="1"/>
    <col min="3" max="3" width="3.77734375" style="62" customWidth="1"/>
    <col min="4" max="4" width="6.88671875" style="62" customWidth="1"/>
    <col min="5" max="5" width="13.109375" style="62" customWidth="1"/>
    <col min="6" max="6" width="13.109375" style="105" customWidth="1"/>
    <col min="7" max="7" width="11.33203125" style="62" customWidth="1"/>
    <col min="8" max="8" width="26.6640625" style="79" customWidth="1"/>
    <col min="9" max="9" width="13" style="70" customWidth="1"/>
    <col min="10" max="10" width="16.109375" style="70" customWidth="1"/>
    <col min="11" max="11" width="13.44140625" style="105" customWidth="1"/>
    <col min="12" max="12" width="20.44140625" style="105" customWidth="1"/>
    <col min="13" max="13" width="13.44140625" style="77" customWidth="1"/>
    <col min="14" max="14" width="22.44140625" style="62" customWidth="1"/>
    <col min="15" max="15" width="9" style="63"/>
    <col min="16" max="16384" width="9" style="62"/>
  </cols>
  <sheetData>
    <row r="1" spans="1:16" ht="26.25" customHeight="1" thickTop="1">
      <c r="A1" s="54" t="s">
        <v>236</v>
      </c>
      <c r="B1" s="55"/>
      <c r="C1" s="55"/>
      <c r="D1" s="56"/>
      <c r="E1" s="56"/>
      <c r="F1" s="57"/>
      <c r="G1" s="58"/>
      <c r="H1" s="59"/>
      <c r="I1" s="278" t="s">
        <v>38</v>
      </c>
      <c r="J1" s="79"/>
      <c r="K1" s="60"/>
      <c r="L1" s="279"/>
      <c r="M1" s="61"/>
    </row>
    <row r="2" spans="1:16" ht="17.399999999999999">
      <c r="A2" s="64"/>
      <c r="B2" s="280"/>
      <c r="C2" s="280"/>
      <c r="D2" s="280"/>
      <c r="E2" s="280"/>
      <c r="F2" s="280"/>
      <c r="G2" s="65"/>
      <c r="H2" s="66"/>
      <c r="I2" s="281" t="s">
        <v>39</v>
      </c>
      <c r="J2" s="67"/>
      <c r="K2" s="282" t="s">
        <v>21</v>
      </c>
      <c r="L2" s="68"/>
      <c r="M2" s="61"/>
      <c r="N2" s="236"/>
      <c r="P2" s="166"/>
    </row>
    <row r="3" spans="1:16" ht="17.399999999999999">
      <c r="A3" s="283" t="s">
        <v>29</v>
      </c>
      <c r="B3" s="284"/>
      <c r="D3" s="285"/>
      <c r="E3" s="285"/>
      <c r="F3" s="285"/>
      <c r="G3" s="69"/>
      <c r="H3"/>
      <c r="J3" s="286"/>
      <c r="L3" s="60"/>
      <c r="M3" s="71"/>
    </row>
    <row r="4" spans="1:16" ht="17.399999999999999">
      <c r="A4" s="72"/>
      <c r="B4" s="284"/>
      <c r="C4" s="105"/>
      <c r="D4" s="285"/>
      <c r="E4" s="285"/>
      <c r="F4" s="287"/>
      <c r="G4" s="73"/>
      <c r="H4" s="74"/>
      <c r="I4" s="74"/>
      <c r="J4" s="79"/>
      <c r="L4" s="60"/>
      <c r="M4" s="71"/>
      <c r="N4" s="359"/>
    </row>
    <row r="5" spans="1:16">
      <c r="A5" s="288"/>
      <c r="D5" s="285"/>
      <c r="E5" s="75"/>
      <c r="F5" s="289"/>
      <c r="G5" s="76"/>
      <c r="H5"/>
      <c r="I5" s="290"/>
      <c r="J5" s="79"/>
      <c r="M5" s="71"/>
    </row>
    <row r="6" spans="1:16" ht="17.399999999999999">
      <c r="A6" s="288"/>
      <c r="D6" s="285"/>
      <c r="E6" s="289"/>
      <c r="F6" s="289"/>
      <c r="G6" s="76"/>
      <c r="H6" s="66"/>
      <c r="I6" s="291"/>
      <c r="J6" s="79"/>
      <c r="M6" s="71"/>
    </row>
    <row r="7" spans="1:16">
      <c r="A7" s="288"/>
      <c r="D7" s="285"/>
      <c r="E7" s="289"/>
      <c r="F7" s="289"/>
      <c r="G7" s="76"/>
      <c r="H7" s="292"/>
      <c r="I7" s="290"/>
      <c r="J7" s="79"/>
      <c r="M7" s="71"/>
    </row>
    <row r="8" spans="1:16">
      <c r="A8" s="288"/>
      <c r="D8" s="285"/>
      <c r="E8" s="289"/>
      <c r="F8" s="289"/>
      <c r="G8" s="76"/>
      <c r="H8" s="67"/>
      <c r="I8" s="43"/>
      <c r="J8" s="43"/>
      <c r="K8" s="43"/>
    </row>
    <row r="9" spans="1:16">
      <c r="A9" s="288"/>
      <c r="D9" s="285"/>
      <c r="E9" s="289"/>
      <c r="F9" s="289"/>
      <c r="G9" s="76"/>
      <c r="H9" s="43"/>
      <c r="I9" s="43"/>
      <c r="J9" s="43"/>
      <c r="K9" s="43"/>
      <c r="N9" s="78"/>
    </row>
    <row r="10" spans="1:16">
      <c r="A10" s="288"/>
      <c r="D10" s="285"/>
      <c r="E10" s="289"/>
      <c r="F10" s="289"/>
      <c r="G10" s="76"/>
      <c r="H10" s="43"/>
      <c r="I10" s="43"/>
      <c r="J10" s="43"/>
      <c r="K10" s="43"/>
      <c r="N10" s="78" t="s">
        <v>40</v>
      </c>
    </row>
    <row r="11" spans="1:16">
      <c r="A11" s="288"/>
      <c r="D11" s="285"/>
      <c r="E11" s="289"/>
      <c r="F11" s="289"/>
      <c r="G11" s="76"/>
      <c r="H11" s="43"/>
      <c r="I11" s="43"/>
      <c r="J11" s="43"/>
      <c r="K11" s="43"/>
    </row>
    <row r="12" spans="1:16">
      <c r="A12" s="288"/>
      <c r="D12" s="285"/>
      <c r="E12" s="289"/>
      <c r="F12" s="289"/>
      <c r="G12" s="76"/>
      <c r="H12" s="43"/>
      <c r="I12" s="43"/>
      <c r="J12" s="43"/>
      <c r="K12" s="43"/>
      <c r="N12" s="78" t="s">
        <v>41</v>
      </c>
      <c r="O12" s="417"/>
    </row>
    <row r="13" spans="1:16">
      <c r="A13" s="288"/>
      <c r="D13" s="285"/>
      <c r="E13" s="289"/>
      <c r="F13" s="289"/>
      <c r="G13" s="76"/>
      <c r="H13" s="43"/>
      <c r="I13" s="43"/>
      <c r="J13" s="43"/>
      <c r="K13" s="43"/>
    </row>
    <row r="14" spans="1:16">
      <c r="A14" s="288"/>
      <c r="D14" s="285"/>
      <c r="E14" s="289"/>
      <c r="F14" s="289"/>
      <c r="G14" s="76"/>
      <c r="H14" s="43"/>
      <c r="I14" s="43"/>
      <c r="J14" s="43"/>
      <c r="K14" s="43"/>
      <c r="N14" s="293" t="s">
        <v>42</v>
      </c>
    </row>
    <row r="15" spans="1:16">
      <c r="A15" s="288"/>
      <c r="D15" s="285"/>
      <c r="E15" s="285" t="s">
        <v>21</v>
      </c>
      <c r="F15" s="287"/>
      <c r="G15" s="69"/>
      <c r="H15" s="292"/>
      <c r="I15" s="290"/>
      <c r="J15" s="67"/>
    </row>
    <row r="16" spans="1:16">
      <c r="A16" s="288"/>
      <c r="D16" s="285"/>
      <c r="E16" s="285"/>
      <c r="F16" s="287"/>
      <c r="G16" s="69"/>
      <c r="I16" s="290"/>
      <c r="J16" s="79"/>
      <c r="N16" s="361" t="s">
        <v>229</v>
      </c>
    </row>
    <row r="17" spans="1:19" ht="20.25" customHeight="1" thickBot="1">
      <c r="A17" s="610" t="s">
        <v>300</v>
      </c>
      <c r="B17" s="611"/>
      <c r="C17" s="611"/>
      <c r="D17" s="295"/>
      <c r="E17" s="296"/>
      <c r="F17" s="611" t="s">
        <v>301</v>
      </c>
      <c r="G17" s="612"/>
      <c r="H17" s="292"/>
      <c r="I17" s="290"/>
      <c r="J17" s="67"/>
      <c r="L17" s="68"/>
      <c r="M17" s="71"/>
      <c r="N17" s="294" t="s">
        <v>135</v>
      </c>
    </row>
    <row r="18" spans="1:19" ht="39" customHeight="1" thickTop="1">
      <c r="A18" s="613" t="s">
        <v>43</v>
      </c>
      <c r="B18" s="614"/>
      <c r="C18" s="615"/>
      <c r="D18" s="297" t="s">
        <v>44</v>
      </c>
      <c r="E18" s="298"/>
      <c r="F18" s="616" t="s">
        <v>45</v>
      </c>
      <c r="G18" s="617"/>
      <c r="I18" s="290"/>
      <c r="J18" s="79"/>
      <c r="M18" s="71"/>
      <c r="Q18" s="62" t="s">
        <v>29</v>
      </c>
      <c r="S18" s="62" t="s">
        <v>21</v>
      </c>
    </row>
    <row r="19" spans="1:19" ht="30" customHeight="1">
      <c r="A19" s="618" t="s">
        <v>234</v>
      </c>
      <c r="B19" s="618"/>
      <c r="C19" s="618"/>
      <c r="D19" s="618"/>
      <c r="E19" s="618"/>
      <c r="F19" s="618"/>
      <c r="G19" s="618"/>
      <c r="H19" s="299"/>
      <c r="I19" s="80" t="s">
        <v>46</v>
      </c>
      <c r="J19" s="80"/>
      <c r="K19" s="80"/>
      <c r="L19" s="68"/>
      <c r="M19" s="71"/>
    </row>
    <row r="20" spans="1:19" ht="17.399999999999999">
      <c r="E20" s="300" t="s">
        <v>47</v>
      </c>
      <c r="F20" s="301" t="s">
        <v>48</v>
      </c>
      <c r="H20" s="421" t="s">
        <v>214</v>
      </c>
      <c r="I20" s="290"/>
      <c r="J20" s="79" t="s">
        <v>21</v>
      </c>
      <c r="K20" s="302" t="s">
        <v>21</v>
      </c>
      <c r="M20" s="71"/>
    </row>
    <row r="21" spans="1:19" ht="16.8" thickBot="1">
      <c r="A21" s="303"/>
      <c r="B21" s="619">
        <v>44913</v>
      </c>
      <c r="C21" s="620"/>
      <c r="D21" s="304" t="s">
        <v>49</v>
      </c>
      <c r="E21" s="621" t="s">
        <v>50</v>
      </c>
      <c r="F21" s="622"/>
      <c r="G21" s="70" t="s">
        <v>51</v>
      </c>
      <c r="H21" s="623" t="s">
        <v>299</v>
      </c>
      <c r="I21" s="624"/>
      <c r="J21" s="624"/>
      <c r="K21" s="624"/>
      <c r="L21" s="624"/>
      <c r="M21" s="81" t="s">
        <v>214</v>
      </c>
      <c r="N21" s="82"/>
    </row>
    <row r="22" spans="1:19" ht="36" customHeight="1" thickTop="1" thickBot="1">
      <c r="A22" s="305" t="s">
        <v>52</v>
      </c>
      <c r="B22" s="625" t="s">
        <v>53</v>
      </c>
      <c r="C22" s="626"/>
      <c r="D22" s="627"/>
      <c r="E22" s="83" t="s">
        <v>297</v>
      </c>
      <c r="F22" s="83" t="s">
        <v>298</v>
      </c>
      <c r="G22" s="306" t="s">
        <v>54</v>
      </c>
      <c r="H22" s="628" t="s">
        <v>55</v>
      </c>
      <c r="I22" s="629"/>
      <c r="J22" s="629"/>
      <c r="K22" s="629"/>
      <c r="L22" s="630"/>
      <c r="M22" s="307" t="s">
        <v>56</v>
      </c>
      <c r="N22" s="308" t="s">
        <v>57</v>
      </c>
      <c r="R22" s="62" t="s">
        <v>29</v>
      </c>
    </row>
    <row r="23" spans="1:19" ht="81.599999999999994" customHeight="1" thickBot="1">
      <c r="A23" s="309" t="s">
        <v>58</v>
      </c>
      <c r="B23" s="604" t="str">
        <f t="shared" ref="B23" si="0">IF(G23&gt;5,"☆☆☆☆",IF(AND(G23&gt;=2.39,G23&lt;5),"☆☆☆",IF(AND(G23&gt;=1.39,G23&lt;2.4),"☆☆",IF(AND(G23&gt;0,G23&lt;1.4),"☆",IF(AND(G23&gt;=-1.39,G23&lt;0),"★",IF(AND(G23&gt;=-2.39,G23&lt;-1.4),"★★",IF(AND(G23&gt;=-3.39,G23&lt;-2.4),"★★★")))))))</f>
        <v>☆</v>
      </c>
      <c r="C23" s="605"/>
      <c r="D23" s="606"/>
      <c r="E23" s="399">
        <v>1.04</v>
      </c>
      <c r="F23" s="399">
        <v>1.29</v>
      </c>
      <c r="G23" s="435">
        <f t="shared" ref="G23:G70" si="1">+F23-E23</f>
        <v>0.25</v>
      </c>
      <c r="H23" s="608"/>
      <c r="I23" s="608"/>
      <c r="J23" s="608"/>
      <c r="K23" s="608"/>
      <c r="L23" s="609"/>
      <c r="M23" s="576"/>
      <c r="N23" s="577"/>
      <c r="O23" s="377" t="s">
        <v>228</v>
      </c>
    </row>
    <row r="24" spans="1:19" ht="66" customHeight="1" thickBot="1">
      <c r="A24" s="310" t="s">
        <v>59</v>
      </c>
      <c r="B24" s="604" t="str">
        <f t="shared" ref="B24:B70" si="2">IF(G24&gt;5,"☆☆☆☆",IF(AND(G24&gt;=2.39,G24&lt;5),"☆☆☆",IF(AND(G24&gt;=1.39,G24&lt;2.4),"☆☆",IF(AND(G24&gt;0,G24&lt;1.4),"☆",IF(AND(G24&gt;=-1.39,G24&lt;0),"★",IF(AND(G24&gt;=-2.39,G24&lt;-1.4),"★★",IF(AND(G24&gt;=-3.39,G24&lt;-2.4),"★★★")))))))</f>
        <v>☆</v>
      </c>
      <c r="C24" s="605"/>
      <c r="D24" s="606"/>
      <c r="E24" s="399">
        <v>1.81</v>
      </c>
      <c r="F24" s="399">
        <v>2.2599999999999998</v>
      </c>
      <c r="G24" s="435">
        <f t="shared" si="1"/>
        <v>0.44999999999999973</v>
      </c>
      <c r="H24" s="631"/>
      <c r="I24" s="632"/>
      <c r="J24" s="632"/>
      <c r="K24" s="632"/>
      <c r="L24" s="633"/>
      <c r="M24" s="227"/>
      <c r="N24" s="228"/>
      <c r="O24" s="377" t="s">
        <v>59</v>
      </c>
      <c r="Q24" s="62" t="s">
        <v>29</v>
      </c>
    </row>
    <row r="25" spans="1:19" ht="81" customHeight="1" thickBot="1">
      <c r="A25" s="383" t="s">
        <v>60</v>
      </c>
      <c r="B25" s="604" t="str">
        <f t="shared" si="2"/>
        <v>☆</v>
      </c>
      <c r="C25" s="605"/>
      <c r="D25" s="606"/>
      <c r="E25" s="168">
        <v>3.48</v>
      </c>
      <c r="F25" s="168">
        <v>4.28</v>
      </c>
      <c r="G25" s="435">
        <f t="shared" si="1"/>
        <v>0.80000000000000027</v>
      </c>
      <c r="H25" s="841" t="s">
        <v>381</v>
      </c>
      <c r="I25" s="842"/>
      <c r="J25" s="842"/>
      <c r="K25" s="842"/>
      <c r="L25" s="843"/>
      <c r="M25" s="846" t="s">
        <v>382</v>
      </c>
      <c r="N25" s="845">
        <v>44910</v>
      </c>
      <c r="O25" s="377" t="s">
        <v>60</v>
      </c>
    </row>
    <row r="26" spans="1:19" ht="83.25" customHeight="1" thickBot="1">
      <c r="A26" s="383" t="s">
        <v>61</v>
      </c>
      <c r="B26" s="604" t="str">
        <f t="shared" si="2"/>
        <v>☆</v>
      </c>
      <c r="C26" s="605"/>
      <c r="D26" s="606"/>
      <c r="E26" s="399">
        <v>2.2200000000000002</v>
      </c>
      <c r="F26" s="399">
        <v>2.5499999999999998</v>
      </c>
      <c r="G26" s="435">
        <f t="shared" si="1"/>
        <v>0.32999999999999963</v>
      </c>
      <c r="H26" s="607"/>
      <c r="I26" s="608"/>
      <c r="J26" s="608"/>
      <c r="K26" s="608"/>
      <c r="L26" s="609"/>
      <c r="M26" s="227"/>
      <c r="N26" s="228"/>
      <c r="O26" s="377" t="s">
        <v>61</v>
      </c>
    </row>
    <row r="27" spans="1:19" ht="78.599999999999994" customHeight="1" thickBot="1">
      <c r="A27" s="383" t="s">
        <v>62</v>
      </c>
      <c r="B27" s="604" t="str">
        <f t="shared" si="2"/>
        <v>☆</v>
      </c>
      <c r="C27" s="605"/>
      <c r="D27" s="606"/>
      <c r="E27" s="399">
        <v>0.76</v>
      </c>
      <c r="F27" s="399">
        <v>1.42</v>
      </c>
      <c r="G27" s="435">
        <f t="shared" si="1"/>
        <v>0.65999999999999992</v>
      </c>
      <c r="H27" s="607"/>
      <c r="I27" s="608"/>
      <c r="J27" s="608"/>
      <c r="K27" s="608"/>
      <c r="L27" s="609"/>
      <c r="M27" s="227"/>
      <c r="N27" s="228"/>
      <c r="O27" s="377" t="s">
        <v>62</v>
      </c>
    </row>
    <row r="28" spans="1:19" ht="87" customHeight="1" thickBot="1">
      <c r="A28" s="383" t="s">
        <v>63</v>
      </c>
      <c r="B28" s="604" t="str">
        <f t="shared" si="2"/>
        <v>☆</v>
      </c>
      <c r="C28" s="605"/>
      <c r="D28" s="606"/>
      <c r="E28" s="168">
        <v>3.72</v>
      </c>
      <c r="F28" s="168">
        <v>4.3099999999999996</v>
      </c>
      <c r="G28" s="435">
        <f t="shared" si="1"/>
        <v>0.58999999999999941</v>
      </c>
      <c r="H28" s="607"/>
      <c r="I28" s="608"/>
      <c r="J28" s="608"/>
      <c r="K28" s="608"/>
      <c r="L28" s="609"/>
      <c r="M28" s="227"/>
      <c r="N28" s="228"/>
      <c r="O28" s="377" t="s">
        <v>63</v>
      </c>
    </row>
    <row r="29" spans="1:19" ht="71.25" customHeight="1" thickBot="1">
      <c r="A29" s="383" t="s">
        <v>64</v>
      </c>
      <c r="B29" s="604" t="str">
        <f t="shared" si="2"/>
        <v>☆</v>
      </c>
      <c r="C29" s="605"/>
      <c r="D29" s="606"/>
      <c r="E29" s="399">
        <v>1.36</v>
      </c>
      <c r="F29" s="399">
        <v>1.56</v>
      </c>
      <c r="G29" s="435">
        <f t="shared" si="1"/>
        <v>0.19999999999999996</v>
      </c>
      <c r="H29" s="607"/>
      <c r="I29" s="608"/>
      <c r="J29" s="608"/>
      <c r="K29" s="608"/>
      <c r="L29" s="609"/>
      <c r="M29" s="227"/>
      <c r="N29" s="228"/>
      <c r="O29" s="377" t="s">
        <v>64</v>
      </c>
    </row>
    <row r="30" spans="1:19" ht="73.5" customHeight="1" thickBot="1">
      <c r="A30" s="383" t="s">
        <v>65</v>
      </c>
      <c r="B30" s="604" t="str">
        <f t="shared" si="2"/>
        <v>☆</v>
      </c>
      <c r="C30" s="605"/>
      <c r="D30" s="606"/>
      <c r="E30" s="399">
        <v>2.88</v>
      </c>
      <c r="F30" s="168">
        <v>3.2</v>
      </c>
      <c r="G30" s="435">
        <f t="shared" si="1"/>
        <v>0.32000000000000028</v>
      </c>
      <c r="H30" s="841" t="s">
        <v>379</v>
      </c>
      <c r="I30" s="842"/>
      <c r="J30" s="842"/>
      <c r="K30" s="842"/>
      <c r="L30" s="843"/>
      <c r="M30" s="844" t="s">
        <v>380</v>
      </c>
      <c r="N30" s="845">
        <v>44910</v>
      </c>
      <c r="O30" s="377" t="s">
        <v>65</v>
      </c>
    </row>
    <row r="31" spans="1:19" ht="75.75" customHeight="1" thickBot="1">
      <c r="A31" s="383" t="s">
        <v>66</v>
      </c>
      <c r="B31" s="604" t="str">
        <f t="shared" si="2"/>
        <v>☆</v>
      </c>
      <c r="C31" s="605"/>
      <c r="D31" s="606"/>
      <c r="E31" s="399">
        <v>1.56</v>
      </c>
      <c r="F31" s="399">
        <v>1.85</v>
      </c>
      <c r="G31" s="435">
        <f t="shared" si="1"/>
        <v>0.29000000000000004</v>
      </c>
      <c r="H31" s="607"/>
      <c r="I31" s="608"/>
      <c r="J31" s="608"/>
      <c r="K31" s="608"/>
      <c r="L31" s="609"/>
      <c r="M31" s="227"/>
      <c r="N31" s="228"/>
      <c r="O31" s="377" t="s">
        <v>66</v>
      </c>
    </row>
    <row r="32" spans="1:19" ht="78.599999999999994" customHeight="1" thickBot="1">
      <c r="A32" s="384" t="s">
        <v>67</v>
      </c>
      <c r="B32" s="604" t="str">
        <f t="shared" si="2"/>
        <v>☆</v>
      </c>
      <c r="C32" s="605"/>
      <c r="D32" s="606"/>
      <c r="E32" s="168">
        <v>4.78</v>
      </c>
      <c r="F32" s="168">
        <v>5</v>
      </c>
      <c r="G32" s="435">
        <f t="shared" si="1"/>
        <v>0.21999999999999975</v>
      </c>
      <c r="H32" s="607"/>
      <c r="I32" s="608"/>
      <c r="J32" s="608"/>
      <c r="K32" s="608"/>
      <c r="L32" s="609"/>
      <c r="M32" s="227"/>
      <c r="N32" s="228"/>
      <c r="O32" s="377" t="s">
        <v>67</v>
      </c>
    </row>
    <row r="33" spans="1:16" ht="94.95" customHeight="1" thickBot="1">
      <c r="A33" s="385" t="s">
        <v>68</v>
      </c>
      <c r="B33" s="604" t="str">
        <f t="shared" si="2"/>
        <v>☆☆</v>
      </c>
      <c r="C33" s="605"/>
      <c r="D33" s="606"/>
      <c r="E33" s="485">
        <v>7.62</v>
      </c>
      <c r="F33" s="485">
        <v>9.25</v>
      </c>
      <c r="G33" s="435">
        <f t="shared" si="1"/>
        <v>1.63</v>
      </c>
      <c r="H33" s="607"/>
      <c r="I33" s="608"/>
      <c r="J33" s="608"/>
      <c r="K33" s="608"/>
      <c r="L33" s="609"/>
      <c r="M33" s="227"/>
      <c r="N33" s="228"/>
      <c r="O33" s="377" t="s">
        <v>68</v>
      </c>
    </row>
    <row r="34" spans="1:16" ht="81" customHeight="1" thickBot="1">
      <c r="A34" s="310" t="s">
        <v>69</v>
      </c>
      <c r="B34" s="604" t="str">
        <f t="shared" si="2"/>
        <v>☆</v>
      </c>
      <c r="C34" s="605"/>
      <c r="D34" s="606"/>
      <c r="E34" s="168">
        <v>4.66</v>
      </c>
      <c r="F34" s="168">
        <v>5.87</v>
      </c>
      <c r="G34" s="435">
        <f t="shared" si="1"/>
        <v>1.21</v>
      </c>
      <c r="H34" s="607"/>
      <c r="I34" s="608"/>
      <c r="J34" s="608"/>
      <c r="K34" s="608"/>
      <c r="L34" s="609"/>
      <c r="M34" s="578"/>
      <c r="N34" s="579"/>
      <c r="O34" s="377" t="s">
        <v>69</v>
      </c>
    </row>
    <row r="35" spans="1:16" ht="94.5" customHeight="1" thickBot="1">
      <c r="A35" s="384" t="s">
        <v>70</v>
      </c>
      <c r="B35" s="604" t="str">
        <f t="shared" si="2"/>
        <v>☆</v>
      </c>
      <c r="C35" s="605"/>
      <c r="D35" s="606"/>
      <c r="E35" s="485">
        <v>6.72</v>
      </c>
      <c r="F35" s="485">
        <v>7.6</v>
      </c>
      <c r="G35" s="435">
        <f t="shared" si="1"/>
        <v>0.87999999999999989</v>
      </c>
      <c r="H35" s="634"/>
      <c r="I35" s="635"/>
      <c r="J35" s="635"/>
      <c r="K35" s="635"/>
      <c r="L35" s="636"/>
      <c r="M35" s="580"/>
      <c r="N35" s="581"/>
      <c r="O35" s="377" t="s">
        <v>70</v>
      </c>
    </row>
    <row r="36" spans="1:16" ht="92.4" customHeight="1" thickBot="1">
      <c r="A36" s="386" t="s">
        <v>71</v>
      </c>
      <c r="B36" s="604" t="str">
        <f t="shared" si="2"/>
        <v>☆</v>
      </c>
      <c r="C36" s="605"/>
      <c r="D36" s="606"/>
      <c r="E36" s="168">
        <v>3.93</v>
      </c>
      <c r="F36" s="168">
        <v>5.15</v>
      </c>
      <c r="G36" s="435">
        <f t="shared" si="1"/>
        <v>1.2200000000000002</v>
      </c>
      <c r="H36" s="607"/>
      <c r="I36" s="608"/>
      <c r="J36" s="608"/>
      <c r="K36" s="608"/>
      <c r="L36" s="609"/>
      <c r="M36" s="582"/>
      <c r="N36" s="583"/>
      <c r="O36" s="377" t="s">
        <v>71</v>
      </c>
    </row>
    <row r="37" spans="1:16" ht="87.75" customHeight="1" thickBot="1">
      <c r="A37" s="383" t="s">
        <v>72</v>
      </c>
      <c r="B37" s="604" t="str">
        <f t="shared" si="2"/>
        <v>☆</v>
      </c>
      <c r="C37" s="605"/>
      <c r="D37" s="606"/>
      <c r="E37" s="399">
        <v>1.71</v>
      </c>
      <c r="F37" s="399">
        <v>2.13</v>
      </c>
      <c r="G37" s="435">
        <f t="shared" si="1"/>
        <v>0.41999999999999993</v>
      </c>
      <c r="H37" s="607"/>
      <c r="I37" s="608"/>
      <c r="J37" s="608"/>
      <c r="K37" s="608"/>
      <c r="L37" s="609"/>
      <c r="M37" s="227"/>
      <c r="N37" s="228"/>
      <c r="O37" s="377" t="s">
        <v>72</v>
      </c>
    </row>
    <row r="38" spans="1:16" ht="75.75" customHeight="1" thickBot="1">
      <c r="A38" s="383" t="s">
        <v>73</v>
      </c>
      <c r="B38" s="604" t="str">
        <f t="shared" si="2"/>
        <v>★</v>
      </c>
      <c r="C38" s="605"/>
      <c r="D38" s="606"/>
      <c r="E38" s="168">
        <v>3.83</v>
      </c>
      <c r="F38" s="168">
        <v>3.66</v>
      </c>
      <c r="G38" s="435">
        <f t="shared" si="1"/>
        <v>-0.16999999999999993</v>
      </c>
      <c r="H38" s="607"/>
      <c r="I38" s="608"/>
      <c r="J38" s="608"/>
      <c r="K38" s="608"/>
      <c r="L38" s="609"/>
      <c r="M38" s="584"/>
      <c r="N38" s="585"/>
      <c r="O38" s="377" t="s">
        <v>73</v>
      </c>
    </row>
    <row r="39" spans="1:16" ht="70.2" customHeight="1" thickBot="1">
      <c r="A39" s="383" t="s">
        <v>74</v>
      </c>
      <c r="B39" s="604" t="str">
        <f t="shared" si="2"/>
        <v>☆☆</v>
      </c>
      <c r="C39" s="605"/>
      <c r="D39" s="606"/>
      <c r="E39" s="168">
        <v>5.07</v>
      </c>
      <c r="F39" s="485">
        <v>6.59</v>
      </c>
      <c r="G39" s="435">
        <f t="shared" si="1"/>
        <v>1.5199999999999996</v>
      </c>
      <c r="H39" s="607"/>
      <c r="I39" s="608"/>
      <c r="J39" s="608"/>
      <c r="K39" s="608"/>
      <c r="L39" s="609"/>
      <c r="M39" s="582"/>
      <c r="N39" s="583"/>
      <c r="O39" s="377" t="s">
        <v>74</v>
      </c>
    </row>
    <row r="40" spans="1:16" ht="78.75" customHeight="1" thickBot="1">
      <c r="A40" s="383" t="s">
        <v>75</v>
      </c>
      <c r="B40" s="604" t="b">
        <f t="shared" si="2"/>
        <v>0</v>
      </c>
      <c r="C40" s="605"/>
      <c r="D40" s="606"/>
      <c r="E40" s="524">
        <v>14.48</v>
      </c>
      <c r="F40" s="485">
        <v>10.39</v>
      </c>
      <c r="G40" s="435">
        <f t="shared" si="1"/>
        <v>-4.09</v>
      </c>
      <c r="H40" s="607"/>
      <c r="I40" s="608"/>
      <c r="J40" s="608"/>
      <c r="K40" s="608"/>
      <c r="L40" s="609"/>
      <c r="M40" s="584"/>
      <c r="N40" s="585"/>
      <c r="O40" s="377" t="s">
        <v>75</v>
      </c>
    </row>
    <row r="41" spans="1:16" ht="66" customHeight="1" thickBot="1">
      <c r="A41" s="383" t="s">
        <v>76</v>
      </c>
      <c r="B41" s="604" t="str">
        <f t="shared" si="2"/>
        <v>★</v>
      </c>
      <c r="C41" s="605"/>
      <c r="D41" s="606"/>
      <c r="E41" s="399">
        <v>2.79</v>
      </c>
      <c r="F41" s="399">
        <v>2.71</v>
      </c>
      <c r="G41" s="435">
        <f t="shared" si="1"/>
        <v>-8.0000000000000071E-2</v>
      </c>
      <c r="H41" s="607"/>
      <c r="I41" s="608"/>
      <c r="J41" s="608"/>
      <c r="K41" s="608"/>
      <c r="L41" s="609"/>
      <c r="M41" s="227"/>
      <c r="N41" s="228"/>
      <c r="O41" s="377" t="s">
        <v>76</v>
      </c>
    </row>
    <row r="42" spans="1:16" ht="77.25" customHeight="1" thickBot="1">
      <c r="A42" s="383" t="s">
        <v>77</v>
      </c>
      <c r="B42" s="604" t="str">
        <f t="shared" si="2"/>
        <v>★</v>
      </c>
      <c r="C42" s="605"/>
      <c r="D42" s="606"/>
      <c r="E42" s="168">
        <v>3.5</v>
      </c>
      <c r="F42" s="399">
        <v>2.94</v>
      </c>
      <c r="G42" s="435">
        <f t="shared" si="1"/>
        <v>-0.56000000000000005</v>
      </c>
      <c r="H42" s="607"/>
      <c r="I42" s="608"/>
      <c r="J42" s="608"/>
      <c r="K42" s="608"/>
      <c r="L42" s="609"/>
      <c r="M42" s="582"/>
      <c r="N42" s="228"/>
      <c r="O42" s="377" t="s">
        <v>77</v>
      </c>
      <c r="P42" s="62" t="s">
        <v>214</v>
      </c>
    </row>
    <row r="43" spans="1:16" ht="69.75" customHeight="1" thickBot="1">
      <c r="A43" s="383" t="s">
        <v>78</v>
      </c>
      <c r="B43" s="604" t="str">
        <f t="shared" si="2"/>
        <v>☆</v>
      </c>
      <c r="C43" s="605"/>
      <c r="D43" s="606"/>
      <c r="E43" s="399">
        <v>1.91</v>
      </c>
      <c r="F43" s="399">
        <v>1.98</v>
      </c>
      <c r="G43" s="435">
        <f t="shared" si="1"/>
        <v>7.0000000000000062E-2</v>
      </c>
      <c r="H43" s="607" t="s">
        <v>269</v>
      </c>
      <c r="I43" s="608"/>
      <c r="J43" s="608"/>
      <c r="K43" s="608"/>
      <c r="L43" s="609"/>
      <c r="M43" s="227" t="s">
        <v>270</v>
      </c>
      <c r="N43" s="228">
        <v>44904</v>
      </c>
      <c r="O43" s="377" t="s">
        <v>78</v>
      </c>
    </row>
    <row r="44" spans="1:16" ht="77.25" customHeight="1" thickBot="1">
      <c r="A44" s="387" t="s">
        <v>79</v>
      </c>
      <c r="B44" s="604" t="str">
        <f t="shared" si="2"/>
        <v>☆</v>
      </c>
      <c r="C44" s="605"/>
      <c r="D44" s="606"/>
      <c r="E44" s="399">
        <v>2.98</v>
      </c>
      <c r="F44" s="168">
        <v>3.64</v>
      </c>
      <c r="G44" s="435">
        <f t="shared" si="1"/>
        <v>0.66000000000000014</v>
      </c>
      <c r="H44" s="607"/>
      <c r="I44" s="608"/>
      <c r="J44" s="608"/>
      <c r="K44" s="608"/>
      <c r="L44" s="609"/>
      <c r="M44" s="227"/>
      <c r="N44" s="586"/>
      <c r="O44" s="377" t="s">
        <v>79</v>
      </c>
    </row>
    <row r="45" spans="1:16" ht="81.75" customHeight="1" thickBot="1">
      <c r="A45" s="383" t="s">
        <v>80</v>
      </c>
      <c r="B45" s="604" t="str">
        <f t="shared" si="2"/>
        <v>☆</v>
      </c>
      <c r="C45" s="605"/>
      <c r="D45" s="606"/>
      <c r="E45" s="168">
        <v>3.27</v>
      </c>
      <c r="F45" s="168">
        <v>3.42</v>
      </c>
      <c r="G45" s="435">
        <f t="shared" si="1"/>
        <v>0.14999999999999991</v>
      </c>
      <c r="H45" s="607"/>
      <c r="I45" s="608"/>
      <c r="J45" s="608"/>
      <c r="K45" s="608"/>
      <c r="L45" s="609"/>
      <c r="M45" s="227"/>
      <c r="N45" s="587"/>
      <c r="O45" s="377" t="s">
        <v>80</v>
      </c>
    </row>
    <row r="46" spans="1:16" ht="72.75" customHeight="1" thickBot="1">
      <c r="A46" s="383" t="s">
        <v>81</v>
      </c>
      <c r="B46" s="604" t="s">
        <v>302</v>
      </c>
      <c r="C46" s="605"/>
      <c r="D46" s="606"/>
      <c r="E46" s="168">
        <v>4.91</v>
      </c>
      <c r="F46" s="168">
        <v>4.91</v>
      </c>
      <c r="G46" s="435">
        <f t="shared" si="1"/>
        <v>0</v>
      </c>
      <c r="H46" s="607"/>
      <c r="I46" s="608"/>
      <c r="J46" s="608"/>
      <c r="K46" s="608"/>
      <c r="L46" s="609"/>
      <c r="M46" s="227"/>
      <c r="N46" s="228"/>
      <c r="O46" s="377" t="s">
        <v>81</v>
      </c>
    </row>
    <row r="47" spans="1:16" ht="81.75" customHeight="1" thickBot="1">
      <c r="A47" s="383" t="s">
        <v>82</v>
      </c>
      <c r="B47" s="604" t="str">
        <f t="shared" si="2"/>
        <v>☆</v>
      </c>
      <c r="C47" s="605"/>
      <c r="D47" s="606"/>
      <c r="E47" s="399">
        <v>2.19</v>
      </c>
      <c r="F47" s="399">
        <v>2.61</v>
      </c>
      <c r="G47" s="435">
        <f t="shared" si="1"/>
        <v>0.41999999999999993</v>
      </c>
      <c r="H47" s="607"/>
      <c r="I47" s="608"/>
      <c r="J47" s="608"/>
      <c r="K47" s="608"/>
      <c r="L47" s="609"/>
      <c r="M47" s="588"/>
      <c r="N47" s="228"/>
      <c r="O47" s="377" t="s">
        <v>82</v>
      </c>
    </row>
    <row r="48" spans="1:16" ht="78.75" customHeight="1" thickBot="1">
      <c r="A48" s="383" t="s">
        <v>83</v>
      </c>
      <c r="B48" s="604" t="str">
        <f t="shared" si="2"/>
        <v>☆</v>
      </c>
      <c r="C48" s="605"/>
      <c r="D48" s="606"/>
      <c r="E48" s="399">
        <v>2.0499999999999998</v>
      </c>
      <c r="F48" s="399">
        <v>2.5499999999999998</v>
      </c>
      <c r="G48" s="435">
        <f t="shared" si="1"/>
        <v>0.5</v>
      </c>
      <c r="H48" s="637"/>
      <c r="I48" s="638"/>
      <c r="J48" s="638"/>
      <c r="K48" s="638"/>
      <c r="L48" s="639"/>
      <c r="M48" s="227"/>
      <c r="N48" s="228"/>
      <c r="O48" s="377" t="s">
        <v>83</v>
      </c>
    </row>
    <row r="49" spans="1:15" ht="74.25" customHeight="1" thickBot="1">
      <c r="A49" s="383" t="s">
        <v>84</v>
      </c>
      <c r="B49" s="604" t="str">
        <f t="shared" si="2"/>
        <v>☆</v>
      </c>
      <c r="C49" s="605"/>
      <c r="D49" s="606"/>
      <c r="E49" s="168">
        <v>3.35</v>
      </c>
      <c r="F49" s="168">
        <v>3.69</v>
      </c>
      <c r="G49" s="435">
        <f t="shared" si="1"/>
        <v>0.33999999999999986</v>
      </c>
      <c r="H49" s="607" t="s">
        <v>267</v>
      </c>
      <c r="I49" s="608"/>
      <c r="J49" s="608"/>
      <c r="K49" s="608"/>
      <c r="L49" s="609"/>
      <c r="M49" s="589" t="s">
        <v>268</v>
      </c>
      <c r="N49" s="228">
        <v>44904</v>
      </c>
      <c r="O49" s="377" t="s">
        <v>84</v>
      </c>
    </row>
    <row r="50" spans="1:15" ht="73.2" customHeight="1" thickBot="1">
      <c r="A50" s="383" t="s">
        <v>85</v>
      </c>
      <c r="B50" s="604" t="str">
        <f t="shared" si="2"/>
        <v>☆</v>
      </c>
      <c r="C50" s="605"/>
      <c r="D50" s="606"/>
      <c r="E50" s="168">
        <v>3.29</v>
      </c>
      <c r="F50" s="168">
        <v>3.85</v>
      </c>
      <c r="G50" s="435">
        <f t="shared" si="1"/>
        <v>0.56000000000000005</v>
      </c>
      <c r="H50" s="637"/>
      <c r="I50" s="638"/>
      <c r="J50" s="638"/>
      <c r="K50" s="638"/>
      <c r="L50" s="639"/>
      <c r="M50" s="227"/>
      <c r="N50" s="228"/>
      <c r="O50" s="377" t="s">
        <v>85</v>
      </c>
    </row>
    <row r="51" spans="1:15" ht="73.5" customHeight="1" thickBot="1">
      <c r="A51" s="383" t="s">
        <v>86</v>
      </c>
      <c r="B51" s="604" t="str">
        <f t="shared" si="2"/>
        <v>☆</v>
      </c>
      <c r="C51" s="605"/>
      <c r="D51" s="606"/>
      <c r="E51" s="399">
        <v>2.2599999999999998</v>
      </c>
      <c r="F51" s="399">
        <v>2.59</v>
      </c>
      <c r="G51" s="435">
        <f t="shared" si="1"/>
        <v>0.33000000000000007</v>
      </c>
      <c r="H51" s="607"/>
      <c r="I51" s="608"/>
      <c r="J51" s="608"/>
      <c r="K51" s="608"/>
      <c r="L51" s="609"/>
      <c r="M51" s="584"/>
      <c r="N51" s="585"/>
      <c r="O51" s="377" t="s">
        <v>86</v>
      </c>
    </row>
    <row r="52" spans="1:15" ht="75" customHeight="1" thickBot="1">
      <c r="A52" s="383" t="s">
        <v>87</v>
      </c>
      <c r="B52" s="604" t="str">
        <f t="shared" si="2"/>
        <v>☆</v>
      </c>
      <c r="C52" s="605"/>
      <c r="D52" s="606"/>
      <c r="E52" s="399">
        <v>2.83</v>
      </c>
      <c r="F52" s="168">
        <v>3.83</v>
      </c>
      <c r="G52" s="435">
        <f t="shared" si="1"/>
        <v>1</v>
      </c>
      <c r="H52" s="607" t="s">
        <v>271</v>
      </c>
      <c r="I52" s="608"/>
      <c r="J52" s="608"/>
      <c r="K52" s="608"/>
      <c r="L52" s="609"/>
      <c r="M52" s="227" t="s">
        <v>272</v>
      </c>
      <c r="N52" s="228">
        <v>44903</v>
      </c>
      <c r="O52" s="377" t="s">
        <v>87</v>
      </c>
    </row>
    <row r="53" spans="1:15" ht="77.25" customHeight="1" thickBot="1">
      <c r="A53" s="383" t="s">
        <v>88</v>
      </c>
      <c r="B53" s="604" t="str">
        <f t="shared" si="2"/>
        <v>★</v>
      </c>
      <c r="C53" s="605"/>
      <c r="D53" s="606"/>
      <c r="E53" s="399">
        <v>2.21</v>
      </c>
      <c r="F53" s="399">
        <v>1.84</v>
      </c>
      <c r="G53" s="435">
        <f t="shared" si="1"/>
        <v>-0.36999999999999988</v>
      </c>
      <c r="H53" s="640"/>
      <c r="I53" s="641"/>
      <c r="J53" s="641"/>
      <c r="K53" s="641"/>
      <c r="L53" s="642"/>
      <c r="M53" s="513"/>
      <c r="N53" s="514"/>
      <c r="O53" s="377" t="s">
        <v>88</v>
      </c>
    </row>
    <row r="54" spans="1:15" ht="63.75" customHeight="1" thickBot="1">
      <c r="A54" s="383" t="s">
        <v>89</v>
      </c>
      <c r="B54" s="604" t="str">
        <f t="shared" si="2"/>
        <v>★</v>
      </c>
      <c r="C54" s="605"/>
      <c r="D54" s="606"/>
      <c r="E54" s="168">
        <v>3.43</v>
      </c>
      <c r="F54" s="168">
        <v>3.39</v>
      </c>
      <c r="G54" s="435">
        <f t="shared" si="1"/>
        <v>-4.0000000000000036E-2</v>
      </c>
      <c r="H54" s="640"/>
      <c r="I54" s="641"/>
      <c r="J54" s="641"/>
      <c r="K54" s="641"/>
      <c r="L54" s="642"/>
      <c r="M54" s="513"/>
      <c r="N54" s="514"/>
      <c r="O54" s="377" t="s">
        <v>89</v>
      </c>
    </row>
    <row r="55" spans="1:15" ht="93.6" customHeight="1" thickBot="1">
      <c r="A55" s="383" t="s">
        <v>90</v>
      </c>
      <c r="B55" s="604" t="str">
        <f t="shared" si="2"/>
        <v>☆</v>
      </c>
      <c r="C55" s="605"/>
      <c r="D55" s="606"/>
      <c r="E55" s="168">
        <v>4.33</v>
      </c>
      <c r="F55" s="168">
        <v>4.46</v>
      </c>
      <c r="G55" s="435">
        <f t="shared" si="1"/>
        <v>0.12999999999999989</v>
      </c>
      <c r="H55" s="640"/>
      <c r="I55" s="641"/>
      <c r="J55" s="641"/>
      <c r="K55" s="641"/>
      <c r="L55" s="642"/>
      <c r="M55" s="513"/>
      <c r="N55" s="514"/>
      <c r="O55" s="377" t="s">
        <v>90</v>
      </c>
    </row>
    <row r="56" spans="1:15" ht="80.25" customHeight="1" thickBot="1">
      <c r="A56" s="383" t="s">
        <v>91</v>
      </c>
      <c r="B56" s="604" t="str">
        <f t="shared" si="2"/>
        <v>☆</v>
      </c>
      <c r="C56" s="605"/>
      <c r="D56" s="606"/>
      <c r="E56" s="168">
        <v>3.87</v>
      </c>
      <c r="F56" s="168">
        <v>4.46</v>
      </c>
      <c r="G56" s="435">
        <f t="shared" si="1"/>
        <v>0.58999999999999986</v>
      </c>
      <c r="H56" s="640"/>
      <c r="I56" s="641"/>
      <c r="J56" s="641"/>
      <c r="K56" s="641"/>
      <c r="L56" s="642"/>
      <c r="M56" s="513"/>
      <c r="N56" s="514"/>
      <c r="O56" s="377" t="s">
        <v>91</v>
      </c>
    </row>
    <row r="57" spans="1:15" ht="63.75" customHeight="1" thickBot="1">
      <c r="A57" s="383" t="s">
        <v>92</v>
      </c>
      <c r="B57" s="604" t="str">
        <f t="shared" si="2"/>
        <v>★</v>
      </c>
      <c r="C57" s="605"/>
      <c r="D57" s="606"/>
      <c r="E57" s="399">
        <v>2.1800000000000002</v>
      </c>
      <c r="F57" s="399">
        <v>1.67</v>
      </c>
      <c r="G57" s="435">
        <f t="shared" si="1"/>
        <v>-0.51000000000000023</v>
      </c>
      <c r="H57" s="643"/>
      <c r="I57" s="644"/>
      <c r="J57" s="644"/>
      <c r="K57" s="644"/>
      <c r="L57" s="645"/>
      <c r="M57" s="513"/>
      <c r="N57" s="514"/>
      <c r="O57" s="377" t="s">
        <v>92</v>
      </c>
    </row>
    <row r="58" spans="1:15" ht="69.75" customHeight="1" thickBot="1">
      <c r="A58" s="383" t="s">
        <v>93</v>
      </c>
      <c r="B58" s="604" t="str">
        <f t="shared" si="2"/>
        <v>☆</v>
      </c>
      <c r="C58" s="605"/>
      <c r="D58" s="606"/>
      <c r="E58" s="399">
        <v>2.91</v>
      </c>
      <c r="F58" s="168">
        <v>4.09</v>
      </c>
      <c r="G58" s="435">
        <f t="shared" si="1"/>
        <v>1.1799999999999997</v>
      </c>
      <c r="H58" s="640"/>
      <c r="I58" s="641"/>
      <c r="J58" s="641"/>
      <c r="K58" s="641"/>
      <c r="L58" s="642"/>
      <c r="M58" s="513"/>
      <c r="N58" s="514"/>
      <c r="O58" s="377" t="s">
        <v>93</v>
      </c>
    </row>
    <row r="59" spans="1:15" ht="76.2" customHeight="1" thickBot="1">
      <c r="A59" s="383" t="s">
        <v>94</v>
      </c>
      <c r="B59" s="604" t="str">
        <f t="shared" si="2"/>
        <v>★</v>
      </c>
      <c r="C59" s="605"/>
      <c r="D59" s="606"/>
      <c r="E59" s="399">
        <v>2.68</v>
      </c>
      <c r="F59" s="399">
        <v>2.54</v>
      </c>
      <c r="G59" s="435">
        <f t="shared" si="1"/>
        <v>-0.14000000000000012</v>
      </c>
      <c r="H59" s="640"/>
      <c r="I59" s="641"/>
      <c r="J59" s="641"/>
      <c r="K59" s="641"/>
      <c r="L59" s="642"/>
      <c r="M59" s="515"/>
      <c r="N59" s="516"/>
      <c r="O59" s="377" t="s">
        <v>94</v>
      </c>
    </row>
    <row r="60" spans="1:15" ht="91.95" customHeight="1" thickBot="1">
      <c r="A60" s="383" t="s">
        <v>95</v>
      </c>
      <c r="B60" s="604" t="str">
        <f t="shared" si="2"/>
        <v>☆</v>
      </c>
      <c r="C60" s="605"/>
      <c r="D60" s="606"/>
      <c r="E60" s="168">
        <v>3.78</v>
      </c>
      <c r="F60" s="168">
        <v>4.8899999999999997</v>
      </c>
      <c r="G60" s="435">
        <f t="shared" si="1"/>
        <v>1.1099999999999999</v>
      </c>
      <c r="H60" s="640"/>
      <c r="I60" s="641"/>
      <c r="J60" s="641"/>
      <c r="K60" s="641"/>
      <c r="L60" s="642"/>
      <c r="M60" s="513"/>
      <c r="N60" s="514"/>
      <c r="O60" s="377" t="s">
        <v>95</v>
      </c>
    </row>
    <row r="61" spans="1:15" ht="81" customHeight="1" thickBot="1">
      <c r="A61" s="383" t="s">
        <v>96</v>
      </c>
      <c r="B61" s="604" t="str">
        <f t="shared" si="2"/>
        <v>★</v>
      </c>
      <c r="C61" s="605"/>
      <c r="D61" s="606"/>
      <c r="E61" s="399">
        <v>1.78</v>
      </c>
      <c r="F61" s="399">
        <v>1.52</v>
      </c>
      <c r="G61" s="435">
        <f t="shared" si="1"/>
        <v>-0.26</v>
      </c>
      <c r="H61" s="640"/>
      <c r="I61" s="641"/>
      <c r="J61" s="641"/>
      <c r="K61" s="641"/>
      <c r="L61" s="642"/>
      <c r="M61" s="513"/>
      <c r="N61" s="514"/>
      <c r="O61" s="377" t="s">
        <v>96</v>
      </c>
    </row>
    <row r="62" spans="1:15" ht="75.599999999999994" customHeight="1" thickBot="1">
      <c r="A62" s="383" t="s">
        <v>97</v>
      </c>
      <c r="B62" s="604" t="str">
        <f t="shared" si="2"/>
        <v>☆</v>
      </c>
      <c r="C62" s="605"/>
      <c r="D62" s="606"/>
      <c r="E62" s="168">
        <v>5.38</v>
      </c>
      <c r="F62" s="485">
        <v>6.44</v>
      </c>
      <c r="G62" s="435">
        <f t="shared" si="1"/>
        <v>1.0600000000000005</v>
      </c>
      <c r="H62" s="640"/>
      <c r="I62" s="641"/>
      <c r="J62" s="641"/>
      <c r="K62" s="641"/>
      <c r="L62" s="642"/>
      <c r="M62" s="517"/>
      <c r="N62" s="514"/>
      <c r="O62" s="377" t="s">
        <v>97</v>
      </c>
    </row>
    <row r="63" spans="1:15" ht="87" customHeight="1" thickBot="1">
      <c r="A63" s="383" t="s">
        <v>98</v>
      </c>
      <c r="B63" s="604" t="str">
        <f t="shared" si="2"/>
        <v>★</v>
      </c>
      <c r="C63" s="605"/>
      <c r="D63" s="606"/>
      <c r="E63" s="168">
        <v>3.78</v>
      </c>
      <c r="F63" s="168">
        <v>3.57</v>
      </c>
      <c r="G63" s="435">
        <f t="shared" si="1"/>
        <v>-0.20999999999999996</v>
      </c>
      <c r="H63" s="640"/>
      <c r="I63" s="641"/>
      <c r="J63" s="641"/>
      <c r="K63" s="641"/>
      <c r="L63" s="642"/>
      <c r="M63" s="518"/>
      <c r="N63" s="514"/>
      <c r="O63" s="377" t="s">
        <v>98</v>
      </c>
    </row>
    <row r="64" spans="1:15" ht="73.2" customHeight="1" thickBot="1">
      <c r="A64" s="383" t="s">
        <v>99</v>
      </c>
      <c r="B64" s="604" t="str">
        <f t="shared" si="2"/>
        <v>☆</v>
      </c>
      <c r="C64" s="605"/>
      <c r="D64" s="606"/>
      <c r="E64" s="399">
        <v>2.5</v>
      </c>
      <c r="F64" s="168">
        <v>3</v>
      </c>
      <c r="G64" s="435">
        <f t="shared" si="1"/>
        <v>0.5</v>
      </c>
      <c r="H64" s="685"/>
      <c r="I64" s="686"/>
      <c r="J64" s="686"/>
      <c r="K64" s="686"/>
      <c r="L64" s="687"/>
      <c r="M64" s="513"/>
      <c r="N64" s="514"/>
      <c r="O64" s="377" t="s">
        <v>99</v>
      </c>
    </row>
    <row r="65" spans="1:18" ht="80.25" customHeight="1" thickBot="1">
      <c r="A65" s="383" t="s">
        <v>100</v>
      </c>
      <c r="B65" s="604" t="str">
        <f t="shared" si="2"/>
        <v>☆☆</v>
      </c>
      <c r="C65" s="605"/>
      <c r="D65" s="606"/>
      <c r="E65" s="168">
        <v>4.62</v>
      </c>
      <c r="F65" s="485">
        <v>6.48</v>
      </c>
      <c r="G65" s="435">
        <f t="shared" si="1"/>
        <v>1.8600000000000003</v>
      </c>
      <c r="H65" s="643"/>
      <c r="I65" s="644"/>
      <c r="J65" s="644"/>
      <c r="K65" s="644"/>
      <c r="L65" s="645"/>
      <c r="M65" s="519"/>
      <c r="N65" s="514"/>
      <c r="O65" s="377" t="s">
        <v>100</v>
      </c>
    </row>
    <row r="66" spans="1:18" ht="88.5" customHeight="1" thickBot="1">
      <c r="A66" s="383" t="s">
        <v>101</v>
      </c>
      <c r="B66" s="604" t="str">
        <f t="shared" si="2"/>
        <v>☆</v>
      </c>
      <c r="C66" s="605"/>
      <c r="D66" s="606"/>
      <c r="E66" s="485">
        <v>6.92</v>
      </c>
      <c r="F66" s="485">
        <v>8.11</v>
      </c>
      <c r="G66" s="435">
        <f t="shared" si="1"/>
        <v>1.1899999999999995</v>
      </c>
      <c r="H66" s="643"/>
      <c r="I66" s="644"/>
      <c r="J66" s="644"/>
      <c r="K66" s="644"/>
      <c r="L66" s="645"/>
      <c r="M66" s="513"/>
      <c r="N66" s="514"/>
      <c r="O66" s="377" t="s">
        <v>101</v>
      </c>
    </row>
    <row r="67" spans="1:18" ht="78.75" customHeight="1" thickBot="1">
      <c r="A67" s="383" t="s">
        <v>102</v>
      </c>
      <c r="B67" s="604" t="str">
        <f t="shared" si="2"/>
        <v>☆</v>
      </c>
      <c r="C67" s="605"/>
      <c r="D67" s="606"/>
      <c r="E67" s="168">
        <v>4.8600000000000003</v>
      </c>
      <c r="F67" s="168">
        <v>5.1100000000000003</v>
      </c>
      <c r="G67" s="435">
        <f t="shared" si="1"/>
        <v>0.25</v>
      </c>
      <c r="H67" s="640"/>
      <c r="I67" s="641"/>
      <c r="J67" s="641"/>
      <c r="K67" s="641"/>
      <c r="L67" s="642"/>
      <c r="M67" s="513"/>
      <c r="N67" s="514"/>
      <c r="O67" s="377" t="s">
        <v>102</v>
      </c>
    </row>
    <row r="68" spans="1:18" ht="63" customHeight="1" thickBot="1">
      <c r="A68" s="386" t="s">
        <v>103</v>
      </c>
      <c r="B68" s="604" t="str">
        <f t="shared" si="2"/>
        <v>☆</v>
      </c>
      <c r="C68" s="605"/>
      <c r="D68" s="606"/>
      <c r="E68" s="399">
        <v>2.61</v>
      </c>
      <c r="F68" s="399">
        <v>2.98</v>
      </c>
      <c r="G68" s="435">
        <f t="shared" si="1"/>
        <v>0.37000000000000011</v>
      </c>
      <c r="H68" s="640"/>
      <c r="I68" s="641"/>
      <c r="J68" s="641"/>
      <c r="K68" s="641"/>
      <c r="L68" s="642"/>
      <c r="M68" s="515"/>
      <c r="N68" s="514"/>
      <c r="O68" s="377" t="s">
        <v>103</v>
      </c>
    </row>
    <row r="69" spans="1:18" ht="72.75" customHeight="1" thickBot="1">
      <c r="A69" s="384" t="s">
        <v>104</v>
      </c>
      <c r="B69" s="604" t="str">
        <f t="shared" si="2"/>
        <v>★</v>
      </c>
      <c r="C69" s="605"/>
      <c r="D69" s="606"/>
      <c r="E69" s="508">
        <v>1.79</v>
      </c>
      <c r="F69" s="508">
        <v>1.33</v>
      </c>
      <c r="G69" s="435">
        <f t="shared" si="1"/>
        <v>-0.45999999999999996</v>
      </c>
      <c r="H69" s="637"/>
      <c r="I69" s="638"/>
      <c r="J69" s="638"/>
      <c r="K69" s="638"/>
      <c r="L69" s="639"/>
      <c r="M69" s="227"/>
      <c r="N69" s="228"/>
      <c r="O69" s="377" t="s">
        <v>104</v>
      </c>
    </row>
    <row r="70" spans="1:18" ht="58.5" customHeight="1" thickBot="1">
      <c r="A70" s="311" t="s">
        <v>105</v>
      </c>
      <c r="B70" s="604" t="str">
        <f t="shared" si="2"/>
        <v>☆</v>
      </c>
      <c r="C70" s="605"/>
      <c r="D70" s="606"/>
      <c r="E70" s="168">
        <v>3.82</v>
      </c>
      <c r="F70" s="168">
        <v>4.38</v>
      </c>
      <c r="G70" s="435">
        <f t="shared" si="1"/>
        <v>0.56000000000000005</v>
      </c>
      <c r="H70" s="607"/>
      <c r="I70" s="608"/>
      <c r="J70" s="608"/>
      <c r="K70" s="608"/>
      <c r="L70" s="609"/>
      <c r="M70" s="312"/>
      <c r="N70" s="228"/>
      <c r="O70" s="377"/>
    </row>
    <row r="71" spans="1:18" ht="42.75" customHeight="1" thickBot="1">
      <c r="A71" s="313"/>
      <c r="B71" s="313"/>
      <c r="C71" s="313"/>
      <c r="D71" s="313"/>
      <c r="E71" s="676"/>
      <c r="F71" s="676"/>
      <c r="G71" s="676"/>
      <c r="H71" s="676"/>
      <c r="I71" s="676"/>
      <c r="J71" s="676"/>
      <c r="K71" s="676"/>
      <c r="L71" s="676"/>
      <c r="M71" s="63">
        <f>COUNTIF(E23:E69,"&gt;=10")</f>
        <v>1</v>
      </c>
      <c r="N71" s="63">
        <f>COUNTIF(F23:F69,"&gt;=10")</f>
        <v>1</v>
      </c>
      <c r="O71" s="63" t="s">
        <v>29</v>
      </c>
    </row>
    <row r="72" spans="1:18" ht="36.75" customHeight="1" thickBot="1">
      <c r="A72" s="84" t="s">
        <v>21</v>
      </c>
      <c r="B72" s="85"/>
      <c r="C72" s="149"/>
      <c r="D72" s="149"/>
      <c r="E72" s="677" t="s">
        <v>20</v>
      </c>
      <c r="F72" s="677"/>
      <c r="G72" s="677"/>
      <c r="H72" s="678" t="s">
        <v>247</v>
      </c>
      <c r="I72" s="679"/>
      <c r="J72" s="85"/>
      <c r="K72" s="86"/>
      <c r="L72" s="86"/>
      <c r="M72" s="87"/>
      <c r="N72" s="88"/>
    </row>
    <row r="73" spans="1:18" ht="36.75" customHeight="1" thickBot="1">
      <c r="A73" s="89"/>
      <c r="B73" s="314"/>
      <c r="C73" s="680" t="s">
        <v>106</v>
      </c>
      <c r="D73" s="681"/>
      <c r="E73" s="681"/>
      <c r="F73" s="682"/>
      <c r="G73" s="90">
        <f>+F70</f>
        <v>4.38</v>
      </c>
      <c r="H73" s="91" t="s">
        <v>107</v>
      </c>
      <c r="I73" s="683">
        <f>+G70</f>
        <v>0.56000000000000005</v>
      </c>
      <c r="J73" s="684"/>
      <c r="K73" s="315"/>
      <c r="L73" s="315"/>
      <c r="M73" s="316"/>
      <c r="N73" s="92"/>
    </row>
    <row r="74" spans="1:18" ht="36.75" customHeight="1" thickBot="1">
      <c r="A74" s="89"/>
      <c r="B74" s="314"/>
      <c r="C74" s="646" t="s">
        <v>108</v>
      </c>
      <c r="D74" s="647"/>
      <c r="E74" s="647"/>
      <c r="F74" s="648"/>
      <c r="G74" s="93">
        <f>+F35</f>
        <v>7.6</v>
      </c>
      <c r="H74" s="94" t="s">
        <v>107</v>
      </c>
      <c r="I74" s="649">
        <f>+G35</f>
        <v>0.87999999999999989</v>
      </c>
      <c r="J74" s="650"/>
      <c r="K74" s="315"/>
      <c r="L74" s="315"/>
      <c r="M74" s="316"/>
      <c r="N74" s="92"/>
      <c r="R74" s="356" t="s">
        <v>21</v>
      </c>
    </row>
    <row r="75" spans="1:18" ht="36.75" customHeight="1" thickBot="1">
      <c r="A75" s="89"/>
      <c r="B75" s="314"/>
      <c r="C75" s="651" t="s">
        <v>109</v>
      </c>
      <c r="D75" s="652"/>
      <c r="E75" s="652"/>
      <c r="F75" s="95" t="str">
        <f>VLOOKUP(G75,F:P,10,0)</f>
        <v>福井県</v>
      </c>
      <c r="G75" s="96">
        <f>MAX(F23:F70)</f>
        <v>10.39</v>
      </c>
      <c r="H75" s="653" t="s">
        <v>110</v>
      </c>
      <c r="I75" s="654"/>
      <c r="J75" s="654"/>
      <c r="K75" s="97">
        <f>+N71</f>
        <v>1</v>
      </c>
      <c r="L75" s="98" t="s">
        <v>111</v>
      </c>
      <c r="M75" s="99">
        <f>N71-M71</f>
        <v>0</v>
      </c>
      <c r="N75" s="92"/>
      <c r="R75" s="357"/>
    </row>
    <row r="76" spans="1:18" ht="36.75" customHeight="1" thickBot="1">
      <c r="A76" s="100"/>
      <c r="B76" s="101"/>
      <c r="C76" s="101"/>
      <c r="D76" s="101"/>
      <c r="E76" s="101"/>
      <c r="F76" s="101"/>
      <c r="G76" s="101"/>
      <c r="H76" s="101"/>
      <c r="I76" s="101"/>
      <c r="J76" s="101"/>
      <c r="K76" s="102"/>
      <c r="L76" s="102"/>
      <c r="M76" s="103"/>
      <c r="N76" s="104"/>
      <c r="R76" s="357"/>
    </row>
    <row r="77" spans="1:18" ht="30.75" customHeight="1">
      <c r="A77" s="133"/>
      <c r="B77" s="133"/>
      <c r="C77" s="133"/>
      <c r="D77" s="133"/>
      <c r="E77" s="133"/>
      <c r="F77" s="133"/>
      <c r="G77" s="133"/>
      <c r="H77" s="133"/>
      <c r="I77" s="133"/>
      <c r="J77" s="133"/>
      <c r="K77" s="317"/>
      <c r="L77" s="317"/>
      <c r="M77" s="318"/>
      <c r="N77" s="319"/>
      <c r="R77" s="358"/>
    </row>
    <row r="78" spans="1:18" ht="30.75" customHeight="1" thickBot="1">
      <c r="A78" s="320"/>
      <c r="B78" s="320"/>
      <c r="C78" s="320"/>
      <c r="D78" s="320"/>
      <c r="E78" s="320"/>
      <c r="F78" s="320"/>
      <c r="G78" s="320"/>
      <c r="H78" s="320"/>
      <c r="I78" s="320"/>
      <c r="J78" s="320"/>
      <c r="K78" s="321"/>
      <c r="L78" s="321"/>
      <c r="M78" s="322"/>
      <c r="N78" s="320"/>
    </row>
    <row r="79" spans="1:18" ht="24.75" customHeight="1" thickTop="1">
      <c r="A79" s="655">
        <v>1</v>
      </c>
      <c r="B79" s="658" t="s">
        <v>243</v>
      </c>
      <c r="C79" s="659"/>
      <c r="D79" s="659"/>
      <c r="E79" s="659"/>
      <c r="F79" s="660"/>
      <c r="G79" s="667" t="s">
        <v>244</v>
      </c>
      <c r="H79" s="668"/>
      <c r="I79" s="668"/>
      <c r="J79" s="668"/>
      <c r="K79" s="668"/>
      <c r="L79" s="668"/>
      <c r="M79" s="668"/>
      <c r="N79" s="669"/>
    </row>
    <row r="80" spans="1:18" ht="24.75" customHeight="1">
      <c r="A80" s="656"/>
      <c r="B80" s="661"/>
      <c r="C80" s="662"/>
      <c r="D80" s="662"/>
      <c r="E80" s="662"/>
      <c r="F80" s="663"/>
      <c r="G80" s="670"/>
      <c r="H80" s="671"/>
      <c r="I80" s="671"/>
      <c r="J80" s="671"/>
      <c r="K80" s="671"/>
      <c r="L80" s="671"/>
      <c r="M80" s="671"/>
      <c r="N80" s="672"/>
      <c r="O80" s="323" t="s">
        <v>29</v>
      </c>
      <c r="P80" s="323"/>
    </row>
    <row r="81" spans="1:16" ht="24.75" customHeight="1">
      <c r="A81" s="656"/>
      <c r="B81" s="661"/>
      <c r="C81" s="662"/>
      <c r="D81" s="662"/>
      <c r="E81" s="662"/>
      <c r="F81" s="663"/>
      <c r="G81" s="670"/>
      <c r="H81" s="671"/>
      <c r="I81" s="671"/>
      <c r="J81" s="671"/>
      <c r="K81" s="671"/>
      <c r="L81" s="671"/>
      <c r="M81" s="671"/>
      <c r="N81" s="672"/>
      <c r="O81" s="323" t="s">
        <v>21</v>
      </c>
      <c r="P81" s="323" t="s">
        <v>112</v>
      </c>
    </row>
    <row r="82" spans="1:16" ht="24.75" customHeight="1">
      <c r="A82" s="656"/>
      <c r="B82" s="661"/>
      <c r="C82" s="662"/>
      <c r="D82" s="662"/>
      <c r="E82" s="662"/>
      <c r="F82" s="663"/>
      <c r="G82" s="670"/>
      <c r="H82" s="671"/>
      <c r="I82" s="671"/>
      <c r="J82" s="671"/>
      <c r="K82" s="671"/>
      <c r="L82" s="671"/>
      <c r="M82" s="671"/>
      <c r="N82" s="672"/>
      <c r="O82" s="324"/>
      <c r="P82" s="323"/>
    </row>
    <row r="83" spans="1:16" ht="46.2" customHeight="1" thickBot="1">
      <c r="A83" s="657"/>
      <c r="B83" s="664"/>
      <c r="C83" s="665"/>
      <c r="D83" s="665"/>
      <c r="E83" s="665"/>
      <c r="F83" s="666"/>
      <c r="G83" s="673"/>
      <c r="H83" s="674"/>
      <c r="I83" s="674"/>
      <c r="J83" s="674"/>
      <c r="K83" s="674"/>
      <c r="L83" s="674"/>
      <c r="M83" s="674"/>
      <c r="N83" s="675"/>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67:D67"/>
    <mergeCell ref="H67:L67"/>
    <mergeCell ref="B68:D68"/>
    <mergeCell ref="H68:L68"/>
    <mergeCell ref="B69:D69"/>
    <mergeCell ref="H69:L69"/>
    <mergeCell ref="B64:D64"/>
    <mergeCell ref="H64:L64"/>
    <mergeCell ref="B65:D65"/>
    <mergeCell ref="B66:D66"/>
    <mergeCell ref="H66:L66"/>
    <mergeCell ref="H65:L65"/>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1:D61"/>
    <mergeCell ref="H61:L61"/>
    <mergeCell ref="B62:D62"/>
    <mergeCell ref="H62:L62"/>
    <mergeCell ref="B63:D63"/>
    <mergeCell ref="H63:L63"/>
    <mergeCell ref="B58:D58"/>
    <mergeCell ref="H58:L58"/>
    <mergeCell ref="B59:D59"/>
    <mergeCell ref="H59:L59"/>
    <mergeCell ref="B60:D60"/>
    <mergeCell ref="H60:L60"/>
    <mergeCell ref="B55:D55"/>
    <mergeCell ref="H55:L55"/>
    <mergeCell ref="B56:D56"/>
    <mergeCell ref="H56:L56"/>
    <mergeCell ref="B57:D57"/>
    <mergeCell ref="B52:D52"/>
    <mergeCell ref="H52:L52"/>
    <mergeCell ref="B53:D53"/>
    <mergeCell ref="H53:L53"/>
    <mergeCell ref="B54:D54"/>
    <mergeCell ref="H54:L54"/>
    <mergeCell ref="H57:L57"/>
    <mergeCell ref="B49:D49"/>
    <mergeCell ref="H49:L49"/>
    <mergeCell ref="B50:D50"/>
    <mergeCell ref="H50:L50"/>
    <mergeCell ref="B51:D51"/>
    <mergeCell ref="H51:L51"/>
    <mergeCell ref="B46:D46"/>
    <mergeCell ref="H46:L46"/>
    <mergeCell ref="B47:D47"/>
    <mergeCell ref="H47:L47"/>
    <mergeCell ref="B48:D48"/>
    <mergeCell ref="H48:L48"/>
    <mergeCell ref="B43:D43"/>
    <mergeCell ref="H43:L43"/>
    <mergeCell ref="B44:D44"/>
    <mergeCell ref="H44:L44"/>
    <mergeCell ref="B45:D45"/>
    <mergeCell ref="H45:L45"/>
    <mergeCell ref="B40:D40"/>
    <mergeCell ref="H40:L40"/>
    <mergeCell ref="B41:D41"/>
    <mergeCell ref="H41:L41"/>
    <mergeCell ref="B42:D42"/>
    <mergeCell ref="H42:L42"/>
    <mergeCell ref="B37:D37"/>
    <mergeCell ref="H37:L37"/>
    <mergeCell ref="B38:D38"/>
    <mergeCell ref="H38:L38"/>
    <mergeCell ref="B39:D39"/>
    <mergeCell ref="H39:L39"/>
    <mergeCell ref="B35:D35"/>
    <mergeCell ref="H35:L35"/>
    <mergeCell ref="B36:D36"/>
    <mergeCell ref="H36:L36"/>
    <mergeCell ref="B31:D31"/>
    <mergeCell ref="H31:L31"/>
    <mergeCell ref="B32:D32"/>
    <mergeCell ref="H32:L32"/>
    <mergeCell ref="B33:D33"/>
    <mergeCell ref="H33:L33"/>
    <mergeCell ref="B29:D29"/>
    <mergeCell ref="H29:L29"/>
    <mergeCell ref="B30:D30"/>
    <mergeCell ref="H30:L30"/>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s>
  <phoneticPr fontId="106"/>
  <conditionalFormatting sqref="N77">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G23:G70">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85CA5-F182-4ED5-A0F0-F758F7E05FED}">
  <sheetPr>
    <pageSetUpPr fitToPage="1"/>
  </sheetPr>
  <dimension ref="A1:R24"/>
  <sheetViews>
    <sheetView view="pageBreakPreview" zoomScale="95" zoomScaleNormal="100" zoomScaleSheetLayoutView="95" workbookViewId="0">
      <selection activeCell="Q14" sqref="Q14"/>
    </sheetView>
  </sheetViews>
  <sheetFormatPr defaultColWidth="9" defaultRowHeight="13.2"/>
  <cols>
    <col min="1" max="1" width="4.88671875" style="512" customWidth="1"/>
    <col min="2" max="7" width="9" style="512"/>
    <col min="8" max="8" width="14.33203125" style="512" customWidth="1"/>
    <col min="9" max="9" width="6" style="512" customWidth="1"/>
    <col min="10" max="10" width="9" style="512"/>
    <col min="11" max="11" width="5.77734375" style="512" customWidth="1"/>
    <col min="12" max="12" width="35" style="512" customWidth="1"/>
    <col min="13" max="13" width="4.109375" style="512" customWidth="1"/>
    <col min="14" max="14" width="3.44140625" style="512" customWidth="1"/>
    <col min="15" max="16384" width="9" style="512"/>
  </cols>
  <sheetData>
    <row r="1" spans="1:18" ht="23.4">
      <c r="A1" s="847" t="s">
        <v>262</v>
      </c>
      <c r="B1" s="847"/>
      <c r="C1" s="847"/>
      <c r="D1" s="847"/>
      <c r="E1" s="847"/>
      <c r="F1" s="847"/>
      <c r="G1" s="847"/>
      <c r="H1" s="847"/>
      <c r="I1" s="847"/>
      <c r="J1" s="848"/>
      <c r="K1" s="848"/>
      <c r="L1" s="848"/>
      <c r="M1" s="848"/>
      <c r="O1" s="849"/>
      <c r="Q1" s="849"/>
    </row>
    <row r="2" spans="1:18" ht="19.2">
      <c r="A2" s="850" t="s">
        <v>462</v>
      </c>
      <c r="B2" s="850"/>
      <c r="C2" s="850"/>
      <c r="D2" s="850"/>
      <c r="E2" s="850"/>
      <c r="F2" s="850"/>
      <c r="G2" s="850"/>
      <c r="H2" s="850"/>
      <c r="I2" s="850"/>
      <c r="J2" s="851"/>
      <c r="K2" s="851"/>
      <c r="L2" s="851"/>
      <c r="M2" s="851"/>
      <c r="N2" s="852"/>
      <c r="O2" s="849"/>
      <c r="P2" s="853"/>
      <c r="Q2" s="471"/>
    </row>
    <row r="3" spans="1:18" ht="24.75" customHeight="1">
      <c r="A3" s="854" t="s">
        <v>463</v>
      </c>
      <c r="B3" s="854"/>
      <c r="C3" s="854"/>
      <c r="D3" s="854"/>
      <c r="E3" s="854"/>
      <c r="F3" s="854"/>
      <c r="G3" s="854"/>
      <c r="H3" s="854"/>
      <c r="I3" s="854"/>
      <c r="J3" s="855"/>
      <c r="K3" s="855"/>
      <c r="L3" s="855"/>
      <c r="M3" s="855"/>
      <c r="N3" s="856"/>
      <c r="O3" s="849"/>
      <c r="P3" s="853"/>
      <c r="Q3" s="849"/>
    </row>
    <row r="4" spans="1:18" ht="17.25" customHeight="1">
      <c r="A4" s="857" t="s">
        <v>263</v>
      </c>
      <c r="B4" s="857"/>
      <c r="C4" s="857"/>
      <c r="D4" s="857"/>
      <c r="E4" s="857"/>
      <c r="F4" s="857"/>
      <c r="G4" s="857"/>
      <c r="H4" s="857"/>
      <c r="I4" s="857"/>
      <c r="J4" s="858"/>
      <c r="K4" s="858"/>
      <c r="L4" s="858"/>
      <c r="M4" s="858"/>
      <c r="N4" s="856"/>
      <c r="O4" s="849"/>
      <c r="P4" s="849"/>
      <c r="Q4" s="849"/>
    </row>
    <row r="5" spans="1:18" ht="16.2">
      <c r="A5" s="870"/>
      <c r="B5" s="871"/>
      <c r="C5" s="872"/>
      <c r="D5" s="872"/>
      <c r="E5" s="872"/>
      <c r="F5" s="872"/>
      <c r="G5" s="872"/>
      <c r="H5" s="872"/>
      <c r="I5" s="872"/>
      <c r="J5" s="872"/>
      <c r="K5" s="872"/>
      <c r="L5" s="872"/>
      <c r="M5" s="872"/>
      <c r="N5" s="856"/>
      <c r="O5" s="859"/>
      <c r="P5" s="471"/>
    </row>
    <row r="6" spans="1:18" ht="21.75" customHeight="1">
      <c r="A6" s="872"/>
      <c r="B6" s="873"/>
      <c r="C6" s="874"/>
      <c r="D6" s="874"/>
      <c r="E6" s="874"/>
      <c r="F6" s="872"/>
      <c r="G6" s="872" t="s">
        <v>21</v>
      </c>
      <c r="H6" s="879" t="s">
        <v>464</v>
      </c>
      <c r="I6" s="880"/>
      <c r="J6" s="880"/>
      <c r="K6" s="880"/>
      <c r="L6" s="880"/>
      <c r="M6" s="872"/>
      <c r="N6" s="856"/>
      <c r="O6" s="849"/>
      <c r="P6" s="849"/>
      <c r="R6" s="849"/>
    </row>
    <row r="7" spans="1:18" ht="21.75" customHeight="1">
      <c r="A7" s="872"/>
      <c r="B7" s="874"/>
      <c r="C7" s="874"/>
      <c r="D7" s="874"/>
      <c r="E7" s="874"/>
      <c r="F7" s="872"/>
      <c r="G7" s="872"/>
      <c r="H7" s="880"/>
      <c r="I7" s="880"/>
      <c r="J7" s="880"/>
      <c r="K7" s="880"/>
      <c r="L7" s="880"/>
      <c r="M7" s="872"/>
      <c r="N7" s="856"/>
      <c r="O7" s="849"/>
      <c r="P7" s="860" t="s">
        <v>21</v>
      </c>
    </row>
    <row r="8" spans="1:18" ht="21.75" customHeight="1">
      <c r="A8" s="872"/>
      <c r="B8" s="874"/>
      <c r="C8" s="874"/>
      <c r="D8" s="874"/>
      <c r="E8" s="874"/>
      <c r="F8" s="872"/>
      <c r="G8" s="872"/>
      <c r="H8" s="880"/>
      <c r="I8" s="880"/>
      <c r="J8" s="880"/>
      <c r="K8" s="880"/>
      <c r="L8" s="880"/>
      <c r="M8" s="872"/>
      <c r="O8" s="471"/>
      <c r="P8" s="853"/>
    </row>
    <row r="9" spans="1:18" ht="21.75" customHeight="1">
      <c r="A9" s="872"/>
      <c r="B9" s="874"/>
      <c r="C9" s="874"/>
      <c r="D9" s="874"/>
      <c r="E9" s="874"/>
      <c r="F9" s="872"/>
      <c r="G9" s="872"/>
      <c r="H9" s="880"/>
      <c r="I9" s="880"/>
      <c r="J9" s="880"/>
      <c r="K9" s="880"/>
      <c r="L9" s="880"/>
      <c r="M9" s="872"/>
      <c r="O9" s="849"/>
      <c r="P9" s="853"/>
    </row>
    <row r="10" spans="1:18" ht="21.75" customHeight="1">
      <c r="A10" s="872"/>
      <c r="B10" s="874"/>
      <c r="C10" s="874"/>
      <c r="D10" s="874"/>
      <c r="E10" s="874"/>
      <c r="F10" s="872"/>
      <c r="G10" s="872"/>
      <c r="H10" s="880"/>
      <c r="I10" s="880"/>
      <c r="J10" s="880"/>
      <c r="K10" s="880"/>
      <c r="L10" s="880"/>
      <c r="M10" s="872"/>
      <c r="O10" s="849"/>
      <c r="P10" s="853"/>
    </row>
    <row r="11" spans="1:18" ht="21.75" customHeight="1">
      <c r="A11" s="872"/>
      <c r="B11" s="874"/>
      <c r="C11" s="874"/>
      <c r="D11" s="874"/>
      <c r="E11" s="874"/>
      <c r="F11" s="875"/>
      <c r="G11" s="875"/>
      <c r="H11" s="880"/>
      <c r="I11" s="880"/>
      <c r="J11" s="880"/>
      <c r="K11" s="880"/>
      <c r="L11" s="880"/>
      <c r="M11" s="872"/>
      <c r="O11" s="849"/>
      <c r="P11" s="853"/>
    </row>
    <row r="12" spans="1:18" ht="21.75" customHeight="1">
      <c r="A12" s="872"/>
      <c r="B12" s="874"/>
      <c r="C12" s="874"/>
      <c r="D12" s="874"/>
      <c r="E12" s="874"/>
      <c r="F12" s="876"/>
      <c r="G12" s="876"/>
      <c r="H12" s="880"/>
      <c r="I12" s="880"/>
      <c r="J12" s="880"/>
      <c r="K12" s="880"/>
      <c r="L12" s="880"/>
      <c r="M12" s="872"/>
      <c r="O12" s="471"/>
      <c r="P12" s="853"/>
    </row>
    <row r="13" spans="1:18" ht="21.75" customHeight="1">
      <c r="A13" s="872"/>
      <c r="B13" s="877"/>
      <c r="C13" s="877"/>
      <c r="D13" s="877"/>
      <c r="E13" s="877"/>
      <c r="F13" s="876"/>
      <c r="G13" s="876"/>
      <c r="H13" s="880"/>
      <c r="I13" s="880"/>
      <c r="J13" s="880"/>
      <c r="K13" s="880"/>
      <c r="L13" s="880"/>
      <c r="M13" s="872"/>
      <c r="O13" s="849"/>
      <c r="P13" s="853"/>
    </row>
    <row r="14" spans="1:18" ht="21.75" customHeight="1">
      <c r="A14" s="872"/>
      <c r="B14" s="877"/>
      <c r="C14" s="877"/>
      <c r="D14" s="877"/>
      <c r="E14" s="877"/>
      <c r="F14" s="875"/>
      <c r="G14" s="875"/>
      <c r="H14" s="880"/>
      <c r="I14" s="880"/>
      <c r="J14" s="880"/>
      <c r="K14" s="880"/>
      <c r="L14" s="880"/>
      <c r="M14" s="872"/>
      <c r="P14" s="853"/>
    </row>
    <row r="15" spans="1:18" ht="21.75" customHeight="1" thickBot="1">
      <c r="A15" s="878"/>
      <c r="B15" s="872"/>
      <c r="C15" s="872"/>
      <c r="D15" s="872"/>
      <c r="E15" s="872"/>
      <c r="F15" s="872"/>
      <c r="G15" s="872"/>
      <c r="H15" s="872"/>
      <c r="I15" s="872"/>
      <c r="J15" s="872"/>
      <c r="K15" s="872"/>
      <c r="L15" s="872"/>
      <c r="M15" s="872"/>
      <c r="P15" s="853"/>
    </row>
    <row r="16" spans="1:18" ht="16.2">
      <c r="A16" s="861"/>
      <c r="B16" s="862"/>
      <c r="C16" s="863"/>
      <c r="D16" s="863"/>
      <c r="E16" s="863"/>
      <c r="F16" s="863"/>
      <c r="G16" s="863"/>
      <c r="H16" s="863"/>
      <c r="I16" s="863"/>
      <c r="J16" s="863"/>
      <c r="K16" s="863"/>
      <c r="L16" s="863"/>
      <c r="M16" s="864"/>
      <c r="P16" s="853"/>
    </row>
    <row r="17" spans="1:16" ht="14.25" customHeight="1">
      <c r="A17" s="865"/>
      <c r="B17" s="881" t="s">
        <v>465</v>
      </c>
      <c r="C17" s="882"/>
      <c r="D17" s="882"/>
      <c r="E17" s="882"/>
      <c r="F17" s="882"/>
      <c r="G17" s="882"/>
      <c r="H17" s="882"/>
      <c r="I17" s="882"/>
      <c r="J17" s="882"/>
      <c r="K17" s="882"/>
      <c r="L17" s="882"/>
      <c r="M17" s="866"/>
      <c r="P17" s="853"/>
    </row>
    <row r="18" spans="1:16" ht="22.2" customHeight="1">
      <c r="A18" s="865"/>
      <c r="B18" s="882"/>
      <c r="C18" s="882"/>
      <c r="D18" s="882"/>
      <c r="E18" s="882"/>
      <c r="F18" s="882"/>
      <c r="G18" s="882"/>
      <c r="H18" s="882"/>
      <c r="I18" s="882"/>
      <c r="J18" s="882"/>
      <c r="K18" s="882"/>
      <c r="L18" s="882"/>
      <c r="M18" s="866"/>
      <c r="P18" s="853"/>
    </row>
    <row r="19" spans="1:16" ht="22.2" customHeight="1">
      <c r="A19" s="865"/>
      <c r="B19" s="882"/>
      <c r="C19" s="882"/>
      <c r="D19" s="882"/>
      <c r="E19" s="882"/>
      <c r="F19" s="882"/>
      <c r="G19" s="882"/>
      <c r="H19" s="882"/>
      <c r="I19" s="882"/>
      <c r="J19" s="882"/>
      <c r="K19" s="882"/>
      <c r="L19" s="882"/>
      <c r="M19" s="866"/>
      <c r="P19" s="853"/>
    </row>
    <row r="20" spans="1:16" ht="22.2" customHeight="1">
      <c r="A20" s="865"/>
      <c r="B20" s="882"/>
      <c r="C20" s="882"/>
      <c r="D20" s="882"/>
      <c r="E20" s="882"/>
      <c r="F20" s="882"/>
      <c r="G20" s="882"/>
      <c r="H20" s="882"/>
      <c r="I20" s="882"/>
      <c r="J20" s="882"/>
      <c r="K20" s="882"/>
      <c r="L20" s="882"/>
      <c r="M20" s="866"/>
      <c r="P20" s="853"/>
    </row>
    <row r="21" spans="1:16" ht="22.2" customHeight="1">
      <c r="A21" s="865"/>
      <c r="B21" s="882"/>
      <c r="C21" s="882"/>
      <c r="D21" s="882"/>
      <c r="E21" s="882"/>
      <c r="F21" s="882"/>
      <c r="G21" s="882"/>
      <c r="H21" s="882"/>
      <c r="I21" s="882"/>
      <c r="J21" s="882"/>
      <c r="K21" s="882"/>
      <c r="L21" s="882"/>
      <c r="M21" s="866"/>
      <c r="P21" s="853"/>
    </row>
    <row r="22" spans="1:16" ht="22.2" customHeight="1">
      <c r="A22" s="865"/>
      <c r="B22" s="882"/>
      <c r="C22" s="882"/>
      <c r="D22" s="882"/>
      <c r="E22" s="882"/>
      <c r="F22" s="882"/>
      <c r="G22" s="882"/>
      <c r="H22" s="882"/>
      <c r="I22" s="882"/>
      <c r="J22" s="882"/>
      <c r="K22" s="882"/>
      <c r="L22" s="882"/>
      <c r="M22" s="866"/>
      <c r="P22" s="853"/>
    </row>
    <row r="23" spans="1:16" ht="25.8" customHeight="1">
      <c r="A23" s="865"/>
      <c r="B23" s="882"/>
      <c r="C23" s="882"/>
      <c r="D23" s="882"/>
      <c r="E23" s="882"/>
      <c r="F23" s="882"/>
      <c r="G23" s="882"/>
      <c r="H23" s="882"/>
      <c r="I23" s="882"/>
      <c r="J23" s="882"/>
      <c r="K23" s="882"/>
      <c r="L23" s="882"/>
      <c r="M23" s="866"/>
    </row>
    <row r="24" spans="1:16" ht="13.8" thickBot="1">
      <c r="A24" s="867"/>
      <c r="B24" s="868"/>
      <c r="C24" s="868"/>
      <c r="D24" s="868"/>
      <c r="E24" s="868"/>
      <c r="F24" s="868"/>
      <c r="G24" s="868"/>
      <c r="H24" s="868"/>
      <c r="I24" s="868"/>
      <c r="J24" s="868"/>
      <c r="K24" s="868"/>
      <c r="L24" s="868"/>
      <c r="M24" s="869"/>
    </row>
  </sheetData>
  <mergeCells count="7">
    <mergeCell ref="B17:L23"/>
    <mergeCell ref="A1:M1"/>
    <mergeCell ref="A2:M2"/>
    <mergeCell ref="A3:M3"/>
    <mergeCell ref="A4:M4"/>
    <mergeCell ref="B6:E14"/>
    <mergeCell ref="H6:L14"/>
  </mergeCells>
  <phoneticPr fontId="106"/>
  <pageMargins left="0.74803149606299213" right="0.74803149606299213" top="0.98425196850393704" bottom="0.98425196850393704" header="0.51181102362204722" footer="0.51181102362204722"/>
  <pageSetup paperSize="9" scale="97"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99"/>
  <sheetViews>
    <sheetView topLeftCell="A7" zoomScale="75" zoomScaleNormal="75" workbookViewId="0">
      <selection activeCell="B5" sqref="B5:N5"/>
    </sheetView>
  </sheetViews>
  <sheetFormatPr defaultColWidth="8.88671875" defaultRowHeight="14.4"/>
  <cols>
    <col min="1" max="1" width="12.77734375" style="129" customWidth="1"/>
    <col min="2" max="2" width="25" customWidth="1"/>
    <col min="3" max="3" width="9.109375" customWidth="1"/>
    <col min="4" max="4" width="23" customWidth="1"/>
    <col min="5" max="5" width="19.44140625" customWidth="1"/>
    <col min="6" max="6" width="12.21875" customWidth="1"/>
    <col min="7" max="7" width="14.77734375" customWidth="1"/>
    <col min="8" max="8" width="20.88671875" customWidth="1"/>
    <col min="9" max="9" width="19" customWidth="1"/>
    <col min="10" max="10" width="13.21875" customWidth="1"/>
    <col min="11" max="11" width="10.88671875" customWidth="1"/>
    <col min="12" max="12" width="13" customWidth="1"/>
    <col min="13" max="13" width="16.109375" customWidth="1"/>
    <col min="14" max="14" width="28.77734375" customWidth="1"/>
    <col min="15" max="15" width="7.88671875" customWidth="1"/>
    <col min="16" max="16" width="40.44140625" style="239" customWidth="1"/>
    <col min="17" max="17" width="40.44140625" customWidth="1"/>
  </cols>
  <sheetData>
    <row r="1" spans="2:19" ht="31.2" customHeight="1">
      <c r="B1" s="135"/>
      <c r="C1" s="360" t="s">
        <v>293</v>
      </c>
      <c r="D1" s="184"/>
      <c r="E1" s="184"/>
      <c r="F1" s="184"/>
      <c r="G1" s="184" t="s">
        <v>254</v>
      </c>
      <c r="H1" s="184"/>
      <c r="I1" s="184"/>
      <c r="J1" s="184"/>
      <c r="K1" s="184"/>
      <c r="L1" s="184"/>
      <c r="M1" s="184"/>
      <c r="N1" s="184"/>
      <c r="O1" s="129"/>
      <c r="P1" s="238"/>
    </row>
    <row r="2" spans="2:19" ht="31.2" customHeight="1">
      <c r="B2" s="135"/>
      <c r="C2" s="184"/>
      <c r="D2" s="184"/>
      <c r="E2" s="184"/>
      <c r="F2" s="184"/>
      <c r="G2" s="184"/>
      <c r="H2" s="184"/>
      <c r="I2" s="184"/>
      <c r="J2" s="184"/>
      <c r="K2" s="184"/>
      <c r="L2" s="184"/>
      <c r="M2" s="184"/>
      <c r="N2" s="184"/>
      <c r="O2" s="129"/>
      <c r="P2" s="238"/>
    </row>
    <row r="3" spans="2:19" ht="266.39999999999998" customHeight="1">
      <c r="B3" s="710"/>
      <c r="C3" s="710"/>
      <c r="D3" s="710"/>
      <c r="E3" s="710"/>
      <c r="F3" s="710"/>
      <c r="G3" s="710"/>
      <c r="H3" s="710"/>
      <c r="I3" s="710"/>
      <c r="J3" s="710"/>
      <c r="K3" s="710"/>
      <c r="L3" s="710"/>
      <c r="M3" s="710"/>
      <c r="N3" s="710"/>
      <c r="O3" s="129" t="s">
        <v>205</v>
      </c>
      <c r="P3" s="238"/>
    </row>
    <row r="4" spans="2:19" ht="29.25" customHeight="1">
      <c r="B4" s="205"/>
      <c r="C4" s="206" t="s">
        <v>294</v>
      </c>
      <c r="D4" s="207"/>
      <c r="E4" s="207"/>
      <c r="F4" s="207"/>
      <c r="G4" s="208"/>
      <c r="H4" s="207"/>
      <c r="I4" s="207"/>
      <c r="J4" s="209"/>
      <c r="K4" s="209"/>
      <c r="L4" s="209"/>
      <c r="M4" s="209"/>
      <c r="N4" s="210"/>
      <c r="O4" s="129"/>
      <c r="P4" s="229"/>
    </row>
    <row r="5" spans="2:19" ht="267" customHeight="1">
      <c r="B5" s="714" t="s">
        <v>296</v>
      </c>
      <c r="C5" s="715"/>
      <c r="D5" s="715"/>
      <c r="E5" s="715"/>
      <c r="F5" s="715"/>
      <c r="G5" s="715"/>
      <c r="H5" s="715"/>
      <c r="I5" s="715"/>
      <c r="J5" s="715"/>
      <c r="K5" s="715"/>
      <c r="L5" s="715"/>
      <c r="M5" s="715"/>
      <c r="N5" s="715"/>
      <c r="O5" s="129"/>
      <c r="P5" s="409" t="s">
        <v>205</v>
      </c>
    </row>
    <row r="6" spans="2:19" ht="32.4" customHeight="1">
      <c r="B6" s="718" t="s">
        <v>240</v>
      </c>
      <c r="C6" s="719"/>
      <c r="D6" s="719"/>
      <c r="E6" s="719"/>
      <c r="F6" s="719"/>
      <c r="G6" s="719"/>
      <c r="H6" s="719"/>
      <c r="I6" s="719"/>
      <c r="J6" s="719"/>
      <c r="K6" s="719"/>
      <c r="L6" s="719"/>
      <c r="M6" s="719"/>
      <c r="N6" s="719"/>
      <c r="O6" s="129"/>
      <c r="P6" s="226"/>
    </row>
    <row r="7" spans="2:19" ht="11.4" customHeight="1">
      <c r="B7" s="716"/>
      <c r="C7" s="717"/>
      <c r="D7" s="717"/>
      <c r="E7" s="717"/>
      <c r="F7" s="717"/>
      <c r="G7" s="717"/>
      <c r="H7" s="717"/>
      <c r="I7" s="717"/>
      <c r="J7" s="717"/>
      <c r="K7" s="717"/>
      <c r="L7" s="717"/>
      <c r="M7" s="717"/>
      <c r="N7" s="717"/>
      <c r="O7" s="129"/>
      <c r="P7" s="226"/>
      <c r="R7" t="s">
        <v>222</v>
      </c>
    </row>
    <row r="8" spans="2:19" ht="21.6" customHeight="1">
      <c r="B8" s="213"/>
      <c r="C8" s="711" t="s">
        <v>295</v>
      </c>
      <c r="D8" s="711"/>
      <c r="E8" s="711"/>
      <c r="F8" s="711"/>
      <c r="G8" s="711"/>
      <c r="H8" s="711"/>
      <c r="I8" s="711"/>
      <c r="J8" s="711"/>
      <c r="K8" s="711"/>
      <c r="L8" s="711"/>
      <c r="M8" s="136" t="s">
        <v>205</v>
      </c>
      <c r="N8" s="136"/>
      <c r="O8" s="129"/>
      <c r="P8" s="250"/>
      <c r="Q8" s="427" t="s">
        <v>205</v>
      </c>
    </row>
    <row r="9" spans="2:19" ht="21.6" customHeight="1">
      <c r="B9" s="213"/>
      <c r="C9" s="712" t="s">
        <v>175</v>
      </c>
      <c r="D9" s="712"/>
      <c r="E9" s="712"/>
      <c r="F9" s="712"/>
      <c r="G9" s="712"/>
      <c r="H9" s="712"/>
      <c r="I9" s="712"/>
      <c r="J9" s="712"/>
      <c r="K9" s="712"/>
      <c r="L9" s="712"/>
      <c r="M9" s="136"/>
      <c r="N9" s="161"/>
      <c r="O9" s="129"/>
      <c r="P9" s="251"/>
    </row>
    <row r="10" spans="2:19" ht="21.6" customHeight="1">
      <c r="B10" s="136"/>
      <c r="C10" s="136"/>
      <c r="D10" s="161"/>
      <c r="E10" s="161"/>
      <c r="F10" s="161"/>
      <c r="G10" s="176"/>
      <c r="H10" s="161"/>
      <c r="I10" s="161"/>
      <c r="J10" s="161"/>
      <c r="K10" s="161"/>
      <c r="L10" s="161"/>
      <c r="M10" s="161"/>
      <c r="N10" s="161"/>
      <c r="O10" s="129"/>
      <c r="P10" s="254"/>
    </row>
    <row r="11" spans="2:19" ht="15" customHeight="1">
      <c r="B11" s="129"/>
      <c r="C11" s="129"/>
      <c r="D11" s="177"/>
      <c r="E11" s="177"/>
      <c r="F11" s="177"/>
      <c r="G11" s="178"/>
      <c r="H11" s="177"/>
      <c r="I11" s="177"/>
      <c r="J11" s="177"/>
      <c r="K11" s="177"/>
      <c r="L11" s="177"/>
      <c r="M11" s="177"/>
      <c r="N11" s="177"/>
      <c r="O11" s="129"/>
      <c r="P11" s="422">
        <f>+H13-G13</f>
        <v>4033713</v>
      </c>
      <c r="Q11" s="414"/>
      <c r="R11" s="414"/>
      <c r="S11" s="414"/>
    </row>
    <row r="12" spans="2:19" ht="13.5" customHeight="1">
      <c r="B12" s="129"/>
      <c r="C12" s="129"/>
      <c r="D12" s="179" t="s">
        <v>176</v>
      </c>
      <c r="E12" s="179"/>
      <c r="F12" s="179"/>
      <c r="G12" s="180" t="s">
        <v>177</v>
      </c>
      <c r="H12" s="181" t="s">
        <v>178</v>
      </c>
      <c r="I12" s="182" t="s">
        <v>179</v>
      </c>
      <c r="J12" s="181" t="s">
        <v>180</v>
      </c>
      <c r="K12" s="181" t="s">
        <v>181</v>
      </c>
      <c r="L12" s="183" t="s">
        <v>194</v>
      </c>
      <c r="M12" s="177"/>
      <c r="N12" s="177"/>
      <c r="O12" s="129"/>
      <c r="P12" s="254"/>
      <c r="Q12" s="414"/>
      <c r="R12" s="414"/>
      <c r="S12" s="414"/>
    </row>
    <row r="13" spans="2:19" ht="18" customHeight="1" thickBot="1">
      <c r="B13" s="129"/>
      <c r="C13" s="129"/>
      <c r="D13" s="179"/>
      <c r="E13" s="179"/>
      <c r="F13" s="215" t="s">
        <v>182</v>
      </c>
      <c r="G13" s="448">
        <v>648789473</v>
      </c>
      <c r="H13" s="448">
        <v>652823186</v>
      </c>
      <c r="I13" s="212">
        <f t="shared" ref="I13:I23" si="0">+H13/$H$13</f>
        <v>1</v>
      </c>
      <c r="J13" s="443"/>
      <c r="K13" s="363">
        <f>+J13/G13</f>
        <v>0</v>
      </c>
      <c r="L13" s="212">
        <f t="shared" ref="L13:L29" si="1">+H13/G13</f>
        <v>1.0062172910749432</v>
      </c>
      <c r="M13" s="713" t="s">
        <v>183</v>
      </c>
      <c r="N13" s="713"/>
      <c r="O13" s="423"/>
      <c r="P13" s="486"/>
      <c r="Q13" s="414"/>
      <c r="R13" s="414"/>
      <c r="S13" s="414"/>
    </row>
    <row r="14" spans="2:19" ht="17.25" customHeight="1">
      <c r="B14" s="129"/>
      <c r="C14" s="129"/>
      <c r="D14" s="179"/>
      <c r="E14" s="723" t="s">
        <v>288</v>
      </c>
      <c r="F14" s="554" t="s">
        <v>282</v>
      </c>
      <c r="G14" s="498">
        <v>99408565</v>
      </c>
      <c r="H14" s="498">
        <v>99887614</v>
      </c>
      <c r="I14" s="499">
        <f>+H14/$H$13</f>
        <v>0.15300868005628709</v>
      </c>
      <c r="J14" s="538">
        <v>1087410</v>
      </c>
      <c r="K14" s="500">
        <f>+J14/H14</f>
        <v>1.0886334716134075E-2</v>
      </c>
      <c r="L14" s="504">
        <f t="shared" si="1"/>
        <v>1.0048189912006074</v>
      </c>
      <c r="M14" s="724" t="s">
        <v>214</v>
      </c>
      <c r="N14" s="424">
        <f>+H13-G13</f>
        <v>4033713</v>
      </c>
      <c r="O14" s="423"/>
      <c r="P14" s="486"/>
      <c r="Q14" s="414"/>
      <c r="R14" s="414"/>
      <c r="S14" s="414"/>
    </row>
    <row r="15" spans="2:19" ht="17.25" customHeight="1">
      <c r="B15" s="129"/>
      <c r="C15" s="129"/>
      <c r="D15" s="179"/>
      <c r="E15" s="723"/>
      <c r="F15" s="555" t="s">
        <v>237</v>
      </c>
      <c r="G15" s="256">
        <v>4463982</v>
      </c>
      <c r="H15" s="256">
        <v>4476968</v>
      </c>
      <c r="I15" s="212">
        <f t="shared" si="0"/>
        <v>6.8578569144141883E-3</v>
      </c>
      <c r="J15" s="255">
        <v>48804</v>
      </c>
      <c r="K15" s="240">
        <f>+J15/G15</f>
        <v>1.0932839782956115E-2</v>
      </c>
      <c r="L15" s="505">
        <f t="shared" si="1"/>
        <v>1.0029090619092997</v>
      </c>
      <c r="M15" s="724"/>
      <c r="N15" s="429" t="s">
        <v>205</v>
      </c>
      <c r="O15" s="423"/>
      <c r="P15" s="486"/>
      <c r="Q15" s="253"/>
      <c r="R15" s="414"/>
      <c r="S15" s="414"/>
    </row>
    <row r="16" spans="2:19" ht="17.25" customHeight="1" thickBot="1">
      <c r="B16" s="129"/>
      <c r="C16" s="129"/>
      <c r="D16" s="179"/>
      <c r="E16" s="723"/>
      <c r="F16" s="556" t="s">
        <v>284</v>
      </c>
      <c r="G16" s="539">
        <v>7156730</v>
      </c>
      <c r="H16" s="539">
        <v>7174464</v>
      </c>
      <c r="I16" s="503">
        <f t="shared" si="0"/>
        <v>1.098990378077656E-2</v>
      </c>
      <c r="J16" s="540">
        <v>330743</v>
      </c>
      <c r="K16" s="560">
        <f t="shared" ref="K16:K23" si="2">+J16/H16</f>
        <v>4.6100029214726009E-2</v>
      </c>
      <c r="L16" s="506">
        <f t="shared" si="1"/>
        <v>1.0024779473306944</v>
      </c>
      <c r="M16" s="425"/>
      <c r="N16" s="425"/>
      <c r="O16" s="423"/>
      <c r="P16" s="486"/>
      <c r="Q16" s="254"/>
      <c r="R16" s="414"/>
      <c r="S16" s="414"/>
    </row>
    <row r="17" spans="2:19" ht="17.25" customHeight="1" thickBot="1">
      <c r="B17" s="129"/>
      <c r="C17" s="129"/>
      <c r="D17" s="179"/>
      <c r="E17" s="179"/>
      <c r="F17" s="537" t="s">
        <v>285</v>
      </c>
      <c r="G17" s="255">
        <v>35531716</v>
      </c>
      <c r="H17" s="255">
        <v>35869526</v>
      </c>
      <c r="I17" s="212">
        <f t="shared" si="0"/>
        <v>5.4945239031384527E-2</v>
      </c>
      <c r="J17" s="214">
        <v>91810</v>
      </c>
      <c r="K17" s="559">
        <f t="shared" si="2"/>
        <v>2.5595543135975645E-3</v>
      </c>
      <c r="L17" s="241">
        <f t="shared" si="1"/>
        <v>1.0095072807629106</v>
      </c>
      <c r="M17" s="425"/>
      <c r="N17" s="425"/>
      <c r="O17" s="423"/>
      <c r="P17" s="486"/>
      <c r="Q17" s="415"/>
      <c r="R17" s="414"/>
      <c r="S17" s="414"/>
    </row>
    <row r="18" spans="2:19" ht="17.25" customHeight="1">
      <c r="B18" s="129"/>
      <c r="C18" s="129"/>
      <c r="D18" s="179"/>
      <c r="E18" s="723" t="s">
        <v>287</v>
      </c>
      <c r="F18" s="548" t="s">
        <v>184</v>
      </c>
      <c r="G18" s="542">
        <v>9739856</v>
      </c>
      <c r="H18" s="542">
        <v>9766975</v>
      </c>
      <c r="I18" s="499">
        <f>+H18/H13</f>
        <v>1.4961133748702364E-2</v>
      </c>
      <c r="J18" s="543">
        <v>130041</v>
      </c>
      <c r="K18" s="500">
        <f t="shared" si="2"/>
        <v>1.3314357823174524E-2</v>
      </c>
      <c r="L18" s="504">
        <f t="shared" si="1"/>
        <v>1.0027843327457819</v>
      </c>
      <c r="M18" s="425"/>
      <c r="N18" s="447"/>
      <c r="O18" s="423"/>
      <c r="P18" s="486"/>
      <c r="Q18" s="253"/>
      <c r="R18" s="414"/>
      <c r="S18" s="414"/>
    </row>
    <row r="19" spans="2:19" ht="17.25" customHeight="1">
      <c r="B19" s="129"/>
      <c r="C19" s="129"/>
      <c r="D19" s="179"/>
      <c r="E19" s="723"/>
      <c r="F19" s="549" t="s">
        <v>275</v>
      </c>
      <c r="G19" s="255">
        <v>4955536</v>
      </c>
      <c r="H19" s="255">
        <v>4979633</v>
      </c>
      <c r="I19" s="212">
        <f t="shared" si="0"/>
        <v>7.6278433529779685E-3</v>
      </c>
      <c r="J19" s="214">
        <v>62850</v>
      </c>
      <c r="K19" s="240">
        <f t="shared" si="2"/>
        <v>1.2621412059884735E-2</v>
      </c>
      <c r="L19" s="505">
        <f t="shared" si="1"/>
        <v>1.0048626425072889</v>
      </c>
      <c r="M19" s="425"/>
      <c r="N19" s="425"/>
      <c r="O19" s="423"/>
      <c r="P19" s="486"/>
      <c r="Q19" s="254"/>
      <c r="R19" s="414"/>
      <c r="S19" s="414"/>
    </row>
    <row r="20" spans="2:19" ht="17.25" customHeight="1">
      <c r="B20" s="129"/>
      <c r="C20" s="129"/>
      <c r="D20" s="179"/>
      <c r="E20" s="723"/>
      <c r="F20" s="550" t="s">
        <v>276</v>
      </c>
      <c r="G20" s="255">
        <v>4045070</v>
      </c>
      <c r="H20" s="255">
        <v>4046603</v>
      </c>
      <c r="I20" s="212">
        <f t="shared" si="0"/>
        <v>6.1986202187371449E-3</v>
      </c>
      <c r="J20" s="214">
        <v>102568</v>
      </c>
      <c r="K20" s="575">
        <f t="shared" si="2"/>
        <v>2.534669202785645E-2</v>
      </c>
      <c r="L20" s="505">
        <f t="shared" si="1"/>
        <v>1.000378979844601</v>
      </c>
      <c r="M20" s="425"/>
      <c r="N20" s="425"/>
      <c r="O20" s="423"/>
      <c r="P20" s="486"/>
      <c r="Q20" s="415"/>
      <c r="R20" s="414"/>
      <c r="S20" s="414"/>
    </row>
    <row r="21" spans="2:19" ht="17.25" customHeight="1">
      <c r="B21" s="129"/>
      <c r="C21" s="129"/>
      <c r="D21" s="179"/>
      <c r="E21" s="723"/>
      <c r="F21" s="549" t="s">
        <v>277</v>
      </c>
      <c r="G21" s="256">
        <v>16919638</v>
      </c>
      <c r="H21" s="256">
        <v>16919638</v>
      </c>
      <c r="I21" s="212">
        <f t="shared" si="0"/>
        <v>2.5917642575887308E-2</v>
      </c>
      <c r="J21" s="541">
        <v>101203</v>
      </c>
      <c r="K21" s="240">
        <f t="shared" si="2"/>
        <v>5.9813927461095798E-3</v>
      </c>
      <c r="L21" s="505">
        <f t="shared" si="1"/>
        <v>1</v>
      </c>
      <c r="M21" s="425"/>
      <c r="N21" s="425"/>
      <c r="O21" s="423"/>
      <c r="P21" s="486"/>
      <c r="Q21" s="253"/>
      <c r="R21" s="414"/>
      <c r="S21" s="414"/>
    </row>
    <row r="22" spans="2:19" ht="17.25" customHeight="1">
      <c r="B22" s="129"/>
      <c r="C22" s="129"/>
      <c r="D22" s="179"/>
      <c r="E22" s="723"/>
      <c r="F22" s="549" t="s">
        <v>278</v>
      </c>
      <c r="G22" s="501">
        <v>7560105</v>
      </c>
      <c r="H22" s="501">
        <v>7560389</v>
      </c>
      <c r="I22" s="212">
        <f t="shared" si="0"/>
        <v>1.1581066913882559E-2</v>
      </c>
      <c r="J22" s="214">
        <v>144661</v>
      </c>
      <c r="K22" s="559">
        <f t="shared" si="2"/>
        <v>1.9134068366058941E-2</v>
      </c>
      <c r="L22" s="505">
        <f t="shared" si="1"/>
        <v>1.0000375656158216</v>
      </c>
      <c r="M22" s="425"/>
      <c r="N22" s="425"/>
      <c r="O22" s="423"/>
      <c r="P22" s="486"/>
      <c r="Q22" s="254"/>
      <c r="R22" s="414"/>
      <c r="S22" s="414"/>
    </row>
    <row r="23" spans="2:19" ht="17.25" customHeight="1">
      <c r="B23" s="129"/>
      <c r="C23" s="129"/>
      <c r="D23" s="179"/>
      <c r="E23" s="723"/>
      <c r="F23" s="549" t="s">
        <v>279</v>
      </c>
      <c r="G23" s="501">
        <v>44675872</v>
      </c>
      <c r="H23" s="501">
        <v>44676999</v>
      </c>
      <c r="I23" s="212">
        <f t="shared" si="0"/>
        <v>6.8436599615504468E-2</v>
      </c>
      <c r="J23" s="502">
        <v>530667</v>
      </c>
      <c r="K23" s="240">
        <f t="shared" si="2"/>
        <v>1.1877856881121312E-2</v>
      </c>
      <c r="L23" s="505">
        <f t="shared" si="1"/>
        <v>1.0000252261444387</v>
      </c>
      <c r="M23" s="425"/>
      <c r="N23" s="425"/>
      <c r="O23" s="423"/>
      <c r="P23" s="486"/>
      <c r="Q23" s="415"/>
      <c r="R23" s="414"/>
      <c r="S23" s="414"/>
    </row>
    <row r="24" spans="2:19" ht="17.25" customHeight="1">
      <c r="B24" s="129"/>
      <c r="C24" s="129"/>
      <c r="D24" s="179"/>
      <c r="E24" s="723"/>
      <c r="F24" s="551" t="s">
        <v>280</v>
      </c>
      <c r="G24" s="544">
        <v>1575424</v>
      </c>
      <c r="H24" s="544">
        <v>1575486</v>
      </c>
      <c r="I24" s="212">
        <f>+G24/$H$13</f>
        <v>2.4132476201603539E-3</v>
      </c>
      <c r="J24" s="545">
        <v>30635</v>
      </c>
      <c r="K24" s="559">
        <f>+J24/G24</f>
        <v>1.9445558782905426E-2</v>
      </c>
      <c r="L24" s="505">
        <f t="shared" si="1"/>
        <v>1.0000393544848878</v>
      </c>
      <c r="M24" s="425"/>
      <c r="N24" s="169"/>
      <c r="O24" s="423"/>
      <c r="P24" s="486"/>
      <c r="Q24" s="253"/>
      <c r="R24" s="414"/>
      <c r="S24" s="414"/>
    </row>
    <row r="25" spans="2:19" ht="17.25" customHeight="1">
      <c r="B25" s="129"/>
      <c r="C25" s="129"/>
      <c r="D25" s="179"/>
      <c r="E25" s="723"/>
      <c r="F25" s="552" t="s">
        <v>283</v>
      </c>
      <c r="G25" s="364">
        <v>21351196</v>
      </c>
      <c r="H25" s="364">
        <v>21401586</v>
      </c>
      <c r="I25" s="212">
        <f t="shared" ref="I25:I29" si="3">+H25/$H$13</f>
        <v>3.2783127895828136E-2</v>
      </c>
      <c r="J25" s="214">
        <v>385032</v>
      </c>
      <c r="K25" s="559">
        <f t="shared" ref="K25:K29" si="4">+J25/H25</f>
        <v>1.7990816194650247E-2</v>
      </c>
      <c r="L25" s="505">
        <f t="shared" si="1"/>
        <v>1.0023600551463252</v>
      </c>
      <c r="M25" s="721" t="s">
        <v>205</v>
      </c>
      <c r="N25" s="721"/>
      <c r="O25" s="423"/>
      <c r="P25" s="486"/>
      <c r="Q25" s="254"/>
      <c r="R25" s="414"/>
      <c r="S25" s="414"/>
    </row>
    <row r="26" spans="2:19" ht="17.25" customHeight="1" thickBot="1">
      <c r="B26" s="129"/>
      <c r="C26" s="129"/>
      <c r="D26" s="179"/>
      <c r="E26" s="723"/>
      <c r="F26" s="553" t="s">
        <v>281</v>
      </c>
      <c r="G26" s="546">
        <v>13632635</v>
      </c>
      <c r="H26" s="546">
        <v>13651239</v>
      </c>
      <c r="I26" s="503">
        <f t="shared" si="3"/>
        <v>2.0911081733546149E-2</v>
      </c>
      <c r="J26" s="540">
        <v>116658</v>
      </c>
      <c r="K26" s="547">
        <f t="shared" si="4"/>
        <v>8.5455979490213305E-3</v>
      </c>
      <c r="L26" s="506">
        <f t="shared" si="1"/>
        <v>1.0013646664786375</v>
      </c>
      <c r="M26" s="425"/>
      <c r="N26" s="425"/>
      <c r="O26" s="423"/>
      <c r="P26" s="486"/>
      <c r="Q26" s="415"/>
      <c r="R26" s="414"/>
      <c r="S26" s="414"/>
    </row>
    <row r="27" spans="2:19" ht="17.25" customHeight="1">
      <c r="B27" s="129"/>
      <c r="C27" s="129"/>
      <c r="D27" s="179"/>
      <c r="E27" s="179"/>
      <c r="F27" s="557" t="s">
        <v>238</v>
      </c>
      <c r="G27" s="364">
        <v>38598292</v>
      </c>
      <c r="H27" s="364">
        <v>39004649</v>
      </c>
      <c r="I27" s="212">
        <f t="shared" si="3"/>
        <v>5.9747646585579454E-2</v>
      </c>
      <c r="J27" s="214">
        <v>161400</v>
      </c>
      <c r="K27" s="240">
        <f t="shared" si="4"/>
        <v>4.1379682714232351E-3</v>
      </c>
      <c r="L27" s="241">
        <f t="shared" si="1"/>
        <v>1.010527849263382</v>
      </c>
      <c r="M27" s="425"/>
      <c r="N27" s="425"/>
      <c r="O27" s="423"/>
      <c r="P27" s="486"/>
      <c r="Q27" s="253"/>
      <c r="R27" s="414"/>
      <c r="S27" s="414"/>
    </row>
    <row r="28" spans="2:19" ht="22.2" customHeight="1">
      <c r="B28" s="129"/>
      <c r="C28" s="129"/>
      <c r="D28" s="179"/>
      <c r="E28" s="179"/>
      <c r="F28" s="558" t="s">
        <v>193</v>
      </c>
      <c r="G28" s="255">
        <v>36755666</v>
      </c>
      <c r="H28" s="255">
        <v>36980882</v>
      </c>
      <c r="I28" s="212">
        <f t="shared" si="3"/>
        <v>5.6647623419429222E-2</v>
      </c>
      <c r="J28" s="507">
        <v>159884</v>
      </c>
      <c r="K28" s="240">
        <f t="shared" si="4"/>
        <v>4.3234231135969121E-3</v>
      </c>
      <c r="L28" s="241">
        <f t="shared" si="1"/>
        <v>1.0061273818300558</v>
      </c>
      <c r="M28" s="462"/>
      <c r="N28" s="425"/>
      <c r="O28" s="423"/>
      <c r="P28" s="486"/>
      <c r="Q28" s="254"/>
      <c r="R28" s="414"/>
      <c r="S28" s="414"/>
    </row>
    <row r="29" spans="2:19" ht="22.2" customHeight="1">
      <c r="B29" s="129"/>
      <c r="C29" s="129"/>
      <c r="D29" s="570"/>
      <c r="E29" s="722" t="s">
        <v>289</v>
      </c>
      <c r="F29" s="561" t="s">
        <v>203</v>
      </c>
      <c r="G29" s="562">
        <v>25972791</v>
      </c>
      <c r="H29" s="562">
        <v>27002378</v>
      </c>
      <c r="I29" s="563">
        <f t="shared" si="3"/>
        <v>4.1362467784653717E-2</v>
      </c>
      <c r="J29" s="564">
        <v>53095</v>
      </c>
      <c r="K29" s="565">
        <f t="shared" si="4"/>
        <v>1.9663083006985532E-3</v>
      </c>
      <c r="L29" s="566">
        <f t="shared" si="1"/>
        <v>1.0396409842900596</v>
      </c>
      <c r="M29" s="720" t="s">
        <v>251</v>
      </c>
      <c r="N29" s="720"/>
      <c r="O29" s="423"/>
      <c r="P29" s="486"/>
      <c r="Q29" s="415"/>
      <c r="R29" s="414"/>
      <c r="S29" s="414"/>
    </row>
    <row r="30" spans="2:19" ht="23.4" customHeight="1">
      <c r="B30" s="134"/>
      <c r="C30" s="129"/>
      <c r="D30" s="237"/>
      <c r="E30" s="722"/>
      <c r="F30" s="567" t="s">
        <v>286</v>
      </c>
      <c r="G30" s="568">
        <v>4095370</v>
      </c>
      <c r="H30" s="568">
        <v>4215617</v>
      </c>
      <c r="I30" s="563">
        <f>+H30/$H$13</f>
        <v>6.4575172732912094E-3</v>
      </c>
      <c r="J30" s="569">
        <v>16348</v>
      </c>
      <c r="K30" s="565">
        <f>+J30/H30</f>
        <v>3.8779613992447606E-3</v>
      </c>
      <c r="L30" s="566">
        <f>+H30/G30</f>
        <v>1.0293616938152108</v>
      </c>
      <c r="M30" s="720"/>
      <c r="N30" s="720"/>
      <c r="O30" s="423"/>
      <c r="P30" s="486"/>
      <c r="Q30" s="253"/>
      <c r="R30" s="414"/>
      <c r="S30" s="414"/>
    </row>
    <row r="31" spans="2:19" ht="17.399999999999999" customHeight="1">
      <c r="B31" s="129"/>
      <c r="C31" s="129"/>
      <c r="D31" s="129"/>
      <c r="E31" s="129"/>
      <c r="F31" s="129"/>
      <c r="G31" s="129"/>
      <c r="H31" s="129"/>
      <c r="I31" s="129"/>
      <c r="J31" s="129"/>
      <c r="K31" s="129"/>
      <c r="L31" s="129"/>
      <c r="M31" s="423"/>
      <c r="N31" s="423"/>
      <c r="O31" s="423"/>
      <c r="P31" s="486"/>
      <c r="Q31" s="254"/>
      <c r="R31" s="414"/>
      <c r="S31" s="414"/>
    </row>
    <row r="32" spans="2:19" ht="21.6" customHeight="1">
      <c r="B32" s="169"/>
      <c r="C32" s="169"/>
      <c r="D32" s="169"/>
      <c r="E32" s="169"/>
      <c r="F32" s="169"/>
      <c r="G32" s="169"/>
      <c r="H32" s="169"/>
      <c r="I32" s="169"/>
      <c r="J32" s="169"/>
      <c r="K32" s="169"/>
      <c r="L32" s="692" t="s">
        <v>252</v>
      </c>
      <c r="M32" s="692"/>
      <c r="N32" s="692"/>
      <c r="O32" s="423"/>
      <c r="P32" s="486"/>
      <c r="Q32" s="415"/>
      <c r="R32" s="414"/>
      <c r="S32" s="414"/>
    </row>
    <row r="33" spans="2:19" ht="21.6" customHeight="1">
      <c r="B33" s="169"/>
      <c r="C33" s="169"/>
      <c r="D33" s="169"/>
      <c r="E33" s="169"/>
      <c r="F33" s="169"/>
      <c r="G33" s="169"/>
      <c r="H33" s="169"/>
      <c r="I33" s="169"/>
      <c r="J33" s="169"/>
      <c r="K33" s="169"/>
      <c r="L33" s="692"/>
      <c r="M33" s="692"/>
      <c r="N33" s="692"/>
      <c r="O33" s="423" t="s">
        <v>205</v>
      </c>
      <c r="P33" s="487"/>
      <c r="Q33" s="253"/>
      <c r="R33" s="414"/>
      <c r="S33" s="414"/>
    </row>
    <row r="34" spans="2:19" ht="21.6" customHeight="1">
      <c r="B34" s="169"/>
      <c r="C34" s="169"/>
      <c r="D34" s="169"/>
      <c r="E34" s="169"/>
      <c r="F34" s="169"/>
      <c r="G34" s="169"/>
      <c r="H34" s="169"/>
      <c r="I34" s="169"/>
      <c r="J34" s="169"/>
      <c r="K34" s="169"/>
      <c r="L34" s="692"/>
      <c r="M34" s="692"/>
      <c r="N34" s="692"/>
      <c r="O34" s="426"/>
      <c r="P34" s="449"/>
      <c r="Q34" s="254"/>
      <c r="R34" s="414"/>
      <c r="S34" s="414"/>
    </row>
    <row r="35" spans="2:19" ht="21.6" customHeight="1">
      <c r="B35" s="169"/>
      <c r="C35" s="169"/>
      <c r="D35" s="169"/>
      <c r="E35" s="169"/>
      <c r="F35" s="169"/>
      <c r="G35" s="169"/>
      <c r="H35" s="169"/>
      <c r="I35" s="169"/>
      <c r="J35" s="169"/>
      <c r="K35" s="169"/>
      <c r="L35" s="692"/>
      <c r="M35" s="692"/>
      <c r="N35" s="692"/>
      <c r="O35" s="426"/>
      <c r="P35" s="449"/>
      <c r="Q35" s="415"/>
      <c r="R35" s="414"/>
      <c r="S35" s="414"/>
    </row>
    <row r="36" spans="2:19" ht="21.6" customHeight="1">
      <c r="B36" s="169"/>
      <c r="C36" s="169"/>
      <c r="D36" s="169"/>
      <c r="E36" s="169"/>
      <c r="F36" s="169"/>
      <c r="G36" s="169"/>
      <c r="H36" s="169"/>
      <c r="I36" s="169"/>
      <c r="J36" s="169"/>
      <c r="K36" s="169"/>
      <c r="L36" s="692"/>
      <c r="M36" s="692"/>
      <c r="N36" s="692"/>
      <c r="O36" s="426"/>
      <c r="P36" s="449"/>
      <c r="Q36" s="253"/>
      <c r="R36" s="414"/>
      <c r="S36" s="414"/>
    </row>
    <row r="37" spans="2:19" ht="21.6" customHeight="1">
      <c r="B37" s="408"/>
      <c r="C37" s="169"/>
      <c r="D37" s="169"/>
      <c r="E37" s="169"/>
      <c r="F37" s="169"/>
      <c r="G37" s="169"/>
      <c r="H37" s="169"/>
      <c r="I37" s="169"/>
      <c r="J37" s="169"/>
      <c r="K37" s="169"/>
      <c r="L37" s="692"/>
      <c r="M37" s="692"/>
      <c r="N37" s="692"/>
      <c r="O37" s="426"/>
      <c r="P37" s="449"/>
      <c r="Q37" s="254"/>
      <c r="R37" s="414"/>
      <c r="S37" s="414"/>
    </row>
    <row r="38" spans="2:19" ht="21.6" customHeight="1">
      <c r="B38" s="169"/>
      <c r="C38" s="169"/>
      <c r="D38" s="169"/>
      <c r="E38" s="169"/>
      <c r="F38" s="169"/>
      <c r="G38" s="169"/>
      <c r="H38" s="169"/>
      <c r="I38" s="169"/>
      <c r="J38" s="169"/>
      <c r="K38" s="169"/>
      <c r="L38" s="692"/>
      <c r="M38" s="692"/>
      <c r="N38" s="692"/>
      <c r="O38" s="426"/>
      <c r="P38" s="449"/>
      <c r="Q38" s="415"/>
      <c r="R38" s="414"/>
      <c r="S38" s="414"/>
    </row>
    <row r="39" spans="2:19" ht="21.6" customHeight="1">
      <c r="B39" s="169"/>
      <c r="C39" s="169"/>
      <c r="D39" s="169"/>
      <c r="E39" s="169"/>
      <c r="F39" s="169"/>
      <c r="G39" s="169"/>
      <c r="H39" s="169"/>
      <c r="I39" s="169"/>
      <c r="J39" s="169"/>
      <c r="K39" s="169"/>
      <c r="L39" s="692"/>
      <c r="M39" s="692"/>
      <c r="N39" s="692"/>
      <c r="O39" s="426"/>
      <c r="P39" s="449"/>
      <c r="Q39" s="253"/>
      <c r="R39" s="414"/>
      <c r="S39" s="414"/>
    </row>
    <row r="40" spans="2:19" ht="21.6" customHeight="1">
      <c r="B40" s="169"/>
      <c r="C40" s="169"/>
      <c r="D40" s="169"/>
      <c r="E40" s="169"/>
      <c r="F40" s="169"/>
      <c r="G40" s="169"/>
      <c r="H40" s="169"/>
      <c r="I40" s="169"/>
      <c r="J40" s="169"/>
      <c r="K40" s="169"/>
      <c r="L40" s="692"/>
      <c r="M40" s="692"/>
      <c r="N40" s="692"/>
      <c r="O40" s="426"/>
      <c r="P40" s="449"/>
      <c r="Q40" s="254"/>
      <c r="R40" s="414"/>
      <c r="S40" s="414"/>
    </row>
    <row r="41" spans="2:19" ht="21.6" customHeight="1">
      <c r="B41" s="169"/>
      <c r="C41" s="169"/>
      <c r="D41" s="169"/>
      <c r="E41" s="169"/>
      <c r="F41" s="169"/>
      <c r="G41" s="169"/>
      <c r="H41" s="169"/>
      <c r="I41" s="169"/>
      <c r="J41" s="169"/>
      <c r="K41" s="169"/>
      <c r="L41" s="692"/>
      <c r="M41" s="692"/>
      <c r="N41" s="692"/>
      <c r="O41" s="426"/>
      <c r="P41" s="449"/>
      <c r="Q41" s="415"/>
      <c r="R41" s="414"/>
      <c r="S41" s="414"/>
    </row>
    <row r="42" spans="2:19" ht="21.6" customHeight="1">
      <c r="B42" s="169"/>
      <c r="C42" s="169"/>
      <c r="D42" s="169"/>
      <c r="E42" s="169"/>
      <c r="F42" s="169"/>
      <c r="G42" s="169"/>
      <c r="H42" s="169"/>
      <c r="I42" s="169"/>
      <c r="J42" s="169"/>
      <c r="K42" s="169"/>
      <c r="L42" s="692"/>
      <c r="M42" s="692"/>
      <c r="N42" s="692"/>
      <c r="O42" s="426"/>
      <c r="P42" s="450"/>
      <c r="Q42" s="253"/>
      <c r="R42" s="414"/>
      <c r="S42" s="414"/>
    </row>
    <row r="43" spans="2:19" ht="21.6" customHeight="1">
      <c r="B43" s="129"/>
      <c r="C43" s="129"/>
      <c r="D43" s="129"/>
      <c r="E43" s="129"/>
      <c r="F43" s="129"/>
      <c r="G43" s="129"/>
      <c r="H43" s="129"/>
      <c r="I43" s="129"/>
      <c r="J43" s="129" t="s">
        <v>253</v>
      </c>
      <c r="K43" s="129"/>
      <c r="L43" s="692"/>
      <c r="M43" s="692"/>
      <c r="N43" s="692"/>
      <c r="O43" s="426"/>
      <c r="P43" s="450"/>
      <c r="Q43" s="254"/>
      <c r="R43" s="414"/>
      <c r="S43" s="414"/>
    </row>
    <row r="44" spans="2:19" ht="21.6" customHeight="1">
      <c r="B44" s="129"/>
      <c r="C44" s="129"/>
      <c r="D44" s="129"/>
      <c r="E44" s="129"/>
      <c r="F44" s="129"/>
      <c r="G44" s="129"/>
      <c r="H44" s="129"/>
      <c r="I44" s="129"/>
      <c r="J44" s="129"/>
      <c r="K44" s="129"/>
      <c r="L44" s="692"/>
      <c r="M44" s="692"/>
      <c r="N44" s="692"/>
      <c r="O44" s="426"/>
      <c r="P44" s="450"/>
      <c r="Q44" s="415"/>
      <c r="R44" s="414"/>
      <c r="S44" s="414"/>
    </row>
    <row r="45" spans="2:19" ht="32.4">
      <c r="B45" s="689" t="s">
        <v>185</v>
      </c>
      <c r="C45" s="689"/>
      <c r="D45" s="689"/>
      <c r="E45" s="689"/>
      <c r="F45" s="689"/>
      <c r="G45" s="689"/>
      <c r="H45" s="689"/>
      <c r="I45" s="140"/>
      <c r="J45" s="139"/>
      <c r="K45" s="129"/>
      <c r="L45" s="129"/>
      <c r="M45" s="129"/>
      <c r="N45" s="129"/>
      <c r="O45" s="129"/>
      <c r="P45" s="450"/>
      <c r="Q45" s="254"/>
    </row>
    <row r="46" spans="2:19" ht="18">
      <c r="B46" s="170" t="s">
        <v>138</v>
      </c>
      <c r="C46" s="129"/>
      <c r="D46" s="129"/>
      <c r="E46" s="129"/>
      <c r="F46" s="129"/>
      <c r="G46" s="129"/>
      <c r="H46" s="129"/>
      <c r="I46" s="129"/>
      <c r="J46" s="129"/>
      <c r="K46" s="129"/>
      <c r="L46" s="129"/>
      <c r="M46" s="129"/>
      <c r="N46" s="129"/>
      <c r="O46" s="129"/>
      <c r="P46" s="450"/>
      <c r="Q46" s="415"/>
    </row>
    <row r="47" spans="2:19" ht="18">
      <c r="B47" s="690" t="s">
        <v>139</v>
      </c>
      <c r="C47" s="690"/>
      <c r="D47" s="690"/>
      <c r="E47" s="690"/>
      <c r="F47" s="690"/>
      <c r="G47" s="690"/>
      <c r="H47" s="690"/>
      <c r="I47" s="690"/>
      <c r="J47" s="690"/>
      <c r="K47" s="690"/>
      <c r="L47" s="690"/>
      <c r="M47" s="690"/>
      <c r="N47" s="129"/>
      <c r="O47" s="129"/>
      <c r="P47" s="450"/>
    </row>
    <row r="48" spans="2:19" ht="18">
      <c r="B48" s="691" t="s">
        <v>140</v>
      </c>
      <c r="C48" s="691"/>
      <c r="D48" s="691"/>
      <c r="E48" s="691"/>
      <c r="F48" s="691"/>
      <c r="G48" s="691"/>
      <c r="H48" s="691"/>
      <c r="I48" s="691"/>
      <c r="J48" s="691"/>
      <c r="K48" s="691"/>
      <c r="L48" s="691"/>
      <c r="M48" s="691"/>
      <c r="N48" s="129"/>
      <c r="O48" s="129"/>
      <c r="P48" s="450"/>
    </row>
    <row r="49" spans="2:16" ht="22.5" customHeight="1">
      <c r="B49" s="697" t="s">
        <v>200</v>
      </c>
      <c r="C49" s="698"/>
      <c r="D49" s="698"/>
      <c r="E49" s="698"/>
      <c r="F49" s="698"/>
      <c r="G49" s="698"/>
      <c r="H49" s="698"/>
      <c r="I49" s="698"/>
      <c r="J49" s="698"/>
      <c r="K49" s="698"/>
      <c r="L49" s="698"/>
      <c r="M49" s="699"/>
      <c r="N49" s="693" t="s">
        <v>186</v>
      </c>
      <c r="O49" s="129"/>
      <c r="P49" s="450"/>
    </row>
    <row r="50" spans="2:16" ht="22.5" customHeight="1">
      <c r="B50" s="198" t="s">
        <v>206</v>
      </c>
      <c r="C50" s="196"/>
      <c r="D50" s="196"/>
      <c r="E50" s="196"/>
      <c r="F50" s="196"/>
      <c r="G50" s="196"/>
      <c r="H50" s="196"/>
      <c r="I50" s="196"/>
      <c r="J50" s="196"/>
      <c r="K50" s="196"/>
      <c r="L50" s="196"/>
      <c r="M50" s="197"/>
      <c r="N50" s="693"/>
      <c r="O50" s="129"/>
      <c r="P50" s="450"/>
    </row>
    <row r="51" spans="2:16" ht="18">
      <c r="B51" s="690" t="s">
        <v>196</v>
      </c>
      <c r="C51" s="690"/>
      <c r="D51" s="690"/>
      <c r="E51" s="690"/>
      <c r="F51" s="690"/>
      <c r="G51" s="690"/>
      <c r="H51" s="690"/>
      <c r="I51" s="690"/>
      <c r="J51" s="690"/>
      <c r="K51" s="690"/>
      <c r="L51" s="690"/>
      <c r="M51" s="690"/>
      <c r="N51" s="693"/>
      <c r="O51" s="129"/>
      <c r="P51" s="450"/>
    </row>
    <row r="52" spans="2:16" ht="18">
      <c r="B52" s="691" t="s">
        <v>197</v>
      </c>
      <c r="C52" s="691"/>
      <c r="D52" s="691"/>
      <c r="E52" s="691"/>
      <c r="F52" s="691"/>
      <c r="G52" s="691"/>
      <c r="H52" s="691"/>
      <c r="I52" s="691"/>
      <c r="J52" s="691"/>
      <c r="K52" s="691"/>
      <c r="L52" s="691"/>
      <c r="M52" s="691"/>
      <c r="N52" s="693"/>
      <c r="O52" s="129"/>
      <c r="P52" s="450"/>
    </row>
    <row r="53" spans="2:16" ht="18">
      <c r="B53" s="690" t="s">
        <v>198</v>
      </c>
      <c r="C53" s="690"/>
      <c r="D53" s="690"/>
      <c r="E53" s="690"/>
      <c r="F53" s="690"/>
      <c r="G53" s="690"/>
      <c r="H53" s="690"/>
      <c r="I53" s="690"/>
      <c r="J53" s="690"/>
      <c r="K53" s="690"/>
      <c r="L53" s="690"/>
      <c r="M53" s="690"/>
      <c r="N53" s="693"/>
      <c r="O53" s="129"/>
      <c r="P53" s="450"/>
    </row>
    <row r="54" spans="2:16" ht="18">
      <c r="B54" s="690" t="s">
        <v>199</v>
      </c>
      <c r="C54" s="690"/>
      <c r="D54" s="690"/>
      <c r="E54" s="690"/>
      <c r="F54" s="690"/>
      <c r="G54" s="690"/>
      <c r="H54" s="690"/>
      <c r="I54" s="690"/>
      <c r="J54" s="690"/>
      <c r="K54" s="690"/>
      <c r="L54" s="690"/>
      <c r="M54" s="690"/>
      <c r="N54" s="693"/>
      <c r="O54" s="129"/>
      <c r="P54" s="450"/>
    </row>
    <row r="55" spans="2:16" ht="18">
      <c r="B55" s="142"/>
      <c r="M55" s="129"/>
      <c r="N55" s="693"/>
      <c r="O55" s="129"/>
      <c r="P55" s="450"/>
    </row>
    <row r="56" spans="2:16" ht="17.25" customHeight="1">
      <c r="B56" s="694" t="s">
        <v>141</v>
      </c>
      <c r="C56" s="695"/>
      <c r="D56" s="695"/>
      <c r="E56" s="695"/>
      <c r="F56" s="695"/>
      <c r="G56" s="695"/>
      <c r="H56" s="695"/>
      <c r="I56" s="695"/>
      <c r="J56" s="695"/>
      <c r="K56" s="695"/>
      <c r="L56" s="695"/>
      <c r="M56" s="696"/>
      <c r="N56" s="693"/>
      <c r="O56" s="129"/>
      <c r="P56" s="450"/>
    </row>
    <row r="57" spans="2:16" ht="17.25" customHeight="1">
      <c r="B57" s="694" t="s">
        <v>142</v>
      </c>
      <c r="C57" s="695"/>
      <c r="D57" s="695"/>
      <c r="E57" s="695"/>
      <c r="F57" s="695"/>
      <c r="G57" s="695"/>
      <c r="H57" s="695"/>
      <c r="I57" s="695"/>
      <c r="J57" s="695"/>
      <c r="K57" s="695"/>
      <c r="L57" s="695"/>
      <c r="M57" s="696"/>
      <c r="N57" s="693"/>
      <c r="O57" s="129"/>
      <c r="P57" s="450"/>
    </row>
    <row r="58" spans="2:16" ht="17.25" customHeight="1">
      <c r="B58" s="694" t="s">
        <v>143</v>
      </c>
      <c r="C58" s="695"/>
      <c r="D58" s="695"/>
      <c r="E58" s="695"/>
      <c r="F58" s="695"/>
      <c r="G58" s="695"/>
      <c r="H58" s="695"/>
      <c r="I58" s="695"/>
      <c r="J58" s="695"/>
      <c r="K58" s="695"/>
      <c r="L58" s="695"/>
      <c r="M58" s="696"/>
      <c r="N58" s="693"/>
      <c r="O58" s="129"/>
      <c r="P58" s="450"/>
    </row>
    <row r="59" spans="2:16" ht="18">
      <c r="B59" s="694" t="s">
        <v>144</v>
      </c>
      <c r="C59" s="695"/>
      <c r="D59" s="695"/>
      <c r="E59" s="695"/>
      <c r="F59" s="695"/>
      <c r="G59" s="695"/>
      <c r="H59" s="695"/>
      <c r="I59" s="695"/>
      <c r="J59" s="695"/>
      <c r="K59" s="695"/>
      <c r="L59" s="695"/>
      <c r="M59" s="696"/>
      <c r="N59" s="693"/>
      <c r="O59" s="129"/>
    </row>
    <row r="60" spans="2:16" ht="18">
      <c r="B60" s="694" t="s">
        <v>145</v>
      </c>
      <c r="C60" s="695"/>
      <c r="D60" s="695"/>
      <c r="E60" s="695"/>
      <c r="F60" s="695"/>
      <c r="G60" s="695"/>
      <c r="H60" s="695"/>
      <c r="I60" s="695"/>
      <c r="J60" s="695"/>
      <c r="K60" s="695"/>
      <c r="L60" s="695"/>
      <c r="M60" s="696"/>
      <c r="N60" s="693"/>
      <c r="O60" s="129"/>
    </row>
    <row r="61" spans="2:16" ht="18">
      <c r="B61" s="700" t="s">
        <v>146</v>
      </c>
      <c r="C61" s="701"/>
      <c r="D61" s="701"/>
      <c r="E61" s="701"/>
      <c r="F61" s="701"/>
      <c r="G61" s="701"/>
      <c r="H61" s="701"/>
      <c r="I61" s="701"/>
      <c r="J61" s="701"/>
      <c r="K61" s="701"/>
      <c r="L61" s="701"/>
      <c r="M61" s="702"/>
      <c r="N61" s="129"/>
      <c r="O61" s="129"/>
    </row>
    <row r="62" spans="2:16" ht="18">
      <c r="B62" s="703" t="s">
        <v>147</v>
      </c>
      <c r="C62" s="704"/>
      <c r="D62" s="704"/>
      <c r="E62" s="704"/>
      <c r="F62" s="704"/>
      <c r="G62" s="704"/>
      <c r="H62" s="704"/>
      <c r="I62" s="704"/>
      <c r="J62" s="704"/>
      <c r="K62" s="704"/>
      <c r="L62" s="704"/>
      <c r="M62" s="705"/>
      <c r="N62" s="129"/>
      <c r="O62" s="129"/>
    </row>
    <row r="63" spans="2:16" ht="18">
      <c r="B63" s="694" t="s">
        <v>204</v>
      </c>
      <c r="C63" s="695"/>
      <c r="D63" s="695"/>
      <c r="E63" s="695"/>
      <c r="F63" s="695"/>
      <c r="G63" s="695"/>
      <c r="H63" s="695"/>
      <c r="I63" s="695"/>
      <c r="J63" s="695"/>
      <c r="K63" s="695"/>
      <c r="L63" s="695"/>
      <c r="M63" s="696"/>
      <c r="N63" s="129"/>
      <c r="O63" s="129"/>
    </row>
    <row r="64" spans="2:16" ht="18">
      <c r="B64" s="142"/>
      <c r="M64" s="129"/>
      <c r="N64" s="129"/>
      <c r="O64" s="129"/>
    </row>
    <row r="65" spans="1:15" ht="18.600000000000001" thickBot="1">
      <c r="B65" s="142"/>
      <c r="M65" s="129"/>
      <c r="N65" s="129"/>
      <c r="O65" s="129"/>
    </row>
    <row r="66" spans="1:15" ht="20.25" customHeight="1">
      <c r="B66" s="706" t="s">
        <v>148</v>
      </c>
      <c r="C66" s="706" t="s">
        <v>149</v>
      </c>
      <c r="D66" s="706" t="s">
        <v>150</v>
      </c>
      <c r="E66" s="706" t="s">
        <v>151</v>
      </c>
      <c r="F66" s="143" t="s">
        <v>152</v>
      </c>
      <c r="G66" s="163" t="s">
        <v>212</v>
      </c>
      <c r="H66" s="708" t="s">
        <v>211</v>
      </c>
      <c r="I66" s="708" t="s">
        <v>154</v>
      </c>
      <c r="J66" s="708" t="s">
        <v>155</v>
      </c>
      <c r="K66" s="708" t="s">
        <v>187</v>
      </c>
      <c r="L66" s="706" t="s">
        <v>156</v>
      </c>
      <c r="M66" s="706" t="s">
        <v>207</v>
      </c>
      <c r="N66" s="129"/>
      <c r="O66" s="129"/>
    </row>
    <row r="67" spans="1:15" ht="18.600000000000001" thickBot="1">
      <c r="B67" s="707"/>
      <c r="C67" s="707"/>
      <c r="D67" s="707"/>
      <c r="E67" s="707"/>
      <c r="F67" s="144" t="s">
        <v>153</v>
      </c>
      <c r="G67" s="164"/>
      <c r="H67" s="709"/>
      <c r="I67" s="709"/>
      <c r="J67" s="709"/>
      <c r="K67" s="709"/>
      <c r="L67" s="707"/>
      <c r="M67" s="707"/>
      <c r="N67" s="129"/>
      <c r="O67" s="129"/>
    </row>
    <row r="68" spans="1:15" ht="18.600000000000001" thickBot="1">
      <c r="B68" s="145">
        <v>1</v>
      </c>
      <c r="C68" s="146" t="s">
        <v>157</v>
      </c>
      <c r="D68" s="147"/>
      <c r="E68" s="147"/>
      <c r="F68" s="147"/>
      <c r="G68" s="165"/>
      <c r="H68" s="147"/>
      <c r="I68" s="147"/>
      <c r="J68" s="147"/>
      <c r="K68" s="148" t="s">
        <v>157</v>
      </c>
      <c r="L68" s="147"/>
      <c r="M68" s="147"/>
      <c r="N68" s="129"/>
      <c r="O68" s="129"/>
    </row>
    <row r="69" spans="1:15" ht="18.600000000000001" thickBot="1">
      <c r="A69" s="157" t="s">
        <v>29</v>
      </c>
      <c r="B69" s="158">
        <v>2</v>
      </c>
      <c r="C69" s="159" t="s">
        <v>157</v>
      </c>
      <c r="D69" s="160" t="s">
        <v>157</v>
      </c>
      <c r="E69" s="160" t="s">
        <v>157</v>
      </c>
      <c r="F69" s="160" t="s">
        <v>188</v>
      </c>
      <c r="G69" s="165"/>
      <c r="H69" s="147"/>
      <c r="I69" s="147"/>
      <c r="J69" s="160" t="s">
        <v>189</v>
      </c>
      <c r="K69" s="160" t="s">
        <v>157</v>
      </c>
      <c r="L69" s="147"/>
      <c r="M69" s="147"/>
      <c r="N69" s="129" t="s">
        <v>190</v>
      </c>
      <c r="O69" s="129"/>
    </row>
    <row r="70" spans="1:15" ht="18.600000000000001" thickBot="1">
      <c r="A70" s="157" t="s">
        <v>21</v>
      </c>
      <c r="B70" s="158">
        <v>3</v>
      </c>
      <c r="C70" s="159" t="s">
        <v>157</v>
      </c>
      <c r="D70" s="160" t="s">
        <v>157</v>
      </c>
      <c r="E70" s="160" t="s">
        <v>157</v>
      </c>
      <c r="F70" s="160" t="s">
        <v>157</v>
      </c>
      <c r="G70" s="165"/>
      <c r="H70" s="147"/>
      <c r="I70" s="147"/>
      <c r="J70" s="160" t="s">
        <v>157</v>
      </c>
      <c r="K70" s="160" t="s">
        <v>157</v>
      </c>
      <c r="L70" s="160" t="s">
        <v>157</v>
      </c>
      <c r="M70" s="147"/>
      <c r="N70" s="129"/>
      <c r="O70" s="129"/>
    </row>
    <row r="71" spans="1:15" ht="18.600000000000001" thickBot="1">
      <c r="A71" s="157" t="s">
        <v>191</v>
      </c>
      <c r="B71" s="154">
        <v>4</v>
      </c>
      <c r="C71" s="155" t="s">
        <v>157</v>
      </c>
      <c r="D71" s="156" t="s">
        <v>157</v>
      </c>
      <c r="E71" s="156" t="s">
        <v>157</v>
      </c>
      <c r="F71" s="156" t="s">
        <v>157</v>
      </c>
      <c r="G71" s="156" t="s">
        <v>157</v>
      </c>
      <c r="H71" s="156" t="s">
        <v>157</v>
      </c>
      <c r="I71" s="147" t="s">
        <v>209</v>
      </c>
      <c r="J71" s="156" t="s">
        <v>157</v>
      </c>
      <c r="K71" s="156" t="s">
        <v>157</v>
      </c>
      <c r="L71" s="156" t="s">
        <v>157</v>
      </c>
      <c r="M71" s="156" t="s">
        <v>157</v>
      </c>
      <c r="N71" t="s">
        <v>208</v>
      </c>
      <c r="O71" s="129"/>
    </row>
    <row r="72" spans="1:15" ht="18.600000000000001" thickBot="1">
      <c r="A72" s="157"/>
      <c r="B72" s="158">
        <v>5</v>
      </c>
      <c r="C72" s="159" t="s">
        <v>157</v>
      </c>
      <c r="D72" s="160" t="s">
        <v>157</v>
      </c>
      <c r="E72" s="160" t="s">
        <v>157</v>
      </c>
      <c r="F72" s="160" t="s">
        <v>157</v>
      </c>
      <c r="G72" s="160" t="s">
        <v>157</v>
      </c>
      <c r="H72" s="160" t="s">
        <v>157</v>
      </c>
      <c r="I72" s="160" t="s">
        <v>157</v>
      </c>
      <c r="J72" s="160" t="s">
        <v>157</v>
      </c>
      <c r="K72" s="160" t="s">
        <v>157</v>
      </c>
      <c r="L72" s="160" t="s">
        <v>157</v>
      </c>
      <c r="M72" s="160" t="s">
        <v>157</v>
      </c>
      <c r="N72" s="129"/>
      <c r="O72" s="129"/>
    </row>
    <row r="73" spans="1:15" ht="18.600000000000001" thickBot="1">
      <c r="B73" s="145">
        <v>6</v>
      </c>
      <c r="C73" s="146" t="s">
        <v>157</v>
      </c>
      <c r="D73" s="148" t="s">
        <v>157</v>
      </c>
      <c r="E73" s="148" t="s">
        <v>157</v>
      </c>
      <c r="F73" s="148" t="s">
        <v>157</v>
      </c>
      <c r="G73" s="148" t="s">
        <v>157</v>
      </c>
      <c r="H73" s="148" t="s">
        <v>157</v>
      </c>
      <c r="I73" s="148" t="s">
        <v>157</v>
      </c>
      <c r="J73" s="148" t="s">
        <v>157</v>
      </c>
      <c r="K73" s="148" t="s">
        <v>157</v>
      </c>
      <c r="L73" s="148" t="s">
        <v>157</v>
      </c>
      <c r="M73" s="148" t="s">
        <v>157</v>
      </c>
      <c r="N73" s="129"/>
      <c r="O73" s="129"/>
    </row>
    <row r="74" spans="1:15" ht="18.600000000000001" thickBot="1">
      <c r="B74" s="145">
        <v>7</v>
      </c>
      <c r="C74" s="146" t="s">
        <v>157</v>
      </c>
      <c r="D74" s="148" t="s">
        <v>157</v>
      </c>
      <c r="E74" s="148" t="s">
        <v>157</v>
      </c>
      <c r="F74" s="148" t="s">
        <v>157</v>
      </c>
      <c r="G74" s="148" t="s">
        <v>157</v>
      </c>
      <c r="H74" s="148" t="s">
        <v>157</v>
      </c>
      <c r="I74" s="148" t="s">
        <v>157</v>
      </c>
      <c r="J74" s="148" t="s">
        <v>157</v>
      </c>
      <c r="K74" s="148" t="s">
        <v>157</v>
      </c>
      <c r="L74" s="148" t="s">
        <v>157</v>
      </c>
      <c r="M74" s="148" t="s">
        <v>157</v>
      </c>
      <c r="N74" s="129"/>
      <c r="O74" s="129"/>
    </row>
    <row r="75" spans="1:15">
      <c r="N75" s="129"/>
      <c r="O75" s="129"/>
    </row>
    <row r="76" spans="1:15">
      <c r="I76" t="s">
        <v>210</v>
      </c>
      <c r="N76" s="129"/>
      <c r="O76" s="129"/>
    </row>
    <row r="77" spans="1:15">
      <c r="N77" s="129"/>
      <c r="O77" s="129"/>
    </row>
    <row r="89" spans="16:16" ht="15.6">
      <c r="P89" s="450"/>
    </row>
    <row r="90" spans="16:16" ht="15.6">
      <c r="P90" s="450"/>
    </row>
    <row r="91" spans="16:16" ht="15.6">
      <c r="P91" s="450"/>
    </row>
    <row r="92" spans="16:16" ht="15.6">
      <c r="P92" s="450"/>
    </row>
    <row r="93" spans="16:16" ht="15.6">
      <c r="P93" s="450"/>
    </row>
    <row r="94" spans="16:16" ht="15.6">
      <c r="P94" s="450"/>
    </row>
    <row r="95" spans="16:16" ht="15.6">
      <c r="P95" s="450"/>
    </row>
    <row r="96" spans="16:16" ht="15.6">
      <c r="P96" s="450"/>
    </row>
    <row r="97" spans="16:16" ht="15.6">
      <c r="P97" s="450"/>
    </row>
    <row r="98" spans="16:16" ht="15.6">
      <c r="P98" s="450"/>
    </row>
    <row r="99" spans="16:16" ht="15.6">
      <c r="P99" s="450"/>
    </row>
  </sheetData>
  <mergeCells count="41">
    <mergeCell ref="M29:N30"/>
    <mergeCell ref="M25:N25"/>
    <mergeCell ref="E29:E30"/>
    <mergeCell ref="E18:E26"/>
    <mergeCell ref="E14:E16"/>
    <mergeCell ref="M14:M15"/>
    <mergeCell ref="B3:N3"/>
    <mergeCell ref="C8:L8"/>
    <mergeCell ref="C9:L9"/>
    <mergeCell ref="M13:N13"/>
    <mergeCell ref="B5:N5"/>
    <mergeCell ref="B7:N7"/>
    <mergeCell ref="B6:N6"/>
    <mergeCell ref="B61:M61"/>
    <mergeCell ref="B62:M62"/>
    <mergeCell ref="B63:M63"/>
    <mergeCell ref="B66:B67"/>
    <mergeCell ref="C66:C67"/>
    <mergeCell ref="D66:D67"/>
    <mergeCell ref="E66:E67"/>
    <mergeCell ref="H66:H67"/>
    <mergeCell ref="I66:I67"/>
    <mergeCell ref="J66:J67"/>
    <mergeCell ref="K66:K67"/>
    <mergeCell ref="L66:L67"/>
    <mergeCell ref="M66:M67"/>
    <mergeCell ref="B53:M53"/>
    <mergeCell ref="N49:N60"/>
    <mergeCell ref="B51:M51"/>
    <mergeCell ref="B58:M58"/>
    <mergeCell ref="B59:M59"/>
    <mergeCell ref="B60:M60"/>
    <mergeCell ref="B49:M49"/>
    <mergeCell ref="B54:M54"/>
    <mergeCell ref="B56:M56"/>
    <mergeCell ref="B57:M57"/>
    <mergeCell ref="B45:H45"/>
    <mergeCell ref="B47:M47"/>
    <mergeCell ref="B48:M48"/>
    <mergeCell ref="B52:M52"/>
    <mergeCell ref="L32:N44"/>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35"/>
  <sheetViews>
    <sheetView showGridLines="0" zoomScale="80" zoomScaleNormal="80" zoomScaleSheetLayoutView="79" workbookViewId="0">
      <selection activeCell="A20" sqref="A20:XFD22"/>
    </sheetView>
  </sheetViews>
  <sheetFormatPr defaultColWidth="9" defaultRowHeight="19.2"/>
  <cols>
    <col min="1" max="1" width="193.44140625" style="413" customWidth="1"/>
    <col min="2" max="2" width="11.21875" style="411" customWidth="1"/>
    <col min="3" max="3" width="27.44140625" style="411" customWidth="1"/>
    <col min="4" max="4" width="17.88671875" style="412" customWidth="1"/>
    <col min="5" max="16384" width="9" style="1"/>
  </cols>
  <sheetData>
    <row r="1" spans="1:4" s="43" customFormat="1" ht="44.25" customHeight="1" thickBot="1">
      <c r="A1" s="258" t="s">
        <v>291</v>
      </c>
      <c r="B1" s="259" t="s">
        <v>0</v>
      </c>
      <c r="C1" s="260" t="s">
        <v>1</v>
      </c>
      <c r="D1" s="410" t="s">
        <v>2</v>
      </c>
    </row>
    <row r="2" spans="1:4" s="43" customFormat="1" ht="44.25" customHeight="1" thickTop="1">
      <c r="A2" s="247" t="s">
        <v>374</v>
      </c>
      <c r="B2" s="455"/>
      <c r="C2" s="741" t="s">
        <v>377</v>
      </c>
      <c r="D2" s="456"/>
    </row>
    <row r="3" spans="1:4" s="43" customFormat="1" ht="166.8" customHeight="1">
      <c r="A3" s="463" t="s">
        <v>375</v>
      </c>
      <c r="B3" s="509" t="s">
        <v>378</v>
      </c>
      <c r="C3" s="742"/>
      <c r="D3" s="458">
        <v>44911</v>
      </c>
    </row>
    <row r="4" spans="1:4" s="43" customFormat="1" ht="36.6" customHeight="1" thickBot="1">
      <c r="A4" s="248" t="s">
        <v>376</v>
      </c>
      <c r="B4" s="452"/>
      <c r="C4" s="743"/>
      <c r="D4" s="460"/>
    </row>
    <row r="5" spans="1:4" s="43" customFormat="1" ht="37.950000000000003" customHeight="1" thickTop="1">
      <c r="A5" s="454" t="s">
        <v>383</v>
      </c>
      <c r="B5" s="455"/>
      <c r="C5" s="741" t="s">
        <v>387</v>
      </c>
      <c r="D5" s="465"/>
    </row>
    <row r="6" spans="1:4" s="43" customFormat="1" ht="318.60000000000002" customHeight="1">
      <c r="A6" s="457" t="s">
        <v>384</v>
      </c>
      <c r="B6" s="472" t="s">
        <v>386</v>
      </c>
      <c r="C6" s="742"/>
      <c r="D6" s="458">
        <v>44912</v>
      </c>
    </row>
    <row r="7" spans="1:4" s="43" customFormat="1" ht="37.200000000000003" customHeight="1" thickBot="1">
      <c r="A7" s="459" t="s">
        <v>385</v>
      </c>
      <c r="B7" s="452"/>
      <c r="C7" s="743"/>
      <c r="D7" s="460"/>
    </row>
    <row r="8" spans="1:4" s="43" customFormat="1" ht="44.25" customHeight="1" thickTop="1">
      <c r="A8" s="247" t="s">
        <v>388</v>
      </c>
      <c r="B8" s="755" t="s">
        <v>390</v>
      </c>
      <c r="C8" s="735" t="s">
        <v>391</v>
      </c>
      <c r="D8" s="725">
        <v>44911</v>
      </c>
    </row>
    <row r="9" spans="1:4" s="43" customFormat="1" ht="173.4" customHeight="1">
      <c r="A9" s="438" t="s">
        <v>389</v>
      </c>
      <c r="B9" s="733"/>
      <c r="C9" s="736"/>
      <c r="D9" s="726"/>
    </row>
    <row r="10" spans="1:4" s="43" customFormat="1" ht="36.6" customHeight="1" thickBot="1">
      <c r="A10" s="471" t="s">
        <v>392</v>
      </c>
      <c r="B10" s="734"/>
      <c r="C10" s="737"/>
      <c r="D10" s="727"/>
    </row>
    <row r="11" spans="1:4" s="43" customFormat="1" ht="44.25" customHeight="1">
      <c r="A11" s="247" t="s">
        <v>393</v>
      </c>
      <c r="B11" s="755" t="s">
        <v>395</v>
      </c>
      <c r="C11" s="735" t="s">
        <v>396</v>
      </c>
      <c r="D11" s="725">
        <v>44910</v>
      </c>
    </row>
    <row r="12" spans="1:4" s="43" customFormat="1" ht="118.8" customHeight="1" thickBot="1">
      <c r="A12" s="473" t="s">
        <v>394</v>
      </c>
      <c r="B12" s="733"/>
      <c r="C12" s="736"/>
      <c r="D12" s="726"/>
    </row>
    <row r="13" spans="1:4" s="43" customFormat="1" ht="36.6" customHeight="1" thickBot="1">
      <c r="A13" s="474" t="s">
        <v>397</v>
      </c>
      <c r="B13" s="734"/>
      <c r="C13" s="737"/>
      <c r="D13" s="727"/>
    </row>
    <row r="14" spans="1:4" s="43" customFormat="1" ht="46.2" customHeight="1" thickBot="1">
      <c r="A14" s="247" t="s">
        <v>398</v>
      </c>
      <c r="B14" s="243"/>
      <c r="C14" s="735" t="s">
        <v>400</v>
      </c>
      <c r="D14" s="728">
        <v>44910</v>
      </c>
    </row>
    <row r="15" spans="1:4" s="43" customFormat="1" ht="222.6" customHeight="1" thickBot="1">
      <c r="A15" s="475" t="s">
        <v>399</v>
      </c>
      <c r="B15" s="436" t="s">
        <v>401</v>
      </c>
      <c r="C15" s="736"/>
      <c r="D15" s="729"/>
    </row>
    <row r="16" spans="1:4" s="43" customFormat="1" ht="34.950000000000003" customHeight="1" thickBot="1">
      <c r="A16" s="474"/>
      <c r="B16" s="245"/>
      <c r="C16" s="737"/>
      <c r="D16" s="729"/>
    </row>
    <row r="17" spans="1:4" s="43" customFormat="1" ht="43.8" customHeight="1" thickTop="1">
      <c r="A17" s="476" t="s">
        <v>402</v>
      </c>
      <c r="B17" s="243"/>
      <c r="C17" s="741" t="s">
        <v>405</v>
      </c>
      <c r="D17" s="725">
        <v>44910</v>
      </c>
    </row>
    <row r="18" spans="1:4" s="43" customFormat="1" ht="70.2" customHeight="1">
      <c r="A18" s="463" t="s">
        <v>403</v>
      </c>
      <c r="B18" s="244" t="s">
        <v>406</v>
      </c>
      <c r="C18" s="742"/>
      <c r="D18" s="726"/>
    </row>
    <row r="19" spans="1:4" s="43" customFormat="1" ht="34.950000000000003" customHeight="1" thickBot="1">
      <c r="A19" s="248" t="s">
        <v>404</v>
      </c>
      <c r="B19" s="245"/>
      <c r="C19" s="743"/>
      <c r="D19" s="727"/>
    </row>
    <row r="20" spans="1:4" s="43" customFormat="1" ht="44.25" customHeight="1" thickBot="1">
      <c r="A20" s="247" t="s">
        <v>407</v>
      </c>
      <c r="B20" s="243"/>
      <c r="C20" s="735" t="s">
        <v>410</v>
      </c>
      <c r="D20" s="728">
        <v>44912</v>
      </c>
    </row>
    <row r="21" spans="1:4" s="43" customFormat="1" ht="400.8" customHeight="1" thickBot="1">
      <c r="A21" s="467" t="s">
        <v>408</v>
      </c>
      <c r="B21" s="477" t="s">
        <v>411</v>
      </c>
      <c r="C21" s="736"/>
      <c r="D21" s="729"/>
    </row>
    <row r="22" spans="1:4" s="43" customFormat="1" ht="38.4" customHeight="1" thickBot="1">
      <c r="A22" s="481" t="s">
        <v>409</v>
      </c>
      <c r="B22" s="245"/>
      <c r="C22" s="737"/>
      <c r="D22" s="729"/>
    </row>
    <row r="23" spans="1:4" s="43" customFormat="1" ht="52.2" hidden="1" customHeight="1" thickBot="1">
      <c r="A23" s="247"/>
      <c r="B23" s="243"/>
      <c r="C23" s="735"/>
      <c r="D23" s="728"/>
    </row>
    <row r="24" spans="1:4" s="43" customFormat="1" ht="299.39999999999998" hidden="1" customHeight="1" thickBot="1">
      <c r="A24" s="438"/>
      <c r="B24" s="244"/>
      <c r="C24" s="736"/>
      <c r="D24" s="729"/>
    </row>
    <row r="25" spans="1:4" s="43" customFormat="1" ht="45" hidden="1" customHeight="1" thickBot="1">
      <c r="A25" s="248"/>
      <c r="B25" s="245"/>
      <c r="C25" s="737"/>
      <c r="D25" s="729"/>
    </row>
    <row r="26" spans="1:4" s="43" customFormat="1" ht="48.6" hidden="1" customHeight="1" thickTop="1">
      <c r="A26" s="419"/>
      <c r="B26" s="732"/>
      <c r="C26" s="735"/>
      <c r="D26" s="752"/>
    </row>
    <row r="27" spans="1:4" s="43" customFormat="1" ht="225" hidden="1" customHeight="1">
      <c r="A27" s="479"/>
      <c r="B27" s="733"/>
      <c r="C27" s="736"/>
      <c r="D27" s="753"/>
    </row>
    <row r="28" spans="1:4" s="43" customFormat="1" ht="43.2" hidden="1" customHeight="1" thickBot="1">
      <c r="A28" s="416"/>
      <c r="B28" s="734"/>
      <c r="C28" s="737"/>
      <c r="D28" s="754"/>
    </row>
    <row r="29" spans="1:4" s="43" customFormat="1" ht="63.6" hidden="1" customHeight="1" thickTop="1" thickBot="1">
      <c r="A29" s="466"/>
      <c r="B29" s="744"/>
      <c r="C29" s="744"/>
      <c r="D29" s="728"/>
    </row>
    <row r="30" spans="1:4" s="43" customFormat="1" ht="244.8" hidden="1" customHeight="1" thickBot="1">
      <c r="A30" s="453"/>
      <c r="B30" s="745"/>
      <c r="C30" s="745"/>
      <c r="D30" s="729"/>
    </row>
    <row r="31" spans="1:4" s="43" customFormat="1" ht="43.2" hidden="1" customHeight="1" thickBot="1">
      <c r="A31" s="437"/>
      <c r="B31" s="746"/>
      <c r="C31" s="746"/>
      <c r="D31" s="729"/>
    </row>
    <row r="32" spans="1:4" s="43" customFormat="1" ht="48.6" hidden="1" customHeight="1" thickTop="1" thickBot="1">
      <c r="A32" s="249"/>
      <c r="B32" s="738"/>
      <c r="C32" s="749"/>
      <c r="D32" s="728"/>
    </row>
    <row r="33" spans="1:4" s="43" customFormat="1" ht="97.2" hidden="1" customHeight="1" thickBot="1">
      <c r="A33" s="730"/>
      <c r="B33" s="739"/>
      <c r="C33" s="750"/>
      <c r="D33" s="729"/>
    </row>
    <row r="34" spans="1:4" s="43" customFormat="1" ht="60.6" hidden="1" customHeight="1" thickBot="1">
      <c r="A34" s="731"/>
      <c r="B34" s="739"/>
      <c r="C34" s="750"/>
      <c r="D34" s="747"/>
    </row>
    <row r="35" spans="1:4" s="43" customFormat="1" ht="40.950000000000003" hidden="1" customHeight="1" thickBot="1">
      <c r="A35" s="430"/>
      <c r="B35" s="740"/>
      <c r="C35" s="751"/>
      <c r="D35" s="748"/>
    </row>
  </sheetData>
  <mergeCells count="26">
    <mergeCell ref="C2:C4"/>
    <mergeCell ref="D8:D10"/>
    <mergeCell ref="C14:C16"/>
    <mergeCell ref="D14:D16"/>
    <mergeCell ref="B11:B13"/>
    <mergeCell ref="C11:C13"/>
    <mergeCell ref="D11:D13"/>
    <mergeCell ref="C5:C7"/>
    <mergeCell ref="B8:B10"/>
    <mergeCell ref="C8:C10"/>
    <mergeCell ref="C29:C31"/>
    <mergeCell ref="D29:D31"/>
    <mergeCell ref="C23:C25"/>
    <mergeCell ref="D23:D25"/>
    <mergeCell ref="D17:D19"/>
    <mergeCell ref="D20:D22"/>
    <mergeCell ref="A33:A34"/>
    <mergeCell ref="B26:B28"/>
    <mergeCell ref="C26:C28"/>
    <mergeCell ref="B32:B35"/>
    <mergeCell ref="C17:C19"/>
    <mergeCell ref="C20:C22"/>
    <mergeCell ref="B29:B31"/>
    <mergeCell ref="D32:D35"/>
    <mergeCell ref="C32:C35"/>
    <mergeCell ref="D26:D28"/>
  </mergeCells>
  <phoneticPr fontId="16"/>
  <hyperlinks>
    <hyperlink ref="A4" r:id="rId1" xr:uid="{0540A518-FC5A-45AF-9E56-C26CA0032E20}"/>
    <hyperlink ref="A7" r:id="rId2" xr:uid="{1D22A861-E4C8-4B09-990E-B36A0A986264}"/>
    <hyperlink ref="A10" r:id="rId3" display="https://news.yahoo.co.jp/articles/55f7d9f72d39de18ba32b9ffc4ad0be9d88a354e" xr:uid="{D156F578-1588-4DA9-B9DC-6C6F9BC98079}"/>
    <hyperlink ref="A13" r:id="rId4" xr:uid="{4C6BE5EB-AA3C-43B1-B402-C7782EA814CA}"/>
    <hyperlink ref="A19" r:id="rId5" xr:uid="{AB518675-194C-4E2E-86C2-151AF27752B8}"/>
    <hyperlink ref="A22" r:id="rId6" xr:uid="{E81C6E1F-8984-4E50-AD26-1C2CA551C97E}"/>
  </hyperlinks>
  <pageMargins left="0" right="0" top="0.19685039370078741" bottom="0.39370078740157483" header="0" footer="0.19685039370078741"/>
  <pageSetup paperSize="8" scale="28" orientation="portrait" horizontalDpi="300" verticalDpi="300"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dimension ref="A1:C35"/>
  <sheetViews>
    <sheetView defaultGridColor="0" view="pageBreakPreview" colorId="56" zoomScale="83" zoomScaleNormal="66" zoomScaleSheetLayoutView="83" workbookViewId="0">
      <selection activeCell="C32" sqref="C32"/>
    </sheetView>
  </sheetViews>
  <sheetFormatPr defaultColWidth="9" defaultRowHeight="19.2"/>
  <cols>
    <col min="1" max="1" width="213.21875" style="428" customWidth="1"/>
    <col min="2" max="2" width="18" style="194" customWidth="1"/>
    <col min="3" max="3" width="20.109375" style="195" customWidth="1"/>
    <col min="4" max="16384" width="9" style="39"/>
  </cols>
  <sheetData>
    <row r="1" spans="1:3" ht="58.95" customHeight="1" thickBot="1">
      <c r="A1" s="38" t="s">
        <v>292</v>
      </c>
      <c r="B1" s="403" t="s">
        <v>24</v>
      </c>
      <c r="C1" s="404" t="s">
        <v>2</v>
      </c>
    </row>
    <row r="2" spans="1:3" ht="45.6" customHeight="1">
      <c r="A2" s="406" t="s">
        <v>449</v>
      </c>
      <c r="B2" s="243"/>
      <c r="C2" s="431"/>
    </row>
    <row r="3" spans="1:3" ht="168" customHeight="1">
      <c r="A3" s="496" t="s">
        <v>440</v>
      </c>
      <c r="B3" s="244" t="s">
        <v>457</v>
      </c>
      <c r="C3" s="432">
        <v>44910</v>
      </c>
    </row>
    <row r="4" spans="1:3" ht="44.4" customHeight="1" thickBot="1">
      <c r="A4" s="434" t="s">
        <v>433</v>
      </c>
      <c r="B4" s="245"/>
      <c r="C4" s="433"/>
    </row>
    <row r="5" spans="1:3" ht="42" customHeight="1">
      <c r="A5" s="406" t="s">
        <v>450</v>
      </c>
      <c r="B5" s="243"/>
      <c r="C5" s="431"/>
    </row>
    <row r="6" spans="1:3" ht="106.8" customHeight="1" thickBot="1">
      <c r="A6" s="497" t="s">
        <v>441</v>
      </c>
      <c r="B6" s="405" t="s">
        <v>458</v>
      </c>
      <c r="C6" s="432">
        <v>44910</v>
      </c>
    </row>
    <row r="7" spans="1:3" ht="36" customHeight="1" thickBot="1">
      <c r="A7" s="434" t="s">
        <v>434</v>
      </c>
      <c r="B7" s="405"/>
      <c r="C7" s="433"/>
    </row>
    <row r="8" spans="1:3" ht="52.2" customHeight="1">
      <c r="A8" s="172" t="s">
        <v>451</v>
      </c>
      <c r="B8" s="186"/>
      <c r="C8" s="187"/>
    </row>
    <row r="9" spans="1:3" ht="203.4" customHeight="1">
      <c r="A9" s="496" t="s">
        <v>443</v>
      </c>
      <c r="B9" s="461" t="s">
        <v>459</v>
      </c>
      <c r="C9" s="188">
        <v>44909</v>
      </c>
    </row>
    <row r="10" spans="1:3" ht="36" customHeight="1" thickBot="1">
      <c r="A10" s="434" t="s">
        <v>442</v>
      </c>
      <c r="B10" s="189"/>
      <c r="C10" s="190"/>
    </row>
    <row r="11" spans="1:3" ht="50.4" customHeight="1">
      <c r="A11" s="420" t="s">
        <v>452</v>
      </c>
      <c r="B11" s="191"/>
      <c r="C11" s="188"/>
    </row>
    <row r="12" spans="1:3" ht="88.8" customHeight="1">
      <c r="A12" s="497" t="s">
        <v>444</v>
      </c>
      <c r="B12" s="191" t="s">
        <v>457</v>
      </c>
      <c r="C12" s="188">
        <v>44909</v>
      </c>
    </row>
    <row r="13" spans="1:3" ht="34.200000000000003" customHeight="1" thickBot="1">
      <c r="A13" s="434" t="s">
        <v>435</v>
      </c>
      <c r="B13" s="189"/>
      <c r="C13" s="190"/>
    </row>
    <row r="14" spans="1:3" ht="43.2" customHeight="1">
      <c r="A14" s="420" t="s">
        <v>453</v>
      </c>
      <c r="B14" s="191"/>
      <c r="C14" s="188"/>
    </row>
    <row r="15" spans="1:3" ht="327.60000000000002" customHeight="1">
      <c r="A15" s="496" t="s">
        <v>445</v>
      </c>
      <c r="B15" s="446" t="s">
        <v>460</v>
      </c>
      <c r="C15" s="188">
        <v>44909</v>
      </c>
    </row>
    <row r="16" spans="1:3" ht="32.4" customHeight="1" thickBot="1">
      <c r="A16" s="434" t="s">
        <v>436</v>
      </c>
      <c r="B16" s="189"/>
      <c r="C16" s="190"/>
    </row>
    <row r="17" spans="1:3" ht="54" customHeight="1">
      <c r="A17" s="172" t="s">
        <v>454</v>
      </c>
      <c r="B17" s="186"/>
      <c r="C17" s="187"/>
    </row>
    <row r="18" spans="1:3" ht="250.8" customHeight="1">
      <c r="A18" s="491" t="s">
        <v>446</v>
      </c>
      <c r="B18" s="439" t="s">
        <v>458</v>
      </c>
      <c r="C18" s="188">
        <v>44908</v>
      </c>
    </row>
    <row r="19" spans="1:3" ht="35.4" customHeight="1" thickBot="1">
      <c r="A19" s="434" t="s">
        <v>437</v>
      </c>
      <c r="B19" s="189"/>
      <c r="C19" s="190"/>
    </row>
    <row r="20" spans="1:3" ht="48" customHeight="1">
      <c r="A20" s="172" t="s">
        <v>455</v>
      </c>
      <c r="B20" s="186"/>
      <c r="C20" s="187"/>
    </row>
    <row r="21" spans="1:3" ht="196.8" customHeight="1">
      <c r="A21" s="495" t="s">
        <v>447</v>
      </c>
      <c r="B21" s="759" t="s">
        <v>460</v>
      </c>
      <c r="C21" s="761">
        <v>44907</v>
      </c>
    </row>
    <row r="22" spans="1:3" ht="40.200000000000003" customHeight="1" thickBot="1">
      <c r="A22" s="494" t="s">
        <v>438</v>
      </c>
      <c r="B22" s="760"/>
      <c r="C22" s="762"/>
    </row>
    <row r="23" spans="1:3" s="493" customFormat="1" ht="48.6" customHeight="1">
      <c r="A23" s="420" t="s">
        <v>456</v>
      </c>
      <c r="B23" s="191"/>
      <c r="C23" s="188"/>
    </row>
    <row r="24" spans="1:3" ht="271.8" customHeight="1">
      <c r="A24" s="491" t="s">
        <v>448</v>
      </c>
      <c r="B24" s="191" t="s">
        <v>461</v>
      </c>
      <c r="C24" s="188">
        <v>44906</v>
      </c>
    </row>
    <row r="25" spans="1:3" ht="34.200000000000003" customHeight="1" thickBot="1">
      <c r="A25" s="434" t="s">
        <v>439</v>
      </c>
      <c r="B25" s="189"/>
      <c r="C25" s="190"/>
    </row>
    <row r="26" spans="1:3" ht="48.6" hidden="1" customHeight="1">
      <c r="A26" s="420"/>
      <c r="B26" s="191"/>
      <c r="C26" s="188"/>
    </row>
    <row r="27" spans="1:3" ht="96" hidden="1" customHeight="1">
      <c r="A27" s="491"/>
      <c r="B27" s="492"/>
      <c r="C27" s="188"/>
    </row>
    <row r="28" spans="1:3" ht="48.6" hidden="1" customHeight="1" thickBot="1">
      <c r="A28" s="434"/>
      <c r="B28" s="189"/>
      <c r="C28" s="190"/>
    </row>
    <row r="29" spans="1:3" ht="48.6" hidden="1" customHeight="1">
      <c r="A29" s="172"/>
      <c r="B29" s="186"/>
      <c r="C29" s="187"/>
    </row>
    <row r="30" spans="1:3" ht="48.6" hidden="1" customHeight="1">
      <c r="A30" s="491"/>
      <c r="B30" s="439"/>
      <c r="C30" s="188"/>
    </row>
    <row r="31" spans="1:3" ht="48.6" hidden="1" customHeight="1" thickBot="1">
      <c r="A31" s="434"/>
      <c r="B31" s="189"/>
      <c r="C31" s="190"/>
    </row>
    <row r="32" spans="1:3" ht="48.6" customHeight="1" thickBot="1">
      <c r="A32" s="451"/>
      <c r="B32" s="192"/>
      <c r="C32" s="193"/>
    </row>
    <row r="33" spans="1:3" ht="37.799999999999997" customHeight="1">
      <c r="A33" s="756" t="s">
        <v>28</v>
      </c>
      <c r="B33" s="756"/>
      <c r="C33" s="756"/>
    </row>
    <row r="34" spans="1:3" ht="46.2" customHeight="1">
      <c r="A34" s="757" t="s">
        <v>27</v>
      </c>
      <c r="B34" s="758"/>
      <c r="C34" s="758"/>
    </row>
    <row r="35" spans="1:3">
      <c r="A35" s="428" t="s">
        <v>21</v>
      </c>
    </row>
  </sheetData>
  <mergeCells count="4">
    <mergeCell ref="A33:C33"/>
    <mergeCell ref="A34:C34"/>
    <mergeCell ref="B21:B22"/>
    <mergeCell ref="C21:C22"/>
  </mergeCells>
  <phoneticPr fontId="106"/>
  <hyperlinks>
    <hyperlink ref="A4" r:id="rId1" xr:uid="{8EB9530C-1120-4E8A-9EE8-4F33F428D48B}"/>
    <hyperlink ref="A7" r:id="rId2" xr:uid="{CF91BFCE-A8E6-4494-8FFF-B3ABF512C36F}"/>
    <hyperlink ref="A13" r:id="rId3" xr:uid="{3B4CC1F5-D0F1-4C3A-A97A-4B6ECEF78596}"/>
    <hyperlink ref="A16" r:id="rId4" xr:uid="{6C2699B7-CEDB-45A4-9D5B-E7B2D1562584}"/>
    <hyperlink ref="A19" r:id="rId5" xr:uid="{0640BE18-4477-44D6-B958-7D9AC3B0B604}"/>
    <hyperlink ref="A22" r:id="rId6" xr:uid="{3EDC4200-5B1E-4FBE-87B0-2694CBCA21F1}"/>
    <hyperlink ref="A25" r:id="rId7" xr:uid="{95715986-A7A8-4359-A001-6649C6D37A55}"/>
    <hyperlink ref="A10" r:id="rId8" xr:uid="{B885CB7B-D0EF-48C7-BD5A-D36AA5C2AACF}"/>
  </hyperlinks>
  <pageMargins left="0.74803149606299213" right="0.74803149606299213" top="0.98425196850393704" bottom="0.98425196850393704" header="0.51181102362204722" footer="0.51181102362204722"/>
  <pageSetup paperSize="9" scale="16" fitToHeight="3" orientation="portrait" r:id="rId9"/>
  <headerFooter alignWithMargins="0"/>
  <rowBreaks count="1" manualBreakCount="1">
    <brk id="32"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tabColor indexed="46"/>
  </sheetPr>
  <dimension ref="A1:AE38"/>
  <sheetViews>
    <sheetView topLeftCell="A13" zoomScale="94" zoomScaleNormal="94" zoomScaleSheetLayoutView="100" workbookViewId="0">
      <selection activeCell="P20" sqref="P20:AC20"/>
    </sheetView>
  </sheetViews>
  <sheetFormatPr defaultColWidth="9" defaultRowHeight="13.2"/>
  <cols>
    <col min="1" max="1" width="7.33203125" style="1" customWidth="1"/>
    <col min="2" max="13" width="6.77734375" style="1" customWidth="1"/>
    <col min="14" max="14" width="7.44140625" style="1" customWidth="1"/>
    <col min="15" max="15" width="5.88671875" style="1" customWidth="1"/>
    <col min="16" max="16" width="7.44140625" style="1" customWidth="1"/>
    <col min="17" max="29" width="6.77734375" style="1" customWidth="1"/>
    <col min="30" max="16384" width="9" style="1"/>
  </cols>
  <sheetData>
    <row r="1" spans="1:29" ht="15" customHeight="1">
      <c r="A1" s="765" t="s">
        <v>3</v>
      </c>
      <c r="B1" s="766"/>
      <c r="C1" s="766"/>
      <c r="D1" s="766"/>
      <c r="E1" s="766"/>
      <c r="F1" s="766"/>
      <c r="G1" s="766"/>
      <c r="H1" s="766"/>
      <c r="I1" s="766"/>
      <c r="J1" s="766"/>
      <c r="K1" s="766"/>
      <c r="L1" s="766"/>
      <c r="M1" s="766"/>
      <c r="N1" s="767"/>
      <c r="P1" s="768" t="s">
        <v>4</v>
      </c>
      <c r="Q1" s="769"/>
      <c r="R1" s="769"/>
      <c r="S1" s="769"/>
      <c r="T1" s="769"/>
      <c r="U1" s="769"/>
      <c r="V1" s="769"/>
      <c r="W1" s="769"/>
      <c r="X1" s="769"/>
      <c r="Y1" s="769"/>
      <c r="Z1" s="769"/>
      <c r="AA1" s="769"/>
      <c r="AB1" s="769"/>
      <c r="AC1" s="770"/>
    </row>
    <row r="2" spans="1:29" ht="18" customHeight="1" thickBot="1">
      <c r="A2" s="771" t="s">
        <v>5</v>
      </c>
      <c r="B2" s="772"/>
      <c r="C2" s="772"/>
      <c r="D2" s="772"/>
      <c r="E2" s="772"/>
      <c r="F2" s="772"/>
      <c r="G2" s="772"/>
      <c r="H2" s="772"/>
      <c r="I2" s="772"/>
      <c r="J2" s="772"/>
      <c r="K2" s="772"/>
      <c r="L2" s="772"/>
      <c r="M2" s="772"/>
      <c r="N2" s="773"/>
      <c r="P2" s="774" t="s">
        <v>6</v>
      </c>
      <c r="Q2" s="772"/>
      <c r="R2" s="772"/>
      <c r="S2" s="772"/>
      <c r="T2" s="772"/>
      <c r="U2" s="772"/>
      <c r="V2" s="772"/>
      <c r="W2" s="772"/>
      <c r="X2" s="772"/>
      <c r="Y2" s="772"/>
      <c r="Z2" s="772"/>
      <c r="AA2" s="772"/>
      <c r="AB2" s="772"/>
      <c r="AC2" s="775"/>
    </row>
    <row r="3" spans="1:29" ht="13.8" thickBot="1">
      <c r="A3" s="6"/>
      <c r="B3" s="211" t="s">
        <v>233</v>
      </c>
      <c r="C3" s="211" t="s">
        <v>7</v>
      </c>
      <c r="D3" s="211" t="s">
        <v>8</v>
      </c>
      <c r="E3" s="211" t="s">
        <v>9</v>
      </c>
      <c r="F3" s="211" t="s">
        <v>10</v>
      </c>
      <c r="G3" s="211" t="s">
        <v>11</v>
      </c>
      <c r="H3" s="211" t="s">
        <v>12</v>
      </c>
      <c r="I3" s="211" t="s">
        <v>13</v>
      </c>
      <c r="J3" s="211" t="s">
        <v>14</v>
      </c>
      <c r="K3" s="211" t="s">
        <v>15</v>
      </c>
      <c r="L3" s="211" t="s">
        <v>16</v>
      </c>
      <c r="M3" s="201" t="s">
        <v>17</v>
      </c>
      <c r="N3" s="7" t="s">
        <v>18</v>
      </c>
      <c r="P3" s="8"/>
      <c r="Q3" s="211" t="s">
        <v>233</v>
      </c>
      <c r="R3" s="211" t="s">
        <v>7</v>
      </c>
      <c r="S3" s="211" t="s">
        <v>8</v>
      </c>
      <c r="T3" s="211" t="s">
        <v>9</v>
      </c>
      <c r="U3" s="211" t="s">
        <v>10</v>
      </c>
      <c r="V3" s="211" t="s">
        <v>11</v>
      </c>
      <c r="W3" s="211" t="s">
        <v>12</v>
      </c>
      <c r="X3" s="211" t="s">
        <v>13</v>
      </c>
      <c r="Y3" s="211" t="s">
        <v>14</v>
      </c>
      <c r="Z3" s="211" t="s">
        <v>15</v>
      </c>
      <c r="AA3" s="211" t="s">
        <v>16</v>
      </c>
      <c r="AB3" s="201" t="s">
        <v>17</v>
      </c>
      <c r="AC3" s="9" t="s">
        <v>19</v>
      </c>
    </row>
    <row r="4" spans="1:29" ht="19.8" thickBot="1">
      <c r="A4" s="362" t="s">
        <v>231</v>
      </c>
      <c r="B4" s="325">
        <f>AVERAGE(B8:B17)</f>
        <v>65.400000000000006</v>
      </c>
      <c r="C4" s="325">
        <f t="shared" ref="C4:M4" si="0">AVERAGE(C7:C17)</f>
        <v>55.545454545454547</v>
      </c>
      <c r="D4" s="325">
        <f t="shared" si="0"/>
        <v>64.454545454545453</v>
      </c>
      <c r="E4" s="325">
        <f t="shared" si="0"/>
        <v>102.45454545454545</v>
      </c>
      <c r="F4" s="325">
        <f t="shared" si="0"/>
        <v>184.81818181818181</v>
      </c>
      <c r="G4" s="325">
        <f t="shared" si="0"/>
        <v>405.27272727272725</v>
      </c>
      <c r="H4" s="325">
        <f t="shared" si="0"/>
        <v>614.90909090909088</v>
      </c>
      <c r="I4" s="325">
        <f t="shared" si="0"/>
        <v>875.18181818181813</v>
      </c>
      <c r="J4" s="325">
        <f t="shared" si="0"/>
        <v>564.72727272727275</v>
      </c>
      <c r="K4" s="325">
        <f t="shared" si="0"/>
        <v>362.90909090909093</v>
      </c>
      <c r="L4" s="325">
        <f t="shared" si="0"/>
        <v>206.27272727272728</v>
      </c>
      <c r="M4" s="325">
        <f t="shared" si="0"/>
        <v>126.45454545454545</v>
      </c>
      <c r="N4" s="325">
        <f>SUM(B4:M4)</f>
        <v>3628.4000000000005</v>
      </c>
      <c r="O4" s="11"/>
      <c r="P4" s="10" t="str">
        <f>+A4</f>
        <v>12-21年月平均</v>
      </c>
      <c r="Q4" s="325">
        <f t="shared" ref="Q4:W4" si="1">AVERAGE(Q8:Q17)</f>
        <v>9.6999999999999993</v>
      </c>
      <c r="R4" s="325">
        <f t="shared" si="1"/>
        <v>9.9</v>
      </c>
      <c r="S4" s="325">
        <f t="shared" si="1"/>
        <v>15.1</v>
      </c>
      <c r="T4" s="325">
        <f t="shared" si="1"/>
        <v>7.5</v>
      </c>
      <c r="U4" s="325">
        <f t="shared" si="1"/>
        <v>10.7</v>
      </c>
      <c r="V4" s="325">
        <f t="shared" si="1"/>
        <v>9.9</v>
      </c>
      <c r="W4" s="325">
        <f t="shared" si="1"/>
        <v>8.9</v>
      </c>
      <c r="X4" s="325">
        <f t="shared" ref="X4:AA4" si="2">AVERAGE(X7:X17)</f>
        <v>11.545454545454545</v>
      </c>
      <c r="Y4" s="325">
        <f t="shared" si="2"/>
        <v>9.9090909090909083</v>
      </c>
      <c r="Z4" s="325">
        <f t="shared" si="2"/>
        <v>19.818181818181817</v>
      </c>
      <c r="AA4" s="325">
        <f t="shared" si="2"/>
        <v>11.636363636363637</v>
      </c>
      <c r="AB4" s="325">
        <f t="shared" ref="AB4" si="3">AVERAGE(AB7:AB17)</f>
        <v>12</v>
      </c>
      <c r="AC4" s="325">
        <f>SUM(Q4:AB4)</f>
        <v>136.60909090909092</v>
      </c>
    </row>
    <row r="5" spans="1:29" ht="13.8" thickBot="1">
      <c r="A5" s="366"/>
      <c r="B5" s="366"/>
      <c r="C5" s="123"/>
      <c r="D5" s="123"/>
      <c r="E5" s="123"/>
      <c r="F5" s="123"/>
      <c r="G5" s="123"/>
      <c r="H5" s="123"/>
      <c r="I5" s="123"/>
      <c r="J5" s="123"/>
      <c r="K5" s="123"/>
      <c r="L5" s="123"/>
      <c r="M5" s="12" t="s">
        <v>20</v>
      </c>
      <c r="N5" s="327"/>
      <c r="O5" s="128"/>
      <c r="P5" s="203"/>
      <c r="Q5" s="203"/>
      <c r="R5" s="123"/>
      <c r="S5" s="123"/>
      <c r="T5" s="123"/>
      <c r="U5" s="123"/>
      <c r="V5" s="123"/>
      <c r="W5" s="123"/>
      <c r="X5" s="123"/>
      <c r="Y5" s="123"/>
      <c r="Z5" s="123"/>
      <c r="AA5" s="123"/>
      <c r="AB5" s="12" t="s">
        <v>20</v>
      </c>
      <c r="AC5" s="327"/>
    </row>
    <row r="6" spans="1:29" ht="13.8" thickBot="1">
      <c r="A6" s="200"/>
      <c r="B6" s="200"/>
      <c r="C6" s="400"/>
      <c r="D6" s="400"/>
      <c r="E6" s="400"/>
      <c r="F6" s="400"/>
      <c r="G6" s="400"/>
      <c r="H6" s="400"/>
      <c r="I6" s="400"/>
      <c r="J6" s="400"/>
      <c r="K6" s="400"/>
      <c r="L6" s="400"/>
      <c r="M6" s="264">
        <v>37</v>
      </c>
      <c r="N6" s="327"/>
      <c r="O6" s="11"/>
      <c r="P6" s="203"/>
      <c r="Q6" s="203"/>
      <c r="R6" s="400"/>
      <c r="S6" s="400"/>
      <c r="T6" s="400"/>
      <c r="U6" s="400"/>
      <c r="V6" s="400"/>
      <c r="W6" s="400"/>
      <c r="X6" s="400"/>
      <c r="Y6" s="400"/>
      <c r="Z6" s="400"/>
      <c r="AA6" s="400"/>
      <c r="AB6" s="264">
        <v>0</v>
      </c>
      <c r="AC6" s="327"/>
    </row>
    <row r="7" spans="1:29" ht="18" customHeight="1" thickBot="1">
      <c r="A7" s="367" t="s">
        <v>232</v>
      </c>
      <c r="B7" s="526">
        <v>81</v>
      </c>
      <c r="C7" s="527">
        <v>39</v>
      </c>
      <c r="D7" s="527">
        <v>72</v>
      </c>
      <c r="E7" s="528">
        <v>89</v>
      </c>
      <c r="F7" s="528">
        <v>258</v>
      </c>
      <c r="G7" s="528">
        <v>416</v>
      </c>
      <c r="H7" s="528">
        <v>554</v>
      </c>
      <c r="I7" s="528">
        <v>568</v>
      </c>
      <c r="J7" s="529">
        <v>578</v>
      </c>
      <c r="K7" s="529">
        <v>328</v>
      </c>
      <c r="L7" s="529">
        <v>161</v>
      </c>
      <c r="M7" s="530">
        <v>76</v>
      </c>
      <c r="N7" s="531">
        <f t="shared" ref="N7:N18" si="4">SUM(B7:M7)</f>
        <v>3220</v>
      </c>
      <c r="O7" s="133" t="s">
        <v>21</v>
      </c>
      <c r="P7" s="367" t="s">
        <v>232</v>
      </c>
      <c r="Q7" s="390">
        <v>0</v>
      </c>
      <c r="R7" s="391">
        <v>5</v>
      </c>
      <c r="S7" s="391">
        <v>4</v>
      </c>
      <c r="T7" s="391">
        <v>1</v>
      </c>
      <c r="U7" s="391">
        <v>1</v>
      </c>
      <c r="V7" s="391">
        <v>1</v>
      </c>
      <c r="W7" s="391">
        <v>1</v>
      </c>
      <c r="X7" s="391">
        <v>1</v>
      </c>
      <c r="Y7" s="390">
        <v>0</v>
      </c>
      <c r="Z7" s="390">
        <v>0</v>
      </c>
      <c r="AA7" s="390">
        <v>0</v>
      </c>
      <c r="AB7" s="390">
        <v>0</v>
      </c>
      <c r="AC7" s="202">
        <f t="shared" ref="AC7:AC18" si="5">SUM(Q7:AB7)</f>
        <v>14</v>
      </c>
    </row>
    <row r="8" spans="1:29" ht="18" customHeight="1" thickBot="1">
      <c r="A8" s="367" t="s">
        <v>202</v>
      </c>
      <c r="B8" s="388">
        <v>81</v>
      </c>
      <c r="C8" s="388">
        <v>48</v>
      </c>
      <c r="D8" s="389">
        <v>71</v>
      </c>
      <c r="E8" s="388">
        <v>128</v>
      </c>
      <c r="F8" s="388">
        <v>171</v>
      </c>
      <c r="G8" s="388">
        <v>350</v>
      </c>
      <c r="H8" s="388">
        <v>569</v>
      </c>
      <c r="I8" s="388">
        <v>553</v>
      </c>
      <c r="J8" s="388">
        <v>458</v>
      </c>
      <c r="K8" s="388">
        <v>306</v>
      </c>
      <c r="L8" s="388">
        <v>220</v>
      </c>
      <c r="M8" s="389">
        <v>229</v>
      </c>
      <c r="N8" s="525">
        <f t="shared" si="4"/>
        <v>3184</v>
      </c>
      <c r="O8" s="365"/>
      <c r="P8" s="368" t="s">
        <v>201</v>
      </c>
      <c r="Q8" s="392">
        <v>1</v>
      </c>
      <c r="R8" s="392">
        <v>2</v>
      </c>
      <c r="S8" s="392">
        <v>1</v>
      </c>
      <c r="T8" s="392">
        <v>0</v>
      </c>
      <c r="U8" s="392">
        <v>0</v>
      </c>
      <c r="V8" s="392">
        <v>0</v>
      </c>
      <c r="W8" s="392">
        <v>1</v>
      </c>
      <c r="X8" s="392">
        <v>1</v>
      </c>
      <c r="Y8" s="392">
        <v>0</v>
      </c>
      <c r="Z8" s="392">
        <v>1</v>
      </c>
      <c r="AA8" s="392">
        <v>0</v>
      </c>
      <c r="AB8" s="392">
        <v>0</v>
      </c>
      <c r="AC8" s="393">
        <f t="shared" si="5"/>
        <v>7</v>
      </c>
    </row>
    <row r="9" spans="1:29" ht="18" customHeight="1" thickBot="1">
      <c r="A9" s="368" t="s">
        <v>136</v>
      </c>
      <c r="B9" s="261">
        <v>112</v>
      </c>
      <c r="C9" s="261">
        <v>85</v>
      </c>
      <c r="D9" s="261">
        <v>60</v>
      </c>
      <c r="E9" s="261">
        <v>97</v>
      </c>
      <c r="F9" s="261">
        <v>95</v>
      </c>
      <c r="G9" s="261">
        <v>305</v>
      </c>
      <c r="H9" s="261">
        <v>544</v>
      </c>
      <c r="I9" s="261">
        <v>449</v>
      </c>
      <c r="J9" s="261">
        <v>475</v>
      </c>
      <c r="K9" s="261">
        <v>505</v>
      </c>
      <c r="L9" s="261">
        <v>219</v>
      </c>
      <c r="M9" s="262">
        <v>98</v>
      </c>
      <c r="N9" s="382">
        <f t="shared" si="4"/>
        <v>3044</v>
      </c>
      <c r="O9" s="133"/>
      <c r="P9" s="368" t="s">
        <v>136</v>
      </c>
      <c r="Q9" s="328">
        <v>16</v>
      </c>
      <c r="R9" s="328">
        <v>1</v>
      </c>
      <c r="S9" s="328">
        <v>19</v>
      </c>
      <c r="T9" s="326">
        <v>3</v>
      </c>
      <c r="U9" s="326">
        <v>13</v>
      </c>
      <c r="V9" s="326">
        <v>1</v>
      </c>
      <c r="W9" s="326">
        <v>2</v>
      </c>
      <c r="X9" s="326">
        <v>2</v>
      </c>
      <c r="Y9" s="326">
        <v>0</v>
      </c>
      <c r="Z9" s="326">
        <v>24</v>
      </c>
      <c r="AA9" s="326">
        <v>4</v>
      </c>
      <c r="AB9" s="326">
        <v>2</v>
      </c>
      <c r="AC9" s="381">
        <f t="shared" si="5"/>
        <v>87</v>
      </c>
    </row>
    <row r="10" spans="1:29" ht="18" customHeight="1" thickBot="1">
      <c r="A10" s="369" t="s">
        <v>30</v>
      </c>
      <c r="B10" s="329">
        <v>84</v>
      </c>
      <c r="C10" s="329">
        <v>100</v>
      </c>
      <c r="D10" s="330">
        <v>77</v>
      </c>
      <c r="E10" s="330">
        <v>80</v>
      </c>
      <c r="F10" s="174">
        <v>236</v>
      </c>
      <c r="G10" s="174">
        <v>438</v>
      </c>
      <c r="H10" s="175">
        <v>631</v>
      </c>
      <c r="I10" s="174">
        <v>752</v>
      </c>
      <c r="J10" s="173">
        <v>523</v>
      </c>
      <c r="K10" s="174">
        <v>427</v>
      </c>
      <c r="L10" s="173">
        <v>253</v>
      </c>
      <c r="M10" s="331">
        <v>136</v>
      </c>
      <c r="N10" s="372">
        <f t="shared" si="4"/>
        <v>3737</v>
      </c>
      <c r="O10" s="133"/>
      <c r="P10" s="370" t="s">
        <v>22</v>
      </c>
      <c r="Q10" s="332">
        <v>7</v>
      </c>
      <c r="R10" s="332">
        <v>7</v>
      </c>
      <c r="S10" s="333">
        <v>13</v>
      </c>
      <c r="T10" s="333">
        <v>3</v>
      </c>
      <c r="U10" s="333">
        <v>8</v>
      </c>
      <c r="V10" s="333">
        <v>11</v>
      </c>
      <c r="W10" s="332">
        <v>5</v>
      </c>
      <c r="X10" s="333">
        <v>11</v>
      </c>
      <c r="Y10" s="333">
        <v>9</v>
      </c>
      <c r="Z10" s="333">
        <v>9</v>
      </c>
      <c r="AA10" s="334">
        <v>20</v>
      </c>
      <c r="AB10" s="334">
        <v>37</v>
      </c>
      <c r="AC10" s="379">
        <f t="shared" si="5"/>
        <v>140</v>
      </c>
    </row>
    <row r="11" spans="1:29" ht="18" customHeight="1" thickBot="1">
      <c r="A11" s="369" t="s">
        <v>31</v>
      </c>
      <c r="B11" s="333">
        <v>41</v>
      </c>
      <c r="C11" s="333">
        <v>44</v>
      </c>
      <c r="D11" s="333">
        <v>67</v>
      </c>
      <c r="E11" s="333">
        <v>103</v>
      </c>
      <c r="F11" s="335">
        <v>311</v>
      </c>
      <c r="G11" s="333">
        <v>415</v>
      </c>
      <c r="H11" s="333">
        <v>539</v>
      </c>
      <c r="I11" s="335">
        <v>1165</v>
      </c>
      <c r="J11" s="333">
        <v>534</v>
      </c>
      <c r="K11" s="333">
        <v>297</v>
      </c>
      <c r="L11" s="332">
        <v>205</v>
      </c>
      <c r="M11" s="336">
        <v>92</v>
      </c>
      <c r="N11" s="373">
        <f t="shared" si="4"/>
        <v>3813</v>
      </c>
      <c r="O11" s="133"/>
      <c r="P11" s="369" t="s">
        <v>31</v>
      </c>
      <c r="Q11" s="333">
        <v>9</v>
      </c>
      <c r="R11" s="333">
        <v>22</v>
      </c>
      <c r="S11" s="332">
        <v>18</v>
      </c>
      <c r="T11" s="333">
        <v>9</v>
      </c>
      <c r="U11" s="337">
        <v>21</v>
      </c>
      <c r="V11" s="333">
        <v>14</v>
      </c>
      <c r="W11" s="333">
        <v>6</v>
      </c>
      <c r="X11" s="333">
        <v>13</v>
      </c>
      <c r="Y11" s="333">
        <v>7</v>
      </c>
      <c r="Z11" s="338">
        <v>81</v>
      </c>
      <c r="AA11" s="337">
        <v>31</v>
      </c>
      <c r="AB11" s="338">
        <v>37</v>
      </c>
      <c r="AC11" s="380">
        <f t="shared" si="5"/>
        <v>268</v>
      </c>
    </row>
    <row r="12" spans="1:29" ht="18" customHeight="1" thickBot="1">
      <c r="A12" s="369" t="s">
        <v>32</v>
      </c>
      <c r="B12" s="333">
        <v>57</v>
      </c>
      <c r="C12" s="332">
        <v>35</v>
      </c>
      <c r="D12" s="333">
        <v>95</v>
      </c>
      <c r="E12" s="332">
        <v>112</v>
      </c>
      <c r="F12" s="333">
        <v>131</v>
      </c>
      <c r="G12" s="15">
        <v>340</v>
      </c>
      <c r="H12" s="15">
        <v>483</v>
      </c>
      <c r="I12" s="16">
        <v>1339</v>
      </c>
      <c r="J12" s="15">
        <v>614</v>
      </c>
      <c r="K12" s="15">
        <v>349</v>
      </c>
      <c r="L12" s="15">
        <v>236</v>
      </c>
      <c r="M12" s="339">
        <v>68</v>
      </c>
      <c r="N12" s="372">
        <f t="shared" si="4"/>
        <v>3859</v>
      </c>
      <c r="O12" s="133"/>
      <c r="P12" s="369" t="s">
        <v>32</v>
      </c>
      <c r="Q12" s="333">
        <v>19</v>
      </c>
      <c r="R12" s="333">
        <v>12</v>
      </c>
      <c r="S12" s="333">
        <v>8</v>
      </c>
      <c r="T12" s="332">
        <v>12</v>
      </c>
      <c r="U12" s="333">
        <v>7</v>
      </c>
      <c r="V12" s="333">
        <v>15</v>
      </c>
      <c r="W12" s="15">
        <v>16</v>
      </c>
      <c r="X12" s="339">
        <v>12</v>
      </c>
      <c r="Y12" s="332">
        <v>16</v>
      </c>
      <c r="Z12" s="333">
        <v>6</v>
      </c>
      <c r="AA12" s="332">
        <v>12</v>
      </c>
      <c r="AB12" s="332">
        <v>6</v>
      </c>
      <c r="AC12" s="379">
        <f t="shared" si="5"/>
        <v>141</v>
      </c>
    </row>
    <row r="13" spans="1:29" ht="18" customHeight="1" thickBot="1">
      <c r="A13" s="369" t="s">
        <v>33</v>
      </c>
      <c r="B13" s="340">
        <v>68</v>
      </c>
      <c r="C13" s="333">
        <v>42</v>
      </c>
      <c r="D13" s="333">
        <v>44</v>
      </c>
      <c r="E13" s="332">
        <v>75</v>
      </c>
      <c r="F13" s="332">
        <v>135</v>
      </c>
      <c r="G13" s="332">
        <v>448</v>
      </c>
      <c r="H13" s="333">
        <v>507</v>
      </c>
      <c r="I13" s="333">
        <v>808</v>
      </c>
      <c r="J13" s="337">
        <v>795</v>
      </c>
      <c r="K13" s="332">
        <v>313</v>
      </c>
      <c r="L13" s="332">
        <v>246</v>
      </c>
      <c r="M13" s="332">
        <v>143</v>
      </c>
      <c r="N13" s="372">
        <f t="shared" si="4"/>
        <v>3624</v>
      </c>
      <c r="O13" s="133"/>
      <c r="P13" s="369" t="s">
        <v>33</v>
      </c>
      <c r="Q13" s="342">
        <v>9</v>
      </c>
      <c r="R13" s="333">
        <v>16</v>
      </c>
      <c r="S13" s="333">
        <v>12</v>
      </c>
      <c r="T13" s="332">
        <v>6</v>
      </c>
      <c r="U13" s="343">
        <v>7</v>
      </c>
      <c r="V13" s="343">
        <v>14</v>
      </c>
      <c r="W13" s="333">
        <v>9</v>
      </c>
      <c r="X13" s="333">
        <v>14</v>
      </c>
      <c r="Y13" s="333">
        <v>9</v>
      </c>
      <c r="Z13" s="333">
        <v>9</v>
      </c>
      <c r="AA13" s="343">
        <v>8</v>
      </c>
      <c r="AB13" s="343">
        <v>7</v>
      </c>
      <c r="AC13" s="379">
        <f t="shared" si="5"/>
        <v>120</v>
      </c>
    </row>
    <row r="14" spans="1:29" ht="18" customHeight="1" thickBot="1">
      <c r="A14" s="14" t="s">
        <v>34</v>
      </c>
      <c r="B14" s="344">
        <v>71</v>
      </c>
      <c r="C14" s="344">
        <v>97</v>
      </c>
      <c r="D14" s="344">
        <v>61</v>
      </c>
      <c r="E14" s="345">
        <v>105</v>
      </c>
      <c r="F14" s="345">
        <v>198</v>
      </c>
      <c r="G14" s="345">
        <v>442</v>
      </c>
      <c r="H14" s="346">
        <v>790</v>
      </c>
      <c r="I14" s="17">
        <v>674</v>
      </c>
      <c r="J14" s="17">
        <v>594</v>
      </c>
      <c r="K14" s="345">
        <v>275</v>
      </c>
      <c r="L14" s="345">
        <v>133</v>
      </c>
      <c r="M14" s="345">
        <v>108</v>
      </c>
      <c r="N14" s="372">
        <f t="shared" si="4"/>
        <v>3548</v>
      </c>
      <c r="O14" s="11"/>
      <c r="P14" s="371" t="s">
        <v>34</v>
      </c>
      <c r="Q14" s="344">
        <v>7</v>
      </c>
      <c r="R14" s="344">
        <v>13</v>
      </c>
      <c r="S14" s="344">
        <v>12</v>
      </c>
      <c r="T14" s="345">
        <v>11</v>
      </c>
      <c r="U14" s="345">
        <v>12</v>
      </c>
      <c r="V14" s="345">
        <v>15</v>
      </c>
      <c r="W14" s="345">
        <v>20</v>
      </c>
      <c r="X14" s="345">
        <v>15</v>
      </c>
      <c r="Y14" s="345">
        <v>15</v>
      </c>
      <c r="Z14" s="345">
        <v>20</v>
      </c>
      <c r="AA14" s="345">
        <v>9</v>
      </c>
      <c r="AB14" s="345">
        <v>7</v>
      </c>
      <c r="AC14" s="378">
        <f t="shared" si="5"/>
        <v>156</v>
      </c>
    </row>
    <row r="15" spans="1:29" ht="13.8" hidden="1" thickBot="1">
      <c r="A15" s="19" t="s">
        <v>35</v>
      </c>
      <c r="B15" s="342">
        <v>38</v>
      </c>
      <c r="C15" s="345">
        <v>19</v>
      </c>
      <c r="D15" s="345">
        <v>38</v>
      </c>
      <c r="E15" s="345">
        <v>203</v>
      </c>
      <c r="F15" s="345">
        <v>146</v>
      </c>
      <c r="G15" s="345">
        <v>439</v>
      </c>
      <c r="H15" s="346">
        <v>964</v>
      </c>
      <c r="I15" s="346">
        <v>1154</v>
      </c>
      <c r="J15" s="345">
        <v>423</v>
      </c>
      <c r="K15" s="345">
        <v>388</v>
      </c>
      <c r="L15" s="345">
        <v>176</v>
      </c>
      <c r="M15" s="345">
        <v>143</v>
      </c>
      <c r="N15" s="347">
        <f t="shared" si="4"/>
        <v>4131</v>
      </c>
      <c r="O15" s="11"/>
      <c r="P15" s="18" t="s">
        <v>35</v>
      </c>
      <c r="Q15" s="345">
        <v>7</v>
      </c>
      <c r="R15" s="345">
        <v>7</v>
      </c>
      <c r="S15" s="345">
        <v>8</v>
      </c>
      <c r="T15" s="345">
        <v>12</v>
      </c>
      <c r="U15" s="345">
        <v>9</v>
      </c>
      <c r="V15" s="345">
        <v>6</v>
      </c>
      <c r="W15" s="345">
        <v>11</v>
      </c>
      <c r="X15" s="345">
        <v>8</v>
      </c>
      <c r="Y15" s="345">
        <v>16</v>
      </c>
      <c r="Z15" s="345">
        <v>40</v>
      </c>
      <c r="AA15" s="345">
        <v>17</v>
      </c>
      <c r="AB15" s="345">
        <v>16</v>
      </c>
      <c r="AC15" s="345">
        <f t="shared" si="5"/>
        <v>157</v>
      </c>
    </row>
    <row r="16" spans="1:29" ht="13.8" hidden="1" thickBot="1">
      <c r="A16" s="348" t="s">
        <v>36</v>
      </c>
      <c r="B16" s="17">
        <v>49</v>
      </c>
      <c r="C16" s="17">
        <v>63</v>
      </c>
      <c r="D16" s="17">
        <v>50</v>
      </c>
      <c r="E16" s="17">
        <v>71</v>
      </c>
      <c r="F16" s="17">
        <v>144</v>
      </c>
      <c r="G16" s="17">
        <v>374</v>
      </c>
      <c r="H16" s="130">
        <v>729</v>
      </c>
      <c r="I16" s="130">
        <v>1097</v>
      </c>
      <c r="J16" s="130">
        <v>650</v>
      </c>
      <c r="K16" s="17">
        <v>397</v>
      </c>
      <c r="L16" s="17">
        <v>192</v>
      </c>
      <c r="M16" s="17">
        <v>217</v>
      </c>
      <c r="N16" s="347">
        <f t="shared" si="4"/>
        <v>4033</v>
      </c>
      <c r="O16" s="11"/>
      <c r="P16" s="20" t="s">
        <v>36</v>
      </c>
      <c r="Q16" s="17">
        <v>10</v>
      </c>
      <c r="R16" s="17">
        <v>6</v>
      </c>
      <c r="S16" s="17">
        <v>14</v>
      </c>
      <c r="T16" s="17">
        <v>10</v>
      </c>
      <c r="U16" s="17">
        <v>10</v>
      </c>
      <c r="V16" s="17">
        <v>19</v>
      </c>
      <c r="W16" s="17">
        <v>11</v>
      </c>
      <c r="X16" s="17">
        <v>20</v>
      </c>
      <c r="Y16" s="17">
        <v>15</v>
      </c>
      <c r="Z16" s="17">
        <v>8</v>
      </c>
      <c r="AA16" s="17">
        <v>11</v>
      </c>
      <c r="AB16" s="17">
        <v>8</v>
      </c>
      <c r="AC16" s="345">
        <f t="shared" si="5"/>
        <v>142</v>
      </c>
    </row>
    <row r="17" spans="1:31" ht="13.8" hidden="1" thickBot="1">
      <c r="A17" s="19" t="s">
        <v>37</v>
      </c>
      <c r="B17" s="17">
        <v>53</v>
      </c>
      <c r="C17" s="17">
        <v>39</v>
      </c>
      <c r="D17" s="17">
        <v>74</v>
      </c>
      <c r="E17" s="17">
        <v>64</v>
      </c>
      <c r="F17" s="17">
        <v>208</v>
      </c>
      <c r="G17" s="17">
        <v>491</v>
      </c>
      <c r="H17" s="17">
        <v>454</v>
      </c>
      <c r="I17" s="130">
        <v>1068</v>
      </c>
      <c r="J17" s="17">
        <v>568</v>
      </c>
      <c r="K17" s="17">
        <v>407</v>
      </c>
      <c r="L17" s="17">
        <v>228</v>
      </c>
      <c r="M17" s="17">
        <v>81</v>
      </c>
      <c r="N17" s="341">
        <f t="shared" si="4"/>
        <v>3735</v>
      </c>
      <c r="O17" s="11"/>
      <c r="P17" s="18" t="s">
        <v>37</v>
      </c>
      <c r="Q17" s="17">
        <v>12</v>
      </c>
      <c r="R17" s="17">
        <v>13</v>
      </c>
      <c r="S17" s="17">
        <v>46</v>
      </c>
      <c r="T17" s="17">
        <v>9</v>
      </c>
      <c r="U17" s="17">
        <v>20</v>
      </c>
      <c r="V17" s="17">
        <v>4</v>
      </c>
      <c r="W17" s="17">
        <v>8</v>
      </c>
      <c r="X17" s="17">
        <v>30</v>
      </c>
      <c r="Y17" s="17">
        <v>22</v>
      </c>
      <c r="Z17" s="17">
        <v>20</v>
      </c>
      <c r="AA17" s="17">
        <v>16</v>
      </c>
      <c r="AB17" s="17">
        <v>12</v>
      </c>
      <c r="AC17" s="349">
        <f t="shared" si="5"/>
        <v>212</v>
      </c>
    </row>
    <row r="18" spans="1:31" ht="13.8" hidden="1" thickBot="1">
      <c r="A18" s="19" t="s">
        <v>23</v>
      </c>
      <c r="B18" s="131">
        <v>67</v>
      </c>
      <c r="C18" s="131">
        <v>62</v>
      </c>
      <c r="D18" s="131">
        <v>57</v>
      </c>
      <c r="E18" s="131">
        <v>77</v>
      </c>
      <c r="F18" s="131">
        <v>473</v>
      </c>
      <c r="G18" s="131">
        <v>468</v>
      </c>
      <c r="H18" s="132">
        <v>659</v>
      </c>
      <c r="I18" s="131">
        <v>851</v>
      </c>
      <c r="J18" s="131">
        <v>542</v>
      </c>
      <c r="K18" s="131">
        <v>270</v>
      </c>
      <c r="L18" s="131">
        <v>208</v>
      </c>
      <c r="M18" s="131">
        <v>174</v>
      </c>
      <c r="N18" s="350">
        <f t="shared" si="4"/>
        <v>3908</v>
      </c>
      <c r="O18" s="11" t="s">
        <v>29</v>
      </c>
      <c r="P18" s="20" t="s">
        <v>23</v>
      </c>
      <c r="Q18" s="17">
        <v>6</v>
      </c>
      <c r="R18" s="17">
        <v>25</v>
      </c>
      <c r="S18" s="17">
        <v>29</v>
      </c>
      <c r="T18" s="17">
        <v>4</v>
      </c>
      <c r="U18" s="17">
        <v>17</v>
      </c>
      <c r="V18" s="17">
        <v>19</v>
      </c>
      <c r="W18" s="17">
        <v>14</v>
      </c>
      <c r="X18" s="17">
        <v>37</v>
      </c>
      <c r="Y18" s="21">
        <v>76</v>
      </c>
      <c r="Z18" s="17">
        <v>34</v>
      </c>
      <c r="AA18" s="17">
        <v>17</v>
      </c>
      <c r="AB18" s="17">
        <v>18</v>
      </c>
      <c r="AC18" s="349">
        <f t="shared" si="5"/>
        <v>296</v>
      </c>
    </row>
    <row r="19" spans="1:31">
      <c r="A19" s="22"/>
      <c r="B19" s="351"/>
      <c r="C19" s="351"/>
      <c r="D19" s="351"/>
      <c r="E19" s="351"/>
      <c r="F19" s="351"/>
      <c r="G19" s="351"/>
      <c r="H19" s="351"/>
      <c r="I19" s="351"/>
      <c r="J19" s="351"/>
      <c r="K19" s="351"/>
      <c r="L19" s="351"/>
      <c r="M19" s="351"/>
      <c r="N19" s="23"/>
      <c r="O19" s="11"/>
      <c r="P19" s="24"/>
      <c r="Q19" s="352"/>
      <c r="R19" s="352"/>
      <c r="S19" s="352"/>
      <c r="T19" s="352"/>
      <c r="U19" s="352"/>
      <c r="V19" s="352"/>
      <c r="W19" s="352"/>
      <c r="X19" s="352"/>
      <c r="Y19" s="352"/>
      <c r="Z19" s="352"/>
      <c r="AA19" s="352"/>
      <c r="AB19" s="352"/>
      <c r="AC19" s="351"/>
    </row>
    <row r="20" spans="1:31" ht="13.5" customHeight="1">
      <c r="A20" s="776" t="s">
        <v>274</v>
      </c>
      <c r="B20" s="777"/>
      <c r="C20" s="777"/>
      <c r="D20" s="777"/>
      <c r="E20" s="777"/>
      <c r="F20" s="777"/>
      <c r="G20" s="777"/>
      <c r="H20" s="777"/>
      <c r="I20" s="777"/>
      <c r="J20" s="777"/>
      <c r="K20" s="777"/>
      <c r="L20" s="777"/>
      <c r="M20" s="777"/>
      <c r="N20" s="778"/>
      <c r="O20" s="11"/>
      <c r="P20" s="776" t="str">
        <f>+A20</f>
        <v>※2022年 第48週（11/28～12/4） 現在</v>
      </c>
      <c r="Q20" s="777"/>
      <c r="R20" s="777"/>
      <c r="S20" s="777"/>
      <c r="T20" s="777"/>
      <c r="U20" s="777"/>
      <c r="V20" s="777"/>
      <c r="W20" s="777"/>
      <c r="X20" s="777"/>
      <c r="Y20" s="777"/>
      <c r="Z20" s="777"/>
      <c r="AA20" s="777"/>
      <c r="AB20" s="777"/>
      <c r="AC20" s="778"/>
    </row>
    <row r="21" spans="1:31" ht="13.8" thickBot="1">
      <c r="A21" s="482" t="s">
        <v>256</v>
      </c>
      <c r="B21" s="11"/>
      <c r="C21" s="11"/>
      <c r="D21" s="11"/>
      <c r="E21" s="11"/>
      <c r="F21" s="11"/>
      <c r="G21" s="11" t="s">
        <v>21</v>
      </c>
      <c r="H21" s="11"/>
      <c r="I21" s="11"/>
      <c r="J21" s="11"/>
      <c r="K21" s="11"/>
      <c r="L21" s="11"/>
      <c r="M21" s="11"/>
      <c r="N21" s="26"/>
      <c r="O21" s="11"/>
      <c r="P21" s="483" t="s">
        <v>255</v>
      </c>
      <c r="Q21" s="11"/>
      <c r="R21" s="11"/>
      <c r="S21" s="11"/>
      <c r="T21" s="11"/>
      <c r="U21" s="11"/>
      <c r="V21" s="11"/>
      <c r="W21" s="11"/>
      <c r="X21" s="11"/>
      <c r="Y21" s="11"/>
      <c r="Z21" s="11"/>
      <c r="AA21" s="11"/>
      <c r="AB21" s="11"/>
      <c r="AC21" s="28"/>
    </row>
    <row r="22" spans="1:31" ht="17.25" customHeight="1" thickBot="1">
      <c r="A22" s="25"/>
      <c r="B22" s="353" t="s">
        <v>224</v>
      </c>
      <c r="C22" s="11"/>
      <c r="D22" s="478" t="s">
        <v>261</v>
      </c>
      <c r="E22" s="29"/>
      <c r="F22" s="11"/>
      <c r="G22" s="11" t="s">
        <v>21</v>
      </c>
      <c r="H22" s="11"/>
      <c r="I22" s="11"/>
      <c r="J22" s="11"/>
      <c r="K22" s="11"/>
      <c r="L22" s="11"/>
      <c r="M22" s="11"/>
      <c r="N22" s="26"/>
      <c r="O22" s="133" t="s">
        <v>21</v>
      </c>
      <c r="P22" s="225"/>
      <c r="Q22" s="354" t="s">
        <v>225</v>
      </c>
      <c r="R22" s="763" t="s">
        <v>239</v>
      </c>
      <c r="S22" s="764"/>
      <c r="T22" s="464" t="s">
        <v>250</v>
      </c>
      <c r="U22" s="464"/>
      <c r="V22" s="11"/>
      <c r="W22" s="11"/>
      <c r="X22" s="11"/>
      <c r="Y22" s="11"/>
      <c r="Z22" s="11"/>
      <c r="AA22" s="11"/>
      <c r="AB22" s="11"/>
      <c r="AC22" s="28"/>
    </row>
    <row r="23" spans="1:31" ht="15" customHeight="1">
      <c r="A23" s="25"/>
      <c r="B23" s="11"/>
      <c r="C23" s="11"/>
      <c r="D23" s="11" t="s">
        <v>29</v>
      </c>
      <c r="E23" s="11"/>
      <c r="F23" s="11"/>
      <c r="G23" s="11"/>
      <c r="H23" s="11"/>
      <c r="I23" s="11"/>
      <c r="J23" s="11"/>
      <c r="K23" s="11"/>
      <c r="L23" s="11"/>
      <c r="M23" s="11"/>
      <c r="N23" s="26"/>
      <c r="O23" s="133" t="s">
        <v>21</v>
      </c>
      <c r="P23" s="224"/>
      <c r="Q23" s="11"/>
      <c r="R23" s="11"/>
      <c r="S23" s="11"/>
      <c r="T23" s="11"/>
      <c r="U23" s="11"/>
      <c r="V23" s="11"/>
      <c r="W23" s="11"/>
      <c r="X23" s="11"/>
      <c r="Y23" s="11"/>
      <c r="Z23" s="11"/>
      <c r="AA23" s="11"/>
      <c r="AB23" s="11"/>
      <c r="AC23" s="28"/>
    </row>
    <row r="24" spans="1:31" ht="9" customHeight="1">
      <c r="A24" s="25"/>
      <c r="B24" s="11"/>
      <c r="C24" s="11"/>
      <c r="D24" s="11"/>
      <c r="E24" s="11"/>
      <c r="F24" s="11"/>
      <c r="G24" s="11"/>
      <c r="H24" s="11"/>
      <c r="I24" s="11"/>
      <c r="J24" s="11"/>
      <c r="K24" s="11"/>
      <c r="L24" s="11"/>
      <c r="M24" s="11"/>
      <c r="N24" s="26"/>
      <c r="O24" s="133" t="s">
        <v>21</v>
      </c>
      <c r="P24" s="27"/>
      <c r="Q24" s="11"/>
      <c r="R24" s="11"/>
      <c r="S24" s="11"/>
      <c r="T24" s="11"/>
      <c r="U24" s="11"/>
      <c r="V24" s="11"/>
      <c r="W24" s="11"/>
      <c r="X24" s="11"/>
      <c r="Y24" s="11"/>
      <c r="Z24" s="11"/>
      <c r="AA24" s="11"/>
      <c r="AB24" s="11"/>
      <c r="AC24" s="28"/>
      <c r="AE24" s="1" t="s">
        <v>214</v>
      </c>
    </row>
    <row r="25" spans="1:31">
      <c r="A25" s="25"/>
      <c r="B25" s="11"/>
      <c r="C25" s="11"/>
      <c r="D25" s="11"/>
      <c r="E25" s="11"/>
      <c r="F25" s="11"/>
      <c r="G25" s="11"/>
      <c r="H25" s="11"/>
      <c r="I25" s="11"/>
      <c r="J25" s="11"/>
      <c r="K25" s="11"/>
      <c r="L25" s="11"/>
      <c r="M25" s="11"/>
      <c r="N25" s="26"/>
      <c r="O25" s="11" t="s">
        <v>21</v>
      </c>
      <c r="P25" s="13"/>
      <c r="AC25" s="30"/>
    </row>
    <row r="26" spans="1:31">
      <c r="A26" s="25"/>
      <c r="B26" s="11"/>
      <c r="C26" s="11"/>
      <c r="D26" s="11"/>
      <c r="E26" s="11"/>
      <c r="F26" s="11"/>
      <c r="G26" s="11"/>
      <c r="H26" s="11"/>
      <c r="I26" s="11"/>
      <c r="J26" s="11"/>
      <c r="K26" s="11"/>
      <c r="L26" s="11"/>
      <c r="M26" s="11"/>
      <c r="N26" s="26"/>
      <c r="O26" s="11" t="s">
        <v>21</v>
      </c>
      <c r="P26" s="13"/>
      <c r="AC26" s="30"/>
    </row>
    <row r="27" spans="1:31">
      <c r="A27" s="25"/>
      <c r="B27" s="11"/>
      <c r="C27" s="11"/>
      <c r="D27" s="11"/>
      <c r="E27" s="11"/>
      <c r="F27" s="11"/>
      <c r="G27" s="11"/>
      <c r="H27" s="11"/>
      <c r="I27" s="11"/>
      <c r="J27" s="11"/>
      <c r="K27" s="11"/>
      <c r="L27" s="11"/>
      <c r="M27" s="11"/>
      <c r="N27" s="26"/>
      <c r="O27" s="11" t="s">
        <v>21</v>
      </c>
      <c r="P27" s="13"/>
      <c r="AC27" s="30"/>
      <c r="AD27" s="263"/>
    </row>
    <row r="28" spans="1:31">
      <c r="A28" s="25"/>
      <c r="B28" s="11"/>
      <c r="C28" s="11"/>
      <c r="D28" s="11"/>
      <c r="E28" s="11"/>
      <c r="F28" s="11"/>
      <c r="G28" s="11"/>
      <c r="H28" s="11"/>
      <c r="I28" s="11"/>
      <c r="J28" s="11"/>
      <c r="K28" s="11"/>
      <c r="L28" s="11"/>
      <c r="M28" s="11"/>
      <c r="N28" s="26"/>
      <c r="O28" s="11"/>
      <c r="P28" s="13"/>
      <c r="AC28" s="30"/>
    </row>
    <row r="29" spans="1:31">
      <c r="A29" s="25"/>
      <c r="B29" s="11"/>
      <c r="C29" s="11"/>
      <c r="D29" s="11"/>
      <c r="E29" s="11"/>
      <c r="F29" s="11"/>
      <c r="G29" s="11"/>
      <c r="H29" s="11"/>
      <c r="I29" s="11"/>
      <c r="J29" s="11"/>
      <c r="K29" s="11"/>
      <c r="L29" s="11"/>
      <c r="M29" s="11"/>
      <c r="N29" s="26"/>
      <c r="O29" s="11"/>
      <c r="P29" s="13"/>
      <c r="AC29" s="30"/>
    </row>
    <row r="30" spans="1:31" ht="13.8" thickBot="1">
      <c r="A30" s="31"/>
      <c r="B30" s="32"/>
      <c r="C30" s="32"/>
      <c r="D30" s="32"/>
      <c r="E30" s="32"/>
      <c r="F30" s="32"/>
      <c r="G30" s="32"/>
      <c r="H30" s="32"/>
      <c r="I30" s="32"/>
      <c r="J30" s="32"/>
      <c r="K30" s="32"/>
      <c r="L30" s="32"/>
      <c r="M30" s="32"/>
      <c r="N30" s="33"/>
      <c r="O30" s="11"/>
      <c r="P30" s="34"/>
      <c r="Q30" s="35"/>
      <c r="R30" s="35"/>
      <c r="S30" s="35"/>
      <c r="T30" s="35"/>
      <c r="U30" s="35"/>
      <c r="V30" s="35"/>
      <c r="W30" s="35"/>
      <c r="X30" s="35"/>
      <c r="Y30" s="35"/>
      <c r="Z30" s="35"/>
      <c r="AA30" s="35"/>
      <c r="AB30" s="35"/>
      <c r="AC30" s="36"/>
    </row>
    <row r="31" spans="1:31">
      <c r="A31" s="37"/>
      <c r="C31" s="11"/>
      <c r="D31" s="11"/>
      <c r="E31" s="11"/>
      <c r="F31" s="11"/>
      <c r="G31" s="11"/>
      <c r="H31" s="11"/>
      <c r="I31" s="11"/>
      <c r="J31" s="11"/>
      <c r="K31" s="11"/>
      <c r="L31" s="11"/>
      <c r="M31" s="11"/>
      <c r="N31" s="11"/>
      <c r="O31" s="11"/>
    </row>
    <row r="32" spans="1:31">
      <c r="O32" s="11"/>
    </row>
    <row r="33" spans="1:29">
      <c r="K33" s="355" t="s">
        <v>29</v>
      </c>
      <c r="O33" s="11"/>
    </row>
    <row r="34" spans="1:29">
      <c r="O34" s="11"/>
    </row>
    <row r="35" spans="1:29">
      <c r="O35" s="11"/>
    </row>
    <row r="36" spans="1:29">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row>
    <row r="37" spans="1:29">
      <c r="Q37" s="167" t="s">
        <v>226</v>
      </c>
      <c r="R37" s="167"/>
      <c r="S37" s="167"/>
      <c r="T37" s="167"/>
      <c r="U37" s="167"/>
      <c r="V37" s="167"/>
      <c r="W37" s="167"/>
      <c r="X37" s="167"/>
    </row>
    <row r="38" spans="1:29">
      <c r="Q38" s="167" t="s">
        <v>227</v>
      </c>
      <c r="R38" s="167"/>
      <c r="S38" s="167"/>
      <c r="T38" s="167"/>
      <c r="U38" s="167"/>
      <c r="V38" s="167"/>
      <c r="W38" s="167"/>
      <c r="X38" s="167"/>
    </row>
  </sheetData>
  <mergeCells count="7">
    <mergeCell ref="R22:S22"/>
    <mergeCell ref="A1:N1"/>
    <mergeCell ref="P1:AC1"/>
    <mergeCell ref="A2:N2"/>
    <mergeCell ref="P2:AC2"/>
    <mergeCell ref="A20:N20"/>
    <mergeCell ref="P20:AC20"/>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tabColor rgb="FFFF0000"/>
  </sheetPr>
  <dimension ref="B1:G29"/>
  <sheetViews>
    <sheetView view="pageBreakPreview" zoomScale="85" zoomScaleNormal="112" zoomScaleSheetLayoutView="85" workbookViewId="0">
      <selection activeCell="D16" sqref="D16"/>
    </sheetView>
  </sheetViews>
  <sheetFormatPr defaultColWidth="9" defaultRowHeight="13.2"/>
  <cols>
    <col min="1" max="1" width="2.109375" style="1" customWidth="1"/>
    <col min="2" max="2" width="25.77734375" style="106" customWidth="1"/>
    <col min="3" max="3" width="65.33203125" style="1" customWidth="1"/>
    <col min="4" max="4" width="96.33203125" style="1" customWidth="1"/>
    <col min="5" max="5" width="3.88671875" style="1" customWidth="1"/>
    <col min="6" max="16384" width="9" style="1"/>
  </cols>
  <sheetData>
    <row r="1" spans="2:7" ht="18.75" customHeight="1">
      <c r="B1" s="106" t="s">
        <v>113</v>
      </c>
    </row>
    <row r="2" spans="2:7" ht="17.25" customHeight="1" thickBot="1">
      <c r="B2" t="s">
        <v>264</v>
      </c>
      <c r="D2" s="781"/>
      <c r="E2" s="688"/>
    </row>
    <row r="3" spans="2:7" ht="16.5" customHeight="1" thickBot="1">
      <c r="B3" s="107" t="s">
        <v>114</v>
      </c>
      <c r="C3" s="275" t="s">
        <v>115</v>
      </c>
      <c r="D3" s="204" t="s">
        <v>218</v>
      </c>
    </row>
    <row r="4" spans="2:7" ht="17.25" customHeight="1" thickBot="1">
      <c r="B4" s="108" t="s">
        <v>116</v>
      </c>
      <c r="C4" s="141" t="s">
        <v>265</v>
      </c>
      <c r="D4" s="109"/>
    </row>
    <row r="5" spans="2:7" ht="17.25" customHeight="1">
      <c r="B5" s="782" t="s">
        <v>174</v>
      </c>
      <c r="C5" s="785" t="s">
        <v>215</v>
      </c>
      <c r="D5" s="786"/>
    </row>
    <row r="6" spans="2:7" ht="19.2" customHeight="1">
      <c r="B6" s="783"/>
      <c r="C6" s="787" t="s">
        <v>216</v>
      </c>
      <c r="D6" s="788"/>
      <c r="G6" s="230"/>
    </row>
    <row r="7" spans="2:7" ht="19.95" customHeight="1">
      <c r="B7" s="783"/>
      <c r="C7" s="276" t="s">
        <v>217</v>
      </c>
      <c r="D7" s="277"/>
      <c r="G7" s="230"/>
    </row>
    <row r="8" spans="2:7" ht="19.95" customHeight="1" thickBot="1">
      <c r="B8" s="784"/>
      <c r="C8" s="232" t="s">
        <v>219</v>
      </c>
      <c r="D8" s="231"/>
      <c r="G8" s="230"/>
    </row>
    <row r="9" spans="2:7" ht="34.200000000000003" customHeight="1" thickBot="1">
      <c r="B9" s="110" t="s">
        <v>117</v>
      </c>
      <c r="C9" s="789" t="s">
        <v>249</v>
      </c>
      <c r="D9" s="790"/>
    </row>
    <row r="10" spans="2:7" ht="69" customHeight="1" thickBot="1">
      <c r="B10" s="111" t="s">
        <v>118</v>
      </c>
      <c r="C10" s="791" t="s">
        <v>266</v>
      </c>
      <c r="D10" s="792"/>
    </row>
    <row r="11" spans="2:7" ht="57" customHeight="1" thickBot="1">
      <c r="B11" s="112"/>
      <c r="C11" s="113" t="s">
        <v>303</v>
      </c>
      <c r="D11" s="242" t="s">
        <v>304</v>
      </c>
      <c r="F11" s="1" t="s">
        <v>21</v>
      </c>
    </row>
    <row r="12" spans="2:7" ht="42.6" hidden="1" customHeight="1" thickBot="1">
      <c r="B12" s="110" t="s">
        <v>241</v>
      </c>
      <c r="C12" s="115" t="s">
        <v>260</v>
      </c>
      <c r="D12" s="114"/>
    </row>
    <row r="13" spans="2:7" ht="88.8" customHeight="1" thickBot="1">
      <c r="B13" s="116" t="s">
        <v>119</v>
      </c>
      <c r="C13" s="117" t="s">
        <v>305</v>
      </c>
      <c r="D13" s="199" t="s">
        <v>306</v>
      </c>
      <c r="F13" t="s">
        <v>29</v>
      </c>
    </row>
    <row r="14" spans="2:7" ht="79.2" customHeight="1" thickBot="1">
      <c r="B14" s="118" t="s">
        <v>120</v>
      </c>
      <c r="C14" s="779" t="s">
        <v>307</v>
      </c>
      <c r="D14" s="780"/>
    </row>
    <row r="15" spans="2:7" ht="17.25" customHeight="1"/>
    <row r="16" spans="2:7" ht="17.25" customHeight="1">
      <c r="C16" s="480"/>
      <c r="D16" s="1" t="s">
        <v>214</v>
      </c>
    </row>
    <row r="17" spans="2:5">
      <c r="C17" s="1" t="s">
        <v>29</v>
      </c>
    </row>
    <row r="18" spans="2:5">
      <c r="E18" s="1" t="s">
        <v>21</v>
      </c>
    </row>
    <row r="21" spans="2:5">
      <c r="B21" s="106" t="s">
        <v>21</v>
      </c>
    </row>
    <row r="29" spans="2:5">
      <c r="D29" s="1" t="s">
        <v>242</v>
      </c>
    </row>
  </sheetData>
  <mergeCells count="7">
    <mergeCell ref="C14:D14"/>
    <mergeCell ref="D2:E2"/>
    <mergeCell ref="B5:B8"/>
    <mergeCell ref="C5:D5"/>
    <mergeCell ref="C6:D6"/>
    <mergeCell ref="C9:D9"/>
    <mergeCell ref="C10:D10"/>
  </mergeCells>
  <phoneticPr fontId="106"/>
  <hyperlinks>
    <hyperlink ref="C6" r:id="rId1" location="h2_1" xr:uid="{B5E764AE-5943-4A97-AD1C-025941C051BF}"/>
  </hyperlinks>
  <pageMargins left="0.7" right="0.7" top="0.75" bottom="0.75" header="0.3" footer="0.3"/>
  <pageSetup paperSize="9" scale="46" orientation="portrait" horizontalDpi="1200" verticalDpi="12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49　ノロウイルス関連情報 </vt:lpstr>
      <vt:lpstr>49  衛生訓話</vt:lpstr>
      <vt:lpstr>49　新型コロナウイルス情報</vt:lpstr>
      <vt:lpstr>49　食中毒記事等 </vt:lpstr>
      <vt:lpstr>49　海外情報</vt:lpstr>
      <vt:lpstr>49　感染症統計</vt:lpstr>
      <vt:lpstr>49　感染症情報</vt:lpstr>
      <vt:lpstr>49 食品回収</vt:lpstr>
      <vt:lpstr>49　食品表示</vt:lpstr>
      <vt:lpstr>49残留農薬　等 </vt:lpstr>
      <vt:lpstr>'49  衛生訓話'!Print_Area</vt:lpstr>
      <vt:lpstr>'49　ノロウイルス関連情報 '!Print_Area</vt:lpstr>
      <vt:lpstr>'49　海外情報'!Print_Area</vt:lpstr>
      <vt:lpstr>'49　感染症情報'!Print_Area</vt:lpstr>
      <vt:lpstr>'49　感染症統計'!Print_Area</vt:lpstr>
      <vt:lpstr>'49　食中毒記事等 '!Print_Area</vt:lpstr>
      <vt:lpstr>'49 食品回収'!Print_Area</vt:lpstr>
      <vt:lpstr>'49　食品表示'!Print_Area</vt:lpstr>
      <vt:lpstr>'49残留農薬　等 '!Print_Area</vt:lpstr>
      <vt:lpstr>スポンサー公告!Print_Area</vt:lpstr>
      <vt:lpstr>'49　食中毒記事等 '!Print_Titles</vt:lpstr>
      <vt:lpstr>'49残留農薬　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2022-12-18T03:45:30Z</dcterms:modified>
</cp:coreProperties>
</file>