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FECCF9B2-D4AA-4AA1-9C93-9003A771ABB9}"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48　ノロウイルス関連情報 " sheetId="101" r:id="rId3"/>
    <sheet name="48  衛生訓話" sheetId="127" r:id="rId4"/>
    <sheet name="48　新型コロナウイルス情報" sheetId="82" r:id="rId5"/>
    <sheet name="48　食中毒記事等 " sheetId="29" r:id="rId6"/>
    <sheet name="48　海外情報" sheetId="123" r:id="rId7"/>
    <sheet name="48　感染症統計" sheetId="125" r:id="rId8"/>
    <sheet name="48　感染症情報" sheetId="124" r:id="rId9"/>
    <sheet name="48 食品回収" sheetId="60" r:id="rId10"/>
    <sheet name="48　食品表示" sheetId="34" r:id="rId11"/>
    <sheet name="47残留農薬　等 " sheetId="35" state="hidden" r:id="rId12"/>
  </sheets>
  <externalReferences>
    <externalReference r:id="rId13"/>
  </externalReferences>
  <definedNames>
    <definedName name="_xlnm._FilterDatabase" localSheetId="11" hidden="1">'47残留農薬　等 '!$A$1:$C$1</definedName>
    <definedName name="_xlnm._FilterDatabase" localSheetId="2" hidden="1">'48　ノロウイルス関連情報 '!$A$22:$G$75</definedName>
    <definedName name="_xlnm._FilterDatabase" localSheetId="5" hidden="1">'48　食中毒記事等 '!$A$1:$D$1</definedName>
    <definedName name="_xlnm.Print_Area" localSheetId="11">'47残留農薬　等 '!$A$1:$A$16</definedName>
    <definedName name="_xlnm.Print_Area" localSheetId="3">'48  衛生訓話'!$A$1:$N$24</definedName>
    <definedName name="_xlnm.Print_Area" localSheetId="2">'48　ノロウイルス関連情報 '!$A$1:$N$84</definedName>
    <definedName name="_xlnm.Print_Area" localSheetId="6">'48　海外情報'!$A$1:$C$43</definedName>
    <definedName name="_xlnm.Print_Area" localSheetId="8">'48　感染症情報'!$A$1:$E$21</definedName>
    <definedName name="_xlnm.Print_Area" localSheetId="7">'48　感染症統計'!$A$1:$AC$36</definedName>
    <definedName name="_xlnm.Print_Area" localSheetId="5">'48　食中毒記事等 '!$A$1:$D$6</definedName>
    <definedName name="_xlnm.Print_Area" localSheetId="9">'48 食品回収'!$A$1:$E$26</definedName>
    <definedName name="_xlnm.Print_Area" localSheetId="10">'48　食品表示'!$A$1:$N$18</definedName>
    <definedName name="_xlnm.Print_Area" localSheetId="1">スポンサー公告!$A$1:$U$30</definedName>
    <definedName name="_xlnm.Print_Titles" localSheetId="11">'47残留農薬　等 '!$1:$1</definedName>
    <definedName name="_xlnm.Print_Titles" localSheetId="5">'48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3" i="82" l="1"/>
  <c r="B9" i="78"/>
  <c r="B17" i="78"/>
  <c r="AB4" i="125" l="1"/>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6" i="78" l="1"/>
  <c r="B15" i="78"/>
  <c r="G70" i="101"/>
  <c r="B70" i="101" s="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G23" i="101"/>
  <c r="P20"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AC7" i="125"/>
  <c r="N7" i="125"/>
  <c r="AA4" i="125"/>
  <c r="Z4" i="125"/>
  <c r="Y4" i="125"/>
  <c r="X4" i="125"/>
  <c r="W4" i="125"/>
  <c r="V4" i="125"/>
  <c r="U4" i="125"/>
  <c r="AC4" i="125" s="1"/>
  <c r="T4" i="125"/>
  <c r="S4" i="125"/>
  <c r="R4" i="125"/>
  <c r="Q4" i="125"/>
  <c r="P4" i="125"/>
  <c r="M4" i="125"/>
  <c r="L4" i="125"/>
  <c r="K4" i="125"/>
  <c r="J4" i="125"/>
  <c r="I4" i="125"/>
  <c r="H4" i="125"/>
  <c r="G4" i="125"/>
  <c r="F4" i="125"/>
  <c r="E4" i="125"/>
  <c r="D4" i="125"/>
  <c r="C4" i="125"/>
  <c r="B4" i="125"/>
  <c r="B19" i="78"/>
  <c r="C14" i="78"/>
  <c r="B14" i="78"/>
  <c r="C13" i="78"/>
  <c r="B13" i="78"/>
  <c r="N4" i="125" l="1"/>
  <c r="B10" i="78"/>
  <c r="P11" i="82" l="1"/>
  <c r="I14" i="82" l="1"/>
  <c r="B11" i="78"/>
  <c r="I18" i="82"/>
  <c r="I15" i="82"/>
  <c r="I16" i="82"/>
  <c r="I17" i="82"/>
  <c r="I19" i="82"/>
  <c r="I20" i="82"/>
  <c r="I21" i="82"/>
  <c r="I22" i="82"/>
  <c r="M71" i="101" l="1"/>
  <c r="N71" i="101"/>
  <c r="G74" i="101" l="1"/>
  <c r="B24" i="10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<sst xmlns="http://schemas.openxmlformats.org/spreadsheetml/2006/main" count="648" uniqueCount="444">
  <si>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</si>
  <si>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</si>
  <si>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</si>
  <si>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</si>
  <si>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</si>
  <si>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</si>
  <si>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</si>
  <si>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</si>
  <si>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</si>
  <si>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</si>
  <si>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</si>
  <si>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</si>
  <si>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</si>
  <si>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</si>
  <si>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</si>
  <si>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</si>
  <si>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</si>
  <si>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</si>
  <si>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</si>
  <si>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</si>
  <si>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</si>
  <si>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</si>
  <si>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</si>
  <si>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</si>
  <si>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</si>
  <si>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</si>
  <si>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</si>
  <si>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</si>
  <si>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</si>
  <si>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</si>
  <si>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</si>
  <si>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</si>
  <si>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</si>
  <si>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</si>
  <si>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</si>
  <si>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</si>
  <si>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</si>
  <si>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</si>
  <si>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</si>
  <si>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</si>
  <si>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</si>
  <si>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</si>
  <si>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</si>
  <si>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</si>
  <si>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</si>
  <si>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</si>
  <si>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</si>
  <si>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</si>
  <si>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</si>
  <si>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</si>
  <si>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</si>
  <si>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</si>
  <si>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</si>
  <si>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</si>
  <si>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</si>
  <si>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</si>
  <si>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</si>
  <si>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</si>
  <si>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</si>
  <si>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</si>
  <si>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</si>
  <si>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</si>
  <si>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</si>
  <si>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</si>
  <si>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</si>
  <si>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</si>
  <si>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</si>
  <si>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</si>
  <si>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</si>
  <si>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</si>
  <si>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</si>
  <si>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</si>
  <si>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</si>
  <si>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</si>
  <si>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</si>
  <si>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</si>
  <si>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</si>
  <si>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</si>
  <si>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</si>
  <si>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</si>
  <si>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</si>
  <si>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</si>
  <si>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</si>
  <si>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</si>
  <si>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</si>
  <si>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</si>
  <si>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</si>
  <si>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</si>
  <si>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</si>
  <si>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</si>
  <si>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</si>
  <si>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</si>
  <si>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</si>
  <si>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</si>
  <si>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</si>
  <si>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</si>
  <si>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</si>
  <si>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</si>
  <si>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</si>
  <si>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</si>
  <si>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</si>
  <si>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</si>
  <si>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</si>
  <si>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</si>
  <si>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</si>
  <si>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</si>
  <si>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</si>
  <si>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</si>
  <si>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</si>
  <si>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</si>
  <si>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</si>
  <si>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</si>
  <si>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</si>
  <si>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</si>
  <si>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</si>
  <si>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</si>
  <si>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</si>
  <si>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</si>
  <si>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</si>
  <si>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</si>
  <si>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</si>
  <si>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</si>
  <si>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</si>
  <si>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</si>
  <si>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</si>
  <si>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</si>
  <si>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</si>
  <si>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</si>
  <si>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</si>
  <si>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</si>
  <si>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</si>
  <si>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</si>
  <si>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</si>
  <si>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</si>
  <si>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</si>
  <si>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</si>
  <si>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</si>
  <si>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</si>
  <si>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</si>
  <si>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</si>
  <si>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</si>
  <si>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</si>
  <si>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</si>
  <si>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</si>
  <si>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</si>
  <si>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</si>
  <si>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</si>
  <si>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</si>
  <si>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</si>
  <si>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</si>
  <si>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</si>
  <si>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</si>
  <si>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</si>
  <si>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</si>
  <si>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</si>
  <si>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</si>
  <si>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</si>
  <si>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</si>
  <si>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</si>
  <si>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</si>
  <si>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</si>
  <si>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</si>
  <si>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</si>
  <si>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</si>
  <si>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</si>
  <si>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</si>
  <si>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</si>
  <si>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</si>
  <si>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</si>
  <si>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</si>
  <si>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</si>
  <si>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</si>
  <si>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</si>
  <si>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</si>
  <si>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</si>
  <si>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</si>
  <si>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</si>
  <si>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</si>
  <si>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</si>
  <si>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</si>
  <si>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</si>
  <si>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</si>
  <si>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</si>
  <si>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</si>
  <si>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</si>
  <si>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</si>
  <si>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</si>
  <si>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</si>
  <si>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</si>
  <si>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</si>
  <si>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</si>
  <si>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</si>
  <si>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</si>
  <si>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</si>
  <si>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</si>
  <si>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</si>
  <si>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</si>
  <si>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</si>
  <si>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</si>
  <si>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</si>
  <si>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</si>
  <si>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</si>
  <si>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</si>
  <si>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</si>
  <si>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</si>
  <si>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</si>
  <si>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</si>
  <si>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</si>
  <si>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</si>
  <si>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</si>
  <si>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</si>
  <si>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</si>
  <si>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</si>
  <si>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</si>
  <si>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</si>
  <si>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</si>
  <si>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</si>
  <si>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</si>
  <si>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</si>
  <si>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</si>
  <si>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</si>
  <si>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</si>
  <si>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</si>
  <si>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</si>
  <si>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</si>
  <si>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</si>
  <si>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</si>
  <si>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</si>
  <si>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</si>
  <si>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</si>
  <si>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</si>
  <si>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</si>
  <si>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</si>
  <si>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</si>
  <si>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</si>
  <si>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</si>
  <si>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</si>
  <si>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</si>
  <si>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</si>
  <si>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</si>
  <si>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</si>
  <si>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</si>
  <si>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</si>
  <si>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</si>
  <si>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</si>
  <si>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</si>
  <si>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</si>
  <si>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</si>
  <si>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</si>
  <si>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</si>
  <si>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</si>
  <si>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</si>
  <si>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</si>
  <si>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</si>
  <si>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</si>
  <si>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</si>
  <si>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</si>
  <si>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</si>
  <si>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</si>
  <si>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</si>
  <si>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腸チフス1例 感染地域：ベトナム</t>
    <phoneticPr fontId="106"/>
  </si>
  <si>
    <r>
      <t>大好評　</t>
    </r>
    <r>
      <rPr>
        <u/>
        <sz val="20"/>
        <color theme="3"/>
        <rFont val="AR明朝体U"/>
        <family val="1"/>
        <charset val="128"/>
      </rPr>
      <t>うちのわんちゃん</t>
    </r>
    <r>
      <rPr>
        <sz val="20"/>
        <color theme="3"/>
        <rFont val="AR明朝体U"/>
        <family val="1"/>
        <charset val="128"/>
      </rPr>
      <t>にも　一つ用意します</t>
    </r>
    <rPh sb="0" eb="3">
      <t>ダイコウヒョウ</t>
    </rPh>
    <rPh sb="15" eb="16">
      <t>ヒト</t>
    </rPh>
    <rPh sb="17" eb="19">
      <t>ヨウイ</t>
    </rPh>
    <phoneticPr fontId="106"/>
  </si>
  <si>
    <t>やや少ない</t>
    <rPh sb="2" eb="3">
      <t>スク</t>
    </rPh>
    <phoneticPr fontId="106"/>
  </si>
  <si>
    <t>感染症発生動向調査による定点医療機関からの感染性胃腸炎の届出件数が２週間連続で対前週比 1.1 倍以上に増加し、食中毒注意報の発令条件を満たしました。このため、本日付けで県内全域に食中毒注意報を発令し、冬季において発生が危惧されるノロウイルス食中毒の予防について、食品関係事業者や県民に注意喚起を図ることにしましたので、お知らせします。また、次の事項について重点的に取り組むことで、ノロウイルス食中毒の予防に努めます。</t>
    <phoneticPr fontId="106"/>
  </si>
  <si>
    <t>岡山県公表</t>
    <rPh sb="0" eb="3">
      <t>オカヤマケン</t>
    </rPh>
    <rPh sb="3" eb="5">
      <t>コウヒョウ</t>
    </rPh>
    <phoneticPr fontId="106"/>
  </si>
  <si>
    <t>船橋市保健所は２日、同市内の二つの保育園で、サポウイルスによる感染性胃腸炎の集団感染が起きたと発表した。症状が出たのはいずれも園児で０～６歳の計７５人。重症者はおらず、全員快方に向かっている。　同保健所によると、集団発症の連絡が１１月２４、２５日に各園からあった。</t>
    <phoneticPr fontId="106"/>
  </si>
  <si>
    <t>千葉日報</t>
    <rPh sb="0" eb="2">
      <t>チバ</t>
    </rPh>
    <rPh sb="2" eb="4">
      <t>ニッポウ</t>
    </rPh>
    <phoneticPr fontId="106"/>
  </si>
  <si>
    <t>11月21～27日の熊本県感染症情報によると、例年12～1月に流行する感染性胃腸炎の患者264人が県内50定点の医療機関から報告された。前週より26人多く、3週連続の増加。</t>
    <phoneticPr fontId="106"/>
  </si>
  <si>
    <t>熊本日日新聞</t>
    <rPh sb="0" eb="2">
      <t>クマモト</t>
    </rPh>
    <rPh sb="2" eb="6">
      <t>ニチニチシンブン</t>
    </rPh>
    <phoneticPr fontId="106"/>
  </si>
  <si>
    <t xml:space="preserve">
一方、安芸高田市では県内で今シーズン初のノロウイルスの集団感染が発生しています。
一斉監視はノロウイルスなどの食中毒が心配される12月に毎年1カ月間実施されています。</t>
    <phoneticPr fontId="106"/>
  </si>
  <si>
    <t>広島ホームテレビ</t>
    <rPh sb="0" eb="2">
      <t>ヒロシマ</t>
    </rPh>
    <phoneticPr fontId="106"/>
  </si>
  <si>
    <t>神奈川県は29日、鎌倉市扇ガ谷の築100年の洋館を修復・再利用したフレンチレストラン「古我邸」で開かれた結婚式で食事をした53人のうち24人が、下痢や吐き気、発熱などの症状を訴え、ノロウイルスによる食中毒と診断されたと発表した。県によると、いずれも軽症という。</t>
    <phoneticPr fontId="106"/>
  </si>
  <si>
    <t>毎日新聞</t>
    <rPh sb="0" eb="4">
      <t>マイニチシンブン</t>
    </rPh>
    <phoneticPr fontId="106"/>
  </si>
  <si>
    <t>北九州市内の児童福祉施設で、児童・生徒と職員あわせて１９人が嘔吐・下痢などの症状を訴えています。◆１９人が症状訴える
発症したのは、１０歳未満の８人と１０代の７人、それに職員４人です。これまでに入院した人や重症者はいないということです。</t>
    <phoneticPr fontId="106"/>
  </si>
  <si>
    <t>冬の時期に多発するノロウイルスなどによる食中毒を防ぐため、静岡県富士市の宿泊施設で11月29日、一斉監視指導が始まりました。富士保健所による一斉監視指導は、富士市内の旅館やホテルなど24の施設を対象に行われます。保健所の担当者が調理場に立ち入り、食材の保存状況や浴場の衛生管理などについて確認しました。</t>
    <phoneticPr fontId="106"/>
  </si>
  <si>
    <t>SBS</t>
    <phoneticPr fontId="106"/>
  </si>
  <si>
    <t>12月10日までに返信ください。</t>
    <rPh sb="2" eb="3">
      <t>ガツ</t>
    </rPh>
    <rPh sb="5" eb="6">
      <t>ヒ</t>
    </rPh>
    <rPh sb="9" eb="11">
      <t>ヘンシン</t>
    </rPh>
    <phoneticPr fontId="106"/>
  </si>
  <si>
    <t>毎週　　ひとつ　　覚えていきましょう</t>
    <phoneticPr fontId="5"/>
  </si>
  <si>
    <t>　↓　職場の先輩は以下のことを理解して　わかり易く　指導しましょう　↓</t>
    <phoneticPr fontId="5"/>
  </si>
  <si>
    <t>今週のニュース（Noroｖｉｒｕｓ）　(12/5-12/11)</t>
    <rPh sb="0" eb="2">
      <t>コンシュウ</t>
    </rPh>
    <phoneticPr fontId="5"/>
  </si>
  <si>
    <t xml:space="preserve"> GⅡ　47週　0例</t>
    <rPh sb="6" eb="7">
      <t>シュウ</t>
    </rPh>
    <phoneticPr fontId="5"/>
  </si>
  <si>
    <t xml:space="preserve"> GⅡ　48週　0例</t>
    <rPh sb="9" eb="10">
      <t>レイ</t>
    </rPh>
    <phoneticPr fontId="5"/>
  </si>
  <si>
    <t>2022/47週</t>
    <phoneticPr fontId="5"/>
  </si>
  <si>
    <t>2022/48週</t>
  </si>
  <si>
    <t>RKBオンラインH57:N62H21HH40:N62</t>
    <rPh sb="0" eb="2">
      <t>コンシュウ</t>
    </rPh>
    <phoneticPr fontId="5"/>
  </si>
  <si>
    <t>食中毒情報　(12/5-12/11)</t>
    <rPh sb="0" eb="3">
      <t>ショクチュウドク</t>
    </rPh>
    <rPh sb="3" eb="5">
      <t>ジョウホウ</t>
    </rPh>
    <phoneticPr fontId="5"/>
  </si>
  <si>
    <t>海外情報 (12/5-12/11)</t>
    <rPh sb="0" eb="2">
      <t>カイガイ</t>
    </rPh>
    <rPh sb="2" eb="4">
      <t>ジョウホウ</t>
    </rPh>
    <phoneticPr fontId="5"/>
  </si>
  <si>
    <t>食品リコール・回収情報
　(12/5-12/11)</t>
    <rPh sb="0" eb="2">
      <t>ショクヒン</t>
    </rPh>
    <rPh sb="7" eb="9">
      <t>カイシュウ</t>
    </rPh>
    <rPh sb="9" eb="11">
      <t>ジョウホウ</t>
    </rPh>
    <phoneticPr fontId="5"/>
  </si>
  <si>
    <t>食品表示　(12/5-12/11)</t>
    <rPh sb="0" eb="2">
      <t>ショクヒン</t>
    </rPh>
    <rPh sb="2" eb="4">
      <t>ヒョウジ</t>
    </rPh>
    <phoneticPr fontId="5"/>
  </si>
  <si>
    <t>残留農薬　(12/5-12/11)</t>
    <phoneticPr fontId="16"/>
  </si>
  <si>
    <t>2022年 第47週（11月21日〜 11月27日）</t>
    <phoneticPr fontId="106"/>
  </si>
  <si>
    <t>結核例186</t>
    <phoneticPr fontId="5"/>
  </si>
  <si>
    <t xml:space="preserve">腸管出血性大腸菌感染症38例（有症者23例、うちHUS 2例）
感染地域：国内34例、国内・国外不明4例
国内の感染地域：‌大阪府4例、島根県3例、福岡県3例、北海道2例、千葉県2例、東京都2例、愛知県2例、三重県2例、岡山県2例、宮城県1例、茨城県1例、群馬県1例、
神奈川県1例、富山県1例、佐賀県1例、国内（都道府県不明）6例
</t>
    <phoneticPr fontId="106"/>
  </si>
  <si>
    <t>血清群・毒素型：‌O157 VT2（10例）、O157 VT1・VT2（7例）、O128 VT1・VT2（3例）、O136 VT1（1例）、
O157 VT1（1例）、O26 VT1（1例）、O26VT1・VT2（1例）、O26 VT2（1例）、O91VT1（1例）、その他・不明（12例）
累積報告数：3,140例（有症者2,122例、うちHUS 49例．死亡3例）</t>
    <phoneticPr fontId="106"/>
  </si>
  <si>
    <t xml:space="preserve">年齢群：‌4歳（1例）、5歳（1例）、6歳（2例）、10代（3例）、20代（13例）、
30代（7例）、40代（5例）、50代（1例）、60代（1例）、70代（3例）、80代（1例）
</t>
    <phoneticPr fontId="106"/>
  </si>
  <si>
    <t>E型肝炎4例 感染地域（感染源）：‌北海道1例（豚肉）、宮城県1例（鹿肉）、埼玉県1例（不明）、岐阜県1例（不明）</t>
    <phoneticPr fontId="106"/>
  </si>
  <si>
    <t>レジオネラ症27例（肺炎型24例、ポンティアック型2例、無症状病原体保有者1例）
感染地域：‌茨城県2例、千葉県2例、東京都2例、三重県2例、兵庫県2例、群馬県1例、埼玉県1例、
神奈川県1例、新潟県1例、愛知県1例、大阪府1例、奈良県1例、岡山県1例、広島県1例、徳島県1例、
福岡県1例、国内・国外不明6例
年齢群：‌50代（2例）、60代（9例）、70代（6例）、80代（8例）、90代以上（2例）
累積報告数：1,999例</t>
    <phoneticPr fontId="106"/>
  </si>
  <si>
    <t>アメーバ赤痢7例（腸管アメーバ症6例、腸管及び腸管外アメーバ症1例）
感染地域：‌千葉県1例、富山県1例、愛知県1例、奈良県2例、国内（都道府県不明）1例、国内・国外不明1例
感染経路：‌性的接触2例（同性間1例、異性間・同性間不明1例）、
その他・不明5例</t>
    <phoneticPr fontId="106"/>
  </si>
  <si>
    <t>岩手県花巻市内の保育所でノロウイルスの集団感染が発生し、１２月７日までに園児１０人がおう吐や下痢の症状を訴えました。
ノロウイルスの集団感染はこの冬県内で初めてです。
県によりますと１１月３０日から１２月７日にかけて、花巻市内の保育所に通う０歳から２歳の園児１０人から、おう吐や下痢などの症状が確認されました。</t>
    <phoneticPr fontId="106"/>
  </si>
  <si>
    <t>岩手めんこいテレビ</t>
    <phoneticPr fontId="106"/>
  </si>
  <si>
    <t>大阪府泉佐野市の認定こども園で、園児ら１１７人が下痢や嘔吐の症状を相次いで訴え、保健所はノロウイルスの集団感染と断定しました。　泉佐野市の「あおいこども園」で今週火曜日（６日）、園から報告を受けた保健所が検査したところ、園児２人からノロウイルスが検出されました。１１月１４日から９日までに、園児と職員あわせて１１７人に症状がみられましたが、全員快方に向かっています。</t>
    <phoneticPr fontId="106"/>
  </si>
  <si>
    <t>日テレnews</t>
    <rPh sb="0" eb="1">
      <t>ニッ</t>
    </rPh>
    <phoneticPr fontId="106"/>
  </si>
  <si>
    <t>県と岐阜市は八日、ノロウイルス食中毒注意報を発表した。
　県によると、県内五十三カ所の定点医療機関で、一週間平均一・九一件の感染性胃腸炎の患者が報告された。前週からの増加数が二週連続で一・一倍となったため、注意報を出した。</t>
    <phoneticPr fontId="106"/>
  </si>
  <si>
    <t>中日新聞</t>
    <rPh sb="0" eb="4">
      <t>チュウニチシンブン</t>
    </rPh>
    <phoneticPr fontId="106"/>
  </si>
  <si>
    <t>　和歌山県は8日、同県海南市立きらら子ども園の0〜5歳の園児30人が11月29日〜今月7日に嘔吐や下痢などを訴え、うち5人からサポウイルスが検出されたと発表した。30人はいずれも軽症で快方に向かっており、県が原因を調べている。</t>
    <phoneticPr fontId="106"/>
  </si>
  <si>
    <t>共同通信</t>
    <rPh sb="0" eb="4">
      <t>キョウドウツウシン</t>
    </rPh>
    <phoneticPr fontId="106"/>
  </si>
  <si>
    <t>高松市内の居酒屋で食中毒</t>
    <phoneticPr fontId="16"/>
  </si>
  <si>
    <t>高松市は、市内の居酒屋でカンピロバクターによる食中毒が発生した発表しました。高松市では今年最初の食中毒の発生です。市保健所は店を今日から３日間の営業停止処分としました。今日から１１日までの営業停止処分となったのは、高松市の「美味美味」です。高松市保健所によりますと先月２８日に、この店で鳥の肝刺しや焼き鳥などを食べた女性２人が下痢や発熱などの食中毒の症状を訴え、その後、カンピロバクターが検出されたということです。２人は入院はしておらず快方に向かっているということです。高松市保健所はカンピロバクター食中毒が多発しているとして、とり肉の十分な加熱など、注意を呼びかけています。</t>
    <phoneticPr fontId="16"/>
  </si>
  <si>
    <t>https://news.ntv.co.jp/nnn/111wc1upksu2vh35z6k</t>
    <phoneticPr fontId="16"/>
  </si>
  <si>
    <t>香川県</t>
    <rPh sb="0" eb="3">
      <t>カガワケン</t>
    </rPh>
    <phoneticPr fontId="16"/>
  </si>
  <si>
    <t>日テレNEWS</t>
    <rPh sb="0" eb="1">
      <t>ニッ</t>
    </rPh>
    <phoneticPr fontId="16"/>
  </si>
  <si>
    <t>園児30人が下痢や嘔吐　和歌山・海南、サポウイルス検出</t>
    <phoneticPr fontId="16"/>
  </si>
  <si>
    <t>和歌山県は8日、同県海南市立きらら子ども園の0～5歳の園児30人が11月29日～今月7日に嘔吐や下痢などを訴え、うち5人からサポウイルスが検出されたと発表した。30人はいずれも軽症で快方に向かっており、県が原因を調べている。　サポウイルスは飲食物などを経由して感染し、ノロウイルスと似た症状が現れる。</t>
    <phoneticPr fontId="16"/>
  </si>
  <si>
    <t>和歌山県</t>
    <rPh sb="0" eb="4">
      <t>ワカヤマケン</t>
    </rPh>
    <phoneticPr fontId="16"/>
  </si>
  <si>
    <t>https://news.yahoo.co.jp/articles/103e61f314326e5dfa2c7eb1132f8f7369344417</t>
    <phoneticPr fontId="16"/>
  </si>
  <si>
    <t>共同通信</t>
    <rPh sb="0" eb="2">
      <t>キョウドウ</t>
    </rPh>
    <rPh sb="2" eb="4">
      <t>ツウシン</t>
    </rPh>
    <phoneticPr fontId="16"/>
  </si>
  <si>
    <t>閖上アカガイ、ようやく水揚げ　宮城・名取　貝毒影響で3カ月遅れ</t>
    <phoneticPr fontId="16"/>
  </si>
  <si>
    <t>宮城県名取市の閖上漁港で７日、今季初のアカガイの水揚げがあった。９月の漁解禁後に続いた貝毒による出荷自主規制や出荷自粛が今月６日に解除され、３カ月以上待ち望んだ初水揚げに浜は沸いた。　底引き漁船１０隻が朝から４、５キロ沖の漁場で天然のアカガイを採った。水揚げ量は４６８キロで、入札の結果、１キロ当たりの最高値は昨年の初日を約１５００円上回る５５００円に達した。味や品質は「日本一」と評され、東京や仙台の市場に出荷される。　県漁協仙南支所・閖上の出雲浩行運営委員長は「自然相手なので仕方ないが、やっとという思い。２年前も同じ状況だったので頻繁に長引くと漁師は困る」と言い、「閖上のアカガイを待っている人たちがいる。これから挽回していくよ」と言葉に力を込めた。</t>
    <phoneticPr fontId="16"/>
  </si>
  <si>
    <t>https://kahoku.news/articles/20221207khn000041.html</t>
    <phoneticPr fontId="16"/>
  </si>
  <si>
    <t>華北新聞</t>
    <rPh sb="0" eb="4">
      <t>カホクシンブン</t>
    </rPh>
    <phoneticPr fontId="16"/>
  </si>
  <si>
    <t>宮城県</t>
    <rPh sb="0" eb="3">
      <t>ミヤギケン</t>
    </rPh>
    <phoneticPr fontId="16"/>
  </si>
  <si>
    <t>タイニン省：校門前の移動販売店でスシを食べた生徒らが食中毒疑いで入院</t>
    <phoneticPr fontId="16"/>
  </si>
  <si>
    <t>東南部地方タイニン省保健局食品安全衛生支局の1日の発表によると、タイニン市内のボーティサウ小学校やキムドン小学校および幼稚園などに通う生徒・園児ら10人が、校門前の移動販売店で売っているスシを食べた後、食中毒とみられる症状を発症して入院した。　生徒・園児らはKTTファストフード(KTT Fastfood)の移動販売店のスシを食べた後、体調が悪化したとされる。食品安全衛生支局の調査によると、同店舗では、原産地や賞味期限が不明の食材を使用していた。　問題の店は、D・V・Kさん(男性・25歳)が店主を務める店舗で、タイニン市ヒエップニン(Hiep Ninh)街区に位置している。Kさんは移動販売店を組織して、多くの学校や幼稚園の前で販売しており、タンチャウ(Tan Chau)郡の工場から、◇スシ、◇ホットドッグ、◇ハンバーガー、◇サンドイッチなどを仕入れて売っていた。
　食品安全衛生支局は、Kさんの店舗がインフラや設備などで食品ビジネスに関する条件を満たしていないことを確認するとともに、原産地や賞味期限が不明の食材を使用していたことを突き止めた。しかし、食中毒騒ぎの後、仕入れ元の工場が突如閉鎖されたため、食品安全衛生支局はサンプルを採取することが出来ておらず、同局は現在、タンチャウ郡人民委員会に調査の支援を求めている。サンプルの検査が終わっていないため、現時点では食中毒が原因と断定できない。　これに先立つ11月25日、ボーティサウ小学校に通う数人の生徒が朝食後に、吐き気やめまいを訴えて病院に搬送された。その後、保健センターには、同様の症状でキムドン小学校と幼稚園の生徒・園児が運び込まれたため、食中毒疑いの患者は合わせて10人となった。</t>
    <phoneticPr fontId="16"/>
  </si>
  <si>
    <t>https://www.viet-jo.com/news/sanmen/221202120751.html</t>
    <phoneticPr fontId="16"/>
  </si>
  <si>
    <t>ベトナム</t>
    <phoneticPr fontId="16"/>
  </si>
  <si>
    <t>VIETJO [ベトジョー]</t>
    <phoneticPr fontId="16"/>
  </si>
  <si>
    <t>https://news.nissyoku.co.jp/flash/887707</t>
    <phoneticPr fontId="106"/>
  </si>
  <si>
    <t>三越伊勢丹ホールディングス（ＨＤ）はこのほど、フィリピンのマニラ首都圏タギグ市に商業施設「Ｍｉｔｓｕｋｏｓｈｉ　ＢＧＣ」をオープンさせた。同社によると、日本の百貨店がフィリピンに出店するのは初めて。　野村不動産と地元の不動産会社フェデラルランドと協力して立ち上げた店舗は住宅棟との複</t>
    <phoneticPr fontId="106"/>
  </si>
  <si>
    <t>工業省による食品用プラ製器具の工業規格義務化の詳細明らかに(タイ) ｜ - ジェトロ</t>
  </si>
  <si>
    <t>米海洋大気局、海産哺乳類保護法に基づく輸入規制の施行を2024年1月に延期(米国) ｜ - ジェトロ</t>
  </si>
  <si>
    <t>シンガポール（SG）・外食産業の顧客満足度が低下</t>
  </si>
  <si>
    <t xml:space="preserve">コロナ禍でいまも打撃受ける中国外食業界 「小型化」が進む理由とは 　ダイヤモンド・チェーンストアオンライン </t>
  </si>
  <si>
    <t>台湾初の「ららぽーと」2023年春オープン決定！ スーパーマーケット「ロピア」など300店舗出店 　エキサイト</t>
  </si>
  <si>
    <t>コーヒー豆急落、国際価格4割安　欧州の需要不振： 日本経済新聞</t>
  </si>
  <si>
    <t>太平洋中西部のカツオ 資源量減で漁獲日数減など新たな規制へ ｜ NHK</t>
  </si>
  <si>
    <t>欧州委、バイオベースなど代替プラスチックに関する政策枠組み発表(EU) ｜  - ジェトロ</t>
  </si>
  <si>
    <t>中国のeスポーツホテル数、23年に2万軒を突破 - Yahoo!ニュース</t>
  </si>
  <si>
    <t xml:space="preserve">マイアミの豪華ホテルで初披露された「ランボルギーニ ウラカン ステラート」とともに発表された ...Motor-Fan.jp </t>
  </si>
  <si>
    <t>11月のＣＰＩ5.0％上昇、外食や食品が高騰 - NNA ASIA・韓国・経済 　NNA ASIA</t>
  </si>
  <si>
    <t>フィリピンに三越＝日本の百貨店初、ライオン像がお出迎え - 日本食糧新聞電子版</t>
  </si>
  <si>
    <t>https://www.jetro.go.jp/biznews/2022/12/8344cfec52cba496.html</t>
    <phoneticPr fontId="106"/>
  </si>
  <si>
    <t>https://www.jetro.go.jp/biznews/2022/12/3b1eda0b4266d9fc.html</t>
    <phoneticPr fontId="106"/>
  </si>
  <si>
    <t>https://www.nna.jp/news/2447169?media=bn&amp;country=spd&amp;type=3&amp;free=0</t>
    <phoneticPr fontId="106"/>
  </si>
  <si>
    <t>https://diamond-rm.net/overseas/chinaeastasianews/275874/</t>
    <phoneticPr fontId="106"/>
  </si>
  <si>
    <t>https://www.excite.co.jp/news/article/CrankinTrend_E118819/image/1/</t>
    <phoneticPr fontId="106"/>
  </si>
  <si>
    <t>https://www.nikkei.com/article/DGXZQOUB1150T0R11C22A1000000/</t>
    <phoneticPr fontId="106"/>
  </si>
  <si>
    <t>https://www3.nhk.or.jp/news/html/20221206/k10013914021000.html</t>
    <phoneticPr fontId="106"/>
  </si>
  <si>
    <t>https://news.yahoo.co.jp/articles/40adbaa7a92512f333ee49ef7e3c2e41e3ae860a</t>
    <phoneticPr fontId="106"/>
  </si>
  <si>
    <t>https://motor-fan.jp/genroq/article/57515/</t>
    <phoneticPr fontId="106"/>
  </si>
  <si>
    <t>https://www.nna.jp/news/2446412</t>
    <phoneticPr fontId="106"/>
  </si>
  <si>
    <t>韓国統計庁によると2022年11月の消費者物価指数（ＣＰＩ、20年＝100）は109.10と、前年同月に比べて5.0％上昇した。10月（5.7％）に比べて上昇率は鈍化したものの、加工食品や電気・ガスの高騰を背景に高水準が続いている。一方、前月比では0.1％の下落だった。
前年同月比で各指数を見ると、物価変動の激しい農産物とエネルギーを除いた指数（107.78）は4.8％上昇。食品とエネルギーを除いた指数（106.40）は4.3％上昇した。魚類や野菜、果物など気象条件に応じた価格変動が大きい55品目を基準に算定する「生鮮食品指数」（106.36）は、魚介（6.8％上昇）が大きく上がったものの野菜は2.8％下落して全体では0.8％上昇にとどまった。体感物価を把握するため、頻繁に購入する商品のうち支出割合が大きい144品目をもとに算出した「生活物価指数」は110.83と5.5％上昇。特に食品（6.3％）の上昇幅が大きかった。
品目別に見ると、重要度（加重値）が重い工業製品（110.99）は5.9％上がった。加工食品は9.4％上がったほか、石油類は5.6％上昇した。軽油（19.6％上昇）や灯油（48.9％上昇）は上がった一方、ガソリンは6.8％下落した。
サービス（106.79）は、外食（8.6％上昇）など個人サービス（6.2％上昇）を中心に4.1％上昇した。電気・水道・ガス（123.94）は23.1％上昇と、２桁上がった。農畜水産物（109.78）は0.3％上昇。野菜（2.7％下落）が下がったことで農産物は2.0％下落した。畜産物は1.1％、水産物は6.8％、それぞれ上がった。</t>
    <phoneticPr fontId="106"/>
  </si>
  <si>
    <t>2022年11月30日、アウトモビリ・ランボルギーニは、マイアミの1ホテル・サウスビーチに設営されたランボルギーニ・ビーチ・ラウンジ（Lamborghini Beach Lounge）において、同社初のオールテレインスーパースポーツ「ウラカン ステラート」を公開した。さらに会場では、ウラカンをイメージしたバイクと高級ウォッチも発表した。ラリーカーを思わせるアピアランスが与えられた「ウラカン ステラート」は、ウラカン・シリーズの最後を飾るモデルとなる
マイアミの1ホテル・サウスビーチの特設ラウンジで行われたワールドプレミアイベントにおいて、アウトモビリ・ランボルギーニのステファン・ヴィンケルマン会長兼CEOは、チーフ・テクニカル・オフィサーのルーヴェン・モール、ヘッド・オブ・デザインのミィティア・ボルケルト、チーフ・マーケティング＆セールスオフィサーのフェデリコ・フォスキーニとともに、長年のカスタマーやVPゲスト、メディアを歓待した。
「マイアミは素晴らしい文化や創造性、そして最先端のデザインが渦巻く場所です。だからこそ、私たちの新しい、想像を超えたスーパースポーツ『ウラカン ステラート』発表の場として、これ以上理想的なロケーションはないと考えました」と、ゲストを前にヴィンケルマンはコメント。「このクルマをドライブするときに感じるフィーリングは、ある意味、優れた芸術作品と出会った時によく似ています。それは非常にパーソナルでエモーショナル、そして間違いなくエキサイティングなのです」</t>
    <phoneticPr fontId="106"/>
  </si>
  <si>
    <t>中国のホテル業界団体である中国旅遊飯店業協会とオンライン旅行大手の同程旅行はこのほど、eスポーツを楽しめるeスポーツホテルに関する「2022eスポーツホテル市場研究報告」を発表した。それによると、中国のeスポーツホテル市場はここ2年、安定した成長傾向を保ち、eスポーツホテル数は23年に2万軒を突破する見通し。eスポーツ特化型ホテルとeスポーツルームのある一般ホテルが現在のeスポーツホテル市場の主要形態となっている。
eスポーツホテルの利用が活発なのは、四川省成都市、重慶市、湖南省長沙市、湖北省武漢市、安徽省合肥市、浙江省温州市、広東省広州市、陝西省西安市、江西省南昌市、浙江省杭州市など。eスポーツホテルの中核顧客層は1990年代生まれの「90後」や95～99年生まれの「95後」などが主で、男性が全体の9割近くを占めた。eスポーツホテルの部屋代の平均価格は、1泊当たり250元（1元＝約19円）以下だった。
報告は、eスポーツホテルは業態の刷新や顧客体験の向上などで新たな進展を遂げているとし、将来的には、「eスポーツホテル＋脱出ゲーム」「eスポーツホテル＋体験型推理ゲーム『マーダーミステリー』＋出前」「eスポーツホテル＋ゲームIP」など充実した消費シーンを提供していくと分析した。</t>
    <phoneticPr fontId="106"/>
  </si>
  <si>
    <t>https://www.jetro.go.jp/biznews/2022/12/aace7c4bc5a48176.html</t>
    <phoneticPr fontId="106"/>
  </si>
  <si>
    <t>エコデザイン規則やタクソノミー基準への反映を想定
バイオベースのプラスチックについては、前提として、有機性廃棄物や製造過程で生じる副産物由来の原料の使用を優先し、砂糖原料や穀物、植物油など食用作物由来の原料の使用を最小化することを生産者に求めている。消費者による誤認を避けるために、バイオベースのプラスチック原料の含有率を明記することを求め、それが可能でない場合は「バイオプラスチック」などの表記を避けるよう企業に求めた。現状ではEU共通の認証制度やバイオベース原料の含有率に関する確立した最低基準がないことから、欧州標準化委員会の専門委員会（CEN/TC411）が示した指針の適用を推奨するとした。生分解性プラスチックに関しては、材料の特性だけでなく、それが使用される環境やリスク面まで考慮したシステムとして捉えなければならないとの原則を示した。現状では、生分解性プラスチックは多くの場合、飲食料品用など使い捨て目的で使用されるが、単に従来型のプラスチックを置き換えるだけではプラスチックリサイクルの健全な発展を阻害するリスクがあり、2019年に発効した特定プラスチック製品の環境負荷低減に関わる指令（2021年6月7日記事参照）の対象製品を含む使い捨て用途品では、生分解性プラスチックであることをうたったり、その表示をしたりすることは不適切とした。生分解性プラスチック使用の好例として、農業用マルチフィルムを挙げている。堆肥化可能プラスチックは、生分解性プラスチックに対する政策枠組みと共通するものの、家庭での完全な堆肥化は容易ではないため、原則として産業用途のみ、かつ従来型プラスチックの混入がなく堆肥化の質が確保できることなど限られた条件下でのみ、そのように表示し運用することが推奨されるとした。具体例として、青果物に直接添付するシールや、紅茶のティーバッグ、コーヒーカプセルなどを挙げ、同じく30日に発表した包装材・包装廃棄物に関する規則案（2022年12月2日記事参照）で詳細を規定した。この政策枠組み文書そのものに拘束力はないが、欧州委は、エコデザイン規則案（2022年4月4日記事参照）が成立した際の製品別の基準策定や、循環型経済に関するタクソノミー基準（注）の指針となることなどを想定している。</t>
    <phoneticPr fontId="106"/>
  </si>
  <si>
    <t>太平洋の中西部で漁獲されるカツオについて、資源管理を行う国際機関は今後、資源量が減った場合、漁獲日数を減らすなど新たな規制を設けることを決めました。日本やアメリカなど26の国と地域が加盟する「中西部太平洋まぐろ類委員会」は、先月28日から今月3日まで年次会合を開き、カツオなどの資源管理について議論しました。その結果、今後、この海域で漁獲されるカツオの資源量が漁をしない状態の40％未満に減った場合、国ごとに設けられている漁獲日数や漁獲量を減らすなど新たな規制を設けることを決めました。水産庁によりますと、太平洋の中西部の海域では2019年時点で日本の年間のカツオの漁獲量のほぼすべてに相当するおよそ20万トンが漁獲されているということです。ただ、カツオの資源量は今のところ基準を上回っていることから、水産庁では「直ちに日本のカツオ漁に影響が及ぶわけではない。持続可能な漁業のためには長期的な資源管理は必要だ」として、今回の決定を歓迎しています。</t>
    <phoneticPr fontId="106"/>
  </si>
  <si>
    <t>高級コーヒー豆（アラビカ種）の国際価格が急落している。2月の直近高値に比べ4割安く、1年5カ月ぶりの安値圏に沈む。一大消費地の欧州では、急激なインフレで景況感が悪化。コーヒーの消費が鈍り、需給を敏感に映す先物取引所の在庫が急増した。主産地のブラジルでも生産の回復が見込まれる。国内のコーヒー製品にも影響する可能性がある。アラビカ種の国際指標となる米インターコンチネンタル取引所（ICE）のニューヨーク先物（期近）は12月2日現在、1ポンド160.15セント。直近の高値だった2月上旬の258.35セントに比べて38%安い。10月に入って下げ足を速め、11月21日には一時150.45セントと2021年7月以来の安値に低迷。その後も上値が重い。背景にあるのが欧州の需要減だ。米農務省によると、20～21年度の欧州連合（EU）域内のコーヒー消費量は世界の26%を占める。欧州ではウクライナ危機を背景に急速なインフレが起きている。EUによると、ユーロ圏の11月の消費者物価指数は前年同月比10%高く、2カ月連続で2ケタ上昇だった。欧州中央銀行（ECB）はインフレ抑制へ大幅利上げを続け、景況感が悪化している。石光商事の高野雅信コーヒー・飲料部門長補佐は「嗜好品であるコーヒーの消費は落ち込んでいる」と指摘する。消費減のシグナルとして市場関係者が注目するのが、先物取引所の「認証在庫」の急増だ。取引所の先物取引には最終決済時に現物を受け渡しできる仕組みがある。受け渡しに備え、取引所が品質を認めた商品を在庫として確保している。ICEは米国や欧州に、アラビカ種の認証在庫の拠点を複数設けている。多くの拠点の在庫量が10月末比ほぼ横ばいで推移するなか、欧州の拠点であるベルギー・アントワープは、在庫が12月2日現在で約55万袋（1袋は60キログラム）と7割増えた。豆の売り先がなくなった域内の取引業者が、受け渡しでの売却を期待して拠点に持ち込んだとみられる。</t>
    <phoneticPr fontId="106"/>
  </si>
  <si>
    <t>台湾初の「ららぽーと」となる“三井ショッピングパーク ららぽーと台中”が、2023年春に、グランドオープンすることが決定。それに先駆け、2023年1月17日（火）には、南館（約40店舗）をプレオープンさせる。
■「ロピア」など台湾初進出日系店舗も
　今回オープンが決まった三井ショッピングパーク ららぽーと台中は、在来線台湾鉄道・台中駅から徒歩約6分の市街地エリアに位置するショッピングモール。
　店舗面積約6万8000平方メートルの広大な施設内には、約300店舗が集結し、これまでの台湾にはなかった幅広いブランドラインナップを取りそろえる。
　プレオープンする南館には、日系スーパーマーケット「ロピア」や「GiGO」など、台湾初進出の日系店舗も多数登場。
　「ロピア」店内のイートインコーナーでは、新業態「肉処 肉源」「日本橋 魚萬」もオープンし、スーパーマーケットで販売している食材を使ったおいしい肉料理、新鮮な海鮮丼が楽しめる。</t>
    <phoneticPr fontId="106"/>
  </si>
  <si>
    <t>中国では新型コロナの感染拡大が続き、飲食店が再び打撃を受けている。2021年は感染状況が落ち着き客数はかなり回復したものの、22年になって減少傾向に戻り始めている。状況は地域によって異なるものの、一般飲食店で昨年の5～6割、ファストフード店で7～8割に売上が減少しているとされ、今後の感染状況によってはさらに減ることが懸念されている。　一方、こうした厳しい環境下をうまく切り抜けている飲食チェーンも存在しており、業界の注目を集めている。その1つが「紫光園」というチェーンだ。中華レストラン25店舗、ファストフード業態40店舗、市中の飲食スタンド70店舗を展開し、「地元密着」を信条にしている企業である。　実際に主要顧客は近隣住民で、朝食、昼食、間食、宴会などあらゆるシーンで利用されている。固定客が多いため、いったん感染状況が落ち着くと客足の戻りが早く、また、飲食スタンドはコロナ禍でのテイクアウト需要を取り込んだ。　紫光園の成功に影響を受ける外食チェーンも少なくない。羊肉のしゃぶしゃぶ専門チェーン「東来順」や、四川火鍋の「海底撈」は、「固定客の重要性」「飲食スタンドの強さ」に注目し、すでに「地元密着型」の店舗展開戦略を推進している。</t>
    <phoneticPr fontId="106"/>
  </si>
  <si>
    <t>シンガポールで外食産業の顧客満足度が下がっていることが、シンガポール経営大学（ＳＭＵ）の研究所の調査で明らかになった。レストランが顕著で、特にテイクアウトに対する評価が低かった。割引などの特典が受けられるウェブサイトの利用者の満足度が高いことも浮き彫りとなった。新型コロナウイルスからの経済活動の再開に伴い外食をする人が増える中、事業者にはサービス向上、集客強化が求められそうだ。調査はシンガポール経営大学サービス・エクセレンス研究所（ＩＳＥ）が実施。外食分野の顧客満足度について７～９月に現地の消費者2,600人に聞き、100点満点で指数化。顧客体験やサービスの質、苦情、顧客のロイヤルティーなどの要素を評価した。外食の顧客満足度指数は71.5となり、2021年の72.7から1.2ポイント低下した。レストランが1.5ポイント低下の71.6、ファストフードが2.1ポイント低下の71.9とそれぞれ満足度が下がった。カフェ・コーヒーハウスは1.0ポイント上昇の70.6だった。レストランでは「知覚品質（顧客が実際に感じたサービス品質）」の指数が3.4ポイント低下の74.4と悪化が目立った。特にテイクアウトで低く、「注文処理」や「スタッフの態度」で評価が芳しくなかった。
業態別では、レストランが主要６店舗の全てで21年の指数を下回った。最も指数が高かった台湾系小籠包レストランの「鼎泰豊（ディンタイフォン）」は76.5。21年からは0.3ポイント低下した。現地の回転ずしチェーン「サカエスシ」は0.2ポイント低下の73.3だった。中華料理店「クリスタル・ジェード・キッチン」は4.4ポイント低下の71.2と大きく下がった。ファストフードはまちまちだ。米系「マクドナルド」は0.6ポイント上昇の73.8、「ＫＦＣ（ケンタッキーフライドチキン）」は0.1ポイント上昇の69.9となった。サンドイッチチェーン「サブウェイ」は6.4ポイント低下の69.5と大きく悪化した。</t>
    <phoneticPr fontId="106"/>
  </si>
  <si>
    <t>米国海洋大気局（NOAA）は、海産哺乳類保護法（MMPA：Marine Mammal Protection Act）に基づく輸入規制の免除期間を1年間延期することを米国連邦官報PDFファイル(外部サイトへ、新しいウィンドウで開きます)で公表した（10月21日付）。これにより、これまで2023年1月の施行を予定していた輸入規制措置は2024年1月1日からの施行となる。米国は2017年に施行したMMPAの実施規則外部サイトへ、新しいウィンドウで開きますに基づき、海産哺乳類の混獲（注）削減に関し、米国と同等の措置を導入していない（同等性のない）外国の漁業によって漁獲された水産物・同加工品の輸入を2023年１月から禁止するとしていた（2022年7月5日記事参照）。これまで輸出国の政府は、MMPAに基づく同等性認定を得られるよう、自国の漁業を米国に申請しており、その審査結果が11月までに公表される予定だった。だが、官報によると、132カ国から2,504種の漁業について申請があり、これらの申請を公平かつ一貫して審査するためにより多くの時間が必要と判断したため、施行を延期した。NOAAは、各国から申請のあった漁業が（1）米国と同等の混獲削減措置が導入されていない漁業、（2）混獲がほとんどあり得ないとは言い切れない漁業、（3）混獲がほとんどあり得ない漁業、または混獲していると認知されていない漁業のいずれに該当するかを審査している。MMPAの実施規則によると、（1）に該当すると判断された場合には、当該漁業で漁獲した水産物・同加工品は米国で輸入不可となる。また（2）や（3）に該当すると判断された場合でも、漁獲した水産物・同加工品の中に米国が特定し各国に通知したHSコードに分類される品目が含まれる場合には、（1）に該当する漁業の漁獲物が含まれていないことを証明する認容証明書の提出が必要となる可能性があるとされている。
輸入規制の実施は１年先送りとなったが、日本政府は申請中の約260種の漁業について、同等性認定が得られるよう、引き続き米国政府への働きかけなどを行っていくこととしている。
（注）別の種を意図せずに漁獲する、もしくは意図していたよりも小さい個体や幼体を捕獲すること。</t>
    <phoneticPr fontId="106"/>
  </si>
  <si>
    <t>タイ工業省工業規格局（TISI）は、2023年1月3日から施行する食品用プラスチック器具と電子レンジ用プラスチック食品容器の工業規格（TIS）義務化（2022年10月6日記事参照）に向けた事前準備の説明会を11月30日に開催した。当初は対面式の説明会を予定していたが、ハイブリッド形式に変更し、約800人が参加した（2022年11月16日記事参照）。説明会では、公表しているTIS655 Part1-3とTIS2493 Part1・2の説明や、電子ライセンスの取得方法、TIS取得後のフォローアップとモニタリング方法などの説明、質疑応答が行われた。説明会で新たに明らかになったポイントとしては、TISの強制認証マークを取得する際の工場監査について、品質マネジメントシステムの国際規格ISO9001を取得している工場は同規格の適合証明書をもって監査に代用できることが明らかになった。質疑応答では、参加者からTISIへさまざまな質問が寄せられた。例えば「2023年1月3日開始のTIS義務化に移行期間はないのか」という問いについて、「ない」との回答だった。「TIS対象商品に刻印するマークをステッカーで対応できるか」との問いには、「一時的に対応可」（注）との回答だった。また、「該当製品の工場審査や製品審査を受けるための登録機関数が不十分」という意見に対して、TISIは「登録機関を今後増やしていく予定」と回答。製品がTIS義務化の対象となるかどうかの確認については、TISIにサンプル写真をメール（importinfo3g4@tisi.mail.go.th）で送付し、確認依頼することを推奨した。TIS義務化の対象製品確認については後日、投稿可能なE-scopeオンラインフォームを提供する予定。その他、該当TIS製品を1月3日直前に輸入する対象者には、通関手続きでインボイスやB/L、在庫報告書などを証憑（しょうひょう）として提示することを推奨した。同セミナー内容は、TISIがアップロードしたYouTube外部サイトへ、新しいウィンドウで開きます（タイ語）から確認できるほか、配布資料もウェブサイト外部サイトへ、新しいウィンドウで開きますからダウンロードできる。
（注）説明会で具体的な期間の言及がなかったため、TISI職員に電話で後日ヒアリングしたところ、１年程度との回答があったが、公的文書による正式な回答ではない。</t>
    <phoneticPr fontId="106"/>
  </si>
  <si>
    <t>タイ</t>
    <phoneticPr fontId="106"/>
  </si>
  <si>
    <t>米国</t>
    <rPh sb="0" eb="2">
      <t>ベイコク</t>
    </rPh>
    <phoneticPr fontId="106"/>
  </si>
  <si>
    <t>シンガポール</t>
    <phoneticPr fontId="106"/>
  </si>
  <si>
    <t>中国</t>
    <rPh sb="0" eb="2">
      <t>チュウゴク</t>
    </rPh>
    <phoneticPr fontId="106"/>
  </si>
  <si>
    <t>台湾</t>
    <rPh sb="0" eb="2">
      <t>タイワン</t>
    </rPh>
    <phoneticPr fontId="106"/>
  </si>
  <si>
    <t>太平洋地区</t>
    <rPh sb="0" eb="5">
      <t>タイヘイヨウチク</t>
    </rPh>
    <phoneticPr fontId="106"/>
  </si>
  <si>
    <t>欧州</t>
    <rPh sb="0" eb="2">
      <t>オウシュウ</t>
    </rPh>
    <phoneticPr fontId="106"/>
  </si>
  <si>
    <t>韓国</t>
    <rPh sb="0" eb="2">
      <t>カンコク</t>
    </rPh>
    <phoneticPr fontId="106"/>
  </si>
  <si>
    <t>フィリピン</t>
    <phoneticPr fontId="106"/>
  </si>
  <si>
    <t>回収＆返金</t>
  </si>
  <si>
    <t>KIYOKA</t>
  </si>
  <si>
    <t>回収＆返金/交換</t>
  </si>
  <si>
    <t>朝日</t>
  </si>
  <si>
    <t>吉田ふるさと村</t>
  </si>
  <si>
    <t>石見食品</t>
  </si>
  <si>
    <t>ファーストフーズ...</t>
  </si>
  <si>
    <t>アスナ</t>
  </si>
  <si>
    <t>大根おろし、薬味ミックス 一部加工日、消費期限誤表記</t>
  </si>
  <si>
    <t>山崎製パン</t>
  </si>
  <si>
    <t>ヤマザキ チョコバナナクレープ 一部中身違いアレルゲン表示欠落</t>
  </si>
  <si>
    <t>回収</t>
  </si>
  <si>
    <t>名水美人ファクト...</t>
  </si>
  <si>
    <t>名水美人ミックス野菜 一部賞味期限切れのたれ混入</t>
  </si>
  <si>
    <t>回収＆交換</t>
  </si>
  <si>
    <t>丸又蒲鉾製造</t>
  </si>
  <si>
    <t>仙令平庄ハーフ 一部賞味期限表示欠落</t>
  </si>
  <si>
    <t>都吹</t>
  </si>
  <si>
    <t>世羅のとうふ家 とろ～り豆腐、おぼろどうふ 一部消費期限誤表記</t>
  </si>
  <si>
    <t>生友商事</t>
  </si>
  <si>
    <t>白菜塩漬(生友 酸菜) 一部使用認められていない添加物検出</t>
  </si>
  <si>
    <t>菊田商店</t>
  </si>
  <si>
    <t>マックスバリュ木更津請西店 丹波黒豆 一部ラベル誤貼付</t>
  </si>
  <si>
    <t>オリエンタルベー...</t>
  </si>
  <si>
    <t>ハムマヨパニーニ 一部消費期限誤表記</t>
  </si>
  <si>
    <t>いーよプリン</t>
  </si>
  <si>
    <t>奥伊予和栗プリン 他 計6商品 消費期限誤表記</t>
  </si>
  <si>
    <t>プレス・オールタ...</t>
  </si>
  <si>
    <t>カレーの壺 ほくっとひよこ豆カレー 一部異物混入の恐れ</t>
  </si>
  <si>
    <t>ネスレ日本</t>
  </si>
  <si>
    <t>ネスレ ミロ サンドイッチ 指定外添加物を微量検出</t>
  </si>
  <si>
    <t>滝沢食品</t>
  </si>
  <si>
    <t>おしぼりうどん 一部賞味期限表示欠落</t>
  </si>
  <si>
    <t>牛勝</t>
  </si>
  <si>
    <t>デリシアで販売 自家製煮豚 一部賞味期限誤表記</t>
  </si>
  <si>
    <t>TAKIBI BAKERY 渋皮栗のシュトーレン 一部カビ発生の恐れ</t>
  </si>
  <si>
    <t>ロッソロッソ 完熟ホールトマト缶 一部中身がカットトマト</t>
  </si>
  <si>
    <t>防災食 やわらか大山おこわ 一部加熱不足</t>
  </si>
  <si>
    <t>外国産大豆を使用した豆腐、厚揚げ 一部商品不良の恐れ</t>
  </si>
  <si>
    <t>手巻寿司ねぎとろわさび 一部中身違いアレルギー表示欠落</t>
  </si>
  <si>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</si>
  <si>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今週のお題( 調理する加熱温度・時間をきめていますか)</t>
    <rPh sb="11" eb="13">
      <t>カネツ</t>
    </rPh>
    <rPh sb="13" eb="15">
      <t>オンド</t>
    </rPh>
    <rPh sb="16" eb="18">
      <t>ジカン</t>
    </rPh>
    <phoneticPr fontId="5"/>
  </si>
  <si>
    <t>加熱調理することで原材料に付着していた細菌が減少します</t>
    <rPh sb="0" eb="2">
      <t>カネツ</t>
    </rPh>
    <rPh sb="2" eb="4">
      <t>チョウリ</t>
    </rPh>
    <rPh sb="9" eb="12">
      <t>ゲンザイリョウ</t>
    </rPh>
    <rPh sb="13" eb="15">
      <t>フチャク</t>
    </rPh>
    <rPh sb="19" eb="21">
      <t>サイキン</t>
    </rPh>
    <rPh sb="22" eb="24">
      <t>ゲンショウ</t>
    </rPh>
    <phoneticPr fontId="5"/>
  </si>
  <si>
    <t>第一次産品には食中毒の病原菌が付着している可能性があります。
これらの病原菌は過熱して取り去らない限り提供できません。</t>
    <rPh sb="0" eb="1">
      <t>ダイ</t>
    </rPh>
    <rPh sb="1" eb="3">
      <t>イチジ</t>
    </rPh>
    <rPh sb="3" eb="5">
      <t>サンピン</t>
    </rPh>
    <rPh sb="7" eb="10">
      <t>ショクチュウドク</t>
    </rPh>
    <rPh sb="11" eb="14">
      <t>ビョウゲンキン</t>
    </rPh>
    <rPh sb="15" eb="17">
      <t>フチャク</t>
    </rPh>
    <rPh sb="21" eb="24">
      <t>カノウセイ</t>
    </rPh>
    <rPh sb="35" eb="38">
      <t>ビョウゲンキン</t>
    </rPh>
    <rPh sb="39" eb="41">
      <t>カネツ</t>
    </rPh>
    <rPh sb="43" eb="44">
      <t>ト</t>
    </rPh>
    <rPh sb="45" eb="46">
      <t>サ</t>
    </rPh>
    <rPh sb="49" eb="50">
      <t>カギ</t>
    </rPh>
    <rPh sb="51" eb="53">
      <t>テイキョウ</t>
    </rPh>
    <phoneticPr fontId="5"/>
  </si>
  <si>
    <t xml:space="preserve">      注意すべき原材料と病原菌
　　　1.　牛肉、内臓肉・・・・ベロ毒素陽性大腸菌*
　　　　　　　　　　　　　　　　　カンピロバクター属菌*
　　　2.　鶏卵、うずら卵・・・サルモネラ属菌*
　　　3.　鶏肉、羊肉・肉・・・カンピロバクター属菌*
　　　4.　牡蠣、二枚貝・・・・ノロウイルス**
　　　5.　海産魚貝類・・・・・腸炎ビブリオ*</t>
    <rPh sb="6" eb="8">
      <t>チュウイ</t>
    </rPh>
    <rPh sb="11" eb="14">
      <t>ゲンザイリョウ</t>
    </rPh>
    <rPh sb="15" eb="18">
      <t>ビョウゲンキン</t>
    </rPh>
    <rPh sb="26" eb="27">
      <t>ウシ</t>
    </rPh>
    <rPh sb="27" eb="28">
      <t>ニク</t>
    </rPh>
    <rPh sb="29" eb="31">
      <t>ナイゾウ</t>
    </rPh>
    <rPh sb="31" eb="32">
      <t>ニク</t>
    </rPh>
    <rPh sb="38" eb="40">
      <t>ドクソ</t>
    </rPh>
    <rPh sb="40" eb="42">
      <t>ヨウセイ</t>
    </rPh>
    <rPh sb="42" eb="45">
      <t>ダイチョウキン</t>
    </rPh>
    <rPh sb="72" eb="74">
      <t>ゾクキン</t>
    </rPh>
    <rPh sb="82" eb="84">
      <t>ケイラン</t>
    </rPh>
    <rPh sb="88" eb="89">
      <t>タマゴ</t>
    </rPh>
    <rPh sb="97" eb="99">
      <t>ゾクキン</t>
    </rPh>
    <rPh sb="107" eb="109">
      <t>ケイニク</t>
    </rPh>
    <rPh sb="110" eb="111">
      <t>ヒツジ</t>
    </rPh>
    <rPh sb="111" eb="112">
      <t>ニク</t>
    </rPh>
    <rPh sb="113" eb="114">
      <t>ニク</t>
    </rPh>
    <rPh sb="135" eb="137">
      <t>カキ</t>
    </rPh>
    <rPh sb="138" eb="141">
      <t>ニマイガイ</t>
    </rPh>
    <rPh sb="160" eb="162">
      <t>カイサン</t>
    </rPh>
    <phoneticPr fontId="106"/>
  </si>
  <si>
    <t>*細菌類は、おおかた7５℃で１分の加熱で　病原性を失わせることが出来る。
ただし食品の形態や内在する細菌と食品成分の共存状態によっては熱伝導が伝わりにくい
ことがあるので検証が必要。例えば空気含有が多い場合が該当する。
サルモネラ属菌などでは６３℃１分で十分病原性を失うことが出来るという報告もある。
食品は美味しくなくては提供する意味がない。したがって不必要な加熱は避けたい。
腸炎ビブリオは過熱よりも真水洗浄が効果的なので調理前にしっかり洗えば
不必要な加熱は不要である。
**ノロウイルスは８５℃　60-90秒の過熱が必要である。</t>
    <rPh sb="1" eb="3">
      <t>サイキン</t>
    </rPh>
    <rPh sb="3" eb="4">
      <t>ルイ</t>
    </rPh>
    <rPh sb="15" eb="16">
      <t>プン</t>
    </rPh>
    <rPh sb="17" eb="19">
      <t>カネツ</t>
    </rPh>
    <rPh sb="21" eb="23">
      <t>ビョウゲン</t>
    </rPh>
    <rPh sb="23" eb="24">
      <t>セイ</t>
    </rPh>
    <rPh sb="25" eb="26">
      <t>ウシナ</t>
    </rPh>
    <rPh sb="32" eb="34">
      <t>デキ</t>
    </rPh>
    <rPh sb="40" eb="42">
      <t>ショクヒン</t>
    </rPh>
    <rPh sb="43" eb="45">
      <t>ケイタイ</t>
    </rPh>
    <rPh sb="46" eb="48">
      <t>ナイザイ</t>
    </rPh>
    <rPh sb="50" eb="52">
      <t>サイキン</t>
    </rPh>
    <rPh sb="53" eb="55">
      <t>ショクヒン</t>
    </rPh>
    <rPh sb="55" eb="57">
      <t>セイブン</t>
    </rPh>
    <rPh sb="58" eb="60">
      <t>キョウゾン</t>
    </rPh>
    <rPh sb="60" eb="62">
      <t>ジョウタイ</t>
    </rPh>
    <rPh sb="67" eb="70">
      <t>ネツデンドウ</t>
    </rPh>
    <rPh sb="71" eb="72">
      <t>ツタ</t>
    </rPh>
    <rPh sb="85" eb="87">
      <t>ケンショウ</t>
    </rPh>
    <rPh sb="88" eb="90">
      <t>ヒツヨウ</t>
    </rPh>
    <rPh sb="91" eb="92">
      <t>タト</t>
    </rPh>
    <rPh sb="94" eb="96">
      <t>クウキ</t>
    </rPh>
    <rPh sb="96" eb="98">
      <t>ガンユウ</t>
    </rPh>
    <rPh sb="99" eb="100">
      <t>オオ</t>
    </rPh>
    <rPh sb="101" eb="103">
      <t>バアイ</t>
    </rPh>
    <rPh sb="104" eb="106">
      <t>ガイトウ</t>
    </rPh>
    <rPh sb="115" eb="117">
      <t>ゾクキン</t>
    </rPh>
    <rPh sb="125" eb="126">
      <t>プン</t>
    </rPh>
    <rPh sb="127" eb="129">
      <t>ジュウブン</t>
    </rPh>
    <rPh sb="129" eb="132">
      <t>ビョウゲンセイ</t>
    </rPh>
    <rPh sb="133" eb="134">
      <t>ウシナ</t>
    </rPh>
    <rPh sb="138" eb="140">
      <t>デキ</t>
    </rPh>
    <rPh sb="144" eb="146">
      <t>ホウコク</t>
    </rPh>
    <rPh sb="151" eb="153">
      <t>ショクヒン</t>
    </rPh>
    <rPh sb="154" eb="156">
      <t>オイ</t>
    </rPh>
    <rPh sb="162" eb="164">
      <t>テイキョウ</t>
    </rPh>
    <rPh sb="166" eb="168">
      <t>イミ</t>
    </rPh>
    <rPh sb="177" eb="180">
      <t>フヒツヨウ</t>
    </rPh>
    <rPh sb="181" eb="183">
      <t>カネツ</t>
    </rPh>
    <rPh sb="184" eb="185">
      <t>サ</t>
    </rPh>
    <rPh sb="190" eb="192">
      <t>チョウエン</t>
    </rPh>
    <rPh sb="197" eb="199">
      <t>カネツ</t>
    </rPh>
    <rPh sb="202" eb="204">
      <t>マミズ</t>
    </rPh>
    <rPh sb="204" eb="206">
      <t>センジョウ</t>
    </rPh>
    <rPh sb="207" eb="210">
      <t>コウカテキ</t>
    </rPh>
    <rPh sb="213" eb="215">
      <t>チョウリ</t>
    </rPh>
    <rPh sb="215" eb="216">
      <t>マエ</t>
    </rPh>
    <rPh sb="221" eb="222">
      <t>アラ</t>
    </rPh>
    <rPh sb="225" eb="228">
      <t>フヒツヨウ</t>
    </rPh>
    <rPh sb="229" eb="231">
      <t>カネツ</t>
    </rPh>
    <rPh sb="232" eb="234">
      <t>フヨウ</t>
    </rPh>
    <rPh sb="257" eb="258">
      <t>ビョウ</t>
    </rPh>
    <rPh sb="259" eb="261">
      <t>カネツ</t>
    </rPh>
    <rPh sb="262" eb="264">
      <t>ヒツヨウ</t>
    </rPh>
    <phoneticPr fontId="106"/>
  </si>
  <si>
    <t>※2022年 第48週（11/28～12/4） 現在</t>
    <phoneticPr fontId="5"/>
  </si>
  <si>
    <t>新規感染者数　 138週目</t>
    <rPh sb="0" eb="2">
      <t>シンキ</t>
    </rPh>
    <rPh sb="2" eb="5">
      <t>カンセンシャ</t>
    </rPh>
    <rPh sb="5" eb="6">
      <t>スウ</t>
    </rPh>
    <rPh sb="11" eb="13">
      <t>シュウメ</t>
    </rPh>
    <phoneticPr fontId="5"/>
  </si>
  <si>
    <t>今週の新型コロナ 新規感染者数　世界で378万人(対前週の増減 : 10万人増加)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</si>
  <si>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378万人で感染持続 　世界は第5波が終了し落ち着いている。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シュウリョウ</t>
    </rPh>
    <rPh sb="34" eb="35">
      <t>オ</t>
    </rPh>
    <rPh sb="36" eb="37">
      <t>ツ</t>
    </rPh>
    <rPh sb="43" eb="46">
      <t>キタハンキュウ</t>
    </rPh>
    <rPh sb="47" eb="48">
      <t>フユ</t>
    </rPh>
    <rPh sb="49" eb="50">
      <t>ム</t>
    </rPh>
    <rPh sb="61" eb="63">
      <t>ドウジ</t>
    </rPh>
    <rPh sb="63" eb="65">
      <t>リュウコウ</t>
    </rPh>
    <rPh sb="66" eb="68">
      <t>ケイカイ</t>
    </rPh>
    <phoneticPr fontId="5"/>
  </si>
  <si>
    <t>Reported 12/11　 7:21 (前週より378万人)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</si>
  <si>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</si>
  <si>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</si>
  <si>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</si>
  <si>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</si>
  <si>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</si>
  <si>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</si>
  <si>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</si>
  <si>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</si>
  <si>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</si>
  <si>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</si>
  <si>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r>
      <rPr>
        <b/>
        <sz val="13"/>
        <color rgb="FFFFFF00"/>
        <rFont val="ＭＳ Ｐゴシック"/>
        <family val="3"/>
        <charset val="128"/>
      </rPr>
      <t>ブラジル</t>
    </r>
    <phoneticPr fontId="5"/>
  </si>
  <si>
    <r>
      <rPr>
        <b/>
        <u/>
        <sz val="12.55"/>
        <color rgb="FFFFFF00"/>
        <rFont val="Inherit"/>
        <family val="2"/>
      </rPr>
      <t>中国</t>
    </r>
    <rPh sb="0" eb="2">
      <t>チュウゴク</t>
    </rPh>
    <phoneticPr fontId="106"/>
  </si>
  <si>
    <t>感染制御地区</t>
    <rPh sb="0" eb="2">
      <t>カンセン</t>
    </rPh>
    <rPh sb="2" eb="4">
      <t>セイギョ</t>
    </rPh>
    <rPh sb="4" eb="6">
      <t>チク</t>
    </rPh>
    <phoneticPr fontId="106"/>
  </si>
  <si>
    <t>感染制御地区</t>
    <rPh sb="0" eb="6">
      <t>カンセンセイギョチク</t>
    </rPh>
    <phoneticPr fontId="106"/>
  </si>
  <si>
    <t>感染拡大地区</t>
    <rPh sb="0" eb="2">
      <t>カンセン</t>
    </rPh>
    <rPh sb="2" eb="4">
      <t>カクダイ</t>
    </rPh>
    <rPh sb="4" eb="6">
      <t>チク</t>
    </rPh>
    <phoneticPr fontId="106"/>
  </si>
  <si>
    <t>ヤマザキ チョコバナナクレープ 一部中身違いアレルゲン表示欠落</t>
    <phoneticPr fontId="16"/>
  </si>
  <si>
    <t>2022年12月5日にNew Days、New Days KIOSKで販売した「チョコバナナクレープ」の一部商品において、誤ってレアチーズブルーベリークレープが入った商品が2個あることが判明。レアチーズブルーベリークレープにはゼラチンが含まれており、「ゼラチン」アレルギーの人が喫食すると健康に影響がある恐れがあるため、回収・返金する。これまで健康被害の報告はない。(リコールプラス)
【対象】商品名:チョコバナナクレープ　内容量:1個　　形態:フィルム包装
JANコード:4903110472353
消費期限:22.12.7
製造所固有記号:YM1
販売地域:青森県、秋田県、岩手県、山形県、宮城県、福島県、新潟県、栃木県、群馬県、茨城県、千葉県、埼玉県、東京都、神奈川県、長野県、山梨県、静岡県
販売先:New Days、New Days KIOSKにて消費者向けに小売り
販売日:2022年12月5日
販売数量:2,798個
【対処方法】
【回収情報の周知方法】　　会社ホームページ (https://www.yamazakipan.co.jp/) 、New Daysホームページにおいて周知　　販売店における店頭告知
【回収方法】　着払いで以下の住所に郵送</t>
    <phoneticPr fontId="16"/>
  </si>
  <si>
    <t>がんの改善効果を表示　消費者庁、景表法と食品表示法で処分</t>
    <phoneticPr fontId="16"/>
  </si>
  <si>
    <t>消費者庁は11月18日、健康食品の摂取でがんや難治性の疾患を改善する効果があるかのように表示していた健康食品販売事業者に景品表示法に基づく措置命令を下した。新型コロナウイルスの感染予防効果の可能性も謳っていた。当該事業者は一般社団法人免研アソシエイツ協会（大阪市）。同協会は機能性表示食品と紛らわしい用語も表示に使っており、食品表示法が定める食品表示基準にも違反しているとして、同法に基づく指示処分も受けた。景品表示法と食品表示法による同時措置は過去4件あるとしている。消費者庁によると、景品表示法違反とされた同社製品は10商品。9商品が食品で1商品は化粧品だった。同社は商品ごとに昨年6月から今年4月5日まで、5種類のチラシを配付、自ら運営する販売サイトで販売する方法をとっていた。
景品表示法の違反とされたのは、これらチラシに「難病改善に、糖鎖の重要性」……（以下続く）
（本紙「ニッポン消費者新聞」12月1日号より一部転載）</t>
    <phoneticPr fontId="16"/>
  </si>
  <si>
    <t>行政情報　消費者庁がネット広告の違反表示調査、健康食品など207商品に改善指示</t>
    <phoneticPr fontId="16"/>
  </si>
  <si>
    <t>消費者庁は7月～9月に実施したインターネットによる健康食品などの虚偽・誇大表示の監視結果を28日、発表した。その結果、206事業者の207商品の表示に健康増進法違反（誇大表示の禁止）の恐れがある文言があったとして、これらの事業者に改善指導を行った。併せて、事業者が出店するモール運営事業者にも、表示の適正化について協力を依頼した。</t>
    <phoneticPr fontId="16"/>
  </si>
  <si>
    <t>皆様  週刊情報2022-48を配信いたします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</si>
</sst>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4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3"/>
      <color theme="0"/>
      <name val="Arial"/>
      <family val="2"/>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b/>
      <sz val="16"/>
      <color theme="1"/>
      <name val="メイリオ"/>
      <family val="3"/>
      <charset val="128"/>
    </font>
    <font>
      <u/>
      <sz val="20"/>
      <color theme="3"/>
      <name val="AR明朝体U"/>
      <family val="1"/>
      <charset val="128"/>
    </font>
    <font>
      <sz val="13"/>
      <color rgb="FFFFFF00"/>
      <name val="Inherit"/>
    </font>
    <font>
      <sz val="13"/>
      <color theme="0"/>
      <name val="9,776"/>
    </font>
    <font>
      <sz val="14"/>
      <color rgb="FF333333"/>
      <name val="メイリオ"/>
      <family val="3"/>
      <charset val="128"/>
    </font>
    <font>
      <b/>
      <sz val="20"/>
      <color theme="0"/>
      <name val="ＭＳ Ｐゴシック"/>
      <family val="3"/>
      <charset val="128"/>
      <scheme val="minor"/>
    </font>
    <font>
      <sz val="11"/>
      <color theme="0"/>
      <name val="ＭＳ Ｐゴシック"/>
      <family val="3"/>
      <charset val="128"/>
      <scheme val="minor"/>
    </font>
    <font>
      <sz val="20"/>
      <color indexed="9"/>
      <name val="ＭＳ Ｐゴシック"/>
      <family val="3"/>
      <charset val="128"/>
    </font>
    <font>
      <b/>
      <sz val="16"/>
      <color indexed="9"/>
      <name val="ＭＳ Ｐゴシック"/>
      <family val="3"/>
      <charset val="128"/>
    </font>
    <font>
      <b/>
      <sz val="16"/>
      <color indexed="13"/>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8"/>
      <color indexed="10"/>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sz val="10"/>
      <color rgb="FFFFC000"/>
      <name val="ＭＳ Ｐゴシック"/>
      <family val="3"/>
      <charset val="128"/>
    </font>
    <font>
      <sz val="10"/>
      <color indexed="5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4"/>
      <color indexed="53"/>
      <name val="ＭＳ Ｐゴシック"/>
      <family val="3"/>
      <charset val="128"/>
    </font>
    <font>
      <b/>
      <sz val="14"/>
      <color rgb="FFFFFFFF"/>
      <name val="ＭＳ Ｐゴシック"/>
      <family val="3"/>
      <charset val="128"/>
    </font>
    <font>
      <b/>
      <sz val="10"/>
      <color indexed="9"/>
      <name val="ＭＳ Ｐゴシック"/>
      <family val="3"/>
      <charset val="128"/>
    </font>
    <font>
      <b/>
      <sz val="13"/>
      <color rgb="FFFFFF00"/>
      <name val="Inherit"/>
      <family val="2"/>
    </font>
    <font>
      <b/>
      <sz val="13"/>
      <color rgb="FFFFFF0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sz val="13"/>
      <color rgb="FFFFFF00"/>
      <name val="ＭＳ Ｐゴシック"/>
      <family val="3"/>
      <charset val="128"/>
      <scheme val="minor"/>
    </font>
    <font>
      <b/>
      <sz val="13"/>
      <color rgb="FFFFFF00"/>
      <name val="ＭＳ ゴシック"/>
      <family val="3"/>
      <charset val="128"/>
    </font>
    <font>
      <b/>
      <u/>
      <sz val="13"/>
      <color rgb="FFFFFF00"/>
      <name val="ＭＳ Ｐゴシック"/>
      <family val="3"/>
      <charset val="128"/>
      <scheme val="minor"/>
    </font>
    <font>
      <b/>
      <u/>
      <sz val="13"/>
      <color theme="0"/>
      <name val="Arial"/>
      <family val="2"/>
    </font>
    <font>
      <b/>
      <u/>
      <sz val="13"/>
      <color theme="0"/>
      <name val="Inherit"/>
      <family val="2"/>
    </font>
    <font>
      <b/>
      <u/>
      <sz val="13"/>
      <color theme="0"/>
      <name val="9,776"/>
    </font>
    <font>
      <u/>
      <sz val="13"/>
      <color theme="0"/>
      <name val="Inherit"/>
    </font>
    <font>
      <b/>
      <u/>
      <sz val="12.55"/>
      <color rgb="FFFFFF00"/>
      <name val="Inherit"/>
    </font>
    <font>
      <b/>
      <u/>
      <sz val="12.55"/>
      <color rgb="FFFFFF00"/>
      <name val="Inherit"/>
      <family val="2"/>
    </font>
    <font>
      <b/>
      <sz val="14"/>
      <color theme="9" tint="-0.249977111117893"/>
      <name val="ＭＳ Ｐゴシック"/>
      <family val="3"/>
      <charset val="128"/>
    </font>
  </fonts>
  <fills count="5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indexed="12"/>
        <bgColor indexed="64"/>
      </patternFill>
    </fill>
    <fill>
      <patternFill patternType="solid">
        <fgColor indexed="61"/>
        <bgColor indexed="64"/>
      </patternFill>
    </fill>
    <fill>
      <patternFill patternType="solid">
        <fgColor theme="3" tint="-0.249977111117893"/>
        <bgColor indexed="64"/>
      </patternFill>
    </fill>
    <fill>
      <patternFill patternType="solid">
        <fgColor rgb="FFFF99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theme="4" tint="-0.249977111117893"/>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style="medium">
        <color indexed="12"/>
      </left>
      <right style="medium">
        <color indexed="12"/>
      </right>
      <top style="thin">
        <color indexed="12"/>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theme="1" tint="4.9989318521683403E-2"/>
      </left>
      <right style="medium">
        <color theme="1" tint="4.9989318521683403E-2"/>
      </right>
      <top style="medium">
        <color indexed="23"/>
      </top>
      <bottom style="medium">
        <color theme="1" tint="4.9989318521683403E-2"/>
      </bottom>
      <diagonal/>
    </border>
    <border>
      <left style="medium">
        <color indexed="23"/>
      </left>
      <right style="medium">
        <color indexed="23"/>
      </right>
      <top style="medium">
        <color indexed="23"/>
      </top>
      <bottom style="medium">
        <color theme="1" tint="4.9989318521683403E-2"/>
      </bottom>
      <diagonal/>
    </border>
    <border>
      <left/>
      <right style="medium">
        <color rgb="FF888888"/>
      </right>
      <top style="medium">
        <color indexed="23"/>
      </top>
      <bottom style="medium">
        <color theme="1" tint="4.9989318521683403E-2"/>
      </bottom>
      <diagonal/>
    </border>
    <border>
      <left/>
      <right style="medium">
        <color rgb="FFD0D0D0"/>
      </right>
      <top style="medium">
        <color indexed="23"/>
      </top>
      <bottom style="medium">
        <color theme="1" tint="4.9989318521683403E-2"/>
      </bottom>
      <diagonal/>
    </border>
    <border>
      <left style="medium">
        <color indexed="23"/>
      </left>
      <right style="medium">
        <color indexed="12"/>
      </right>
      <top style="medium">
        <color indexed="23"/>
      </top>
      <bottom style="medium">
        <color theme="1" tint="4.9989318521683403E-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3" fillId="0" borderId="0"/>
    <xf numFmtId="0" fontId="164" fillId="0" borderId="0" applyNumberFormat="0" applyFill="0" applyBorder="0" applyAlignment="0" applyProtection="0"/>
    <xf numFmtId="0" fontId="163" fillId="0" borderId="0"/>
  </cellStyleXfs>
  <cellXfs count="89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3" xfId="2" applyFont="1" applyFill="1" applyBorder="1" applyAlignment="1">
      <alignment horizontal="center" vertical="center"/>
    </xf>
    <xf numFmtId="14" fontId="10" fillId="2" borderId="34" xfId="2" applyNumberFormat="1" applyFont="1" applyFill="1" applyBorder="1" applyAlignment="1">
      <alignment horizontal="center" vertical="center"/>
    </xf>
    <xf numFmtId="0" fontId="6" fillId="6" borderId="0" xfId="2" applyFill="1" applyAlignment="1">
      <alignment vertical="center" wrapText="1"/>
    </xf>
    <xf numFmtId="0" fontId="15" fillId="6" borderId="36" xfId="2" applyFont="1" applyFill="1" applyBorder="1" applyAlignment="1">
      <alignment vertical="center" wrapText="1"/>
    </xf>
    <xf numFmtId="0" fontId="6" fillId="6" borderId="37" xfId="2" applyFill="1" applyBorder="1" applyAlignment="1">
      <alignment vertical="center" wrapText="1"/>
    </xf>
    <xf numFmtId="0" fontId="6" fillId="6" borderId="38" xfId="2" applyFill="1" applyBorder="1" applyAlignment="1">
      <alignment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4" xfId="17" applyFont="1" applyFill="1" applyBorder="1" applyAlignment="1">
      <alignment horizontal="left" vertical="center"/>
    </xf>
    <xf numFmtId="0" fontId="34" fillId="10" borderId="45" xfId="17" applyFont="1" applyFill="1" applyBorder="1" applyAlignment="1">
      <alignment horizontal="center" vertical="center"/>
    </xf>
    <xf numFmtId="0" fontId="34" fillId="10" borderId="45" xfId="2" applyFont="1" applyFill="1" applyBorder="1" applyAlignment="1">
      <alignment horizontal="center" vertical="center"/>
    </xf>
    <xf numFmtId="0" fontId="35" fillId="10" borderId="45" xfId="2" applyFont="1" applyFill="1" applyBorder="1" applyAlignment="1">
      <alignment horizontal="center" vertical="center"/>
    </xf>
    <xf numFmtId="0" fontId="35" fillId="10" borderId="46"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48"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7" xfId="1" applyFill="1" applyBorder="1" applyAlignment="1" applyProtection="1">
      <alignment vertical="center"/>
    </xf>
    <xf numFmtId="0" fontId="1" fillId="11" borderId="48"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48"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4" xfId="17" applyFont="1" applyFill="1" applyBorder="1" applyAlignment="1">
      <alignment horizontal="center" vertical="center"/>
    </xf>
    <xf numFmtId="0" fontId="57"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14" fillId="3" borderId="57" xfId="17" applyFont="1" applyFill="1" applyBorder="1" applyAlignment="1">
      <alignment horizontal="center" vertical="center" wrapText="1"/>
    </xf>
    <xf numFmtId="0" fontId="59" fillId="3" borderId="57" xfId="17" applyFont="1" applyFill="1" applyBorder="1" applyAlignment="1">
      <alignment horizontal="center" vertical="center" wrapText="1"/>
    </xf>
    <xf numFmtId="0" fontId="7" fillId="3" borderId="58" xfId="17" applyFont="1" applyFill="1" applyBorder="1" applyAlignment="1">
      <alignment horizontal="center" vertical="center" wrapText="1"/>
    </xf>
    <xf numFmtId="0" fontId="7" fillId="3" borderId="35" xfId="17" applyFont="1" applyFill="1" applyBorder="1" applyAlignment="1">
      <alignment horizontal="center" vertical="center" wrapText="1"/>
    </xf>
    <xf numFmtId="176" fontId="60" fillId="3" borderId="41" xfId="17" applyNumberFormat="1" applyFont="1" applyFill="1" applyBorder="1" applyAlignment="1">
      <alignment horizontal="center" vertical="center" wrapText="1"/>
    </xf>
    <xf numFmtId="0" fontId="60" fillId="3" borderId="41"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59" xfId="17" applyNumberFormat="1" applyFont="1" applyFill="1" applyBorder="1" applyAlignment="1">
      <alignment horizontal="center" vertical="center" wrapText="1"/>
    </xf>
    <xf numFmtId="0" fontId="60" fillId="14" borderId="59" xfId="17" applyFont="1" applyFill="1" applyBorder="1" applyAlignment="1">
      <alignment horizontal="left" vertical="center" wrapText="1"/>
    </xf>
    <xf numFmtId="0" fontId="64" fillId="15" borderId="60" xfId="17" applyFont="1" applyFill="1" applyBorder="1" applyAlignment="1">
      <alignment horizontal="center" vertical="center" wrapText="1"/>
    </xf>
    <xf numFmtId="176" fontId="62" fillId="15" borderId="60" xfId="17" applyNumberFormat="1" applyFont="1" applyFill="1" applyBorder="1" applyAlignment="1">
      <alignment horizontal="center" vertical="center" wrapText="1"/>
    </xf>
    <xf numFmtId="181" fontId="64" fillId="11" borderId="60" xfId="0" applyNumberFormat="1" applyFont="1" applyFill="1" applyBorder="1" applyAlignment="1">
      <alignment horizontal="center" vertical="center"/>
    </xf>
    <xf numFmtId="0" fontId="64" fillId="15" borderId="61" xfId="17" applyFont="1" applyFill="1" applyBorder="1" applyAlignment="1">
      <alignment horizontal="center" vertical="center" wrapText="1"/>
    </xf>
    <xf numFmtId="182" fontId="66" fillId="15" borderId="62" xfId="17" applyNumberFormat="1" applyFont="1" applyFill="1" applyBorder="1" applyAlignment="1">
      <alignment horizontal="center" vertical="center" wrapText="1"/>
    </xf>
    <xf numFmtId="0" fontId="7"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4" fillId="3" borderId="37" xfId="17" applyFont="1" applyFill="1" applyBorder="1" applyAlignment="1">
      <alignment horizontal="center" vertical="center" wrapText="1"/>
    </xf>
    <xf numFmtId="0" fontId="59"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4" xfId="2" applyFill="1" applyBorder="1" applyAlignment="1">
      <alignment vertical="top" wrapText="1"/>
    </xf>
    <xf numFmtId="0" fontId="6" fillId="2" borderId="65" xfId="2" applyFill="1" applyBorder="1" applyAlignment="1">
      <alignment vertical="top" wrapText="1"/>
    </xf>
    <xf numFmtId="0" fontId="1" fillId="2" borderId="66" xfId="2" applyFont="1" applyFill="1" applyBorder="1" applyAlignment="1">
      <alignment vertical="top" wrapText="1"/>
    </xf>
    <xf numFmtId="0" fontId="1" fillId="2" borderId="64" xfId="2" applyFont="1" applyFill="1" applyBorder="1" applyAlignment="1">
      <alignment vertical="top" wrapText="1"/>
    </xf>
    <xf numFmtId="0" fontId="1" fillId="2" borderId="63" xfId="2" applyFont="1" applyFill="1" applyBorder="1" applyAlignment="1">
      <alignment vertical="top" wrapText="1"/>
    </xf>
    <xf numFmtId="0" fontId="6" fillId="3" borderId="14" xfId="2" applyFill="1" applyBorder="1">
      <alignment vertical="center"/>
    </xf>
    <xf numFmtId="0" fontId="1" fillId="3" borderId="67" xfId="2" applyFont="1" applyFill="1" applyBorder="1" applyAlignment="1">
      <alignment vertical="top" wrapText="1"/>
    </xf>
    <xf numFmtId="0" fontId="6" fillId="17" borderId="14" xfId="2" applyFill="1" applyBorder="1">
      <alignment vertical="center"/>
    </xf>
    <xf numFmtId="0" fontId="0" fillId="0" borderId="69" xfId="0" applyBorder="1">
      <alignment vertical="center"/>
    </xf>
    <xf numFmtId="0" fontId="15" fillId="0" borderId="69" xfId="0" applyFont="1" applyBorder="1">
      <alignment vertical="center"/>
    </xf>
    <xf numFmtId="0" fontId="0" fillId="0" borderId="70" xfId="0" applyBorder="1">
      <alignment vertical="center"/>
    </xf>
    <xf numFmtId="0" fontId="0" fillId="0" borderId="50"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5" xfId="2" applyBorder="1" applyAlignment="1">
      <alignment horizontal="center" vertical="center" wrapText="1"/>
    </xf>
    <xf numFmtId="0" fontId="6" fillId="7" borderId="105"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69"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6" xfId="2" applyFont="1" applyFill="1" applyBorder="1" applyAlignment="1">
      <alignment vertical="top" wrapText="1"/>
    </xf>
    <xf numFmtId="0" fontId="79" fillId="0" borderId="0" xfId="0" applyFont="1" applyAlignment="1">
      <alignment horizontal="justify" vertical="center"/>
    </xf>
    <xf numFmtId="0" fontId="82" fillId="0" borderId="58" xfId="0" applyFont="1" applyBorder="1" applyAlignment="1">
      <alignment horizontal="justify" vertical="center" wrapText="1"/>
    </xf>
    <xf numFmtId="0" fontId="82" fillId="0" borderId="38" xfId="0" applyFont="1" applyBorder="1" applyAlignment="1">
      <alignment horizontal="justify" vertical="center" wrapText="1"/>
    </xf>
    <xf numFmtId="0" fontId="79" fillId="0" borderId="111" xfId="0" applyFont="1" applyBorder="1" applyAlignment="1">
      <alignment horizontal="center" vertical="center" wrapText="1"/>
    </xf>
    <xf numFmtId="0" fontId="79" fillId="0" borderId="38" xfId="0" applyFont="1" applyBorder="1" applyAlignment="1">
      <alignment horizontal="center" vertical="center" wrapText="1"/>
    </xf>
    <xf numFmtId="0" fontId="79" fillId="30" borderId="38" xfId="0" applyFont="1" applyFill="1" applyBorder="1" applyAlignment="1">
      <alignment horizontal="justify" vertical="center" wrapText="1"/>
    </xf>
    <xf numFmtId="0" fontId="79" fillId="0" borderId="38" xfId="0" applyFont="1" applyBorder="1" applyAlignment="1">
      <alignment horizontal="justify" vertical="center" wrapText="1"/>
    </xf>
    <xf numFmtId="0" fontId="7" fillId="31" borderId="57"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1" xfId="0" applyFont="1" applyFill="1" applyBorder="1" applyAlignment="1">
      <alignment horizontal="center" vertical="center" wrapText="1"/>
    </xf>
    <xf numFmtId="0" fontId="79" fillId="26" borderId="38" xfId="0" applyFont="1" applyFill="1" applyBorder="1" applyAlignment="1">
      <alignment horizontal="center" vertical="center" wrapText="1"/>
    </xf>
    <xf numFmtId="0" fontId="79" fillId="26" borderId="38"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1" xfId="0" applyFont="1" applyFill="1" applyBorder="1" applyAlignment="1">
      <alignment horizontal="center" vertical="center" wrapText="1"/>
    </xf>
    <xf numFmtId="0" fontId="79" fillId="22" borderId="38" xfId="0" applyFont="1" applyFill="1" applyBorder="1" applyAlignment="1">
      <alignment horizontal="center" vertical="center" wrapText="1"/>
    </xf>
    <xf numFmtId="0" fontId="79" fillId="22" borderId="38" xfId="0" applyFont="1" applyFill="1" applyBorder="1" applyAlignment="1">
      <alignment horizontal="justify" vertical="center" wrapText="1"/>
    </xf>
    <xf numFmtId="0" fontId="71" fillId="26" borderId="0" xfId="0" applyFont="1" applyFill="1" applyAlignment="1">
      <alignment vertical="top" wrapText="1"/>
    </xf>
    <xf numFmtId="0" fontId="8" fillId="0" borderId="134" xfId="1" applyFill="1" applyBorder="1" applyAlignment="1" applyProtection="1">
      <alignment vertical="center" wrapText="1"/>
    </xf>
    <xf numFmtId="0" fontId="97" fillId="0" borderId="58" xfId="0" applyFont="1" applyBorder="1" applyAlignment="1">
      <alignment horizontal="justify" vertical="center" wrapText="1"/>
    </xf>
    <xf numFmtId="0" fontId="97" fillId="0" borderId="38" xfId="0" applyFont="1" applyBorder="1" applyAlignment="1">
      <alignment horizontal="justify" vertical="center" wrapText="1"/>
    </xf>
    <xf numFmtId="0" fontId="97" fillId="30" borderId="38"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5"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18" fillId="2" borderId="43"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2" xfId="2" applyFont="1" applyFill="1" applyBorder="1" applyAlignment="1">
      <alignment horizontal="center" vertical="center" wrapText="1"/>
    </xf>
    <xf numFmtId="0" fontId="112" fillId="3" borderId="42" xfId="2" applyFont="1" applyFill="1" applyBorder="1" applyAlignment="1">
      <alignment horizontal="center" vertical="center"/>
    </xf>
    <xf numFmtId="14" fontId="112" fillId="3" borderId="41"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40"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3" borderId="9" xfId="2" applyFont="1" applyFill="1" applyBorder="1" applyAlignment="1">
      <alignment horizontal="center" vertical="center"/>
    </xf>
    <xf numFmtId="0" fontId="112" fillId="22" borderId="0" xfId="2" applyFont="1" applyFill="1" applyAlignment="1">
      <alignment horizontal="center" vertical="center"/>
    </xf>
    <xf numFmtId="14" fontId="112" fillId="22"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17" fillId="26" borderId="113" xfId="0" applyFont="1" applyFill="1" applyBorder="1" applyAlignment="1">
      <alignment horizontal="left" vertical="center"/>
    </xf>
    <xf numFmtId="0" fontId="0" fillId="0" borderId="14" xfId="0" applyBorder="1" applyAlignment="1">
      <alignment vertical="top" wrapText="1"/>
    </xf>
    <xf numFmtId="0" fontId="24" fillId="22" borderId="39"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4"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26" fillId="37" borderId="0" xfId="0" applyFont="1" applyFill="1">
      <alignment vertical="center"/>
    </xf>
    <xf numFmtId="0" fontId="127" fillId="37" borderId="0" xfId="0" applyFont="1" applyFill="1">
      <alignment vertical="center"/>
    </xf>
    <xf numFmtId="0" fontId="128" fillId="37" borderId="0" xfId="0" applyFont="1" applyFill="1">
      <alignment vertical="center"/>
    </xf>
    <xf numFmtId="0" fontId="129"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2" fillId="27" borderId="0" xfId="0" applyNumberFormat="1" applyFont="1" applyFill="1" applyAlignment="1">
      <alignment vertical="center" wrapText="1"/>
    </xf>
    <xf numFmtId="0" fontId="122" fillId="26" borderId="0" xfId="0" applyFont="1" applyFill="1">
      <alignment vertical="center"/>
    </xf>
    <xf numFmtId="177" fontId="132" fillId="27" borderId="0" xfId="0" applyNumberFormat="1" applyFont="1" applyFill="1" applyAlignment="1">
      <alignment horizontal="right" vertical="center" wrapText="1"/>
    </xf>
    <xf numFmtId="0" fontId="133" fillId="27" borderId="0" xfId="0" applyFont="1" applyFill="1" applyAlignment="1">
      <alignment vertical="center" wrapText="1"/>
    </xf>
    <xf numFmtId="0" fontId="6" fillId="0" borderId="68" xfId="0" applyFont="1" applyBorder="1">
      <alignment vertical="center"/>
    </xf>
    <xf numFmtId="0" fontId="6" fillId="0" borderId="45" xfId="0" applyFont="1" applyBorder="1">
      <alignment vertical="center"/>
    </xf>
    <xf numFmtId="0" fontId="6" fillId="0" borderId="69" xfId="0" applyFont="1" applyBorder="1">
      <alignment vertical="center"/>
    </xf>
    <xf numFmtId="0" fontId="6" fillId="0" borderId="0" xfId="0" applyFont="1">
      <alignment vertical="center"/>
    </xf>
    <xf numFmtId="0" fontId="111" fillId="0" borderId="69" xfId="0" applyFont="1" applyBorder="1">
      <alignment vertical="center"/>
    </xf>
    <xf numFmtId="0" fontId="111" fillId="0" borderId="0" xfId="0" applyFont="1">
      <alignment vertical="center"/>
    </xf>
    <xf numFmtId="0" fontId="111" fillId="6" borderId="69" xfId="0" applyFont="1" applyFill="1" applyBorder="1">
      <alignment vertical="center"/>
    </xf>
    <xf numFmtId="0" fontId="111" fillId="6" borderId="0" xfId="0" applyFont="1" applyFill="1">
      <alignment vertical="center"/>
    </xf>
    <xf numFmtId="0" fontId="6" fillId="6" borderId="153" xfId="2" applyFill="1" applyBorder="1">
      <alignment vertical="center"/>
    </xf>
    <xf numFmtId="0" fontId="6" fillId="0" borderId="153" xfId="2" applyBorder="1">
      <alignment vertical="center"/>
    </xf>
    <xf numFmtId="3" fontId="138" fillId="22" borderId="0" xfId="0" applyNumberFormat="1" applyFont="1" applyFill="1" applyAlignment="1">
      <alignment vertical="center" wrapText="1"/>
    </xf>
    <xf numFmtId="0" fontId="114" fillId="22" borderId="151" xfId="17" applyFont="1" applyFill="1" applyBorder="1" applyAlignment="1">
      <alignment horizontal="center" vertical="center" wrapText="1"/>
    </xf>
    <xf numFmtId="14" fontId="114" fillId="22" borderId="152" xfId="17" applyNumberFormat="1" applyFont="1" applyFill="1" applyBorder="1" applyAlignment="1">
      <alignment horizontal="center" vertical="center"/>
    </xf>
    <xf numFmtId="185" fontId="138" fillId="22" borderId="0" xfId="0" applyNumberFormat="1" applyFont="1" applyFill="1" applyAlignment="1">
      <alignment horizontal="right" vertical="center" wrapText="1"/>
    </xf>
    <xf numFmtId="0" fontId="6" fillId="0" borderId="0" xfId="2" applyAlignment="1">
      <alignment horizontal="left" vertical="top"/>
    </xf>
    <xf numFmtId="0" fontId="6" fillId="38" borderId="164" xfId="2" applyFill="1" applyBorder="1" applyAlignment="1">
      <alignment horizontal="left" vertical="top"/>
    </xf>
    <xf numFmtId="0" fontId="8" fillId="38" borderId="163" xfId="1" applyFill="1" applyBorder="1" applyAlignment="1" applyProtection="1">
      <alignment horizontal="left" vertical="top"/>
    </xf>
    <xf numFmtId="14" fontId="19" fillId="3" borderId="103" xfId="2" applyNumberFormat="1" applyFont="1" applyFill="1" applyBorder="1" applyAlignment="1">
      <alignment horizontal="center" vertical="center" shrinkToFit="1"/>
    </xf>
    <xf numFmtId="14" fontId="27" fillId="3" borderId="103" xfId="1" applyNumberFormat="1" applyFont="1" applyFill="1" applyBorder="1" applyAlignment="1" applyProtection="1">
      <alignment horizontal="center" vertical="center" wrapText="1" shrinkToFit="1"/>
    </xf>
    <xf numFmtId="0" fontId="8" fillId="0" borderId="111"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0" fillId="22"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7" borderId="0" xfId="0" applyNumberFormat="1" applyFont="1" applyFill="1" applyAlignment="1">
      <alignment horizontal="center" vertical="center" wrapText="1"/>
    </xf>
    <xf numFmtId="184" fontId="133" fillId="27" borderId="0" xfId="0" applyNumberFormat="1" applyFont="1" applyFill="1" applyAlignment="1">
      <alignment vertical="center" wrapText="1"/>
    </xf>
    <xf numFmtId="0" fontId="144" fillId="2" borderId="64" xfId="2" applyFont="1" applyFill="1" applyBorder="1" applyAlignment="1">
      <alignment vertical="top" wrapText="1"/>
    </xf>
    <xf numFmtId="0" fontId="112" fillId="24" borderId="42" xfId="2" applyFont="1" applyFill="1" applyBorder="1" applyAlignment="1">
      <alignment horizontal="center" vertical="center"/>
    </xf>
    <xf numFmtId="0" fontId="112" fillId="24" borderId="9" xfId="2" applyFont="1" applyFill="1" applyBorder="1" applyAlignment="1">
      <alignment horizontal="center" vertical="center" wrapText="1"/>
    </xf>
    <xf numFmtId="0" fontId="112" fillId="24" borderId="40" xfId="2" applyFont="1" applyFill="1" applyBorder="1" applyAlignment="1">
      <alignment horizontal="center" vertical="center"/>
    </xf>
    <xf numFmtId="0" fontId="8" fillId="0" borderId="0" xfId="1" applyFill="1" applyBorder="1" applyAlignment="1" applyProtection="1">
      <alignment vertical="center" wrapText="1"/>
    </xf>
    <xf numFmtId="0" fontId="18" fillId="24" borderId="173" xfId="2" applyFont="1" applyFill="1" applyBorder="1" applyAlignment="1">
      <alignment horizontal="center" vertical="center" wrapText="1"/>
    </xf>
    <xf numFmtId="0" fontId="8" fillId="0" borderId="176" xfId="1" applyFill="1" applyBorder="1" applyAlignment="1" applyProtection="1">
      <alignment vertical="center" wrapText="1"/>
    </xf>
    <xf numFmtId="0" fontId="18" fillId="24" borderId="177" xfId="1" applyFont="1" applyFill="1" applyBorder="1" applyAlignment="1" applyProtection="1">
      <alignment horizontal="center" vertical="center" wrapText="1"/>
    </xf>
    <xf numFmtId="0" fontId="141" fillId="22" borderId="0" xfId="0" applyFont="1" applyFill="1" applyAlignment="1">
      <alignment vertical="center" wrapText="1"/>
    </xf>
    <xf numFmtId="0" fontId="138" fillId="22" borderId="0" xfId="0" applyFont="1" applyFill="1" applyAlignment="1">
      <alignment vertical="center" wrapText="1"/>
    </xf>
    <xf numFmtId="0" fontId="109" fillId="0" borderId="29" xfId="2" applyFont="1" applyBorder="1" applyAlignment="1">
      <alignment vertical="center" shrinkToFit="1"/>
    </xf>
    <xf numFmtId="0" fontId="148" fillId="0" borderId="0" xfId="0" applyFont="1" applyAlignment="1">
      <alignment vertical="center" wrapText="1"/>
    </xf>
    <xf numFmtId="0" fontId="149" fillId="0" borderId="0" xfId="0" applyFont="1" applyAlignment="1">
      <alignment vertical="center" wrapText="1"/>
    </xf>
    <xf numFmtId="3" fontId="136" fillId="27" borderId="0" xfId="0" applyNumberFormat="1" applyFont="1" applyFill="1">
      <alignment vertical="center"/>
    </xf>
    <xf numFmtId="3" fontId="132" fillId="27" borderId="0" xfId="0" applyNumberFormat="1" applyFont="1" applyFill="1" applyAlignment="1">
      <alignment horizontal="right" vertical="center" wrapText="1"/>
    </xf>
    <xf numFmtId="0" fontId="27" fillId="0" borderId="97" xfId="2" applyFont="1" applyBorder="1" applyAlignment="1">
      <alignment vertical="top" wrapText="1"/>
    </xf>
    <xf numFmtId="0" fontId="18" fillId="26" borderId="169" xfId="2" applyFont="1" applyFill="1" applyBorder="1" applyAlignment="1">
      <alignment horizontal="center" vertical="center" wrapText="1"/>
    </xf>
    <xf numFmtId="0" fontId="108" fillId="26" borderId="170" xfId="2" applyFont="1" applyFill="1" applyBorder="1" applyAlignment="1">
      <alignment horizontal="center" vertical="center"/>
    </xf>
    <xf numFmtId="0" fontId="108" fillId="26" borderId="171" xfId="2" applyFont="1" applyFill="1" applyBorder="1" applyAlignment="1">
      <alignment horizontal="center" vertical="center"/>
    </xf>
    <xf numFmtId="0" fontId="151" fillId="22" borderId="8" xfId="0" applyFont="1" applyFill="1" applyBorder="1" applyAlignment="1">
      <alignment horizontal="center" vertical="center" wrapText="1"/>
    </xf>
    <xf numFmtId="177" fontId="152" fillId="22" borderId="8" xfId="2" applyNumberFormat="1" applyFont="1" applyFill="1" applyBorder="1" applyAlignment="1">
      <alignment horizontal="center" vertical="center" shrinkToFit="1"/>
    </xf>
    <xf numFmtId="0" fontId="6" fillId="0" borderId="0" xfId="2" applyAlignment="1">
      <alignment horizontal="left" vertical="center"/>
    </xf>
    <xf numFmtId="177" fontId="23" fillId="24" borderId="8" xfId="2" applyNumberFormat="1" applyFont="1" applyFill="1" applyBorder="1" applyAlignment="1">
      <alignment horizontal="center" vertical="center" shrinkToFit="1"/>
    </xf>
    <xf numFmtId="0" fontId="155" fillId="6" borderId="69" xfId="0" applyFont="1" applyFill="1" applyBorder="1">
      <alignment vertical="center"/>
    </xf>
    <xf numFmtId="0" fontId="155" fillId="6" borderId="0" xfId="0" applyFont="1" applyFill="1" applyAlignment="1">
      <alignment horizontal="left" vertical="center"/>
    </xf>
    <xf numFmtId="0" fontId="155" fillId="6" borderId="0" xfId="0" applyFont="1" applyFill="1">
      <alignment vertical="center"/>
    </xf>
    <xf numFmtId="176" fontId="155" fillId="6" borderId="0" xfId="0" applyNumberFormat="1" applyFont="1" applyFill="1" applyAlignment="1">
      <alignment horizontal="left" vertical="center"/>
    </xf>
    <xf numFmtId="183" fontId="155" fillId="6" borderId="0" xfId="0" applyNumberFormat="1" applyFont="1" applyFill="1" applyAlignment="1">
      <alignment horizontal="center" vertical="center"/>
    </xf>
    <xf numFmtId="0" fontId="155" fillId="6" borderId="69" xfId="0" applyFont="1" applyFill="1" applyBorder="1" applyAlignment="1">
      <alignment vertical="top"/>
    </xf>
    <xf numFmtId="0" fontId="155" fillId="6" borderId="0" xfId="0" applyFont="1" applyFill="1" applyAlignment="1">
      <alignment vertical="top"/>
    </xf>
    <xf numFmtId="14" fontId="155" fillId="6" borderId="0" xfId="0" applyNumberFormat="1" applyFont="1" applyFill="1" applyAlignment="1">
      <alignment horizontal="left" vertical="center"/>
    </xf>
    <xf numFmtId="14" fontId="155" fillId="0" borderId="0" xfId="0" applyNumberFormat="1" applyFont="1">
      <alignment vertical="center"/>
    </xf>
    <xf numFmtId="0" fontId="156" fillId="0" borderId="0" xfId="0" applyFont="1">
      <alignment vertical="center"/>
    </xf>
    <xf numFmtId="0" fontId="8" fillId="0" borderId="186" xfId="1" applyBorder="1" applyAlignment="1" applyProtection="1">
      <alignment vertical="center"/>
    </xf>
    <xf numFmtId="0" fontId="6" fillId="0" borderId="63" xfId="2" applyBorder="1" applyAlignment="1">
      <alignmen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7"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7"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0" xfId="17" applyFont="1" applyBorder="1">
      <alignment vertical="center"/>
    </xf>
    <xf numFmtId="0" fontId="50" fillId="0" borderId="50" xfId="17" applyFont="1" applyBorder="1" applyAlignment="1">
      <alignment horizontal="right" vertical="center"/>
    </xf>
    <xf numFmtId="0" fontId="38" fillId="0" borderId="52" xfId="17" applyFont="1" applyBorder="1" applyAlignment="1">
      <alignment horizontal="center" vertical="center"/>
    </xf>
    <xf numFmtId="0" fontId="38" fillId="0" borderId="18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8" xfId="17" applyFont="1" applyBorder="1" applyAlignment="1">
      <alignment horizontal="center" vertical="center" shrinkToFit="1"/>
    </xf>
    <xf numFmtId="0" fontId="50" fillId="0" borderId="53" xfId="17" applyFont="1" applyBorder="1" applyAlignment="1">
      <alignment vertical="center" shrinkToFit="1"/>
    </xf>
    <xf numFmtId="0" fontId="50" fillId="0" borderId="53" xfId="17" applyFont="1" applyBorder="1" applyAlignment="1">
      <alignment horizontal="center" vertical="center"/>
    </xf>
    <xf numFmtId="0" fontId="1" fillId="0" borderId="143" xfId="17" applyBorder="1" applyAlignment="1">
      <alignment horizontal="center" vertical="center" wrapText="1"/>
    </xf>
    <xf numFmtId="0" fontId="1" fillId="0" borderId="144" xfId="17" applyBorder="1" applyAlignment="1">
      <alignment horizontal="center" vertical="center"/>
    </xf>
    <xf numFmtId="0" fontId="13" fillId="0" borderId="146" xfId="2" applyFont="1" applyBorder="1" applyAlignment="1">
      <alignment horizontal="center" vertical="center" wrapText="1"/>
    </xf>
    <xf numFmtId="0" fontId="13" fillId="0" borderId="147"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0"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39"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39"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4"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4"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6"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88" xfId="16" applyFont="1" applyFill="1" applyBorder="1">
      <alignment vertical="center"/>
    </xf>
    <xf numFmtId="0" fontId="50" fillId="22" borderId="189" xfId="16" applyFont="1" applyFill="1" applyBorder="1">
      <alignment vertical="center"/>
    </xf>
    <xf numFmtId="0" fontId="10" fillId="22" borderId="189" xfId="16" applyFont="1" applyFill="1" applyBorder="1">
      <alignment vertical="center"/>
    </xf>
    <xf numFmtId="0" fontId="37" fillId="0" borderId="0" xfId="17" applyFont="1" applyAlignment="1">
      <alignment horizontal="left" vertical="center" indent="2"/>
    </xf>
    <xf numFmtId="0" fontId="137" fillId="28" borderId="0" xfId="0" applyFont="1" applyFill="1">
      <alignment vertical="center"/>
    </xf>
    <xf numFmtId="0" fontId="157" fillId="0" borderId="0" xfId="17" applyFont="1">
      <alignment vertical="center"/>
    </xf>
    <xf numFmtId="0" fontId="24" fillId="5" borderId="7" xfId="2" applyFont="1" applyFill="1" applyBorder="1" applyAlignment="1">
      <alignment horizontal="center" vertical="top" wrapText="1"/>
    </xf>
    <xf numFmtId="10" fontId="133" fillId="27" borderId="0" xfId="0" applyNumberFormat="1" applyFont="1" applyFill="1" applyAlignment="1">
      <alignment horizontal="center" vertical="center" wrapText="1"/>
    </xf>
    <xf numFmtId="3" fontId="132" fillId="27" borderId="0" xfId="0" applyNumberFormat="1" applyFont="1" applyFill="1" applyAlignment="1">
      <alignment vertical="center" wrapText="1"/>
    </xf>
    <xf numFmtId="0" fontId="1" fillId="22" borderId="0" xfId="2" applyFont="1" applyFill="1">
      <alignment vertical="center"/>
    </xf>
    <xf numFmtId="0" fontId="24" fillId="22" borderId="39" xfId="2" applyFont="1" applyFill="1" applyBorder="1" applyAlignment="1">
      <alignment horizontal="center" vertical="top" wrapText="1"/>
    </xf>
    <xf numFmtId="0" fontId="23" fillId="22" borderId="19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4"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3" xfId="2" applyNumberFormat="1" applyFont="1" applyFill="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3" xfId="2" applyFont="1" applyBorder="1" applyAlignment="1">
      <alignment horizontal="center" vertical="center" wrapText="1"/>
    </xf>
    <xf numFmtId="0" fontId="13" fillId="0" borderId="191" xfId="2" applyFont="1" applyBorder="1" applyAlignment="1">
      <alignment horizontal="center" vertical="center"/>
    </xf>
    <xf numFmtId="0" fontId="13" fillId="6" borderId="191" xfId="2" applyFont="1" applyFill="1" applyBorder="1" applyAlignment="1">
      <alignment horizontal="center" vertical="center" wrapText="1"/>
    </xf>
    <xf numFmtId="0" fontId="151" fillId="22" borderId="154" xfId="0" applyFont="1" applyFill="1" applyBorder="1" applyAlignment="1">
      <alignment horizontal="center" vertical="center" wrapText="1"/>
    </xf>
    <xf numFmtId="0" fontId="151" fillId="22" borderId="182" xfId="0" applyFont="1" applyFill="1" applyBorder="1" applyAlignment="1">
      <alignment horizontal="center" vertical="center" wrapText="1"/>
    </xf>
    <xf numFmtId="0" fontId="165" fillId="22" borderId="190" xfId="2" applyFont="1" applyFill="1" applyBorder="1" applyAlignment="1">
      <alignment horizontal="center" vertical="center"/>
    </xf>
    <xf numFmtId="177" fontId="165" fillId="22" borderId="8" xfId="2" applyNumberFormat="1" applyFont="1" applyFill="1" applyBorder="1" applyAlignment="1">
      <alignment horizontal="center" vertical="center" shrinkToFit="1"/>
    </xf>
    <xf numFmtId="177" fontId="166" fillId="22" borderId="10" xfId="2" applyNumberFormat="1" applyFont="1" applyFill="1" applyBorder="1" applyAlignment="1">
      <alignment horizontal="center" vertical="center" shrinkToFit="1"/>
    </xf>
    <xf numFmtId="177" fontId="167" fillId="22" borderId="103" xfId="2" applyNumberFormat="1" applyFont="1" applyFill="1" applyBorder="1" applyAlignment="1">
      <alignment horizontal="center" vertical="center" wrapText="1"/>
    </xf>
    <xf numFmtId="0" fontId="123" fillId="34" borderId="194" xfId="2" applyFont="1" applyFill="1" applyBorder="1" applyAlignment="1">
      <alignment horizontal="center" vertical="center" wrapText="1"/>
    </xf>
    <xf numFmtId="0" fontId="124" fillId="34" borderId="195" xfId="2" applyFont="1" applyFill="1" applyBorder="1" applyAlignment="1">
      <alignment horizontal="center" vertical="center" wrapText="1"/>
    </xf>
    <xf numFmtId="0" fontId="160" fillId="34" borderId="195" xfId="2" applyFont="1" applyFill="1" applyBorder="1" applyAlignment="1">
      <alignment horizontal="left" vertical="center"/>
    </xf>
    <xf numFmtId="0" fontId="121" fillId="34" borderId="195" xfId="2" applyFont="1" applyFill="1" applyBorder="1" applyAlignment="1">
      <alignment horizontal="center" vertical="center"/>
    </xf>
    <xf numFmtId="0" fontId="121" fillId="34" borderId="196" xfId="2" applyFont="1" applyFill="1" applyBorder="1" applyAlignment="1">
      <alignment horizontal="center" vertical="center"/>
    </xf>
    <xf numFmtId="0" fontId="103" fillId="0" borderId="135" xfId="0" applyFont="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46" fillId="41" borderId="0" xfId="0" applyFont="1" applyFill="1" applyAlignment="1">
      <alignment horizontal="center" vertical="center" wrapText="1"/>
    </xf>
    <xf numFmtId="0" fontId="145" fillId="41" borderId="110" xfId="0" applyFont="1" applyFill="1" applyBorder="1" applyAlignment="1">
      <alignment horizontal="center" vertical="center" wrapText="1"/>
    </xf>
    <xf numFmtId="0" fontId="112" fillId="24" borderId="27" xfId="2" applyFont="1" applyFill="1" applyBorder="1" applyAlignment="1">
      <alignment horizontal="center" vertical="center"/>
    </xf>
    <xf numFmtId="14" fontId="112" fillId="24" borderId="28"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wrapText="1"/>
    </xf>
    <xf numFmtId="0" fontId="112" fillId="24" borderId="2" xfId="2" applyFont="1" applyFill="1" applyBorder="1" applyAlignment="1">
      <alignment horizontal="center" vertical="center" shrinkToFit="1"/>
    </xf>
    <xf numFmtId="0" fontId="18" fillId="26" borderId="43"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3" fontId="13" fillId="22" borderId="0" xfId="0" applyNumberFormat="1" applyFont="1" applyFill="1" applyAlignment="1">
      <alignment horizontal="center" vertical="center"/>
    </xf>
    <xf numFmtId="14" fontId="108" fillId="26" borderId="172"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9" fillId="0" borderId="0" xfId="0" applyFont="1">
      <alignment vertical="center"/>
    </xf>
    <xf numFmtId="0" fontId="168" fillId="0" borderId="0" xfId="0" applyFont="1" applyAlignment="1">
      <alignment vertical="center" wrapText="1"/>
    </xf>
    <xf numFmtId="0" fontId="8" fillId="0" borderId="198" xfId="1" applyBorder="1" applyAlignment="1" applyProtection="1">
      <alignment vertical="center"/>
    </xf>
    <xf numFmtId="0" fontId="41" fillId="0" borderId="0" xfId="17" applyFont="1" applyAlignment="1">
      <alignment horizontal="center" vertical="center"/>
    </xf>
    <xf numFmtId="0" fontId="155" fillId="6" borderId="0" xfId="0" applyFont="1" applyFill="1" applyAlignment="1">
      <alignment horizontal="left" vertical="top"/>
    </xf>
    <xf numFmtId="0" fontId="170" fillId="24" borderId="179" xfId="1" applyFont="1" applyFill="1" applyBorder="1" applyAlignment="1" applyProtection="1">
      <alignment horizontal="center" vertical="center" wrapText="1"/>
    </xf>
    <xf numFmtId="0" fontId="18" fillId="2" borderId="200" xfId="2" applyFont="1" applyFill="1" applyBorder="1" applyAlignment="1">
      <alignment horizontal="center" vertical="center" wrapText="1"/>
    </xf>
    <xf numFmtId="0" fontId="169" fillId="22" borderId="0" xfId="17" applyFont="1" applyFill="1" applyAlignment="1">
      <alignment horizontal="left" vertical="center"/>
    </xf>
    <xf numFmtId="3" fontId="148" fillId="0" borderId="0" xfId="0" applyNumberFormat="1" applyFont="1" applyAlignment="1">
      <alignment vertical="center" wrapText="1"/>
    </xf>
    <xf numFmtId="0" fontId="111" fillId="22" borderId="0" xfId="0" applyFont="1" applyFill="1">
      <alignment vertical="center"/>
    </xf>
    <xf numFmtId="3" fontId="172" fillId="27" borderId="0" xfId="0" applyNumberFormat="1" applyFont="1" applyFill="1" applyAlignment="1">
      <alignment vertical="top" wrapText="1"/>
    </xf>
    <xf numFmtId="0" fontId="171" fillId="27" borderId="0" xfId="0" applyFont="1" applyFill="1" applyAlignment="1">
      <alignment vertical="top" wrapText="1"/>
    </xf>
    <xf numFmtId="0" fontId="173" fillId="22"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7" borderId="0" xfId="0" applyNumberFormat="1" applyFont="1" applyFill="1" applyAlignment="1">
      <alignment vertical="top" wrapText="1"/>
    </xf>
    <xf numFmtId="0" fontId="143" fillId="24" borderId="0" xfId="0" applyFont="1" applyFill="1" applyAlignment="1">
      <alignment horizontal="center" vertical="center" shrinkToFit="1"/>
    </xf>
    <xf numFmtId="0" fontId="8" fillId="0" borderId="208" xfId="1" applyBorder="1" applyAlignment="1" applyProtection="1">
      <alignment vertical="center" wrapText="1"/>
    </xf>
    <xf numFmtId="14" fontId="112" fillId="24" borderId="41"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xf>
    <xf numFmtId="14" fontId="112" fillId="24" borderId="2" xfId="2" applyNumberFormat="1" applyFont="1" applyFill="1" applyBorder="1" applyAlignment="1">
      <alignment horizontal="center" vertical="center"/>
    </xf>
    <xf numFmtId="0" fontId="8" fillId="0" borderId="199" xfId="1" applyFill="1" applyBorder="1" applyAlignment="1" applyProtection="1">
      <alignment vertical="center" wrapText="1"/>
    </xf>
    <xf numFmtId="180" fontId="50" fillId="13" borderId="209"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6" xfId="1" applyBorder="1" applyAlignment="1" applyProtection="1">
      <alignment vertical="center" wrapText="1"/>
    </xf>
    <xf numFmtId="0" fontId="177" fillId="0" borderId="175" xfId="1" applyFont="1" applyFill="1" applyBorder="1" applyAlignment="1" applyProtection="1">
      <alignment vertical="top" wrapText="1"/>
    </xf>
    <xf numFmtId="0" fontId="177" fillId="0" borderId="168" xfId="1" applyFont="1" applyBorder="1" applyAlignment="1" applyProtection="1">
      <alignment horizontal="left" vertical="top" wrapText="1"/>
    </xf>
    <xf numFmtId="0" fontId="178"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47" fillId="42" borderId="99" xfId="2" applyFont="1" applyFill="1" applyBorder="1" applyAlignment="1">
      <alignment horizontal="center" vertical="center" wrapText="1" shrinkToFit="1"/>
    </xf>
    <xf numFmtId="0" fontId="21" fillId="0" borderId="96" xfId="1" applyFont="1" applyBorder="1" applyAlignment="1" applyProtection="1">
      <alignment vertical="top" wrapText="1"/>
    </xf>
    <xf numFmtId="3" fontId="179" fillId="27" borderId="0" xfId="0" applyNumberFormat="1" applyFont="1" applyFill="1" applyAlignment="1">
      <alignment vertical="center" wrapText="1"/>
    </xf>
    <xf numFmtId="0" fontId="8" fillId="0" borderId="0" xfId="1" applyFill="1" applyAlignment="1" applyProtection="1">
      <alignment vertical="center"/>
    </xf>
    <xf numFmtId="0" fontId="21" fillId="0" borderId="134" xfId="1" applyFont="1" applyFill="1" applyBorder="1" applyAlignment="1" applyProtection="1">
      <alignment horizontal="left" vertical="top" wrapText="1"/>
    </xf>
    <xf numFmtId="0" fontId="112" fillId="3" borderId="9" xfId="2" applyFont="1" applyFill="1" applyBorder="1" applyAlignment="1">
      <alignment horizontal="center" vertical="center" wrapText="1" shrinkToFit="1"/>
    </xf>
    <xf numFmtId="0" fontId="132" fillId="27" borderId="0" xfId="0" applyFont="1" applyFill="1" applyAlignment="1">
      <alignment vertical="top" wrapText="1"/>
    </xf>
    <xf numFmtId="3" fontId="180" fillId="27" borderId="0" xfId="0" applyNumberFormat="1" applyFont="1" applyFill="1">
      <alignment vertical="center"/>
    </xf>
    <xf numFmtId="0" fontId="181" fillId="0" borderId="0" xfId="0" applyFont="1" applyAlignment="1">
      <alignment horizontal="left" vertical="center" wrapText="1"/>
    </xf>
    <xf numFmtId="185" fontId="182" fillId="0" borderId="0" xfId="0" applyNumberFormat="1" applyFont="1" applyAlignment="1">
      <alignment horizontal="left" vertical="center"/>
    </xf>
    <xf numFmtId="0" fontId="8" fillId="22" borderId="0" xfId="1" applyFill="1" applyBorder="1" applyAlignment="1" applyProtection="1">
      <alignment vertical="center" wrapText="1"/>
    </xf>
    <xf numFmtId="14" fontId="112" fillId="24" borderId="155" xfId="2" applyNumberFormat="1" applyFont="1" applyFill="1" applyBorder="1" applyAlignment="1">
      <alignment vertical="center" shrinkToFit="1"/>
    </xf>
    <xf numFmtId="0" fontId="177" fillId="22" borderId="168" xfId="1" applyFont="1" applyFill="1" applyBorder="1" applyAlignment="1" applyProtection="1">
      <alignment horizontal="left" vertical="top" wrapText="1"/>
    </xf>
    <xf numFmtId="0" fontId="28" fillId="24" borderId="212" xfId="0" applyFont="1" applyFill="1" applyBorder="1" applyAlignment="1">
      <alignment horizontal="center" vertical="center" wrapText="1"/>
    </xf>
    <xf numFmtId="14" fontId="29" fillId="24" borderId="213" xfId="2" applyNumberFormat="1" applyFont="1" applyFill="1" applyBorder="1" applyAlignment="1">
      <alignment horizontal="center" vertical="center" shrinkToFit="1"/>
    </xf>
    <xf numFmtId="0" fontId="108" fillId="24" borderId="214" xfId="2" applyFont="1" applyFill="1" applyBorder="1">
      <alignment vertical="center"/>
    </xf>
    <xf numFmtId="0" fontId="183" fillId="0" borderId="156" xfId="0" applyFont="1" applyBorder="1" applyAlignment="1">
      <alignment horizontal="left" vertical="top" wrapText="1"/>
    </xf>
    <xf numFmtId="14" fontId="108" fillId="24" borderId="215" xfId="1" applyNumberFormat="1" applyFont="1" applyFill="1" applyBorder="1" applyAlignment="1" applyProtection="1">
      <alignment vertical="center" wrapText="1"/>
    </xf>
    <xf numFmtId="0" fontId="8" fillId="0" borderId="216" xfId="1" applyFill="1" applyBorder="1" applyAlignment="1" applyProtection="1">
      <alignment vertical="center"/>
    </xf>
    <xf numFmtId="14" fontId="108" fillId="24" borderId="217" xfId="1" applyNumberFormat="1" applyFont="1" applyFill="1" applyBorder="1" applyAlignment="1" applyProtection="1">
      <alignment vertical="center" wrapText="1"/>
    </xf>
    <xf numFmtId="0" fontId="184" fillId="0" borderId="0" xfId="0" applyFont="1" applyAlignment="1">
      <alignment horizontal="left" vertical="center" wrapText="1"/>
    </xf>
    <xf numFmtId="0" fontId="112" fillId="3" borderId="9" xfId="2" applyFont="1" applyFill="1" applyBorder="1" applyAlignment="1">
      <alignment horizontal="center" vertical="center" wrapText="1"/>
    </xf>
    <xf numFmtId="0" fontId="175" fillId="27" borderId="0" xfId="0" applyFont="1" applyFill="1" applyAlignment="1">
      <alignment vertical="top" wrapText="1"/>
    </xf>
    <xf numFmtId="0" fontId="185" fillId="0" borderId="175" xfId="1" applyFont="1" applyFill="1" applyBorder="1" applyAlignment="1" applyProtection="1">
      <alignment vertical="top" wrapText="1"/>
    </xf>
    <xf numFmtId="0" fontId="91" fillId="26" borderId="0" xfId="2" applyFont="1" applyFill="1">
      <alignment vertical="center"/>
    </xf>
    <xf numFmtId="56" fontId="108" fillId="24" borderId="214" xfId="2" applyNumberFormat="1" applyFont="1" applyFill="1" applyBorder="1">
      <alignment vertical="center"/>
    </xf>
    <xf numFmtId="0" fontId="188" fillId="24" borderId="0" xfId="0" applyFont="1" applyFill="1" applyAlignment="1">
      <alignment horizontal="center" vertical="center" wrapText="1"/>
    </xf>
    <xf numFmtId="0" fontId="185" fillId="0" borderId="210" xfId="1" applyFont="1" applyFill="1" applyBorder="1" applyAlignment="1" applyProtection="1">
      <alignment horizontal="left" vertical="top" wrapText="1"/>
    </xf>
    <xf numFmtId="0" fontId="0" fillId="43" borderId="0" xfId="0" applyFill="1">
      <alignment vertical="center"/>
    </xf>
    <xf numFmtId="0" fontId="189" fillId="43" borderId="0" xfId="0" applyFont="1" applyFill="1">
      <alignment vertical="center"/>
    </xf>
    <xf numFmtId="0" fontId="190" fillId="43" borderId="0" xfId="1" applyFont="1" applyFill="1" applyAlignment="1" applyProtection="1">
      <alignment vertical="center"/>
    </xf>
    <xf numFmtId="0" fontId="8" fillId="0" borderId="0" xfId="1" applyAlignment="1" applyProtection="1">
      <alignment vertical="center"/>
    </xf>
    <xf numFmtId="14" fontId="112" fillId="24" borderId="1" xfId="2" applyNumberFormat="1" applyFont="1" applyFill="1" applyBorder="1" applyAlignment="1">
      <alignment vertical="center" wrapText="1" shrinkToFit="1"/>
    </xf>
    <xf numFmtId="0" fontId="192" fillId="0" borderId="0" xfId="0" applyFont="1" applyAlignment="1">
      <alignment horizontal="left" vertical="top" wrapText="1"/>
    </xf>
    <xf numFmtId="0" fontId="8" fillId="0" borderId="220" xfId="1" applyBorder="1" applyAlignment="1" applyProtection="1">
      <alignment vertical="center"/>
    </xf>
    <xf numFmtId="0" fontId="177" fillId="0" borderId="0" xfId="0" applyFont="1" applyAlignment="1">
      <alignment horizontal="left" vertical="top" wrapText="1"/>
    </xf>
    <xf numFmtId="0" fontId="18" fillId="24" borderId="221" xfId="2" applyFont="1" applyFill="1" applyBorder="1" applyAlignment="1">
      <alignment horizontal="center" vertical="center" wrapText="1"/>
    </xf>
    <xf numFmtId="0" fontId="122" fillId="24" borderId="0" xfId="0" quotePrefix="1" applyFont="1" applyFill="1">
      <alignment vertical="center"/>
    </xf>
    <xf numFmtId="0" fontId="193" fillId="6" borderId="18" xfId="2" applyFont="1" applyFill="1" applyBorder="1">
      <alignment vertical="center"/>
    </xf>
    <xf numFmtId="0" fontId="138" fillId="0" borderId="0" xfId="0" applyFont="1" applyAlignment="1">
      <alignment vertical="center" wrapText="1"/>
    </xf>
    <xf numFmtId="0" fontId="177" fillId="0" borderId="168" xfId="0" applyFont="1" applyBorder="1" applyAlignment="1">
      <alignment horizontal="left" vertical="top" wrapText="1"/>
    </xf>
    <xf numFmtId="0" fontId="76" fillId="0" borderId="0" xfId="0" applyFont="1">
      <alignment vertical="center"/>
    </xf>
    <xf numFmtId="0" fontId="8" fillId="0" borderId="222" xfId="1" applyBorder="1" applyAlignment="1" applyProtection="1">
      <alignment vertical="center"/>
    </xf>
    <xf numFmtId="0" fontId="197" fillId="6" borderId="15" xfId="2" applyFont="1" applyFill="1" applyBorder="1">
      <alignment vertical="center"/>
    </xf>
    <xf numFmtId="0" fontId="196" fillId="0" borderId="153" xfId="0" applyFont="1" applyBorder="1">
      <alignment vertical="center"/>
    </xf>
    <xf numFmtId="0" fontId="195" fillId="0" borderId="0" xfId="0" applyFont="1" applyAlignment="1">
      <alignment vertical="top" wrapText="1"/>
    </xf>
    <xf numFmtId="0" fontId="103" fillId="44" borderId="135" xfId="0" applyFont="1" applyFill="1" applyBorder="1" applyAlignment="1">
      <alignment horizontal="center" vertical="center" wrapText="1"/>
    </xf>
    <xf numFmtId="185" fontId="140" fillId="0" borderId="0" xfId="0" applyNumberFormat="1" applyFont="1" applyAlignment="1">
      <alignment horizontal="left" vertical="top"/>
    </xf>
    <xf numFmtId="0" fontId="181" fillId="0" borderId="0" xfId="0" applyFont="1" applyAlignment="1">
      <alignment horizontal="left" vertical="top" wrapText="1"/>
    </xf>
    <xf numFmtId="0" fontId="194" fillId="42" borderId="0" xfId="0" applyFont="1" applyFill="1" applyAlignment="1">
      <alignment horizontal="center" vertical="center" wrapText="1"/>
    </xf>
    <xf numFmtId="0" fontId="198" fillId="43" borderId="0" xfId="0" applyFont="1" applyFill="1">
      <alignment vertical="center"/>
    </xf>
    <xf numFmtId="0" fontId="199" fillId="43" borderId="0" xfId="0" applyFont="1" applyFill="1">
      <alignment vertical="center"/>
    </xf>
    <xf numFmtId="0" fontId="177" fillId="0" borderId="223" xfId="1" applyFont="1" applyFill="1" applyBorder="1" applyAlignment="1" applyProtection="1">
      <alignment vertical="top" wrapText="1"/>
    </xf>
    <xf numFmtId="0" fontId="112" fillId="3" borderId="9" xfId="2" applyFont="1" applyFill="1" applyBorder="1" applyAlignment="1">
      <alignment horizontal="center" vertical="center" shrinkToFit="1"/>
    </xf>
    <xf numFmtId="0" fontId="113" fillId="3" borderId="9" xfId="2" applyFont="1" applyFill="1" applyBorder="1" applyAlignment="1">
      <alignment horizontal="center" vertical="center"/>
    </xf>
    <xf numFmtId="0" fontId="25" fillId="22" borderId="0" xfId="2" applyFont="1" applyFill="1">
      <alignment vertical="center"/>
    </xf>
    <xf numFmtId="0" fontId="8" fillId="0" borderId="2" xfId="1" applyFill="1" applyBorder="1" applyAlignment="1" applyProtection="1">
      <alignment horizontal="left" vertical="top" wrapText="1"/>
    </xf>
    <xf numFmtId="0" fontId="185" fillId="0" borderId="224" xfId="1" applyFont="1" applyFill="1" applyBorder="1" applyAlignment="1" applyProtection="1">
      <alignment horizontal="left" vertical="top" wrapText="1"/>
    </xf>
    <xf numFmtId="0" fontId="185" fillId="0" borderId="223" xfId="1" applyFont="1" applyFill="1" applyBorder="1" applyAlignment="1" applyProtection="1">
      <alignment vertical="top" wrapText="1"/>
    </xf>
    <xf numFmtId="0" fontId="187" fillId="0" borderId="223" xfId="1" applyFont="1" applyFill="1" applyBorder="1" applyAlignment="1" applyProtection="1">
      <alignment vertical="top" wrapText="1"/>
    </xf>
    <xf numFmtId="0" fontId="200" fillId="0" borderId="0" xfId="1" applyFont="1" applyAlignment="1" applyProtection="1">
      <alignment horizontal="left" vertical="top" wrapText="1"/>
    </xf>
    <xf numFmtId="3" fontId="132" fillId="27" borderId="226" xfId="0" applyNumberFormat="1" applyFont="1" applyFill="1" applyBorder="1" applyAlignment="1">
      <alignment horizontal="right" vertical="center" wrapText="1"/>
    </xf>
    <xf numFmtId="184" fontId="132" fillId="27" borderId="226" xfId="0" applyNumberFormat="1" applyFont="1" applyFill="1" applyBorder="1" applyAlignment="1">
      <alignment vertical="center" wrapText="1"/>
    </xf>
    <xf numFmtId="184" fontId="133" fillId="27" borderId="226" xfId="0" applyNumberFormat="1" applyFont="1" applyFill="1" applyBorder="1" applyAlignment="1">
      <alignment horizontal="center" vertical="center" wrapText="1"/>
    </xf>
    <xf numFmtId="3" fontId="153" fillId="27" borderId="0" xfId="0" applyNumberFormat="1" applyFont="1" applyFill="1" applyAlignment="1">
      <alignment vertical="center" wrapText="1"/>
    </xf>
    <xf numFmtId="177" fontId="133" fillId="27" borderId="0" xfId="0" applyNumberFormat="1" applyFont="1" applyFill="1" applyAlignment="1">
      <alignment horizontal="right" vertical="center" wrapText="1"/>
    </xf>
    <xf numFmtId="184" fontId="132" fillId="27" borderId="231" xfId="0" applyNumberFormat="1" applyFont="1" applyFill="1" applyBorder="1" applyAlignment="1">
      <alignment vertical="center" wrapText="1"/>
    </xf>
    <xf numFmtId="184" fontId="202" fillId="27" borderId="227" xfId="0" applyNumberFormat="1" applyFont="1" applyFill="1" applyBorder="1" applyAlignment="1">
      <alignment vertical="center" wrapText="1"/>
    </xf>
    <xf numFmtId="184" fontId="202" fillId="27" borderId="229" xfId="0" applyNumberFormat="1" applyFont="1" applyFill="1" applyBorder="1" applyAlignment="1">
      <alignment vertical="center" wrapText="1"/>
    </xf>
    <xf numFmtId="184" fontId="202" fillId="27" borderId="232" xfId="0" applyNumberFormat="1" applyFont="1" applyFill="1" applyBorder="1" applyAlignment="1">
      <alignment vertical="center" wrapText="1"/>
    </xf>
    <xf numFmtId="177" fontId="203" fillId="27" borderId="0" xfId="0" applyNumberFormat="1" applyFont="1" applyFill="1">
      <alignment vertical="center"/>
    </xf>
    <xf numFmtId="0" fontId="103" fillId="0" borderId="154" xfId="0" applyFont="1" applyBorder="1" applyAlignment="1">
      <alignment horizontal="center" vertical="center" wrapText="1"/>
    </xf>
    <xf numFmtId="14" fontId="13" fillId="24" borderId="1" xfId="1" applyNumberFormat="1" applyFont="1" applyFill="1" applyBorder="1" applyAlignment="1" applyProtection="1">
      <alignment horizontal="center" vertical="center" shrinkToFit="1"/>
    </xf>
    <xf numFmtId="0" fontId="205" fillId="43" borderId="0" xfId="0" applyFont="1" applyFill="1">
      <alignment vertical="center"/>
    </xf>
    <xf numFmtId="0" fontId="206" fillId="43" borderId="0" xfId="0" applyFont="1" applyFill="1">
      <alignment vertical="center"/>
    </xf>
    <xf numFmtId="0" fontId="6" fillId="0" borderId="0" xfId="4"/>
    <xf numFmtId="0" fontId="68" fillId="10" borderId="0" xfId="4" applyFont="1" applyFill="1" applyAlignment="1">
      <alignment vertical="top"/>
    </xf>
    <xf numFmtId="0" fontId="68" fillId="10" borderId="0" xfId="2" applyFont="1" applyFill="1" applyAlignment="1">
      <alignment vertical="top"/>
    </xf>
    <xf numFmtId="0" fontId="210" fillId="0" borderId="0" xfId="2" applyFont="1">
      <alignment vertical="center"/>
    </xf>
    <xf numFmtId="0" fontId="211" fillId="3" borderId="0" xfId="4" applyFont="1" applyFill="1" applyAlignment="1">
      <alignment vertical="top"/>
    </xf>
    <xf numFmtId="0" fontId="211" fillId="3" borderId="0" xfId="2" applyFont="1" applyFill="1" applyAlignment="1">
      <alignment horizontal="center" vertical="center"/>
    </xf>
    <xf numFmtId="0" fontId="211" fillId="3" borderId="0" xfId="2" applyFont="1" applyFill="1" applyAlignment="1">
      <alignment vertical="top"/>
    </xf>
    <xf numFmtId="0" fontId="7" fillId="3" borderId="0" xfId="2" applyFont="1" applyFill="1" applyAlignment="1">
      <alignment vertical="top"/>
    </xf>
    <xf numFmtId="0" fontId="34" fillId="3" borderId="0" xfId="2" applyFont="1" applyFill="1" applyAlignment="1">
      <alignment vertical="top"/>
    </xf>
    <xf numFmtId="0" fontId="215" fillId="3" borderId="0" xfId="2" applyFont="1" applyFill="1" applyAlignment="1">
      <alignment vertical="top"/>
    </xf>
    <xf numFmtId="0" fontId="6" fillId="3" borderId="0" xfId="2" applyFill="1" applyAlignment="1">
      <alignment horizontal="left" vertical="center"/>
    </xf>
    <xf numFmtId="0" fontId="6" fillId="0" borderId="0" xfId="4" applyAlignment="1">
      <alignment horizontal="center" vertical="center"/>
    </xf>
    <xf numFmtId="0" fontId="142" fillId="0" borderId="151" xfId="17" applyFont="1" applyBorder="1" applyAlignment="1">
      <alignment horizontal="center" vertical="center" wrapText="1"/>
    </xf>
    <xf numFmtId="14" fontId="142" fillId="0" borderId="152" xfId="17" applyNumberFormat="1" applyFont="1" applyBorder="1" applyAlignment="1">
      <alignment horizontal="center" vertical="center" wrapText="1"/>
    </xf>
    <xf numFmtId="0" fontId="114" fillId="0" borderId="151" xfId="17" applyFont="1" applyBorder="1" applyAlignment="1">
      <alignment horizontal="center" vertical="center" wrapText="1"/>
    </xf>
    <xf numFmtId="14" fontId="114" fillId="0" borderId="152" xfId="17" applyNumberFormat="1" applyFont="1" applyBorder="1" applyAlignment="1">
      <alignment horizontal="center" vertical="center"/>
    </xf>
    <xf numFmtId="0" fontId="140" fillId="0" borderId="0" xfId="0" applyFont="1" applyAlignment="1">
      <alignment horizontal="center" vertical="center" wrapText="1"/>
    </xf>
    <xf numFmtId="14" fontId="37" fillId="0" borderId="152" xfId="17" applyNumberFormat="1" applyFont="1" applyBorder="1" applyAlignment="1">
      <alignment horizontal="center" vertical="center" wrapText="1"/>
    </xf>
    <xf numFmtId="0" fontId="13" fillId="0" borderId="151" xfId="17" applyFont="1" applyBorder="1" applyAlignment="1">
      <alignment horizontal="center" vertical="center" wrapText="1"/>
    </xf>
    <xf numFmtId="14" fontId="13" fillId="0" borderId="152" xfId="17" applyNumberFormat="1" applyFont="1" applyBorder="1" applyAlignment="1">
      <alignment horizontal="center" vertical="center"/>
    </xf>
    <xf numFmtId="0" fontId="37" fillId="0" borderId="151" xfId="17" applyFont="1" applyBorder="1" applyAlignment="1">
      <alignment horizontal="center" vertical="center" wrapText="1"/>
    </xf>
    <xf numFmtId="14" fontId="37" fillId="0" borderId="152" xfId="17" applyNumberFormat="1" applyFont="1" applyBorder="1" applyAlignment="1">
      <alignment horizontal="center" vertical="center"/>
    </xf>
    <xf numFmtId="0" fontId="1" fillId="0" borderId="151" xfId="17" applyBorder="1" applyAlignment="1">
      <alignment horizontal="center" vertical="center" wrapText="1"/>
    </xf>
    <xf numFmtId="14" fontId="1" fillId="0" borderId="152" xfId="17" applyNumberFormat="1" applyBorder="1" applyAlignment="1">
      <alignment horizontal="center" vertical="center"/>
    </xf>
    <xf numFmtId="14" fontId="204" fillId="0" borderId="0" xfId="0" applyNumberFormat="1" applyFont="1" applyAlignment="1">
      <alignment horizontal="center" vertical="center"/>
    </xf>
    <xf numFmtId="14" fontId="114" fillId="0" borderId="152" xfId="17" applyNumberFormat="1" applyFont="1" applyBorder="1" applyAlignment="1">
      <alignment horizontal="center" vertical="center" wrapText="1"/>
    </xf>
    <xf numFmtId="0" fontId="118" fillId="0" borderId="0" xfId="0" applyFont="1" applyAlignment="1">
      <alignment horizontal="center" vertical="center"/>
    </xf>
    <xf numFmtId="56" fontId="114" fillId="0" borderId="151" xfId="17" applyNumberFormat="1" applyFont="1" applyBorder="1" applyAlignment="1">
      <alignment horizontal="center" vertical="center" wrapText="1"/>
    </xf>
    <xf numFmtId="0" fontId="76" fillId="0" borderId="0" xfId="0" applyFont="1" applyAlignment="1">
      <alignment horizontal="center" vertical="center"/>
    </xf>
    <xf numFmtId="0" fontId="119" fillId="0" borderId="0" xfId="0" applyFont="1" applyAlignment="1">
      <alignment vertical="center" wrapText="1"/>
    </xf>
    <xf numFmtId="0" fontId="174" fillId="0" borderId="218" xfId="0" applyFont="1" applyBorder="1" applyAlignment="1">
      <alignment horizontal="left" vertical="center"/>
    </xf>
    <xf numFmtId="0" fontId="76" fillId="0" borderId="197" xfId="0" applyFont="1" applyBorder="1" applyAlignment="1">
      <alignment horizontal="left" vertical="center"/>
    </xf>
    <xf numFmtId="14" fontId="76" fillId="0" borderId="197" xfId="0" applyNumberFormat="1" applyFont="1" applyBorder="1" applyAlignment="1">
      <alignment horizontal="left" vertical="center"/>
    </xf>
    <xf numFmtId="14" fontId="76" fillId="0" borderId="219" xfId="0" applyNumberFormat="1" applyFont="1" applyBorder="1" applyAlignment="1">
      <alignment horizontal="left" vertical="center"/>
    </xf>
    <xf numFmtId="0" fontId="103" fillId="48" borderId="135" xfId="0" applyFont="1" applyFill="1" applyBorder="1" applyAlignment="1">
      <alignment horizontal="center" vertical="center" wrapText="1"/>
    </xf>
    <xf numFmtId="177" fontId="13" fillId="22" borderId="233" xfId="2" applyNumberFormat="1" applyFont="1" applyFill="1" applyBorder="1" applyAlignment="1">
      <alignment horizontal="center" vertical="center" wrapText="1"/>
    </xf>
    <xf numFmtId="0" fontId="165" fillId="22" borderId="234" xfId="2" applyFont="1" applyFill="1" applyBorder="1" applyAlignment="1">
      <alignment horizontal="center" vertical="center"/>
    </xf>
    <xf numFmtId="177" fontId="165" fillId="22" borderId="235" xfId="2" applyNumberFormat="1" applyFont="1" applyFill="1" applyBorder="1" applyAlignment="1">
      <alignment horizontal="center" vertical="center" shrinkToFit="1"/>
    </xf>
    <xf numFmtId="0" fontId="176" fillId="0" borderId="235" xfId="0" applyFont="1" applyBorder="1" applyAlignment="1">
      <alignment horizontal="center" vertical="center" wrapText="1"/>
    </xf>
    <xf numFmtId="0" fontId="176" fillId="0" borderId="236" xfId="0" applyFont="1" applyBorder="1" applyAlignment="1">
      <alignment horizontal="center" vertical="center" wrapText="1"/>
    </xf>
    <xf numFmtId="0" fontId="176" fillId="0" borderId="237" xfId="0" applyFont="1" applyBorder="1" applyAlignment="1">
      <alignment horizontal="center" vertical="center" wrapText="1"/>
    </xf>
    <xf numFmtId="177" fontId="13" fillId="22" borderId="238" xfId="2" applyNumberFormat="1" applyFont="1" applyFill="1" applyBorder="1" applyAlignment="1">
      <alignment horizontal="center" vertical="center" wrapText="1"/>
    </xf>
    <xf numFmtId="0" fontId="142" fillId="24" borderId="151" xfId="17" applyFont="1" applyFill="1" applyBorder="1" applyAlignment="1">
      <alignment horizontal="center" vertical="center" wrapText="1"/>
    </xf>
    <xf numFmtId="14" fontId="114" fillId="24" borderId="152" xfId="17" applyNumberFormat="1" applyFont="1" applyFill="1" applyBorder="1" applyAlignment="1">
      <alignment horizontal="center" vertical="center"/>
    </xf>
    <xf numFmtId="0" fontId="76" fillId="24" borderId="0" xfId="0" applyFont="1" applyFill="1" applyAlignment="1">
      <alignment horizontal="center" vertical="center" wrapText="1"/>
    </xf>
    <xf numFmtId="0" fontId="114" fillId="24" borderId="151" xfId="17" applyFont="1" applyFill="1" applyBorder="1" applyAlignment="1">
      <alignment horizontal="center" vertical="center" wrapText="1"/>
    </xf>
    <xf numFmtId="0" fontId="9" fillId="22" borderId="0" xfId="2" applyFont="1" applyFill="1" applyAlignment="1">
      <alignment horizontal="center" vertical="center" wrapText="1"/>
    </xf>
    <xf numFmtId="14" fontId="9" fillId="22" borderId="0" xfId="2" applyNumberFormat="1" applyFont="1" applyFill="1" applyAlignment="1">
      <alignment horizontal="center" vertical="center"/>
    </xf>
    <xf numFmtId="14" fontId="26" fillId="22" borderId="0" xfId="2" applyNumberFormat="1" applyFont="1" applyFill="1" applyAlignment="1">
      <alignment horizontal="center" vertical="center"/>
    </xf>
    <xf numFmtId="0" fontId="26" fillId="22" borderId="0" xfId="19" applyFont="1" applyFill="1" applyAlignment="1">
      <alignment horizontal="center" vertical="center"/>
    </xf>
    <xf numFmtId="0" fontId="26" fillId="22" borderId="0" xfId="19" applyFont="1" applyFill="1" applyAlignment="1">
      <alignment horizontal="center" vertical="center" wrapText="1"/>
    </xf>
    <xf numFmtId="0" fontId="76" fillId="24" borderId="197" xfId="0" applyFont="1" applyFill="1" applyBorder="1" applyAlignment="1">
      <alignment horizontal="left" vertical="center"/>
    </xf>
    <xf numFmtId="0" fontId="76" fillId="49" borderId="197" xfId="0" applyFont="1" applyFill="1" applyBorder="1" applyAlignment="1">
      <alignment horizontal="left" vertical="center"/>
    </xf>
    <xf numFmtId="0" fontId="76" fillId="50" borderId="197" xfId="0" applyFont="1" applyFill="1" applyBorder="1" applyAlignment="1">
      <alignment horizontal="left" vertical="center"/>
    </xf>
    <xf numFmtId="0" fontId="76" fillId="51" borderId="197" xfId="0" applyFont="1" applyFill="1" applyBorder="1" applyAlignment="1">
      <alignment horizontal="left" vertical="center"/>
    </xf>
    <xf numFmtId="0" fontId="76" fillId="38" borderId="197" xfId="0" applyFont="1" applyFill="1" applyBorder="1" applyAlignment="1">
      <alignment horizontal="left" vertical="center"/>
    </xf>
    <xf numFmtId="0" fontId="34" fillId="6" borderId="0" xfId="4" applyFont="1" applyFill="1"/>
    <xf numFmtId="0" fontId="227" fillId="6" borderId="0" xfId="4" applyFont="1" applyFill="1"/>
    <xf numFmtId="0" fontId="17" fillId="6" borderId="0" xfId="4" applyFont="1" applyFill="1"/>
    <xf numFmtId="0" fontId="17" fillId="47" borderId="0" xfId="4" applyFont="1" applyFill="1"/>
    <xf numFmtId="0" fontId="6" fillId="47" borderId="0" xfId="4" applyFill="1"/>
    <xf numFmtId="0" fontId="6" fillId="0" borderId="69" xfId="0" applyFont="1" applyBorder="1" applyAlignment="1">
      <alignment horizontal="left" vertical="center"/>
    </xf>
    <xf numFmtId="0" fontId="6" fillId="0" borderId="0" xfId="0" applyFont="1" applyAlignment="1">
      <alignment horizontal="left" vertical="center"/>
    </xf>
    <xf numFmtId="0" fontId="6" fillId="0" borderId="71" xfId="0" applyFont="1" applyBorder="1" applyAlignment="1">
      <alignment horizontal="left" vertical="center"/>
    </xf>
    <xf numFmtId="0" fontId="155" fillId="6" borderId="0" xfId="0" applyFont="1" applyFill="1" applyAlignment="1">
      <alignment horizontal="left" vertical="center" wrapText="1"/>
    </xf>
    <xf numFmtId="0" fontId="155" fillId="6" borderId="71" xfId="0" applyFont="1" applyFill="1" applyBorder="1" applyAlignment="1">
      <alignment horizontal="left" vertical="center" wrapText="1"/>
    </xf>
    <xf numFmtId="0" fontId="155" fillId="6" borderId="0" xfId="0" applyFont="1" applyFill="1" applyAlignment="1">
      <alignment horizontal="left" vertical="center"/>
    </xf>
    <xf numFmtId="0" fontId="155"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0" fillId="7" borderId="148" xfId="17" applyFont="1" applyFill="1" applyBorder="1" applyAlignment="1">
      <alignment horizontal="left" vertical="center" wrapText="1"/>
    </xf>
    <xf numFmtId="0" fontId="10" fillId="7" borderId="145"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37" fillId="0" borderId="185" xfId="17" applyFont="1" applyBorder="1" applyAlignment="1">
      <alignment horizontal="left" vertical="top" wrapText="1"/>
    </xf>
    <xf numFmtId="0" fontId="13" fillId="22" borderId="183" xfId="2" applyFont="1" applyFill="1" applyBorder="1" applyAlignment="1">
      <alignment horizontal="left" vertical="top" wrapText="1"/>
    </xf>
    <xf numFmtId="0" fontId="13" fillId="22" borderId="184" xfId="2" applyFont="1" applyFill="1" applyBorder="1" applyAlignment="1">
      <alignment horizontal="left" vertical="top" wrapText="1"/>
    </xf>
    <xf numFmtId="0" fontId="13" fillId="22" borderId="185" xfId="2" applyFont="1" applyFill="1" applyBorder="1" applyAlignment="1">
      <alignment horizontal="left" vertical="top" wrapText="1"/>
    </xf>
    <xf numFmtId="0" fontId="120" fillId="0" borderId="183" xfId="2" applyFont="1" applyBorder="1" applyAlignment="1">
      <alignment horizontal="left" vertical="top" wrapText="1"/>
    </xf>
    <xf numFmtId="0" fontId="120" fillId="0" borderId="184" xfId="2" applyFont="1" applyBorder="1" applyAlignment="1">
      <alignment horizontal="left" vertical="top" wrapText="1"/>
    </xf>
    <xf numFmtId="0" fontId="120" fillId="0" borderId="185" xfId="2" applyFont="1" applyBorder="1" applyAlignment="1">
      <alignment horizontal="left" vertical="top" wrapText="1"/>
    </xf>
    <xf numFmtId="0" fontId="13" fillId="0" borderId="183" xfId="2" applyFont="1" applyBorder="1" applyAlignment="1">
      <alignment horizontal="left" vertical="top" wrapText="1"/>
    </xf>
    <xf numFmtId="0" fontId="13" fillId="0" borderId="184" xfId="2" applyFont="1" applyBorder="1" applyAlignment="1">
      <alignment horizontal="left" vertical="top" wrapText="1"/>
    </xf>
    <xf numFmtId="0" fontId="13" fillId="0" borderId="185" xfId="2" applyFont="1" applyBorder="1" applyAlignment="1">
      <alignment horizontal="left" vertical="top" wrapText="1"/>
    </xf>
    <xf numFmtId="0" fontId="60" fillId="14" borderId="59" xfId="17" applyFont="1" applyFill="1" applyBorder="1" applyAlignment="1">
      <alignment horizontal="right" vertical="center" wrapText="1"/>
    </xf>
    <xf numFmtId="0" fontId="61" fillId="14" borderId="59" xfId="0" applyFont="1" applyFill="1" applyBorder="1" applyAlignment="1">
      <alignment horizontal="right" vertical="center"/>
    </xf>
    <xf numFmtId="0" fontId="0" fillId="14" borderId="59" xfId="0" applyFill="1" applyBorder="1" applyAlignment="1">
      <alignment horizontal="right" vertical="center"/>
    </xf>
    <xf numFmtId="180" fontId="60" fillId="14" borderId="59" xfId="17" applyNumberFormat="1" applyFont="1" applyFill="1" applyBorder="1" applyAlignment="1">
      <alignment horizontal="center" vertical="center" wrapText="1"/>
    </xf>
    <xf numFmtId="180" fontId="0" fillId="14" borderId="59" xfId="0" applyNumberFormat="1" applyFill="1" applyBorder="1" applyAlignment="1">
      <alignment horizontal="center" vertical="center" wrapText="1"/>
    </xf>
    <xf numFmtId="0" fontId="62" fillId="15" borderId="60" xfId="17" applyFont="1" applyFill="1" applyBorder="1" applyAlignment="1">
      <alignment horizontal="center" vertical="center" wrapText="1"/>
    </xf>
    <xf numFmtId="0" fontId="63" fillId="15" borderId="60" xfId="0" applyFont="1" applyFill="1" applyBorder="1" applyAlignment="1">
      <alignment horizontal="center" vertical="center"/>
    </xf>
    <xf numFmtId="0" fontId="62" fillId="11" borderId="60" xfId="0" applyFont="1" applyFill="1" applyBorder="1" applyAlignment="1">
      <alignment horizontal="center" vertical="center"/>
    </xf>
    <xf numFmtId="0" fontId="65" fillId="11" borderId="60" xfId="0" applyFont="1" applyFill="1" applyBorder="1" applyAlignment="1">
      <alignment horizontal="center" vertical="center"/>
    </xf>
    <xf numFmtId="0" fontId="67" fillId="21" borderId="122" xfId="16" applyFont="1" applyFill="1" applyBorder="1" applyAlignment="1">
      <alignment horizontal="center" vertical="center"/>
    </xf>
    <xf numFmtId="0" fontId="67" fillId="21" borderId="127" xfId="16" applyFont="1" applyFill="1" applyBorder="1" applyAlignment="1">
      <alignment horizontal="center" vertical="center"/>
    </xf>
    <xf numFmtId="0" fontId="67" fillId="21" borderId="129" xfId="16" applyFont="1" applyFill="1" applyBorder="1" applyAlignment="1">
      <alignment horizontal="center" vertical="center"/>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25" xfId="16" applyFont="1" applyFill="1" applyBorder="1" applyAlignment="1">
      <alignment vertical="center" wrapText="1"/>
    </xf>
    <xf numFmtId="0" fontId="68" fillId="2" borderId="101" xfId="16" applyFont="1" applyFill="1" applyBorder="1" applyAlignment="1">
      <alignment vertical="center" wrapText="1"/>
    </xf>
    <xf numFmtId="0" fontId="68" fillId="2" borderId="0" xfId="16" applyFont="1" applyFill="1" applyAlignment="1">
      <alignment vertical="center" wrapText="1"/>
    </xf>
    <xf numFmtId="0" fontId="68" fillId="2" borderId="102"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32" xfId="16" applyFont="1" applyFill="1" applyBorder="1" applyAlignment="1">
      <alignment vertical="center" wrapText="1"/>
    </xf>
    <xf numFmtId="0" fontId="68" fillId="2" borderId="123" xfId="16" applyFont="1" applyFill="1" applyBorder="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01"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8"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37" fillId="22" borderId="183" xfId="17" applyFont="1" applyFill="1" applyBorder="1" applyAlignment="1">
      <alignment horizontal="left" vertical="top" wrapText="1"/>
    </xf>
    <xf numFmtId="0" fontId="37" fillId="22" borderId="184" xfId="17" applyFont="1" applyFill="1" applyBorder="1" applyAlignment="1">
      <alignment horizontal="left" vertical="top" wrapText="1"/>
    </xf>
    <xf numFmtId="0" fontId="37" fillId="22" borderId="185" xfId="17" applyFont="1" applyFill="1" applyBorder="1" applyAlignment="1">
      <alignment horizontal="left" vertical="top" wrapText="1"/>
    </xf>
    <xf numFmtId="0" fontId="7" fillId="6" borderId="37" xfId="17" applyFont="1" applyFill="1" applyBorder="1" applyAlignment="1">
      <alignment horizontal="center" vertical="center" wrapText="1"/>
    </xf>
    <xf numFmtId="0" fontId="60" fillId="31" borderId="73" xfId="17" applyFont="1" applyFill="1" applyBorder="1" applyAlignment="1">
      <alignment horizontal="center" vertical="center" wrapText="1"/>
    </xf>
    <xf numFmtId="0" fontId="58" fillId="18" borderId="73" xfId="17" applyFont="1" applyFill="1" applyBorder="1" applyAlignment="1">
      <alignment horizontal="center" vertical="center" wrapText="1"/>
    </xf>
    <xf numFmtId="0" fontId="0" fillId="18" borderId="73" xfId="0"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0" fontId="68" fillId="3" borderId="76" xfId="17"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0" fontId="37" fillId="24" borderId="183" xfId="17" applyFont="1" applyFill="1" applyBorder="1" applyAlignment="1">
      <alignment horizontal="left" vertical="top" wrapText="1"/>
    </xf>
    <xf numFmtId="0" fontId="37" fillId="24" borderId="184" xfId="17" applyFont="1" applyFill="1" applyBorder="1" applyAlignment="1">
      <alignment horizontal="left" vertical="top" wrapText="1"/>
    </xf>
    <xf numFmtId="0" fontId="37" fillId="24" borderId="185" xfId="17" applyFont="1" applyFill="1" applyBorder="1" applyAlignment="1">
      <alignment horizontal="left" vertical="top" wrapText="1"/>
    </xf>
    <xf numFmtId="0" fontId="13" fillId="0" borderId="183" xfId="17" applyFont="1" applyBorder="1" applyAlignment="1">
      <alignment horizontal="left" vertical="top" wrapText="1"/>
    </xf>
    <xf numFmtId="0" fontId="13" fillId="0" borderId="184" xfId="17" applyFont="1" applyBorder="1" applyAlignment="1">
      <alignment horizontal="left" vertical="top" wrapText="1"/>
    </xf>
    <xf numFmtId="0" fontId="13" fillId="0" borderId="185" xfId="17" applyFont="1" applyBorder="1" applyAlignment="1">
      <alignment horizontal="left" vertical="top" wrapText="1"/>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50" fillId="0" borderId="51" xfId="17" applyFont="1"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1" fillId="0" borderId="79" xfId="17" applyBorder="1" applyAlignment="1">
      <alignment horizontal="center" vertical="center"/>
    </xf>
    <xf numFmtId="0" fontId="38" fillId="0" borderId="80" xfId="17" applyFont="1" applyBorder="1" applyAlignment="1">
      <alignment horizontal="center" vertical="center" wrapText="1"/>
    </xf>
    <xf numFmtId="0" fontId="38" fillId="0" borderId="45" xfId="17" applyFont="1" applyBorder="1" applyAlignment="1">
      <alignment horizontal="center" vertical="center" wrapText="1"/>
    </xf>
    <xf numFmtId="0" fontId="34" fillId="19" borderId="0" xfId="17" applyFont="1" applyFill="1" applyAlignment="1">
      <alignment horizontal="center" vertical="center"/>
    </xf>
    <xf numFmtId="179" fontId="11" fillId="0" borderId="81" xfId="17" applyNumberFormat="1" applyFont="1" applyBorder="1" applyAlignment="1">
      <alignment horizontal="center" vertical="center" shrinkToFit="1"/>
    </xf>
    <xf numFmtId="179" fontId="11" fillId="0" borderId="82" xfId="17" applyNumberFormat="1" applyFont="1" applyBorder="1" applyAlignment="1">
      <alignment horizontal="center" vertical="center" shrinkToFit="1"/>
    </xf>
    <xf numFmtId="0" fontId="48" fillId="0" borderId="83" xfId="17" applyFont="1" applyBorder="1" applyAlignment="1">
      <alignment horizontal="center" vertical="center"/>
    </xf>
    <xf numFmtId="0" fontId="48" fillId="0" borderId="84" xfId="17" applyFont="1" applyBorder="1" applyAlignment="1">
      <alignment horizontal="center" vertical="center"/>
    </xf>
    <xf numFmtId="0" fontId="37" fillId="12" borderId="85" xfId="18" applyFont="1" applyFill="1" applyBorder="1" applyAlignment="1">
      <alignment horizontal="center" vertical="center"/>
    </xf>
    <xf numFmtId="0" fontId="37" fillId="12" borderId="86" xfId="18" applyFont="1" applyFill="1" applyBorder="1" applyAlignment="1">
      <alignment horizontal="center" vertical="center"/>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12" fillId="0" borderId="138" xfId="17" applyFont="1" applyBorder="1" applyAlignment="1">
      <alignment horizontal="center" vertical="center" wrapText="1"/>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55" fillId="0" borderId="142" xfId="17" applyFont="1" applyBorder="1" applyAlignment="1">
      <alignment horizontal="center" vertical="center"/>
    </xf>
    <xf numFmtId="0" fontId="162" fillId="0" borderId="183" xfId="17" applyFont="1" applyBorder="1" applyAlignment="1">
      <alignment horizontal="left" vertical="top" wrapText="1"/>
    </xf>
    <xf numFmtId="0" fontId="162" fillId="0" borderId="184" xfId="17" applyFont="1" applyBorder="1" applyAlignment="1">
      <alignment horizontal="left" vertical="top" wrapText="1"/>
    </xf>
    <xf numFmtId="0" fontId="162" fillId="0" borderId="185" xfId="17" applyFont="1" applyBorder="1" applyAlignment="1">
      <alignment horizontal="left" vertical="top" wrapText="1"/>
    </xf>
    <xf numFmtId="0" fontId="216" fillId="47" borderId="0" xfId="4" applyFont="1" applyFill="1" applyAlignment="1">
      <alignment vertical="center" wrapText="1"/>
    </xf>
    <xf numFmtId="0" fontId="217" fillId="47" borderId="0" xfId="0" applyFont="1" applyFill="1">
      <alignment vertical="center"/>
    </xf>
    <xf numFmtId="0" fontId="207" fillId="45" borderId="0" xfId="2" applyFont="1" applyFill="1" applyAlignment="1">
      <alignment horizontal="center" vertical="center"/>
    </xf>
    <xf numFmtId="0" fontId="6" fillId="0" borderId="0" xfId="2">
      <alignment vertical="center"/>
    </xf>
    <xf numFmtId="0" fontId="21" fillId="0" borderId="0" xfId="2" applyFont="1" applyAlignment="1">
      <alignment horizontal="center" vertical="center" wrapText="1"/>
    </xf>
    <xf numFmtId="0" fontId="225" fillId="0" borderId="0" xfId="2" applyFont="1" applyAlignment="1">
      <alignment horizontal="center" vertical="center"/>
    </xf>
    <xf numFmtId="0" fontId="6" fillId="0" borderId="0" xfId="2" applyAlignment="1">
      <alignment horizontal="center" vertical="center"/>
    </xf>
    <xf numFmtId="0" fontId="208" fillId="10" borderId="0" xfId="2" applyFont="1" applyFill="1" applyAlignment="1">
      <alignment horizontal="center" vertical="center"/>
    </xf>
    <xf numFmtId="0" fontId="21" fillId="10" borderId="0" xfId="2" applyFont="1" applyFill="1" applyAlignment="1">
      <alignment horizontal="center" vertical="center"/>
    </xf>
    <xf numFmtId="0" fontId="209" fillId="10" borderId="0" xfId="2" applyFont="1" applyFill="1" applyAlignment="1">
      <alignment horizontal="center" vertical="center" wrapText="1"/>
    </xf>
    <xf numFmtId="0" fontId="209" fillId="10" borderId="0" xfId="2" applyFont="1" applyFill="1" applyAlignment="1">
      <alignment horizontal="center" vertical="center"/>
    </xf>
    <xf numFmtId="0" fontId="212" fillId="3" borderId="0" xfId="2" applyFont="1" applyFill="1" applyAlignment="1">
      <alignment vertical="top" wrapText="1"/>
    </xf>
    <xf numFmtId="0" fontId="213" fillId="3" borderId="0" xfId="2" applyFont="1" applyFill="1" applyAlignment="1">
      <alignment vertical="top" wrapText="1"/>
    </xf>
    <xf numFmtId="0" fontId="6" fillId="3" borderId="0" xfId="2" applyFill="1" applyAlignment="1">
      <alignment vertical="top" wrapText="1"/>
    </xf>
    <xf numFmtId="0" fontId="226" fillId="46" borderId="0" xfId="2" applyFont="1" applyFill="1" applyAlignment="1">
      <alignment vertical="center" wrapText="1"/>
    </xf>
    <xf numFmtId="0" fontId="214" fillId="46" borderId="0" xfId="2" applyFont="1" applyFill="1" applyAlignment="1">
      <alignment vertical="center" wrapText="1"/>
    </xf>
    <xf numFmtId="0" fontId="51" fillId="46" borderId="0" xfId="2" applyFont="1" applyFill="1" applyAlignment="1">
      <alignment vertical="center" wrapText="1"/>
    </xf>
    <xf numFmtId="0" fontId="171" fillId="27" borderId="0" xfId="0" applyFont="1" applyFill="1" applyAlignment="1">
      <alignment horizontal="left" vertical="top" wrapText="1"/>
    </xf>
    <xf numFmtId="0" fontId="137" fillId="28" borderId="0" xfId="0" applyFont="1" applyFill="1" applyAlignment="1">
      <alignment horizontal="left" vertical="center" wrapText="1"/>
    </xf>
    <xf numFmtId="0" fontId="134" fillId="26" borderId="0" xfId="0" applyFont="1" applyFill="1" applyAlignment="1">
      <alignment horizontal="left" vertical="center"/>
    </xf>
    <xf numFmtId="0" fontId="135" fillId="26" borderId="0" xfId="1" applyFont="1" applyFill="1" applyBorder="1" applyAlignment="1" applyProtection="1">
      <alignment horizontal="left" vertical="top" wrapText="1"/>
    </xf>
    <xf numFmtId="0" fontId="171" fillId="27" borderId="0" xfId="0" applyFont="1" applyFill="1" applyAlignment="1">
      <alignment horizontal="right" vertical="top" wrapText="1"/>
    </xf>
    <xf numFmtId="0" fontId="115" fillId="32" borderId="0" xfId="0" applyFont="1" applyFill="1" applyAlignment="1">
      <alignment horizontal="center" vertical="top" wrapText="1"/>
    </xf>
    <xf numFmtId="0" fontId="105" fillId="32" borderId="0" xfId="0" applyFont="1" applyFill="1" applyAlignment="1">
      <alignment horizontal="center" vertical="top" wrapText="1"/>
    </xf>
    <xf numFmtId="0" fontId="131" fillId="36" borderId="0" xfId="0" applyFont="1" applyFill="1" applyAlignment="1">
      <alignment horizontal="left" vertical="top" wrapText="1"/>
    </xf>
    <xf numFmtId="0" fontId="130" fillId="36" borderId="0" xfId="0" applyFont="1" applyFill="1" applyAlignment="1">
      <alignment horizontal="left" vertical="top" wrapText="1"/>
    </xf>
    <xf numFmtId="0" fontId="18" fillId="36" borderId="0" xfId="0" applyFont="1" applyFill="1" applyAlignment="1">
      <alignment horizontal="center" vertical="center"/>
    </xf>
    <xf numFmtId="0" fontId="115" fillId="36" borderId="0" xfId="0" applyFont="1" applyFill="1" applyAlignment="1">
      <alignment horizontal="center" vertical="center"/>
    </xf>
    <xf numFmtId="0" fontId="175" fillId="27" borderId="0" xfId="0" applyFont="1" applyFill="1" applyAlignment="1">
      <alignment horizontal="left" vertical="top" wrapText="1"/>
    </xf>
    <xf numFmtId="0" fontId="175" fillId="27" borderId="0" xfId="0" applyFont="1" applyFill="1" applyAlignment="1">
      <alignment horizontal="center" vertical="top"/>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13" xfId="0" applyFont="1" applyFill="1" applyBorder="1" applyAlignment="1">
      <alignment horizontal="left" vertical="center"/>
    </xf>
    <xf numFmtId="0" fontId="79" fillId="25" borderId="114" xfId="0" applyFont="1" applyFill="1" applyBorder="1" applyAlignment="1">
      <alignment horizontal="left" vertical="center"/>
    </xf>
    <xf numFmtId="0" fontId="79" fillId="25" borderId="115" xfId="0" applyFont="1" applyFill="1" applyBorder="1" applyAlignment="1">
      <alignment horizontal="left" vertical="center"/>
    </xf>
    <xf numFmtId="0" fontId="81" fillId="0" borderId="110" xfId="0" applyFont="1" applyBorder="1" applyAlignment="1">
      <alignment horizontal="justify" vertical="center" wrapText="1"/>
    </xf>
    <xf numFmtId="0" fontId="81" fillId="0" borderId="111" xfId="0" applyFont="1" applyBorder="1" applyAlignment="1">
      <alignment horizontal="justify" vertical="center" wrapText="1"/>
    </xf>
    <xf numFmtId="0" fontId="79" fillId="0" borderId="110" xfId="0" applyFont="1" applyBorder="1" applyAlignment="1">
      <alignment horizontal="justify" vertical="center" wrapText="1"/>
    </xf>
    <xf numFmtId="0" fontId="79" fillId="0" borderId="111" xfId="0" applyFont="1" applyBorder="1" applyAlignment="1">
      <alignment horizontal="justify" vertical="center" wrapText="1"/>
    </xf>
    <xf numFmtId="0" fontId="79" fillId="0" borderId="112" xfId="0" applyFont="1" applyBorder="1" applyAlignment="1">
      <alignment horizontal="left" vertical="center"/>
    </xf>
    <xf numFmtId="0" fontId="105" fillId="33" borderId="0" xfId="0" applyFont="1" applyFill="1" applyAlignment="1">
      <alignment horizontal="left" vertical="center" wrapText="1"/>
    </xf>
    <xf numFmtId="0" fontId="107" fillId="26" borderId="113" xfId="0" applyFont="1" applyFill="1" applyBorder="1" applyAlignment="1">
      <alignment horizontal="left"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04" fillId="22" borderId="0" xfId="0" applyFont="1" applyFill="1" applyAlignment="1">
      <alignment horizontal="left" vertical="center"/>
    </xf>
    <xf numFmtId="0" fontId="79" fillId="22" borderId="112" xfId="0" applyFont="1" applyFill="1" applyBorder="1" applyAlignment="1">
      <alignment horizontal="left" vertical="center"/>
    </xf>
    <xf numFmtId="0" fontId="143" fillId="22" borderId="0" xfId="0" applyFont="1" applyFill="1" applyAlignment="1">
      <alignment horizontal="left" vertical="top" wrapText="1"/>
    </xf>
    <xf numFmtId="14" fontId="108" fillId="24" borderId="21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5" xfId="2" applyNumberFormat="1" applyFont="1" applyFill="1" applyBorder="1" applyAlignment="1">
      <alignment horizontal="center" vertical="center" shrinkToFit="1"/>
    </xf>
    <xf numFmtId="14" fontId="108" fillId="24" borderId="204" xfId="1" applyNumberFormat="1" applyFont="1" applyFill="1" applyBorder="1" applyAlignment="1" applyProtection="1">
      <alignment horizontal="center" vertical="center" wrapText="1"/>
    </xf>
    <xf numFmtId="14" fontId="108" fillId="24" borderId="205" xfId="1" applyNumberFormat="1" applyFont="1" applyFill="1" applyBorder="1" applyAlignment="1" applyProtection="1">
      <alignment horizontal="center" vertical="center" wrapText="1"/>
    </xf>
    <xf numFmtId="14" fontId="108" fillId="24" borderId="206" xfId="1" applyNumberFormat="1" applyFont="1" applyFill="1" applyBorder="1" applyAlignment="1" applyProtection="1">
      <alignment horizontal="center" vertical="center" wrapText="1"/>
    </xf>
    <xf numFmtId="56" fontId="108" fillId="24" borderId="41"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4" xfId="1" applyNumberFormat="1" applyFont="1" applyFill="1" applyBorder="1" applyAlignment="1" applyProtection="1">
      <alignment horizontal="center" vertical="center" wrapText="1"/>
    </xf>
    <xf numFmtId="0" fontId="108" fillId="24" borderId="174" xfId="2" applyFont="1" applyFill="1" applyBorder="1" applyAlignment="1">
      <alignment horizontal="center" vertical="center"/>
    </xf>
    <xf numFmtId="56" fontId="112" fillId="24" borderId="41" xfId="2" applyNumberFormat="1" applyFont="1" applyFill="1" applyBorder="1" applyAlignment="1">
      <alignment horizontal="center" vertical="center" wrapText="1"/>
    </xf>
    <xf numFmtId="0" fontId="112" fillId="24" borderId="1" xfId="2" applyFont="1" applyFill="1" applyBorder="1" applyAlignment="1">
      <alignment horizontal="center" vertical="center" wrapText="1"/>
    </xf>
    <xf numFmtId="0" fontId="112" fillId="24" borderId="2" xfId="2" applyFont="1" applyFill="1" applyBorder="1" applyAlignment="1">
      <alignment horizontal="center" vertical="center" wrapText="1"/>
    </xf>
    <xf numFmtId="14" fontId="108" fillId="24" borderId="159" xfId="1" applyNumberFormat="1" applyFont="1" applyFill="1" applyBorder="1" applyAlignment="1" applyProtection="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0" xfId="1" applyNumberFormat="1" applyFont="1" applyFill="1" applyBorder="1" applyAlignment="1" applyProtection="1">
      <alignment horizontal="center" vertical="center" wrapText="1" shrinkToFit="1"/>
    </xf>
    <xf numFmtId="0" fontId="108" fillId="0" borderId="207" xfId="2" applyFont="1" applyBorder="1" applyAlignment="1">
      <alignment horizontal="left" vertical="top" wrapText="1"/>
    </xf>
    <xf numFmtId="0" fontId="108" fillId="0" borderId="211" xfId="2" applyFont="1" applyBorder="1" applyAlignment="1">
      <alignment horizontal="left" vertical="top" wrapText="1"/>
    </xf>
    <xf numFmtId="0" fontId="112" fillId="24" borderId="41" xfId="2" applyFont="1" applyFill="1" applyBorder="1" applyAlignment="1">
      <alignment horizontal="center" vertical="center" wrapText="1"/>
    </xf>
    <xf numFmtId="14" fontId="108" fillId="24" borderId="158" xfId="2" applyNumberFormat="1" applyFont="1" applyFill="1" applyBorder="1" applyAlignment="1">
      <alignment horizontal="center" vertical="center" wrapText="1" shrinkToFit="1"/>
    </xf>
    <xf numFmtId="14" fontId="108" fillId="24" borderId="156" xfId="2" applyNumberFormat="1" applyFont="1" applyFill="1" applyBorder="1" applyAlignment="1">
      <alignment horizontal="center" vertical="center" wrapText="1" shrinkToFit="1"/>
    </xf>
    <xf numFmtId="14" fontId="108" fillId="24" borderId="157" xfId="2" applyNumberFormat="1" applyFont="1" applyFill="1" applyBorder="1" applyAlignment="1">
      <alignment horizontal="center" vertical="center" wrapText="1" shrinkToFit="1"/>
    </xf>
    <xf numFmtId="0" fontId="108" fillId="24" borderId="204" xfId="2" applyFont="1" applyFill="1" applyBorder="1" applyAlignment="1">
      <alignment horizontal="center" vertical="center"/>
    </xf>
    <xf numFmtId="0" fontId="108" fillId="24" borderId="178" xfId="2" applyFont="1" applyFill="1" applyBorder="1" applyAlignment="1">
      <alignment horizontal="center" vertical="center"/>
    </xf>
    <xf numFmtId="56" fontId="108" fillId="24" borderId="41"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5" xfId="2" applyNumberFormat="1" applyFont="1" applyFill="1" applyBorder="1" applyAlignment="1">
      <alignment horizontal="center" vertical="center" wrapText="1"/>
    </xf>
    <xf numFmtId="14" fontId="108" fillId="24" borderId="201" xfId="2" applyNumberFormat="1" applyFont="1" applyFill="1" applyBorder="1" applyAlignment="1">
      <alignment horizontal="center" vertical="center"/>
    </xf>
    <xf numFmtId="14" fontId="108" fillId="24" borderId="202" xfId="2" applyNumberFormat="1" applyFont="1" applyFill="1" applyBorder="1" applyAlignment="1">
      <alignment horizontal="center" vertical="center"/>
    </xf>
    <xf numFmtId="14" fontId="108" fillId="24" borderId="203" xfId="2" applyNumberFormat="1" applyFont="1" applyFill="1" applyBorder="1" applyAlignment="1">
      <alignment horizontal="center" vertical="center"/>
    </xf>
    <xf numFmtId="0" fontId="10" fillId="0" borderId="171" xfId="2" applyFont="1" applyBorder="1">
      <alignment vertical="center"/>
    </xf>
    <xf numFmtId="0" fontId="10" fillId="0" borderId="0" xfId="2" applyFont="1" applyAlignment="1">
      <alignment vertical="center" wrapText="1"/>
    </xf>
    <xf numFmtId="0" fontId="10" fillId="0" borderId="0" xfId="2" applyFont="1">
      <alignment vertical="center"/>
    </xf>
    <xf numFmtId="0" fontId="112" fillId="3" borderId="1" xfId="2" applyFont="1" applyFill="1" applyBorder="1" applyAlignment="1">
      <alignment horizontal="center" vertical="center"/>
    </xf>
    <xf numFmtId="0" fontId="112" fillId="3" borderId="2" xfId="2" applyFont="1" applyFill="1" applyBorder="1" applyAlignment="1">
      <alignment horizontal="center" vertical="center"/>
    </xf>
    <xf numFmtId="14" fontId="112" fillId="3" borderId="1" xfId="2" applyNumberFormat="1"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7" xfId="2" applyFill="1" applyBorder="1">
      <alignment vertical="center"/>
    </xf>
    <xf numFmtId="0" fontId="6" fillId="6" borderId="25" xfId="2" applyFill="1" applyBorder="1">
      <alignment vertical="center"/>
    </xf>
    <xf numFmtId="0" fontId="6" fillId="6" borderId="88" xfId="2" applyFill="1" applyBorder="1">
      <alignment vertical="center"/>
    </xf>
    <xf numFmtId="0" fontId="6" fillId="6" borderId="89" xfId="2" applyFill="1" applyBorder="1">
      <alignment vertical="center"/>
    </xf>
    <xf numFmtId="0" fontId="6" fillId="6" borderId="90" xfId="2" applyFill="1" applyBorder="1">
      <alignment vertical="center"/>
    </xf>
    <xf numFmtId="0" fontId="6" fillId="6" borderId="91" xfId="2" applyFill="1" applyBorder="1">
      <alignment vertical="center"/>
    </xf>
    <xf numFmtId="0" fontId="22" fillId="6" borderId="92" xfId="2" applyFont="1" applyFill="1" applyBorder="1" applyAlignment="1">
      <alignment horizontal="center" vertical="top" wrapText="1"/>
    </xf>
    <xf numFmtId="0" fontId="22" fillId="6" borderId="84" xfId="2" applyFont="1" applyFill="1" applyBorder="1" applyAlignment="1">
      <alignment horizontal="center" vertical="top" wrapText="1"/>
    </xf>
    <xf numFmtId="0" fontId="22" fillId="6" borderId="93" xfId="2" applyFont="1" applyFill="1" applyBorder="1" applyAlignment="1">
      <alignment horizontal="center" vertical="top" wrapText="1"/>
    </xf>
    <xf numFmtId="0" fontId="22" fillId="6" borderId="94" xfId="2" applyFont="1" applyFill="1" applyBorder="1" applyAlignment="1">
      <alignment horizontal="center" vertical="top" wrapText="1"/>
    </xf>
    <xf numFmtId="0" fontId="22" fillId="6" borderId="95"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1" fillId="17" borderId="67" xfId="2" applyFont="1" applyFill="1" applyBorder="1" applyAlignment="1">
      <alignment vertical="top" wrapText="1"/>
    </xf>
    <xf numFmtId="0" fontId="6" fillId="0" borderId="63" xfId="2" applyBorder="1" applyAlignment="1">
      <alignment vertical="top" wrapText="1"/>
    </xf>
    <xf numFmtId="0" fontId="69" fillId="0" borderId="0" xfId="1" applyFont="1" applyAlignment="1" applyProtection="1">
      <alignment vertical="center"/>
    </xf>
    <xf numFmtId="0" fontId="6" fillId="29" borderId="55" xfId="2" applyFill="1" applyBorder="1" applyAlignment="1">
      <alignment horizontal="left" vertical="top" wrapText="1"/>
    </xf>
    <xf numFmtId="0" fontId="6" fillId="29" borderId="139" xfId="2" applyFill="1" applyBorder="1" applyAlignment="1">
      <alignment horizontal="left" vertical="top" wrapText="1"/>
    </xf>
    <xf numFmtId="0" fontId="6" fillId="29" borderId="163" xfId="2" applyFill="1" applyBorder="1" applyAlignment="1">
      <alignment horizontal="left" vertical="top" wrapText="1"/>
    </xf>
    <xf numFmtId="0" fontId="1" fillId="38" borderId="55" xfId="2" applyFont="1" applyFill="1" applyBorder="1" applyAlignment="1">
      <alignment horizontal="left" vertical="top" wrapText="1"/>
    </xf>
    <xf numFmtId="0" fontId="1" fillId="38" borderId="66" xfId="2" applyFont="1" applyFill="1" applyBorder="1" applyAlignment="1">
      <alignment horizontal="lef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6" fillId="2" borderId="72" xfId="2" applyFill="1" applyBorder="1" applyAlignment="1">
      <alignment vertical="top" wrapText="1"/>
    </xf>
    <xf numFmtId="0" fontId="15" fillId="2" borderId="63" xfId="0" applyFont="1" applyFill="1" applyBorder="1" applyAlignment="1">
      <alignment vertical="top" wrapText="1"/>
    </xf>
    <xf numFmtId="0" fontId="1" fillId="2" borderId="72" xfId="2" applyFont="1" applyFill="1" applyBorder="1" applyAlignment="1">
      <alignment horizontal="left" vertical="top" wrapText="1"/>
    </xf>
    <xf numFmtId="0" fontId="1" fillId="2" borderId="63" xfId="2" applyFont="1" applyFill="1" applyBorder="1" applyAlignment="1">
      <alignment horizontal="left" vertical="top" wrapText="1"/>
    </xf>
    <xf numFmtId="0" fontId="26" fillId="22" borderId="0" xfId="19" applyFont="1" applyFill="1" applyAlignment="1">
      <alignment vertical="center" wrapText="1"/>
    </xf>
    <xf numFmtId="0" fontId="109" fillId="22" borderId="165" xfId="1" applyFont="1" applyFill="1" applyBorder="1" applyAlignment="1" applyProtection="1">
      <alignment horizontal="center" vertical="center" wrapText="1" shrinkToFit="1"/>
    </xf>
    <xf numFmtId="0" fontId="28" fillId="22" borderId="166" xfId="2" applyFont="1" applyFill="1" applyBorder="1" applyAlignment="1">
      <alignment horizontal="center" vertical="center" wrapText="1" shrinkToFit="1"/>
    </xf>
    <xf numFmtId="0" fontId="28" fillId="22" borderId="167" xfId="2" applyFont="1" applyFill="1" applyBorder="1" applyAlignment="1">
      <alignment horizontal="center" vertical="center" wrapText="1" shrinkToFit="1"/>
    </xf>
    <xf numFmtId="0" fontId="20" fillId="22" borderId="56" xfId="2" applyFont="1" applyFill="1" applyBorder="1" applyAlignment="1">
      <alignment horizontal="left" vertical="top" wrapText="1" shrinkToFit="1"/>
    </xf>
    <xf numFmtId="0" fontId="20" fillId="22" borderId="57" xfId="2" applyFont="1" applyFill="1" applyBorder="1" applyAlignment="1">
      <alignment horizontal="left" vertical="top" wrapText="1" shrinkToFit="1"/>
    </xf>
    <xf numFmtId="0" fontId="20" fillId="22" borderId="58" xfId="2" applyFont="1" applyFill="1" applyBorder="1" applyAlignment="1">
      <alignment horizontal="left" vertical="top" wrapText="1" shrinkToFit="1"/>
    </xf>
    <xf numFmtId="0" fontId="10" fillId="0" borderId="57" xfId="2" applyFont="1" applyBorder="1">
      <alignment vertical="center"/>
    </xf>
    <xf numFmtId="0" fontId="25" fillId="22" borderId="107" xfId="2" applyFont="1" applyFill="1" applyBorder="1" applyAlignment="1">
      <alignment horizontal="left" vertical="top" wrapText="1"/>
    </xf>
    <xf numFmtId="0" fontId="25" fillId="22" borderId="108" xfId="2" applyFont="1" applyFill="1" applyBorder="1" applyAlignment="1">
      <alignment horizontal="left" vertical="top" wrapText="1"/>
    </xf>
    <xf numFmtId="0" fontId="25" fillId="22" borderId="109" xfId="2" applyFont="1" applyFill="1" applyBorder="1" applyAlignment="1">
      <alignment horizontal="left" vertical="top" wrapText="1"/>
    </xf>
    <xf numFmtId="0" fontId="28" fillId="39" borderId="165" xfId="2" applyFont="1" applyFill="1" applyBorder="1" applyAlignment="1">
      <alignment horizontal="center" vertical="center" wrapText="1" shrinkToFit="1"/>
    </xf>
    <xf numFmtId="0" fontId="28" fillId="39" borderId="166" xfId="2" applyFont="1" applyFill="1" applyBorder="1" applyAlignment="1">
      <alignment horizontal="center" vertical="center" wrapText="1" shrinkToFit="1"/>
    </xf>
    <xf numFmtId="0" fontId="28" fillId="39" borderId="167" xfId="2" applyFont="1" applyFill="1" applyBorder="1" applyAlignment="1">
      <alignment horizontal="center" vertical="center" wrapText="1" shrinkToFit="1"/>
    </xf>
    <xf numFmtId="0" fontId="20" fillId="39" borderId="56" xfId="2" applyFont="1" applyFill="1" applyBorder="1" applyAlignment="1">
      <alignment horizontal="left" vertical="top" wrapText="1" shrinkToFit="1"/>
    </xf>
    <xf numFmtId="0" fontId="20" fillId="39" borderId="57" xfId="2" applyFont="1" applyFill="1" applyBorder="1" applyAlignment="1">
      <alignment horizontal="left" vertical="top" wrapText="1" shrinkToFit="1"/>
    </xf>
    <xf numFmtId="0" fontId="20" fillId="39" borderId="58" xfId="2" applyFont="1" applyFill="1" applyBorder="1" applyAlignment="1">
      <alignment horizontal="left" vertical="top" wrapText="1" shrinkToFit="1"/>
    </xf>
    <xf numFmtId="0" fontId="28" fillId="20" borderId="57" xfId="2" applyFont="1" applyFill="1" applyBorder="1" applyAlignment="1">
      <alignment horizontal="center" vertical="center" shrinkToFit="1"/>
    </xf>
    <xf numFmtId="0" fontId="28" fillId="20" borderId="58" xfId="2" applyFont="1" applyFill="1" applyBorder="1" applyAlignment="1">
      <alignment horizontal="center" vertical="center" shrinkToFit="1"/>
    </xf>
    <xf numFmtId="0" fontId="109" fillId="22" borderId="99"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0" xfId="1" applyFont="1" applyFill="1" applyBorder="1" applyAlignment="1" applyProtection="1">
      <alignment horizontal="center" vertical="center" wrapText="1"/>
    </xf>
    <xf numFmtId="0" fontId="21" fillId="22" borderId="96" xfId="1" applyFont="1" applyFill="1" applyBorder="1" applyAlignment="1" applyProtection="1">
      <alignment horizontal="left" vertical="top" wrapText="1"/>
    </xf>
    <xf numFmtId="0" fontId="21" fillId="22" borderId="180" xfId="1" applyFont="1" applyFill="1" applyBorder="1" applyAlignment="1" applyProtection="1">
      <alignment horizontal="left" vertical="top" wrapText="1"/>
    </xf>
    <xf numFmtId="0" fontId="21" fillId="22" borderId="181" xfId="1" applyFont="1" applyFill="1" applyBorder="1" applyAlignment="1" applyProtection="1">
      <alignment horizontal="left" vertical="top" wrapText="1"/>
    </xf>
    <xf numFmtId="0" fontId="28" fillId="24" borderId="99"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0" xfId="2" applyFont="1" applyFill="1" applyBorder="1" applyAlignment="1">
      <alignment horizontal="center" vertical="center" shrinkToFit="1"/>
    </xf>
    <xf numFmtId="0" fontId="186" fillId="22" borderId="99"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0" xfId="2" applyFont="1" applyFill="1" applyBorder="1" applyAlignment="1">
      <alignment horizontal="center" vertical="center" shrinkToFit="1"/>
    </xf>
    <xf numFmtId="0" fontId="21" fillId="22" borderId="96" xfId="1" applyFont="1" applyFill="1" applyBorder="1" applyAlignment="1" applyProtection="1">
      <alignment vertical="top" wrapText="1"/>
    </xf>
    <xf numFmtId="0" fontId="21" fillId="22" borderId="97" xfId="2" applyFont="1" applyFill="1" applyBorder="1" applyAlignment="1">
      <alignment vertical="top" wrapText="1"/>
    </xf>
    <xf numFmtId="0" fontId="21" fillId="22" borderId="98" xfId="2" applyFont="1" applyFill="1" applyBorder="1" applyAlignment="1">
      <alignment vertical="top" wrapText="1"/>
    </xf>
    <xf numFmtId="0" fontId="21" fillId="39" borderId="96" xfId="1" applyFont="1" applyFill="1" applyBorder="1" applyAlignment="1" applyProtection="1">
      <alignment vertical="top" wrapText="1"/>
    </xf>
    <xf numFmtId="0" fontId="21" fillId="39" borderId="97" xfId="2" applyFont="1" applyFill="1" applyBorder="1" applyAlignment="1">
      <alignment vertical="top" wrapText="1"/>
    </xf>
    <xf numFmtId="0" fontId="21" fillId="39" borderId="98" xfId="2" applyFont="1" applyFill="1" applyBorder="1" applyAlignment="1">
      <alignment vertical="top" wrapText="1"/>
    </xf>
    <xf numFmtId="0" fontId="139" fillId="39" borderId="99"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0"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28" fillId="27" borderId="0" xfId="0" applyFont="1" applyFill="1" applyAlignment="1">
      <alignment horizontal="left" vertical="center" wrapText="1"/>
    </xf>
    <xf numFmtId="3" fontId="132" fillId="27" borderId="226" xfId="0" applyNumberFormat="1" applyFont="1" applyFill="1" applyBorder="1">
      <alignment vertical="center"/>
    </xf>
    <xf numFmtId="3" fontId="132" fillId="27" borderId="0" xfId="0" applyNumberFormat="1" applyFont="1" applyFill="1" applyBorder="1" applyAlignment="1">
      <alignment horizontal="right" vertical="center" wrapText="1"/>
    </xf>
    <xf numFmtId="184" fontId="132" fillId="27" borderId="0" xfId="0" applyNumberFormat="1" applyFont="1" applyFill="1" applyBorder="1" applyAlignment="1">
      <alignment vertical="center" wrapText="1"/>
    </xf>
    <xf numFmtId="3" fontId="136" fillId="27" borderId="0" xfId="0" applyNumberFormat="1" applyFont="1" applyFill="1" applyBorder="1">
      <alignment vertical="center"/>
    </xf>
    <xf numFmtId="184" fontId="133" fillId="27" borderId="0" xfId="0" applyNumberFormat="1" applyFont="1" applyFill="1" applyBorder="1" applyAlignment="1">
      <alignment horizontal="center" vertical="center" wrapText="1"/>
    </xf>
    <xf numFmtId="3" fontId="136" fillId="27" borderId="231" xfId="0" applyNumberFormat="1" applyFont="1" applyFill="1" applyBorder="1">
      <alignment vertical="center"/>
    </xf>
    <xf numFmtId="177" fontId="132" fillId="27" borderId="231" xfId="0" applyNumberFormat="1" applyFont="1" applyFill="1" applyBorder="1" applyAlignment="1">
      <alignment horizontal="right" vertical="center" wrapText="1"/>
    </xf>
    <xf numFmtId="3" fontId="136" fillId="27" borderId="0" xfId="0" applyNumberFormat="1" applyFont="1" applyFill="1" applyBorder="1" applyAlignment="1">
      <alignment horizontal="right" vertical="center"/>
    </xf>
    <xf numFmtId="177" fontId="136" fillId="27" borderId="226" xfId="0" applyNumberFormat="1" applyFont="1" applyFill="1" applyBorder="1" applyAlignment="1">
      <alignment horizontal="right" vertical="center" wrapText="1"/>
    </xf>
    <xf numFmtId="177" fontId="132" fillId="27" borderId="226" xfId="0" applyNumberFormat="1" applyFont="1" applyFill="1" applyBorder="1" applyAlignment="1">
      <alignment horizontal="right" vertical="center" wrapText="1"/>
    </xf>
    <xf numFmtId="177" fontId="132" fillId="27" borderId="0" xfId="0" applyNumberFormat="1" applyFont="1" applyFill="1" applyBorder="1" applyAlignment="1">
      <alignment horizontal="right" vertical="center" wrapText="1"/>
    </xf>
    <xf numFmtId="3" fontId="191" fillId="27" borderId="0" xfId="0" applyNumberFormat="1" applyFont="1" applyFill="1" applyBorder="1">
      <alignment vertical="center"/>
    </xf>
    <xf numFmtId="184" fontId="158" fillId="27" borderId="0" xfId="0" applyNumberFormat="1" applyFont="1" applyFill="1" applyBorder="1" applyAlignment="1">
      <alignment vertical="center" wrapText="1"/>
    </xf>
    <xf numFmtId="177" fontId="158" fillId="27" borderId="0" xfId="0" applyNumberFormat="1" applyFont="1" applyFill="1" applyBorder="1" applyAlignment="1">
      <alignment horizontal="right" vertical="center" wrapText="1"/>
    </xf>
    <xf numFmtId="184" fontId="154" fillId="27" borderId="229" xfId="0" applyNumberFormat="1" applyFont="1" applyFill="1" applyBorder="1" applyAlignment="1">
      <alignment vertical="center" wrapText="1"/>
    </xf>
    <xf numFmtId="3" fontId="133" fillId="27" borderId="0" xfId="0" applyNumberFormat="1" applyFont="1" applyFill="1" applyBorder="1">
      <alignment vertical="center"/>
    </xf>
    <xf numFmtId="3" fontId="136" fillId="27" borderId="0" xfId="0" applyNumberFormat="1" applyFont="1" applyFill="1" applyBorder="1" applyAlignment="1">
      <alignment vertical="center" wrapText="1"/>
    </xf>
    <xf numFmtId="3" fontId="132" fillId="27" borderId="0" xfId="0" applyNumberFormat="1" applyFont="1" applyFill="1" applyBorder="1" applyAlignment="1">
      <alignment vertical="center" wrapText="1"/>
    </xf>
    <xf numFmtId="3" fontId="132" fillId="27" borderId="231" xfId="0" applyNumberFormat="1" applyFont="1" applyFill="1" applyBorder="1" applyAlignment="1">
      <alignment vertical="center" wrapText="1"/>
    </xf>
    <xf numFmtId="184" fontId="133" fillId="27" borderId="231" xfId="0" applyNumberFormat="1" applyFont="1" applyFill="1" applyBorder="1" applyAlignment="1">
      <alignment horizontal="center" vertical="center" wrapText="1"/>
    </xf>
    <xf numFmtId="0" fontId="230" fillId="27" borderId="225" xfId="0" applyFont="1" applyFill="1" applyBorder="1" applyAlignment="1">
      <alignment horizontal="left" vertical="center" wrapText="1"/>
    </xf>
    <xf numFmtId="0" fontId="231" fillId="27" borderId="228" xfId="0" applyFont="1" applyFill="1" applyBorder="1" applyAlignment="1">
      <alignment horizontal="left" vertical="center" wrapText="1"/>
    </xf>
    <xf numFmtId="0" fontId="231" fillId="27" borderId="228" xfId="0" applyFont="1" applyFill="1" applyBorder="1" applyAlignment="1">
      <alignment horizontal="left" vertical="center"/>
    </xf>
    <xf numFmtId="0" fontId="231" fillId="27" borderId="228" xfId="0" applyFont="1" applyFill="1" applyBorder="1" applyAlignment="1">
      <alignment horizontal="left" vertical="center" shrinkToFit="1"/>
    </xf>
    <xf numFmtId="0" fontId="232" fillId="27" borderId="228" xfId="0" applyFont="1" applyFill="1" applyBorder="1" applyAlignment="1">
      <alignment horizontal="left" vertical="center" shrinkToFit="1"/>
    </xf>
    <xf numFmtId="0" fontId="233" fillId="27" borderId="230" xfId="0" applyFont="1" applyFill="1" applyBorder="1" applyAlignment="1">
      <alignment horizontal="left" vertical="center" shrinkToFit="1"/>
    </xf>
    <xf numFmtId="0" fontId="231" fillId="27" borderId="225" xfId="0" applyFont="1" applyFill="1" applyBorder="1" applyAlignment="1">
      <alignment horizontal="left" vertical="center" wrapText="1"/>
    </xf>
    <xf numFmtId="0" fontId="230" fillId="27" borderId="228" xfId="0" applyFont="1" applyFill="1" applyBorder="1" applyAlignment="1">
      <alignment horizontal="left" vertical="center" wrapText="1"/>
    </xf>
    <xf numFmtId="0" fontId="232" fillId="27" borderId="230" xfId="0" applyFont="1" applyFill="1" applyBorder="1" applyAlignment="1">
      <alignment horizontal="left" vertical="center" wrapText="1"/>
    </xf>
    <xf numFmtId="0" fontId="235" fillId="27" borderId="0" xfId="0" applyFont="1" applyFill="1" applyAlignment="1">
      <alignment horizontal="left" vertical="center" shrinkToFit="1"/>
    </xf>
    <xf numFmtId="0" fontId="234" fillId="27" borderId="0" xfId="0" applyFont="1" applyFill="1" applyAlignment="1">
      <alignment horizontal="left" vertical="center"/>
    </xf>
    <xf numFmtId="184" fontId="154" fillId="52" borderId="0" xfId="0" applyNumberFormat="1" applyFont="1" applyFill="1" applyAlignment="1">
      <alignment horizontal="center" vertical="center" wrapText="1"/>
    </xf>
    <xf numFmtId="184" fontId="125" fillId="52" borderId="231" xfId="0" applyNumberFormat="1" applyFont="1" applyFill="1" applyBorder="1" applyAlignment="1">
      <alignment horizontal="center" vertical="center" wrapText="1"/>
    </xf>
    <xf numFmtId="184" fontId="125" fillId="52" borderId="0" xfId="0" applyNumberFormat="1" applyFont="1" applyFill="1" applyBorder="1" applyAlignment="1">
      <alignment horizontal="center" vertical="center" wrapText="1"/>
    </xf>
    <xf numFmtId="184" fontId="154" fillId="52" borderId="0" xfId="0" applyNumberFormat="1" applyFont="1" applyFill="1" applyBorder="1" applyAlignment="1">
      <alignment horizontal="center" vertical="center" wrapText="1"/>
    </xf>
    <xf numFmtId="0" fontId="236" fillId="32" borderId="0" xfId="0" applyFont="1" applyFill="1" applyAlignment="1">
      <alignment horizontal="left" vertical="center"/>
    </xf>
    <xf numFmtId="3" fontId="237" fillId="32" borderId="0" xfId="0" applyNumberFormat="1" applyFont="1" applyFill="1" applyAlignment="1">
      <alignment vertical="center" wrapText="1"/>
    </xf>
    <xf numFmtId="184" fontId="238" fillId="32" borderId="0" xfId="0" applyNumberFormat="1" applyFont="1" applyFill="1" applyAlignment="1">
      <alignment vertical="center" wrapText="1"/>
    </xf>
    <xf numFmtId="177" fontId="239" fillId="32" borderId="0" xfId="0" applyNumberFormat="1" applyFont="1" applyFill="1">
      <alignment vertical="center"/>
    </xf>
    <xf numFmtId="184" fontId="240" fillId="32" borderId="0" xfId="0" applyNumberFormat="1" applyFont="1" applyFill="1" applyAlignment="1">
      <alignment horizontal="center" vertical="center" wrapText="1"/>
    </xf>
    <xf numFmtId="184" fontId="125" fillId="32" borderId="0" xfId="0" applyNumberFormat="1" applyFont="1" applyFill="1" applyAlignment="1">
      <alignment vertical="center" wrapText="1"/>
    </xf>
    <xf numFmtId="0" fontId="241" fillId="32" borderId="0" xfId="0" applyFont="1" applyFill="1" applyAlignment="1">
      <alignment vertical="center" wrapText="1"/>
    </xf>
    <xf numFmtId="177" fontId="238" fillId="32" borderId="0" xfId="0" applyNumberFormat="1" applyFont="1" applyFill="1" applyAlignment="1">
      <alignment vertical="center" wrapText="1"/>
    </xf>
    <xf numFmtId="3" fontId="238" fillId="32" borderId="0" xfId="0" applyNumberFormat="1" applyFont="1" applyFill="1" applyAlignment="1">
      <alignment vertical="center" wrapText="1"/>
    </xf>
    <xf numFmtId="0" fontId="150" fillId="27" borderId="0" xfId="0" applyFont="1" applyFill="1" applyAlignment="1">
      <alignment vertical="top" wrapText="1"/>
    </xf>
    <xf numFmtId="0" fontId="73" fillId="27" borderId="229" xfId="0" applyFont="1" applyFill="1" applyBorder="1" applyAlignment="1">
      <alignment horizontal="center" vertical="center" wrapText="1"/>
    </xf>
    <xf numFmtId="0" fontId="243" fillId="27" borderId="0" xfId="0" applyFont="1" applyFill="1" applyAlignment="1">
      <alignment horizontal="center"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CC00"/>
      <color rgb="FF3399FF"/>
      <color rgb="FF7BB2F5"/>
      <color rgb="FFFF99FF"/>
      <color rgb="FF6EF729"/>
      <color rgb="FF00CC00"/>
      <color rgb="FF0033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'48　感染症統計'!$A$7</c:f>
              <c:strCache>
                <c:ptCount val="1"/>
                <c:pt idx="0">
                  <c:v>2022年</c:v>
                </c:pt>
              </c:strCache>
            </c:strRef>
          </c:tx>
          <c:spPr>
            <a:ln w="63500" cap="rnd">
              <a:solidFill>
                <a:srgbClr val="FF0000"/>
              </a:solidFill>
              <a:round/>
            </a:ln>
            <a:effectLst/>
          </c:spPr>
          <c:marker>
            <c:symbol val="none"/>
          </c:marker>
          <c:val>
            <c:numRef>
              <c:f>'48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327</c:v>
                </c:pt>
                <c:pt idx="10" formatCode="General">
                  <c:v>160</c:v>
                </c:pt>
                <c:pt idx="11" formatCode="General">
                  <c:v>39</c:v>
                </c:pt>
              </c:numCache>
            </c:numRef>
          </c:val>
          <c:smooth val="0"/>
          <c:extLst>
            <c:ext xmlns:c16="http://schemas.microsoft.com/office/drawing/2014/chart" uri="{C3380CC4-5D6E-409C-BE32-E72D297353CC}">
              <c16:uniqueId val="{00000000-EF25-4824-8530-875CCEE0B185}"/>
            </c:ext>
          </c:extLst>
        </c:ser>
        <c:ser>
          <c:idx val="7"/>
          <c:order val="1"/>
          <c:tx>
            <c:strRef>
              <c:f>'48　感染症統計'!$A$8</c:f>
              <c:strCache>
                <c:ptCount val="1"/>
                <c:pt idx="0">
                  <c:v>2021年</c:v>
                </c:pt>
              </c:strCache>
            </c:strRef>
          </c:tx>
          <c:spPr>
            <a:ln w="25400" cap="rnd">
              <a:solidFill>
                <a:schemeClr val="accent6">
                  <a:lumMod val="75000"/>
                </a:schemeClr>
              </a:solidFill>
              <a:round/>
            </a:ln>
            <a:effectLst/>
          </c:spPr>
          <c:marker>
            <c:symbol val="none"/>
          </c:marker>
          <c:val>
            <c:numRef>
              <c:f>'48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EF25-4824-8530-875CCEE0B185}"/>
            </c:ext>
          </c:extLst>
        </c:ser>
        <c:ser>
          <c:idx val="0"/>
          <c:order val="2"/>
          <c:tx>
            <c:strRef>
              <c:f>'48　感染症統計'!$A$9</c:f>
              <c:strCache>
                <c:ptCount val="1"/>
                <c:pt idx="0">
                  <c:v>2020年</c:v>
                </c:pt>
              </c:strCache>
            </c:strRef>
          </c:tx>
          <c:spPr>
            <a:ln w="19050" cap="rnd">
              <a:solidFill>
                <a:schemeClr val="accent1"/>
              </a:solidFill>
              <a:round/>
            </a:ln>
            <a:effectLst/>
          </c:spPr>
          <c:marker>
            <c:symbol val="none"/>
          </c:marker>
          <c:val>
            <c:numRef>
              <c:f>'48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EF25-4824-8530-875CCEE0B185}"/>
            </c:ext>
          </c:extLst>
        </c:ser>
        <c:ser>
          <c:idx val="1"/>
          <c:order val="3"/>
          <c:tx>
            <c:strRef>
              <c:f>'48　感染症統計'!$A$10</c:f>
              <c:strCache>
                <c:ptCount val="1"/>
                <c:pt idx="0">
                  <c:v>2019年</c:v>
                </c:pt>
              </c:strCache>
            </c:strRef>
          </c:tx>
          <c:spPr>
            <a:ln w="12700" cap="rnd">
              <a:solidFill>
                <a:srgbClr val="FF0066"/>
              </a:solidFill>
              <a:round/>
            </a:ln>
            <a:effectLst/>
          </c:spPr>
          <c:marker>
            <c:symbol val="none"/>
          </c:marker>
          <c:val>
            <c:numRef>
              <c:f>'48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EF25-4824-8530-875CCEE0B185}"/>
            </c:ext>
          </c:extLst>
        </c:ser>
        <c:ser>
          <c:idx val="2"/>
          <c:order val="4"/>
          <c:tx>
            <c:strRef>
              <c:f>'48　感染症統計'!$A$11</c:f>
              <c:strCache>
                <c:ptCount val="1"/>
                <c:pt idx="0">
                  <c:v>2018年</c:v>
                </c:pt>
              </c:strCache>
            </c:strRef>
          </c:tx>
          <c:spPr>
            <a:ln w="12700" cap="rnd">
              <a:solidFill>
                <a:schemeClr val="accent3"/>
              </a:solidFill>
              <a:round/>
            </a:ln>
            <a:effectLst/>
          </c:spPr>
          <c:marker>
            <c:symbol val="none"/>
          </c:marker>
          <c:val>
            <c:numRef>
              <c:f>'48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EF25-4824-8530-875CCEE0B185}"/>
            </c:ext>
          </c:extLst>
        </c:ser>
        <c:ser>
          <c:idx val="3"/>
          <c:order val="5"/>
          <c:tx>
            <c:strRef>
              <c:f>'48　感染症統計'!$A$12</c:f>
              <c:strCache>
                <c:ptCount val="1"/>
                <c:pt idx="0">
                  <c:v>2017年</c:v>
                </c:pt>
              </c:strCache>
            </c:strRef>
          </c:tx>
          <c:spPr>
            <a:ln w="12700" cap="rnd">
              <a:solidFill>
                <a:schemeClr val="accent4"/>
              </a:solidFill>
              <a:round/>
            </a:ln>
            <a:effectLst/>
          </c:spPr>
          <c:marker>
            <c:symbol val="none"/>
          </c:marker>
          <c:val>
            <c:numRef>
              <c:f>'48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EF25-4824-8530-875CCEE0B185}"/>
            </c:ext>
          </c:extLst>
        </c:ser>
        <c:ser>
          <c:idx val="4"/>
          <c:order val="6"/>
          <c:tx>
            <c:strRef>
              <c:f>'48　感染症統計'!$A$13</c:f>
              <c:strCache>
                <c:ptCount val="1"/>
                <c:pt idx="0">
                  <c:v>2016年</c:v>
                </c:pt>
              </c:strCache>
            </c:strRef>
          </c:tx>
          <c:spPr>
            <a:ln w="12700" cap="rnd">
              <a:solidFill>
                <a:schemeClr val="accent5"/>
              </a:solidFill>
              <a:round/>
            </a:ln>
            <a:effectLst/>
          </c:spPr>
          <c:marker>
            <c:symbol val="none"/>
          </c:marker>
          <c:val>
            <c:numRef>
              <c:f>'48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EF25-4824-8530-875CCEE0B185}"/>
            </c:ext>
          </c:extLst>
        </c:ser>
        <c:ser>
          <c:idx val="5"/>
          <c:order val="7"/>
          <c:tx>
            <c:strRef>
              <c:f>'48　感染症統計'!$A$14</c:f>
              <c:strCache>
                <c:ptCount val="1"/>
                <c:pt idx="0">
                  <c:v>2015年</c:v>
                </c:pt>
              </c:strCache>
            </c:strRef>
          </c:tx>
          <c:spPr>
            <a:ln w="12700" cap="rnd">
              <a:solidFill>
                <a:schemeClr val="accent6"/>
              </a:solidFill>
              <a:round/>
            </a:ln>
            <a:effectLst/>
          </c:spPr>
          <c:marker>
            <c:symbol val="none"/>
          </c:marker>
          <c:val>
            <c:numRef>
              <c:f>'48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EF25-4824-8530-875CCEE0B185}"/>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'48　感染症統計'!$P$8</c:f>
              <c:strCache>
                <c:ptCount val="1"/>
                <c:pt idx="0">
                  <c:v>2021年</c:v>
                </c:pt>
              </c:strCache>
            </c:strRef>
          </c:tx>
          <c:spPr>
            <a:ln w="63500" cap="rnd">
              <a:solidFill>
                <a:srgbClr val="FF0000"/>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691A-4A61-BF12-3A5977548A2F}"/>
            </c:ext>
          </c:extLst>
        </c:ser>
        <c:ser>
          <c:idx val="7"/>
          <c:order val="1"/>
          <c:tx>
            <c:strRef>
              <c:f>'48　感染症統計'!$P$9</c:f>
              <c:strCache>
                <c:ptCount val="1"/>
                <c:pt idx="0">
                  <c:v>2020年</c:v>
                </c:pt>
              </c:strCache>
            </c:strRef>
          </c:tx>
          <c:spPr>
            <a:ln w="25400" cap="rnd">
              <a:solidFill>
                <a:schemeClr val="accent6">
                  <a:lumMod val="75000"/>
                </a:schemeClr>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1-691A-4A61-BF12-3A5977548A2F}"/>
            </c:ext>
          </c:extLst>
        </c:ser>
        <c:ser>
          <c:idx val="0"/>
          <c:order val="2"/>
          <c:tx>
            <c:strRef>
              <c:f>'48　感染症統計'!$P$10</c:f>
              <c:strCache>
                <c:ptCount val="1"/>
                <c:pt idx="0">
                  <c:v>2019年</c:v>
                </c:pt>
              </c:strCache>
            </c:strRef>
          </c:tx>
          <c:spPr>
            <a:ln w="19050" cap="rnd">
              <a:solidFill>
                <a:schemeClr val="accent1"/>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2-691A-4A61-BF12-3A5977548A2F}"/>
            </c:ext>
          </c:extLst>
        </c:ser>
        <c:ser>
          <c:idx val="1"/>
          <c:order val="3"/>
          <c:tx>
            <c:strRef>
              <c:f>'48　感染症統計'!$P$11</c:f>
              <c:strCache>
                <c:ptCount val="1"/>
                <c:pt idx="0">
                  <c:v>2018年</c:v>
                </c:pt>
              </c:strCache>
            </c:strRef>
          </c:tx>
          <c:spPr>
            <a:ln w="12700" cap="rnd">
              <a:solidFill>
                <a:schemeClr val="accent2"/>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691A-4A61-BF12-3A5977548A2F}"/>
            </c:ext>
          </c:extLst>
        </c:ser>
        <c:ser>
          <c:idx val="2"/>
          <c:order val="4"/>
          <c:tx>
            <c:strRef>
              <c:f>'48　感染症統計'!$P$12</c:f>
              <c:strCache>
                <c:ptCount val="1"/>
                <c:pt idx="0">
                  <c:v>2017年</c:v>
                </c:pt>
              </c:strCache>
            </c:strRef>
          </c:tx>
          <c:spPr>
            <a:ln w="12700" cap="rnd">
              <a:solidFill>
                <a:schemeClr val="accent3"/>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691A-4A61-BF12-3A5977548A2F}"/>
            </c:ext>
          </c:extLst>
        </c:ser>
        <c:ser>
          <c:idx val="3"/>
          <c:order val="5"/>
          <c:tx>
            <c:strRef>
              <c:f>'48　感染症統計'!$P$13</c:f>
              <c:strCache>
                <c:ptCount val="1"/>
                <c:pt idx="0">
                  <c:v>2016年</c:v>
                </c:pt>
              </c:strCache>
            </c:strRef>
          </c:tx>
          <c:spPr>
            <a:ln w="12700" cap="rnd">
              <a:solidFill>
                <a:schemeClr val="accent4"/>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691A-4A61-BF12-3A5977548A2F}"/>
            </c:ext>
          </c:extLst>
        </c:ser>
        <c:ser>
          <c:idx val="4"/>
          <c:order val="6"/>
          <c:tx>
            <c:strRef>
              <c:f>'48　感染症統計'!$P$14</c:f>
              <c:strCache>
                <c:ptCount val="1"/>
                <c:pt idx="0">
                  <c:v>2015年</c:v>
                </c:pt>
              </c:strCache>
            </c:strRef>
          </c:tx>
          <c:spPr>
            <a:ln w="12700" cap="rnd">
              <a:solidFill>
                <a:schemeClr val="accent5"/>
              </a:solidFill>
              <a:round/>
            </a:ln>
            <a:effectLst/>
          </c:spPr>
          <c:marker>
            <c:symbol val="none"/>
          </c:marker>
          <c:cat>
            <c:numRef>
              <c:f>'48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0</c:v>
                </c:pt>
              </c:numCache>
            </c:numRef>
          </c:cat>
          <c:val>
            <c:numRef>
              <c:f>'48　感染症統計'!$Q$14:$AB$14</c:f>
              <c:numCache>
                <c:formatCode>#,##0_ </c:formatCode>
                <c:ptCount val="12"/>
                <c:pt idx="0">
                  <c:v>7</c:v>
                </c:pt>
                <c:pt idx="1">
                  <c:v>13</c:v>
                </c:pt>
                <c:pt idx="2">
                  <c:v>12</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691A-4A61-BF12-3A5977548A2F}"/>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1.sv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91439</xdr:colOff>
      <xdr:row>3</xdr:row>
      <xdr:rowOff>121920</xdr:rowOff>
    </xdr:from>
    <xdr:to>
      <xdr:col>18</xdr:col>
      <xdr:colOff>243570</xdr:colOff>
      <xdr:row>28</xdr:row>
      <xdr:rowOff>160020</xdr:rowOff>
    </xdr:to>
    <xdr:pic>
      <xdr:nvPicPr>
        <xdr:cNvPr id="3" name="図 2">
          <a:extLst>
            <a:ext uri="{FF2B5EF4-FFF2-40B4-BE49-F238E27FC236}">
              <a16:creationId xmlns:a16="http://schemas.microsoft.com/office/drawing/2014/main" id="{8855B1D2-DCB4-B1F5-2865-1E8B479AF17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01039" y="769620"/>
          <a:ext cx="9349471" cy="4328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137160</xdr:colOff>
      <xdr:row>18</xdr:row>
      <xdr:rowOff>7620</xdr:rowOff>
    </xdr:to>
    <xdr:pic>
      <xdr:nvPicPr>
        <xdr:cNvPr id="29" name="図 28" descr="感染性胃腸炎患者報告数　直近5シーズン">
          <a:extLst>
            <a:ext uri="{FF2B5EF4-FFF2-40B4-BE49-F238E27FC236}">
              <a16:creationId xmlns:a16="http://schemas.microsoft.com/office/drawing/2014/main" id="{FEDC87B0-80AA-32B8-8A8C-32CD3C670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9140" y="990600"/>
          <a:ext cx="719328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3.81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98068"/>
            <a:gd name="adj6" fmla="val -9535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183604</xdr:colOff>
      <xdr:row>13</xdr:row>
      <xdr:rowOff>145907</xdr:rowOff>
    </xdr:from>
    <xdr:to>
      <xdr:col>8</xdr:col>
      <xdr:colOff>506422</xdr:colOff>
      <xdr:row>15</xdr:row>
      <xdr:rowOff>110026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546304" y="269860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441159</xdr:colOff>
      <xdr:row>9</xdr:row>
      <xdr:rowOff>129941</xdr:rowOff>
    </xdr:from>
    <xdr:to>
      <xdr:col>7</xdr:col>
      <xdr:colOff>588745</xdr:colOff>
      <xdr:row>12</xdr:row>
      <xdr:rowOff>91840</xdr:rowOff>
    </xdr:to>
    <xdr:sp macro="" textlink="">
      <xdr:nvSpPr>
        <xdr:cNvPr id="2" name="右矢印 1">
          <a:extLst>
            <a:ext uri="{FF2B5EF4-FFF2-40B4-BE49-F238E27FC236}">
              <a16:creationId xmlns:a16="http://schemas.microsoft.com/office/drawing/2014/main" id="{292B3412-B2C7-4AA7-A213-C0F3D0275D48}"/>
            </a:ext>
          </a:extLst>
        </xdr:cNvPr>
        <xdr:cNvSpPr/>
      </xdr:nvSpPr>
      <xdr:spPr>
        <a:xfrm>
          <a:off x="3580599" y="3330341"/>
          <a:ext cx="764806" cy="7848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12</xdr:col>
      <xdr:colOff>1169934</xdr:colOff>
      <xdr:row>19</xdr:row>
      <xdr:rowOff>3809</xdr:rowOff>
    </xdr:from>
    <xdr:to>
      <xdr:col>12</xdr:col>
      <xdr:colOff>2259364</xdr:colOff>
      <xdr:row>23</xdr:row>
      <xdr:rowOff>30480</xdr:rowOff>
    </xdr:to>
    <xdr:pic>
      <xdr:nvPicPr>
        <xdr:cNvPr id="3" name="図 2">
          <a:extLst>
            <a:ext uri="{FF2B5EF4-FFF2-40B4-BE49-F238E27FC236}">
              <a16:creationId xmlns:a16="http://schemas.microsoft.com/office/drawing/2014/main" id="{242E4C28-512D-4C21-AF23-D60E8BC108F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593594" y="5711189"/>
          <a:ext cx="1089430" cy="1611631"/>
        </a:xfrm>
        <a:prstGeom prst="rect">
          <a:avLst/>
        </a:prstGeom>
      </xdr:spPr>
    </xdr:pic>
    <xdr:clientData/>
  </xdr:twoCellAnchor>
  <xdr:twoCellAnchor>
    <xdr:from>
      <xdr:col>1</xdr:col>
      <xdr:colOff>64169</xdr:colOff>
      <xdr:row>5</xdr:row>
      <xdr:rowOff>72189</xdr:rowOff>
    </xdr:from>
    <xdr:to>
      <xdr:col>6</xdr:col>
      <xdr:colOff>328863</xdr:colOff>
      <xdr:row>12</xdr:row>
      <xdr:rowOff>96252</xdr:rowOff>
    </xdr:to>
    <xdr:pic>
      <xdr:nvPicPr>
        <xdr:cNvPr id="4" name="図 3">
          <a:extLst>
            <a:ext uri="{FF2B5EF4-FFF2-40B4-BE49-F238E27FC236}">
              <a16:creationId xmlns:a16="http://schemas.microsoft.com/office/drawing/2014/main" id="{1023A77F-D6C2-4D35-8DF3-B49C0217B218}"/>
            </a:ext>
          </a:extLst>
        </xdr:cNvPr>
        <xdr:cNvPicPr>
          <a:picLocks noChangeAspect="1"/>
        </xdr:cNvPicPr>
      </xdr:nvPicPr>
      <xdr:blipFill>
        <a:blip xmlns:r="http://schemas.openxmlformats.org/officeDocument/2006/relationships" r:embed="rId2"/>
        <a:stretch>
          <a:fillRect/>
        </a:stretch>
      </xdr:blipFill>
      <xdr:spPr>
        <a:xfrm>
          <a:off x="399449" y="2281989"/>
          <a:ext cx="3068854" cy="1837623"/>
        </a:xfrm>
        <a:prstGeom prst="rect">
          <a:avLst/>
        </a:prstGeom>
      </xdr:spPr>
    </xdr:pic>
    <xdr:clientData/>
  </xdr:twoCellAnchor>
  <xdr:twoCellAnchor>
    <xdr:from>
      <xdr:col>1</xdr:col>
      <xdr:colOff>40105</xdr:colOff>
      <xdr:row>11</xdr:row>
      <xdr:rowOff>240632</xdr:rowOff>
    </xdr:from>
    <xdr:to>
      <xdr:col>6</xdr:col>
      <xdr:colOff>327737</xdr:colOff>
      <xdr:row>16</xdr:row>
      <xdr:rowOff>48127</xdr:rowOff>
    </xdr:to>
    <xdr:pic>
      <xdr:nvPicPr>
        <xdr:cNvPr id="5" name="図 4">
          <a:extLst>
            <a:ext uri="{FF2B5EF4-FFF2-40B4-BE49-F238E27FC236}">
              <a16:creationId xmlns:a16="http://schemas.microsoft.com/office/drawing/2014/main" id="{2FC14239-600E-463F-940A-8D1E990B410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75385" y="3989672"/>
          <a:ext cx="3091792" cy="1179095"/>
        </a:xfrm>
        <a:prstGeom prst="rect">
          <a:avLst/>
        </a:prstGeom>
      </xdr:spPr>
    </xdr:pic>
    <xdr:clientData/>
  </xdr:twoCellAnchor>
  <xdr:twoCellAnchor>
    <xdr:from>
      <xdr:col>0</xdr:col>
      <xdr:colOff>336883</xdr:colOff>
      <xdr:row>15</xdr:row>
      <xdr:rowOff>252263</xdr:rowOff>
    </xdr:from>
    <xdr:to>
      <xdr:col>6</xdr:col>
      <xdr:colOff>376989</xdr:colOff>
      <xdr:row>16</xdr:row>
      <xdr:rowOff>272716</xdr:rowOff>
    </xdr:to>
    <xdr:sp macro="" textlink="">
      <xdr:nvSpPr>
        <xdr:cNvPr id="6" name="テキスト ボックス 5">
          <a:extLst>
            <a:ext uri="{FF2B5EF4-FFF2-40B4-BE49-F238E27FC236}">
              <a16:creationId xmlns:a16="http://schemas.microsoft.com/office/drawing/2014/main" id="{C6431B09-8288-4926-9F07-DCA919727996}"/>
            </a:ext>
          </a:extLst>
        </xdr:cNvPr>
        <xdr:cNvSpPr txBox="1"/>
      </xdr:nvSpPr>
      <xdr:spPr>
        <a:xfrm>
          <a:off x="336883" y="5098583"/>
          <a:ext cx="3179546" cy="294773"/>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chemeClr val="bg1"/>
              </a:solidFill>
            </a:rPr>
            <a:t>加熱温度、冷却温度と時間　時間内提供</a:t>
          </a:r>
        </a:p>
      </xdr:txBody>
    </xdr:sp>
    <xdr:clientData/>
  </xdr:twoCellAnchor>
  <xdr:twoCellAnchor>
    <xdr:from>
      <xdr:col>1</xdr:col>
      <xdr:colOff>32084</xdr:colOff>
      <xdr:row>5</xdr:row>
      <xdr:rowOff>53341</xdr:rowOff>
    </xdr:from>
    <xdr:to>
      <xdr:col>6</xdr:col>
      <xdr:colOff>352927</xdr:colOff>
      <xdr:row>15</xdr:row>
      <xdr:rowOff>256675</xdr:rowOff>
    </xdr:to>
    <xdr:sp macro="" textlink="">
      <xdr:nvSpPr>
        <xdr:cNvPr id="7" name="正方形/長方形 6">
          <a:extLst>
            <a:ext uri="{FF2B5EF4-FFF2-40B4-BE49-F238E27FC236}">
              <a16:creationId xmlns:a16="http://schemas.microsoft.com/office/drawing/2014/main" id="{0C0D320C-1326-4B20-AFFF-883852BE2250}"/>
            </a:ext>
          </a:extLst>
        </xdr:cNvPr>
        <xdr:cNvSpPr/>
      </xdr:nvSpPr>
      <xdr:spPr>
        <a:xfrm>
          <a:off x="367364" y="2263141"/>
          <a:ext cx="3125003" cy="2839854"/>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1.03% :</a:t>
          </a:r>
          <a:r>
            <a:rPr kumimoji="1" lang="ja-JP" altLang="en-US" sz="1400" b="1">
              <a:solidFill>
                <a:srgbClr val="FFFF00"/>
              </a:solidFill>
            </a:rPr>
            <a:t>　</a:t>
          </a:r>
          <a:r>
            <a:rPr kumimoji="1" lang="en-US" altLang="ja-JP" sz="1400" b="1">
              <a:solidFill>
                <a:srgbClr val="FFFF00"/>
              </a:solidFill>
            </a:rPr>
            <a:t>0.01%</a:t>
          </a:r>
          <a:r>
            <a:rPr kumimoji="1" lang="ja-JP" altLang="en-US" sz="1400" b="1">
              <a:solidFill>
                <a:srgbClr val="FFFF00"/>
              </a:solidFill>
            </a:rPr>
            <a:t>減少</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54</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　　　　　</a:t>
          </a:r>
          <a:r>
            <a:rPr lang="en-US" altLang="ja-JP" sz="2000" b="1" i="0">
              <a:solidFill>
                <a:schemeClr val="dk1"/>
              </a:solidFill>
              <a:effectLst/>
              <a:latin typeface="+mn-lt"/>
              <a:ea typeface="+mn-ea"/>
              <a:cs typeface="+mn-cs"/>
            </a:rPr>
            <a:t>12</a:t>
          </a:r>
          <a:r>
            <a:rPr lang="ja-JP" altLang="en-US" sz="2000" b="1" i="0">
              <a:solidFill>
                <a:schemeClr val="dk1"/>
              </a:solidFill>
              <a:effectLst/>
              <a:latin typeface="+mn-lt"/>
              <a:ea typeface="+mn-ea"/>
              <a:cs typeface="+mn-cs"/>
            </a:rPr>
            <a:t>月に入り米国、ブラジル、中国の新規感染者が増加している。また検査の陽性率ではイスラエルが急増している。新たな変異株の搭乗でなければよいが。　　　　　更に今感染拡大の中心は、東アジアにある。日本、韓国、台湾、東中国。　　　　　　　経済活動の再開、人の交流再開で感染は増えていく条件がそろっている。　　　　　　　　ワクチンが行き届き、飲み薬の開発、抗原検査キットがいつでも手に入り、重篤感染者が</a:t>
          </a:r>
          <a:r>
            <a:rPr lang="en-US" altLang="ja-JP" sz="2000" b="1" i="0">
              <a:solidFill>
                <a:schemeClr val="dk1"/>
              </a:solidFill>
              <a:effectLst/>
              <a:latin typeface="+mn-lt"/>
              <a:ea typeface="+mn-ea"/>
              <a:cs typeface="+mn-cs"/>
            </a:rPr>
            <a:t>0.1%</a:t>
          </a:r>
          <a:r>
            <a:rPr lang="ja-JP" altLang="en-US" sz="2000" b="1" i="0">
              <a:solidFill>
                <a:schemeClr val="dk1"/>
              </a:solidFill>
              <a:effectLst/>
              <a:latin typeface="+mn-lt"/>
              <a:ea typeface="+mn-ea"/>
              <a:cs typeface="+mn-cs"/>
            </a:rPr>
            <a:t>程度、いよいよ</a:t>
          </a:r>
          <a:r>
            <a:rPr lang="en-US" altLang="ja-JP" sz="2000" b="1" i="0">
              <a:solidFill>
                <a:schemeClr val="dk1"/>
              </a:solidFill>
              <a:effectLst/>
              <a:latin typeface="+mn-lt"/>
              <a:ea typeface="+mn-ea"/>
              <a:cs typeface="+mn-cs"/>
            </a:rPr>
            <a:t>2023</a:t>
          </a:r>
          <a:r>
            <a:rPr lang="ja-JP" altLang="en-US" sz="2000" b="1" i="0">
              <a:solidFill>
                <a:schemeClr val="dk1"/>
              </a:solidFill>
              <a:effectLst/>
              <a:latin typeface="+mn-lt"/>
              <a:ea typeface="+mn-ea"/>
              <a:cs typeface="+mn-cs"/>
            </a:rPr>
            <a:t>年は、感染症改正となる。</a:t>
          </a:r>
          <a:endParaRPr lang="en-US" altLang="ja-JP" sz="2000" b="1" i="0">
            <a:solidFill>
              <a:schemeClr val="dk1"/>
            </a:solidFill>
            <a:effectLst/>
            <a:latin typeface="+mn-lt"/>
            <a:ea typeface="+mn-ea"/>
            <a:cs typeface="+mn-cs"/>
          </a:endParaRP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1463040</xdr:colOff>
      <xdr:row>0</xdr:row>
      <xdr:rowOff>365760</xdr:rowOff>
    </xdr:from>
    <xdr:to>
      <xdr:col>5</xdr:col>
      <xdr:colOff>375920</xdr:colOff>
      <xdr:row>2</xdr:row>
      <xdr:rowOff>3332481</xdr:rowOff>
    </xdr:to>
    <xdr:pic>
      <xdr:nvPicPr>
        <xdr:cNvPr id="7" name="図 6">
          <a:extLst>
            <a:ext uri="{FF2B5EF4-FFF2-40B4-BE49-F238E27FC236}">
              <a16:creationId xmlns:a16="http://schemas.microsoft.com/office/drawing/2014/main" id="{F2733534-9E39-21BE-298E-A974AA614E3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336800" y="365760"/>
          <a:ext cx="4165600" cy="37592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68540" y="7940041"/>
          <a:ext cx="4553463" cy="261674"/>
        </a:xfrm>
        <a:prstGeom prst="rect">
          <a:avLst/>
        </a:prstGeom>
      </xdr:spPr>
    </xdr:pic>
    <xdr:clientData/>
  </xdr:oneCellAnchor>
  <xdr:twoCellAnchor>
    <xdr:from>
      <xdr:col>18</xdr:col>
      <xdr:colOff>18887</xdr:colOff>
      <xdr:row>22</xdr:row>
      <xdr:rowOff>24319</xdr:rowOff>
    </xdr:from>
    <xdr:to>
      <xdr:col>25</xdr:col>
      <xdr:colOff>210766</xdr:colOff>
      <xdr:row>45</xdr:row>
      <xdr:rowOff>8107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417100" y="3777574"/>
          <a:ext cx="3426326" cy="387485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11</xdr:col>
      <xdr:colOff>194553</xdr:colOff>
      <xdr:row>45</xdr:row>
      <xdr:rowOff>40532</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59717" y="3895117"/>
          <a:ext cx="3358070" cy="378973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13</xdr:col>
      <xdr:colOff>1173191</xdr:colOff>
      <xdr:row>41</xdr:row>
      <xdr:rowOff>168688</xdr:rowOff>
    </xdr:to>
    <xdr:pic>
      <xdr:nvPicPr>
        <xdr:cNvPr id="4" name="図 3">
          <a:extLst>
            <a:ext uri="{FF2B5EF4-FFF2-40B4-BE49-F238E27FC236}">
              <a16:creationId xmlns:a16="http://schemas.microsoft.com/office/drawing/2014/main" id="{B647CCD8-C739-54A7-A446-F22C4AF8C84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0508901"/>
          <a:ext cx="9228620" cy="53268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kahoku.news/articles/20221207khn000041.html" TargetMode="External"/><Relationship Id="rId2" Type="http://schemas.openxmlformats.org/officeDocument/2006/relationships/hyperlink" Target="https://news.yahoo.co.jp/articles/103e61f314326e5dfa2c7eb1132f8f7369344417" TargetMode="External"/><Relationship Id="rId1" Type="http://schemas.openxmlformats.org/officeDocument/2006/relationships/hyperlink" Target="https://news.ntv.co.jp/nnn/111wc1upksu2vh35z6k" TargetMode="External"/><Relationship Id="rId5" Type="http://schemas.openxmlformats.org/officeDocument/2006/relationships/printerSettings" Target="../printerSettings/printerSettings6.bin"/><Relationship Id="rId4" Type="http://schemas.openxmlformats.org/officeDocument/2006/relationships/hyperlink" Target="https://www.viet-jo.com/news/sanmen/221202120751.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3.nhk.or.jp/news/html/20221206/k10013914021000.html" TargetMode="External"/><Relationship Id="rId13" Type="http://schemas.openxmlformats.org/officeDocument/2006/relationships/printerSettings" Target="../printerSettings/printerSettings7.bin"/><Relationship Id="rId3" Type="http://schemas.openxmlformats.org/officeDocument/2006/relationships/hyperlink" Target="https://www.jetro.go.jp/biznews/2022/12/3b1eda0b4266d9fc.html" TargetMode="External"/><Relationship Id="rId7" Type="http://schemas.openxmlformats.org/officeDocument/2006/relationships/hyperlink" Target="https://www.nikkei.com/article/DGXZQOUB1150T0R11C22A1000000/" TargetMode="External"/><Relationship Id="rId12" Type="http://schemas.openxmlformats.org/officeDocument/2006/relationships/hyperlink" Target="https://www.jetro.go.jp/biznews/2022/12/aace7c4bc5a48176.html" TargetMode="External"/><Relationship Id="rId2" Type="http://schemas.openxmlformats.org/officeDocument/2006/relationships/hyperlink" Target="https://www.jetro.go.jp/biznews/2022/12/8344cfec52cba496.html" TargetMode="External"/><Relationship Id="rId1" Type="http://schemas.openxmlformats.org/officeDocument/2006/relationships/hyperlink" Target="https://news.nissyoku.co.jp/flash/887707" TargetMode="External"/><Relationship Id="rId6" Type="http://schemas.openxmlformats.org/officeDocument/2006/relationships/hyperlink" Target="https://www.excite.co.jp/news/article/CrankinTrend_E118819/image/1/" TargetMode="External"/><Relationship Id="rId11" Type="http://schemas.openxmlformats.org/officeDocument/2006/relationships/hyperlink" Target="https://www.nna.jp/news/2446412" TargetMode="External"/><Relationship Id="rId5" Type="http://schemas.openxmlformats.org/officeDocument/2006/relationships/hyperlink" Target="https://diamond-rm.net/overseas/chinaeastasianews/275874/" TargetMode="External"/><Relationship Id="rId10" Type="http://schemas.openxmlformats.org/officeDocument/2006/relationships/hyperlink" Target="https://motor-fan.jp/genroq/article/57515/" TargetMode="External"/><Relationship Id="rId4" Type="http://schemas.openxmlformats.org/officeDocument/2006/relationships/hyperlink" Target="https://www.nna.jp/news/2447169?media=bn&amp;country=spd&amp;type=3&amp;free=0" TargetMode="External"/><Relationship Id="rId9" Type="http://schemas.openxmlformats.org/officeDocument/2006/relationships/hyperlink" Target="https://news.yahoo.co.jp/articles/40adbaa7a92512f333ee49ef7e3c2e41e3ae860a"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A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6" t="s">
        <v>443</v>
      </c>
      <c r="B1" s="217"/>
      <c r="C1" s="217" t="s">
        <v>246</v>
      </c>
      <c r="D1" s="217"/>
      <c r="E1" s="217"/>
      <c r="F1" s="217"/>
      <c r="G1" s="217"/>
      <c r="H1" s="217"/>
      <c r="I1" s="119"/>
    </row>
    <row r="2" spans="1:10">
      <c r="A2" s="218" t="s">
        <v>121</v>
      </c>
      <c r="B2" s="219"/>
      <c r="C2" s="219"/>
      <c r="D2" s="219"/>
      <c r="E2" s="219"/>
      <c r="F2" s="219"/>
      <c r="G2" s="219"/>
      <c r="H2" s="219"/>
      <c r="I2" s="119"/>
    </row>
    <row r="3" spans="1:10" ht="15.75" customHeight="1">
      <c r="A3" s="581" t="s">
        <v>29</v>
      </c>
      <c r="B3" s="582"/>
      <c r="C3" s="582"/>
      <c r="D3" s="582"/>
      <c r="E3" s="582"/>
      <c r="F3" s="582"/>
      <c r="G3" s="582"/>
      <c r="H3" s="583"/>
      <c r="I3" s="119"/>
    </row>
    <row r="4" spans="1:10">
      <c r="A4" s="218" t="s">
        <v>192</v>
      </c>
      <c r="B4" s="219"/>
      <c r="C4" s="219"/>
      <c r="D4" s="219"/>
      <c r="E4" s="219"/>
      <c r="F4" s="219"/>
      <c r="G4" s="219"/>
      <c r="H4" s="219"/>
      <c r="I4" s="119"/>
    </row>
    <row r="5" spans="1:10">
      <c r="A5" s="218" t="s">
        <v>122</v>
      </c>
      <c r="B5" s="219"/>
      <c r="C5" s="219"/>
      <c r="D5" s="219"/>
      <c r="E5" s="219"/>
      <c r="F5" s="219"/>
      <c r="G5" s="219"/>
      <c r="H5" s="219"/>
      <c r="I5" s="119"/>
    </row>
    <row r="6" spans="1:10">
      <c r="A6" s="220" t="s">
        <v>121</v>
      </c>
      <c r="B6" s="221"/>
      <c r="C6" s="221"/>
      <c r="D6" s="221"/>
      <c r="E6" s="221"/>
      <c r="F6" s="221"/>
      <c r="G6" s="221"/>
      <c r="H6" s="221"/>
      <c r="I6" s="119"/>
    </row>
    <row r="7" spans="1:10">
      <c r="A7" s="220" t="s">
        <v>123</v>
      </c>
      <c r="B7" s="221"/>
      <c r="C7" s="221"/>
      <c r="D7" s="221"/>
      <c r="E7" s="221"/>
      <c r="F7" s="221"/>
      <c r="G7" s="221"/>
      <c r="H7" s="221"/>
      <c r="I7" s="119"/>
    </row>
    <row r="8" spans="1:10">
      <c r="A8" s="222" t="s">
        <v>124</v>
      </c>
      <c r="B8" s="223"/>
      <c r="C8" s="223"/>
      <c r="D8" s="223"/>
      <c r="E8" s="223"/>
      <c r="F8" s="223"/>
      <c r="G8" s="223"/>
      <c r="H8" s="223"/>
      <c r="I8" s="119"/>
    </row>
    <row r="9" spans="1:10" ht="15" customHeight="1">
      <c r="A9" s="265" t="s">
        <v>125</v>
      </c>
      <c r="B9" s="266" t="str">
        <f>+'48　食中毒記事等 '!A2</f>
        <v>高松市内の居酒屋で食中毒</v>
      </c>
      <c r="C9" s="267"/>
      <c r="D9" s="267"/>
      <c r="E9" s="267"/>
      <c r="F9" s="267"/>
      <c r="G9" s="267"/>
      <c r="H9" s="267"/>
      <c r="I9" s="119"/>
    </row>
    <row r="10" spans="1:10" ht="15" customHeight="1">
      <c r="A10" s="265" t="s">
        <v>126</v>
      </c>
      <c r="B10" s="266" t="str">
        <f>+'[1]40　ノロウイルス関連情報 '!H72</f>
        <v>管理レベル「1」　</v>
      </c>
      <c r="C10" s="266" t="s">
        <v>258</v>
      </c>
      <c r="D10" s="268">
        <f>+'48　ノロウイルス関連情報 '!G73</f>
        <v>3.81</v>
      </c>
      <c r="E10" s="266" t="s">
        <v>259</v>
      </c>
      <c r="F10" s="269">
        <f>+'48　ノロウイルス関連情報 '!I73</f>
        <v>0.58999999999999986</v>
      </c>
      <c r="G10" s="267" t="s">
        <v>29</v>
      </c>
      <c r="H10" s="267"/>
      <c r="I10" s="119"/>
    </row>
    <row r="11" spans="1:10" s="138" customFormat="1" ht="15" customHeight="1">
      <c r="A11" s="270" t="s">
        <v>127</v>
      </c>
      <c r="B11" s="587">
        <f>+'47残留農薬　等 '!A2</f>
        <v>0</v>
      </c>
      <c r="C11" s="587"/>
      <c r="D11" s="587"/>
      <c r="E11" s="587"/>
      <c r="F11" s="587"/>
      <c r="G11" s="587"/>
      <c r="H11" s="271"/>
      <c r="I11" s="137"/>
      <c r="J11" s="138" t="s">
        <v>128</v>
      </c>
    </row>
    <row r="12" spans="1:10" ht="15" customHeight="1">
      <c r="A12" s="265" t="s">
        <v>129</v>
      </c>
      <c r="B12" s="266" t="str">
        <f>+'48　食品表示'!A2</f>
        <v>ヤマザキ チョコバナナクレープ 一部中身違いアレルゲン表示欠落</v>
      </c>
      <c r="C12" s="267"/>
      <c r="D12" s="267"/>
      <c r="E12" s="267"/>
      <c r="F12" s="267"/>
      <c r="G12" s="267"/>
      <c r="H12" s="267"/>
      <c r="I12" s="119"/>
    </row>
    <row r="13" spans="1:10" ht="15" customHeight="1">
      <c r="A13" s="265" t="s">
        <v>130</v>
      </c>
      <c r="B13" s="272" t="str">
        <f>+'48　海外情報'!A2</f>
        <v>工業省による食品用プラ製器具の工業規格義務化の詳細明らかに(タイ) ｜ - ジェトロ</v>
      </c>
      <c r="C13" s="267" t="str">
        <f>+'48　海外情報'!B3</f>
        <v>タイ</v>
      </c>
      <c r="D13" s="267"/>
      <c r="E13" s="267"/>
      <c r="F13" s="267"/>
      <c r="G13" s="267"/>
      <c r="H13" s="267"/>
      <c r="I13" s="119"/>
    </row>
    <row r="14" spans="1:10" ht="15" customHeight="1">
      <c r="A14" s="272" t="s">
        <v>131</v>
      </c>
      <c r="B14" s="273" t="str">
        <f>+'48　海外情報'!A5</f>
        <v>米海洋大気局、海産哺乳類保護法に基づく輸入規制の施行を2024年1月に延期(米国) ｜ - ジェトロ</v>
      </c>
      <c r="C14" s="584" t="str">
        <f>+'48　海外情報'!B6</f>
        <v>米国</v>
      </c>
      <c r="D14" s="584"/>
      <c r="E14" s="584"/>
      <c r="F14" s="584"/>
      <c r="G14" s="584"/>
      <c r="H14" s="585"/>
      <c r="I14" s="119"/>
    </row>
    <row r="15" spans="1:10" ht="15" customHeight="1">
      <c r="A15" s="265" t="s">
        <v>132</v>
      </c>
      <c r="B15" s="266" t="str">
        <f>+'48　感染症統計'!A20</f>
        <v>※2022年 第48週（11/28～12/4） 現在</v>
      </c>
      <c r="C15" s="267"/>
      <c r="D15" s="266" t="s">
        <v>21</v>
      </c>
      <c r="E15" s="267"/>
      <c r="F15" s="267"/>
      <c r="G15" s="267"/>
      <c r="H15" s="267"/>
      <c r="I15" s="119"/>
    </row>
    <row r="16" spans="1:10" ht="15" customHeight="1">
      <c r="A16" s="265" t="s">
        <v>133</v>
      </c>
      <c r="B16" s="586" t="str">
        <f>+'48　感染症情報'!B2</f>
        <v>2022年 第47週（11月21日〜 11月27日）</v>
      </c>
      <c r="C16" s="586"/>
      <c r="D16" s="586"/>
      <c r="E16" s="586"/>
      <c r="F16" s="586"/>
      <c r="G16" s="586"/>
      <c r="H16" s="267"/>
      <c r="I16" s="119"/>
    </row>
    <row r="17" spans="1:9" ht="15" customHeight="1">
      <c r="A17" s="265" t="s">
        <v>230</v>
      </c>
      <c r="B17" s="420" t="str">
        <f>+'48  衛生訓話'!A2</f>
        <v>今週のお題( 調理する加熱温度・時間をきめていますか)</v>
      </c>
      <c r="C17" s="267"/>
      <c r="D17" s="267"/>
      <c r="E17" s="267"/>
      <c r="F17" s="274"/>
      <c r="G17" s="267"/>
      <c r="H17" s="267"/>
      <c r="I17" s="119"/>
    </row>
    <row r="18" spans="1:9" ht="15" customHeight="1">
      <c r="A18" s="265" t="s">
        <v>137</v>
      </c>
      <c r="B18" s="267" t="str">
        <f>+'48　新型コロナウイルス情報'!C4</f>
        <v>今週の新型コロナ 新規感染者数　世界で378万人(対前週の増減 : 10万人増加)</v>
      </c>
      <c r="C18" s="267"/>
      <c r="D18" s="267"/>
      <c r="E18" s="267"/>
      <c r="F18" s="267" t="s">
        <v>21</v>
      </c>
      <c r="G18" s="267"/>
      <c r="H18" s="267"/>
      <c r="I18" s="119"/>
    </row>
    <row r="19" spans="1:9" ht="15" customHeight="1">
      <c r="A19" s="265" t="s">
        <v>195</v>
      </c>
      <c r="B19" s="267" t="str">
        <f>+スポンサー公告!B2</f>
        <v>大好評　うちのわんちゃんにも　一つ用意します</v>
      </c>
      <c r="C19" s="267"/>
      <c r="D19" s="267"/>
      <c r="E19" s="267"/>
      <c r="F19" s="267"/>
      <c r="G19" s="267"/>
      <c r="H19" s="267"/>
      <c r="I19" s="119"/>
    </row>
    <row r="20" spans="1:9">
      <c r="A20" s="222" t="s">
        <v>124</v>
      </c>
      <c r="B20" s="223"/>
      <c r="C20" s="223"/>
      <c r="D20" s="223"/>
      <c r="E20" s="223"/>
      <c r="F20" s="223"/>
      <c r="G20" s="223"/>
      <c r="H20" s="223"/>
      <c r="I20" s="119"/>
    </row>
    <row r="21" spans="1:9">
      <c r="A21" s="220" t="s">
        <v>21</v>
      </c>
      <c r="B21" s="221"/>
      <c r="C21" s="221"/>
      <c r="D21" s="221"/>
      <c r="E21" s="221"/>
      <c r="F21" s="221"/>
      <c r="G21" s="221"/>
      <c r="H21" s="221"/>
      <c r="I21" s="119"/>
    </row>
    <row r="22" spans="1:9">
      <c r="A22" s="120" t="s">
        <v>134</v>
      </c>
      <c r="I22" s="119"/>
    </row>
    <row r="23" spans="1:9">
      <c r="A23" s="119"/>
      <c r="I23" s="119"/>
    </row>
    <row r="24" spans="1:9">
      <c r="A24" s="119"/>
      <c r="I24" s="119"/>
    </row>
    <row r="25" spans="1:9">
      <c r="A25" s="119"/>
      <c r="I25" s="119"/>
    </row>
    <row r="26" spans="1:9">
      <c r="A26" s="119"/>
      <c r="I26" s="119"/>
    </row>
    <row r="27" spans="1:9">
      <c r="A27" s="119"/>
      <c r="I27" s="119"/>
    </row>
    <row r="28" spans="1:9">
      <c r="A28" s="119"/>
      <c r="I28" s="119"/>
    </row>
    <row r="29" spans="1:9">
      <c r="A29" s="119"/>
      <c r="I29" s="119"/>
    </row>
    <row r="30" spans="1:9">
      <c r="A30" s="119"/>
      <c r="I30" s="119"/>
    </row>
    <row r="31" spans="1:9">
      <c r="A31" s="119"/>
      <c r="I31" s="119"/>
    </row>
    <row r="32" spans="1:9">
      <c r="A32" s="119"/>
      <c r="I32" s="119"/>
    </row>
    <row r="33" spans="1:9" ht="13.8" thickBot="1">
      <c r="A33" s="121"/>
      <c r="B33" s="122"/>
      <c r="C33" s="122"/>
      <c r="D33" s="122"/>
      <c r="E33" s="122"/>
      <c r="F33" s="122"/>
      <c r="G33" s="122"/>
      <c r="H33" s="122"/>
      <c r="I33" s="119"/>
    </row>
    <row r="34" spans="1:9" ht="13.8" thickTop="1"/>
    <row r="37" spans="1:9" ht="24.6">
      <c r="A37" s="151" t="s">
        <v>158</v>
      </c>
    </row>
    <row r="38" spans="1:9" ht="40.5" customHeight="1">
      <c r="A38" s="588" t="s">
        <v>159</v>
      </c>
      <c r="B38" s="588"/>
      <c r="C38" s="588"/>
      <c r="D38" s="588"/>
      <c r="E38" s="588"/>
      <c r="F38" s="588"/>
      <c r="G38" s="588"/>
    </row>
    <row r="39" spans="1:9" ht="30.75" customHeight="1">
      <c r="A39" s="592" t="s">
        <v>160</v>
      </c>
      <c r="B39" s="592"/>
      <c r="C39" s="592"/>
      <c r="D39" s="592"/>
      <c r="E39" s="592"/>
      <c r="F39" s="592"/>
      <c r="G39" s="592"/>
    </row>
    <row r="40" spans="1:9" ht="15">
      <c r="A40" s="152"/>
    </row>
    <row r="41" spans="1:9" ht="69.75" customHeight="1">
      <c r="A41" s="590" t="s">
        <v>168</v>
      </c>
      <c r="B41" s="590"/>
      <c r="C41" s="590"/>
      <c r="D41" s="590"/>
      <c r="E41" s="590"/>
      <c r="F41" s="590"/>
      <c r="G41" s="590"/>
    </row>
    <row r="42" spans="1:9" ht="35.25" customHeight="1">
      <c r="A42" s="592" t="s">
        <v>161</v>
      </c>
      <c r="B42" s="592"/>
      <c r="C42" s="592"/>
      <c r="D42" s="592"/>
      <c r="E42" s="592"/>
      <c r="F42" s="592"/>
      <c r="G42" s="592"/>
    </row>
    <row r="43" spans="1:9" ht="59.25" customHeight="1">
      <c r="A43" s="590" t="s">
        <v>162</v>
      </c>
      <c r="B43" s="590"/>
      <c r="C43" s="590"/>
      <c r="D43" s="590"/>
      <c r="E43" s="590"/>
      <c r="F43" s="590"/>
      <c r="G43" s="590"/>
    </row>
    <row r="44" spans="1:9" ht="15">
      <c r="A44" s="153"/>
    </row>
    <row r="45" spans="1:9" ht="27.75" customHeight="1">
      <c r="A45" s="591" t="s">
        <v>163</v>
      </c>
      <c r="B45" s="591"/>
      <c r="C45" s="591"/>
      <c r="D45" s="591"/>
      <c r="E45" s="591"/>
      <c r="F45" s="591"/>
      <c r="G45" s="591"/>
    </row>
    <row r="46" spans="1:9" ht="53.25" customHeight="1">
      <c r="A46" s="589" t="s">
        <v>169</v>
      </c>
      <c r="B46" s="590"/>
      <c r="C46" s="590"/>
      <c r="D46" s="590"/>
      <c r="E46" s="590"/>
      <c r="F46" s="590"/>
      <c r="G46" s="590"/>
    </row>
    <row r="47" spans="1:9" ht="15">
      <c r="A47" s="153"/>
    </row>
    <row r="48" spans="1:9" ht="32.25" customHeight="1">
      <c r="A48" s="591" t="s">
        <v>164</v>
      </c>
      <c r="B48" s="591"/>
      <c r="C48" s="591"/>
      <c r="D48" s="591"/>
      <c r="E48" s="591"/>
      <c r="F48" s="591"/>
      <c r="G48" s="591"/>
    </row>
    <row r="49" spans="1:7" ht="15">
      <c r="A49" s="152"/>
    </row>
    <row r="50" spans="1:7" ht="87" customHeight="1">
      <c r="A50" s="589" t="s">
        <v>170</v>
      </c>
      <c r="B50" s="590"/>
      <c r="C50" s="590"/>
      <c r="D50" s="590"/>
      <c r="E50" s="590"/>
      <c r="F50" s="590"/>
      <c r="G50" s="590"/>
    </row>
    <row r="51" spans="1:7" ht="15">
      <c r="A51" s="153"/>
    </row>
    <row r="52" spans="1:7" ht="32.25" customHeight="1">
      <c r="A52" s="591" t="s">
        <v>165</v>
      </c>
      <c r="B52" s="591"/>
      <c r="C52" s="591"/>
      <c r="D52" s="591"/>
      <c r="E52" s="591"/>
      <c r="F52" s="591"/>
      <c r="G52" s="591"/>
    </row>
    <row r="53" spans="1:7" ht="29.25" customHeight="1">
      <c r="A53" s="590" t="s">
        <v>166</v>
      </c>
      <c r="B53" s="590"/>
      <c r="C53" s="590"/>
      <c r="D53" s="590"/>
      <c r="E53" s="590"/>
      <c r="F53" s="590"/>
      <c r="G53" s="590"/>
    </row>
    <row r="54" spans="1:7" ht="15">
      <c r="A54" s="153"/>
    </row>
    <row r="55" spans="1:7" s="138" customFormat="1" ht="110.25" customHeight="1">
      <c r="A55" s="593" t="s">
        <v>171</v>
      </c>
      <c r="B55" s="594"/>
      <c r="C55" s="594"/>
      <c r="D55" s="594"/>
      <c r="E55" s="594"/>
      <c r="F55" s="594"/>
      <c r="G55" s="594"/>
    </row>
    <row r="56" spans="1:7" ht="34.5" customHeight="1">
      <c r="A56" s="592" t="s">
        <v>167</v>
      </c>
      <c r="B56" s="592"/>
      <c r="C56" s="592"/>
      <c r="D56" s="592"/>
      <c r="E56" s="592"/>
      <c r="F56" s="592"/>
      <c r="G56" s="592"/>
    </row>
    <row r="57" spans="1:7" ht="114" customHeight="1">
      <c r="A57" s="589" t="s">
        <v>172</v>
      </c>
      <c r="B57" s="590"/>
      <c r="C57" s="590"/>
      <c r="D57" s="590"/>
      <c r="E57" s="590"/>
      <c r="F57" s="590"/>
      <c r="G57" s="590"/>
    </row>
    <row r="58" spans="1:7" ht="109.5" customHeight="1">
      <c r="A58" s="590"/>
      <c r="B58" s="590"/>
      <c r="C58" s="590"/>
      <c r="D58" s="590"/>
      <c r="E58" s="590"/>
      <c r="F58" s="590"/>
      <c r="G58" s="590"/>
    </row>
    <row r="59" spans="1:7" ht="15">
      <c r="A59" s="153"/>
    </row>
    <row r="60" spans="1:7" s="150" customFormat="1" ht="57.75" customHeight="1">
      <c r="A60" s="590"/>
      <c r="B60" s="590"/>
      <c r="C60" s="590"/>
      <c r="D60" s="590"/>
      <c r="E60" s="590"/>
      <c r="F60" s="590"/>
      <c r="G60" s="590"/>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26"/>
  <sheetViews>
    <sheetView view="pageBreakPreview" zoomScaleNormal="100" zoomScaleSheetLayoutView="100" workbookViewId="0">
      <selection activeCell="G12" sqref="G12"/>
    </sheetView>
  </sheetViews>
  <sheetFormatPr defaultColWidth="9" defaultRowHeight="13.2"/>
  <cols>
    <col min="1" max="1" width="21.33203125" style="43" customWidth="1"/>
    <col min="2" max="2" width="19.77734375" style="43" customWidth="1"/>
    <col min="3" max="3" width="80.21875" style="377"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95" t="s">
        <v>287</v>
      </c>
      <c r="B1" s="396" t="s">
        <v>223</v>
      </c>
      <c r="C1" s="397" t="s">
        <v>248</v>
      </c>
      <c r="D1" s="398" t="s">
        <v>25</v>
      </c>
      <c r="E1" s="399" t="s">
        <v>26</v>
      </c>
    </row>
    <row r="2" spans="1:5" s="128" customFormat="1" ht="22.95" customHeight="1">
      <c r="A2" s="550" t="s">
        <v>371</v>
      </c>
      <c r="B2" s="551" t="s">
        <v>372</v>
      </c>
      <c r="C2" s="575" t="s">
        <v>406</v>
      </c>
      <c r="D2" s="552">
        <v>44903</v>
      </c>
      <c r="E2" s="553">
        <v>44904</v>
      </c>
    </row>
    <row r="3" spans="1:5" s="128" customFormat="1" ht="22.95" customHeight="1">
      <c r="A3" s="550" t="s">
        <v>373</v>
      </c>
      <c r="B3" s="551" t="s">
        <v>374</v>
      </c>
      <c r="C3" s="574" t="s">
        <v>407</v>
      </c>
      <c r="D3" s="552">
        <v>44903</v>
      </c>
      <c r="E3" s="553">
        <v>44904</v>
      </c>
    </row>
    <row r="4" spans="1:5" s="128" customFormat="1" ht="22.95" customHeight="1">
      <c r="A4" s="550" t="s">
        <v>371</v>
      </c>
      <c r="B4" s="551" t="s">
        <v>375</v>
      </c>
      <c r="C4" s="551" t="s">
        <v>408</v>
      </c>
      <c r="D4" s="552">
        <v>44903</v>
      </c>
      <c r="E4" s="553">
        <v>44904</v>
      </c>
    </row>
    <row r="5" spans="1:5" s="128" customFormat="1" ht="22.95" customHeight="1">
      <c r="A5" s="550" t="s">
        <v>373</v>
      </c>
      <c r="B5" s="551" t="s">
        <v>376</v>
      </c>
      <c r="C5" s="551" t="s">
        <v>409</v>
      </c>
      <c r="D5" s="552">
        <v>44902</v>
      </c>
      <c r="E5" s="553">
        <v>44903</v>
      </c>
    </row>
    <row r="6" spans="1:5" s="128" customFormat="1" ht="22.95" customHeight="1">
      <c r="A6" s="550" t="s">
        <v>371</v>
      </c>
      <c r="B6" s="551" t="s">
        <v>377</v>
      </c>
      <c r="C6" s="572" t="s">
        <v>410</v>
      </c>
      <c r="D6" s="552">
        <v>44902</v>
      </c>
      <c r="E6" s="553">
        <v>44903</v>
      </c>
    </row>
    <row r="7" spans="1:5" s="128" customFormat="1" ht="22.95" customHeight="1">
      <c r="A7" s="550" t="s">
        <v>371</v>
      </c>
      <c r="B7" s="551" t="s">
        <v>378</v>
      </c>
      <c r="C7" s="571" t="s">
        <v>379</v>
      </c>
      <c r="D7" s="552">
        <v>44902</v>
      </c>
      <c r="E7" s="553">
        <v>44902</v>
      </c>
    </row>
    <row r="8" spans="1:5" s="128" customFormat="1" ht="22.95" customHeight="1">
      <c r="A8" s="550" t="s">
        <v>371</v>
      </c>
      <c r="B8" s="551" t="s">
        <v>380</v>
      </c>
      <c r="C8" s="572" t="s">
        <v>381</v>
      </c>
      <c r="D8" s="552">
        <v>44902</v>
      </c>
      <c r="E8" s="553">
        <v>44902</v>
      </c>
    </row>
    <row r="9" spans="1:5" s="128" customFormat="1" ht="22.95" customHeight="1">
      <c r="A9" s="550" t="s">
        <v>382</v>
      </c>
      <c r="B9" s="551" t="s">
        <v>383</v>
      </c>
      <c r="C9" s="571" t="s">
        <v>384</v>
      </c>
      <c r="D9" s="552">
        <v>44901</v>
      </c>
      <c r="E9" s="553">
        <v>44902</v>
      </c>
    </row>
    <row r="10" spans="1:5" s="128" customFormat="1" ht="22.95" customHeight="1">
      <c r="A10" s="550" t="s">
        <v>385</v>
      </c>
      <c r="B10" s="551" t="s">
        <v>386</v>
      </c>
      <c r="C10" s="571" t="s">
        <v>387</v>
      </c>
      <c r="D10" s="552">
        <v>44901</v>
      </c>
      <c r="E10" s="553">
        <v>44902</v>
      </c>
    </row>
    <row r="11" spans="1:5" s="128" customFormat="1" ht="22.95" customHeight="1">
      <c r="A11" s="550" t="s">
        <v>373</v>
      </c>
      <c r="B11" s="551" t="s">
        <v>388</v>
      </c>
      <c r="C11" s="571" t="s">
        <v>389</v>
      </c>
      <c r="D11" s="552">
        <v>44901</v>
      </c>
      <c r="E11" s="553">
        <v>44902</v>
      </c>
    </row>
    <row r="12" spans="1:5" s="128" customFormat="1" ht="22.95" customHeight="1">
      <c r="A12" s="550" t="s">
        <v>371</v>
      </c>
      <c r="B12" s="551" t="s">
        <v>390</v>
      </c>
      <c r="C12" s="573" t="s">
        <v>391</v>
      </c>
      <c r="D12" s="552">
        <v>44901</v>
      </c>
      <c r="E12" s="553">
        <v>44902</v>
      </c>
    </row>
    <row r="13" spans="1:5" s="128" customFormat="1" ht="22.95" customHeight="1">
      <c r="A13" s="550" t="s">
        <v>382</v>
      </c>
      <c r="B13" s="551" t="s">
        <v>392</v>
      </c>
      <c r="C13" s="574" t="s">
        <v>393</v>
      </c>
      <c r="D13" s="552">
        <v>44901</v>
      </c>
      <c r="E13" s="553">
        <v>44902</v>
      </c>
    </row>
    <row r="14" spans="1:5" s="128" customFormat="1" ht="22.95" customHeight="1">
      <c r="A14" s="550" t="s">
        <v>371</v>
      </c>
      <c r="B14" s="551" t="s">
        <v>394</v>
      </c>
      <c r="C14" s="571" t="s">
        <v>395</v>
      </c>
      <c r="D14" s="552">
        <v>44900</v>
      </c>
      <c r="E14" s="553">
        <v>44901</v>
      </c>
    </row>
    <row r="15" spans="1:5" s="128" customFormat="1" ht="22.95" customHeight="1">
      <c r="A15" s="550" t="s">
        <v>371</v>
      </c>
      <c r="B15" s="551" t="s">
        <v>396</v>
      </c>
      <c r="C15" s="571" t="s">
        <v>397</v>
      </c>
      <c r="D15" s="552">
        <v>44900</v>
      </c>
      <c r="E15" s="553">
        <v>44901</v>
      </c>
    </row>
    <row r="16" spans="1:5" s="128" customFormat="1" ht="22.95" customHeight="1">
      <c r="A16" s="550" t="s">
        <v>371</v>
      </c>
      <c r="B16" s="551" t="s">
        <v>398</v>
      </c>
      <c r="C16" s="575" t="s">
        <v>399</v>
      </c>
      <c r="D16" s="552">
        <v>44897</v>
      </c>
      <c r="E16" s="553">
        <v>44900</v>
      </c>
    </row>
    <row r="17" spans="1:11" s="128" customFormat="1" ht="22.95" customHeight="1">
      <c r="A17" s="550" t="s">
        <v>371</v>
      </c>
      <c r="B17" s="551" t="s">
        <v>400</v>
      </c>
      <c r="C17" s="573" t="s">
        <v>401</v>
      </c>
      <c r="D17" s="552">
        <v>44897</v>
      </c>
      <c r="E17" s="553">
        <v>44900</v>
      </c>
    </row>
    <row r="18" spans="1:11" s="128" customFormat="1" ht="22.95" customHeight="1">
      <c r="A18" s="550" t="s">
        <v>382</v>
      </c>
      <c r="B18" s="551" t="s">
        <v>402</v>
      </c>
      <c r="C18" s="571" t="s">
        <v>403</v>
      </c>
      <c r="D18" s="552">
        <v>44897</v>
      </c>
      <c r="E18" s="553">
        <v>44900</v>
      </c>
    </row>
    <row r="19" spans="1:11" s="128" customFormat="1" ht="22.95" customHeight="1">
      <c r="A19" s="550" t="s">
        <v>382</v>
      </c>
      <c r="B19" s="551" t="s">
        <v>404</v>
      </c>
      <c r="C19" s="571" t="s">
        <v>405</v>
      </c>
      <c r="D19" s="552">
        <v>44897</v>
      </c>
      <c r="E19" s="553">
        <v>44900</v>
      </c>
    </row>
    <row r="20" spans="1:11" s="128" customFormat="1" ht="22.95" customHeight="1">
      <c r="A20" s="550"/>
      <c r="B20" s="551"/>
      <c r="C20" s="551"/>
      <c r="D20" s="552"/>
      <c r="E20" s="553"/>
    </row>
    <row r="21" spans="1:11" ht="18.75" customHeight="1">
      <c r="A21" s="1"/>
      <c r="B21" s="1"/>
      <c r="C21" s="128"/>
      <c r="D21" s="171"/>
      <c r="E21" s="171"/>
    </row>
    <row r="22" spans="1:11" ht="16.2" customHeight="1">
      <c r="A22" s="40"/>
      <c r="B22" s="41"/>
      <c r="C22" s="375" t="s">
        <v>411</v>
      </c>
      <c r="D22" s="42"/>
      <c r="E22" s="42"/>
    </row>
    <row r="23" spans="1:11" ht="16.2" customHeight="1">
      <c r="A23" s="1"/>
      <c r="B23" s="1"/>
      <c r="C23" s="128"/>
      <c r="D23" s="1"/>
      <c r="E23" s="1"/>
    </row>
    <row r="24" spans="1:11" ht="20.25" customHeight="1">
      <c r="A24" s="566"/>
      <c r="B24" s="567"/>
      <c r="C24" s="375"/>
      <c r="D24" s="568"/>
      <c r="E24" s="568"/>
      <c r="J24" s="171"/>
      <c r="K24" s="171"/>
    </row>
    <row r="25" spans="1:11">
      <c r="A25" s="376" t="s">
        <v>173</v>
      </c>
      <c r="B25" s="376"/>
      <c r="C25" s="376"/>
      <c r="D25" s="569"/>
      <c r="E25" s="569"/>
    </row>
    <row r="26" spans="1:11">
      <c r="A26" s="801" t="s">
        <v>27</v>
      </c>
      <c r="B26" s="801"/>
      <c r="C26" s="801"/>
      <c r="D26" s="570"/>
      <c r="E26" s="570"/>
    </row>
  </sheetData>
  <mergeCells count="1">
    <mergeCell ref="A26:C26"/>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N35" sqref="N35"/>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826" t="s">
        <v>288</v>
      </c>
      <c r="B1" s="827"/>
      <c r="C1" s="827"/>
      <c r="D1" s="827"/>
      <c r="E1" s="827"/>
      <c r="F1" s="827"/>
      <c r="G1" s="827"/>
      <c r="H1" s="827"/>
      <c r="I1" s="827"/>
      <c r="J1" s="827"/>
      <c r="K1" s="827"/>
      <c r="L1" s="827"/>
      <c r="M1" s="827"/>
      <c r="N1" s="828"/>
    </row>
    <row r="2" spans="1:16" ht="47.4" customHeight="1">
      <c r="A2" s="829" t="s">
        <v>437</v>
      </c>
      <c r="B2" s="830"/>
      <c r="C2" s="830"/>
      <c r="D2" s="830"/>
      <c r="E2" s="830"/>
      <c r="F2" s="830"/>
      <c r="G2" s="830"/>
      <c r="H2" s="830"/>
      <c r="I2" s="830"/>
      <c r="J2" s="830"/>
      <c r="K2" s="830"/>
      <c r="L2" s="830"/>
      <c r="M2" s="830"/>
      <c r="N2" s="831"/>
    </row>
    <row r="3" spans="1:16" ht="285.60000000000002" customHeight="1" thickBot="1">
      <c r="A3" s="832" t="s">
        <v>438</v>
      </c>
      <c r="B3" s="833"/>
      <c r="C3" s="833"/>
      <c r="D3" s="833"/>
      <c r="E3" s="833"/>
      <c r="F3" s="833"/>
      <c r="G3" s="833"/>
      <c r="H3" s="833"/>
      <c r="I3" s="833"/>
      <c r="J3" s="833"/>
      <c r="K3" s="833"/>
      <c r="L3" s="833"/>
      <c r="M3" s="833"/>
      <c r="N3" s="834"/>
      <c r="P3" s="476" t="s">
        <v>257</v>
      </c>
    </row>
    <row r="4" spans="1:16" ht="42" customHeight="1">
      <c r="A4" s="838" t="s">
        <v>439</v>
      </c>
      <c r="B4" s="839"/>
      <c r="C4" s="839"/>
      <c r="D4" s="839"/>
      <c r="E4" s="839"/>
      <c r="F4" s="839"/>
      <c r="G4" s="839"/>
      <c r="H4" s="839"/>
      <c r="I4" s="839"/>
      <c r="J4" s="839"/>
      <c r="K4" s="839"/>
      <c r="L4" s="839"/>
      <c r="M4" s="839"/>
      <c r="N4" s="840"/>
    </row>
    <row r="5" spans="1:16" ht="150" customHeight="1" thickBot="1">
      <c r="A5" s="835" t="s">
        <v>440</v>
      </c>
      <c r="B5" s="836"/>
      <c r="C5" s="836"/>
      <c r="D5" s="836"/>
      <c r="E5" s="836"/>
      <c r="F5" s="836"/>
      <c r="G5" s="836"/>
      <c r="H5" s="836"/>
      <c r="I5" s="836"/>
      <c r="J5" s="836"/>
      <c r="K5" s="836"/>
      <c r="L5" s="836"/>
      <c r="M5" s="836"/>
      <c r="N5" s="837"/>
    </row>
    <row r="6" spans="1:16" ht="45" customHeight="1" thickBot="1">
      <c r="A6" s="802" t="s">
        <v>441</v>
      </c>
      <c r="B6" s="803"/>
      <c r="C6" s="803"/>
      <c r="D6" s="803"/>
      <c r="E6" s="803"/>
      <c r="F6" s="803"/>
      <c r="G6" s="803"/>
      <c r="H6" s="803"/>
      <c r="I6" s="803"/>
      <c r="J6" s="803"/>
      <c r="K6" s="803"/>
      <c r="L6" s="803"/>
      <c r="M6" s="803"/>
      <c r="N6" s="804"/>
    </row>
    <row r="7" spans="1:16" ht="53.4" customHeight="1" thickBot="1">
      <c r="A7" s="805" t="s">
        <v>442</v>
      </c>
      <c r="B7" s="806"/>
      <c r="C7" s="806"/>
      <c r="D7" s="806"/>
      <c r="E7" s="806"/>
      <c r="F7" s="806"/>
      <c r="G7" s="806"/>
      <c r="H7" s="806"/>
      <c r="I7" s="806"/>
      <c r="J7" s="806"/>
      <c r="K7" s="806"/>
      <c r="L7" s="806"/>
      <c r="M7" s="806"/>
      <c r="N7" s="807"/>
      <c r="O7" s="45"/>
    </row>
    <row r="8" spans="1:16" ht="50.4" hidden="1" customHeight="1" thickBot="1">
      <c r="A8" s="812"/>
      <c r="B8" s="813"/>
      <c r="C8" s="813"/>
      <c r="D8" s="813"/>
      <c r="E8" s="813"/>
      <c r="F8" s="813"/>
      <c r="G8" s="813"/>
      <c r="H8" s="813"/>
      <c r="I8" s="813"/>
      <c r="J8" s="813"/>
      <c r="K8" s="813"/>
      <c r="L8" s="813"/>
      <c r="M8" s="813"/>
      <c r="N8" s="814"/>
      <c r="O8" s="48"/>
    </row>
    <row r="9" spans="1:16" ht="292.8" hidden="1" customHeight="1" thickBot="1">
      <c r="A9" s="815"/>
      <c r="B9" s="816"/>
      <c r="C9" s="816"/>
      <c r="D9" s="816"/>
      <c r="E9" s="816"/>
      <c r="F9" s="816"/>
      <c r="G9" s="816"/>
      <c r="H9" s="816"/>
      <c r="I9" s="816"/>
      <c r="J9" s="816"/>
      <c r="K9" s="816"/>
      <c r="L9" s="816"/>
      <c r="M9" s="816"/>
      <c r="N9" s="817"/>
      <c r="O9" s="48"/>
    </row>
    <row r="10" spans="1:16" s="128" customFormat="1" ht="50.4" hidden="1" customHeight="1">
      <c r="A10" s="820"/>
      <c r="B10" s="821"/>
      <c r="C10" s="821"/>
      <c r="D10" s="821"/>
      <c r="E10" s="821"/>
      <c r="F10" s="821"/>
      <c r="G10" s="821"/>
      <c r="H10" s="821"/>
      <c r="I10" s="821"/>
      <c r="J10" s="821"/>
      <c r="K10" s="821"/>
      <c r="L10" s="821"/>
      <c r="M10" s="821"/>
      <c r="N10" s="822"/>
      <c r="O10" s="409"/>
    </row>
    <row r="11" spans="1:16" s="128" customFormat="1" ht="95.4" hidden="1" customHeight="1" thickBot="1">
      <c r="A11" s="823"/>
      <c r="B11" s="824"/>
      <c r="C11" s="824"/>
      <c r="D11" s="824"/>
      <c r="E11" s="824"/>
      <c r="F11" s="824"/>
      <c r="G11" s="824"/>
      <c r="H11" s="824"/>
      <c r="I11" s="824"/>
      <c r="J11" s="824"/>
      <c r="K11" s="824"/>
      <c r="L11" s="824"/>
      <c r="M11" s="824"/>
      <c r="N11" s="825"/>
      <c r="O11" s="409"/>
    </row>
    <row r="12" spans="1:16" s="128" customFormat="1" ht="13.8" hidden="1" customHeight="1">
      <c r="A12" s="124"/>
      <c r="B12" s="125"/>
      <c r="C12" s="125"/>
      <c r="D12" s="125"/>
      <c r="E12" s="125"/>
      <c r="F12" s="125"/>
      <c r="G12" s="125"/>
      <c r="H12" s="125"/>
      <c r="I12" s="125"/>
      <c r="J12" s="125"/>
      <c r="K12" s="125"/>
      <c r="L12" s="125"/>
      <c r="M12" s="125"/>
      <c r="N12" s="126"/>
      <c r="O12" s="127"/>
    </row>
    <row r="13" spans="1:16" s="128" customFormat="1" ht="13.8" hidden="1" customHeight="1" thickBot="1">
      <c r="A13" s="124"/>
      <c r="B13" s="125"/>
      <c r="C13" s="125"/>
      <c r="D13" s="125"/>
      <c r="E13" s="125"/>
      <c r="F13" s="125"/>
      <c r="G13" s="125"/>
      <c r="H13" s="125"/>
      <c r="I13" s="125"/>
      <c r="J13" s="125"/>
      <c r="K13" s="125"/>
      <c r="L13" s="125"/>
      <c r="M13" s="125"/>
      <c r="N13" s="126"/>
      <c r="O13" s="127"/>
    </row>
    <row r="14" spans="1:16" ht="26.4" customHeight="1">
      <c r="A14" s="818" t="s">
        <v>213</v>
      </c>
      <c r="B14" s="818"/>
      <c r="C14" s="818"/>
      <c r="D14" s="818"/>
      <c r="E14" s="818"/>
      <c r="F14" s="818"/>
      <c r="G14" s="818"/>
      <c r="H14" s="818"/>
      <c r="I14" s="818"/>
      <c r="J14" s="818"/>
      <c r="K14" s="818"/>
      <c r="L14" s="818"/>
      <c r="M14" s="818"/>
      <c r="N14" s="819"/>
    </row>
    <row r="15" spans="1:16" ht="21.6" customHeight="1">
      <c r="A15" s="809" t="s">
        <v>235</v>
      </c>
      <c r="B15" s="810"/>
      <c r="C15" s="810"/>
      <c r="D15" s="810"/>
      <c r="E15" s="810"/>
      <c r="F15" s="810"/>
      <c r="G15" s="810"/>
      <c r="H15" s="810"/>
      <c r="I15" s="810"/>
      <c r="J15" s="810"/>
      <c r="K15" s="810"/>
      <c r="L15" s="810"/>
      <c r="M15" s="810"/>
      <c r="N15" s="811"/>
      <c r="O15" s="52" t="s">
        <v>213</v>
      </c>
    </row>
    <row r="16" spans="1:16" ht="30" customHeight="1" thickBot="1">
      <c r="A16" s="49"/>
      <c r="B16" s="50"/>
      <c r="C16" s="50"/>
      <c r="D16" s="50"/>
      <c r="E16" s="50"/>
      <c r="F16" s="50"/>
      <c r="G16" s="50"/>
      <c r="H16" s="50"/>
      <c r="I16" s="50"/>
      <c r="J16" s="50"/>
      <c r="K16" s="50"/>
      <c r="L16" s="50"/>
      <c r="M16" s="50"/>
      <c r="N16" s="51"/>
    </row>
    <row r="17" spans="1:14" ht="22.8" customHeight="1">
      <c r="A17" s="808" t="s">
        <v>29</v>
      </c>
      <c r="B17" s="808"/>
      <c r="C17" s="808"/>
      <c r="D17" s="808"/>
      <c r="E17" s="808"/>
      <c r="F17" s="808"/>
      <c r="G17" s="808"/>
      <c r="H17" s="808"/>
      <c r="I17" s="808"/>
      <c r="J17" s="808"/>
      <c r="K17" s="808"/>
      <c r="L17" s="808"/>
      <c r="M17" s="808"/>
      <c r="N17" s="808"/>
    </row>
    <row r="18" spans="1:14" ht="40.200000000000003" customHeight="1">
      <c r="A18" s="765" t="s">
        <v>27</v>
      </c>
      <c r="B18" s="766"/>
      <c r="C18" s="766"/>
      <c r="D18" s="766"/>
      <c r="E18" s="766"/>
      <c r="F18" s="766"/>
      <c r="G18" s="766"/>
      <c r="H18" s="766"/>
      <c r="I18" s="766"/>
      <c r="J18" s="766"/>
      <c r="K18" s="766"/>
      <c r="L18" s="766"/>
      <c r="M18" s="766"/>
      <c r="N18" s="766"/>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245</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topLeftCell="A9" zoomScale="95" zoomScaleNormal="75" zoomScaleSheetLayoutView="95" workbookViewId="0">
      <selection activeCell="A14" sqref="A3:A14"/>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5" t="s">
        <v>289</v>
      </c>
      <c r="B1" s="46" t="s">
        <v>0</v>
      </c>
      <c r="C1" s="47" t="s">
        <v>2</v>
      </c>
    </row>
    <row r="2" spans="1:3" ht="40.799999999999997" customHeight="1">
      <c r="A2" s="494"/>
      <c r="B2" s="2"/>
      <c r="C2" s="841"/>
    </row>
    <row r="3" spans="1:3" ht="202.2" customHeight="1">
      <c r="A3" s="444"/>
      <c r="B3" s="53"/>
      <c r="C3" s="842"/>
    </row>
    <row r="4" spans="1:3" ht="31.8" customHeight="1" thickBot="1">
      <c r="A4" s="162"/>
      <c r="B4" s="1"/>
      <c r="C4" s="1"/>
    </row>
    <row r="5" spans="1:3" ht="41.4" customHeight="1">
      <c r="A5" s="402"/>
      <c r="B5" s="2"/>
      <c r="C5" s="841"/>
    </row>
    <row r="6" spans="1:3" ht="139.80000000000001" customHeight="1">
      <c r="A6" s="490"/>
      <c r="B6" s="53"/>
      <c r="C6" s="842"/>
    </row>
    <row r="7" spans="1:3" ht="42.6" customHeight="1" thickBot="1">
      <c r="A7" s="448"/>
      <c r="B7" s="1"/>
      <c r="C7" s="1"/>
    </row>
    <row r="8" spans="1:3" ht="43.2" customHeight="1">
      <c r="A8" s="403"/>
      <c r="B8" s="233"/>
      <c r="C8" s="841"/>
    </row>
    <row r="9" spans="1:3" ht="164.4" customHeight="1" thickBot="1">
      <c r="A9" s="449"/>
      <c r="B9" s="234"/>
      <c r="C9" s="842"/>
    </row>
    <row r="10" spans="1:3" ht="28.8" customHeight="1" thickBot="1">
      <c r="A10" s="235"/>
      <c r="B10" s="1"/>
      <c r="C10" s="1"/>
    </row>
    <row r="11" spans="1:3" ht="42.6" hidden="1" customHeight="1">
      <c r="A11" s="445"/>
      <c r="B11" s="252"/>
      <c r="C11" s="252"/>
    </row>
    <row r="12" spans="1:3" ht="127.2" hidden="1" customHeight="1" thickBot="1">
      <c r="A12" s="446"/>
      <c r="B12" s="257"/>
      <c r="C12" s="257"/>
    </row>
    <row r="13" spans="1:3" ht="42.6" hidden="1" customHeight="1" thickBot="1">
      <c r="A13" s="162"/>
      <c r="B13" s="1"/>
      <c r="C13" s="1"/>
    </row>
    <row r="14" spans="1:3" ht="27.6" customHeight="1">
      <c r="A14" s="246"/>
      <c r="B14" s="1"/>
      <c r="C14" s="1"/>
    </row>
    <row r="15" spans="1:3" ht="39" customHeight="1">
      <c r="A15" s="1" t="s">
        <v>220</v>
      </c>
      <c r="B15" s="1"/>
      <c r="C15" s="1"/>
    </row>
    <row r="16" spans="1:3" ht="32.25" customHeight="1">
      <c r="A16" s="1" t="s">
        <v>221</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pageMargins left="0" right="0" top="0.19685039370078741" bottom="0.39370078740157483" header="0" footer="0.19685039370078741"/>
  <pageSetup paperSize="8" scale="5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view="pageBreakPreview" zoomScaleNormal="100" zoomScaleSheetLayoutView="100" workbookViewId="0">
      <selection activeCell="Z17" sqref="Z17"/>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473"/>
      <c r="B1" s="473"/>
      <c r="C1" s="473"/>
      <c r="D1" s="473"/>
      <c r="E1" s="473"/>
      <c r="F1" s="473"/>
      <c r="G1" s="473"/>
      <c r="H1" s="473"/>
      <c r="I1" s="473"/>
      <c r="J1" s="473"/>
      <c r="K1" s="473"/>
      <c r="L1" s="473"/>
      <c r="M1" s="473"/>
      <c r="N1" s="473"/>
      <c r="O1" s="473"/>
      <c r="P1" s="473"/>
      <c r="Q1" s="473"/>
      <c r="R1" s="473"/>
      <c r="S1" s="473"/>
      <c r="T1" s="473"/>
      <c r="U1" s="473"/>
      <c r="V1" s="473"/>
    </row>
    <row r="2" spans="1:22" ht="24.6">
      <c r="A2" s="473"/>
      <c r="B2" s="495" t="s">
        <v>261</v>
      </c>
      <c r="C2" s="496"/>
      <c r="D2" s="496"/>
      <c r="E2" s="496"/>
      <c r="F2" s="496"/>
      <c r="G2" s="496"/>
      <c r="H2" s="496"/>
      <c r="I2" s="496"/>
      <c r="J2" s="496"/>
      <c r="K2" s="496"/>
      <c r="L2" s="496"/>
      <c r="M2" s="496"/>
      <c r="N2" s="518" t="s">
        <v>276</v>
      </c>
      <c r="O2" s="519"/>
      <c r="P2" s="519"/>
      <c r="Q2" s="519"/>
      <c r="R2" s="519"/>
      <c r="S2" s="519"/>
      <c r="T2" s="519"/>
      <c r="U2" s="473"/>
    </row>
    <row r="3" spans="1:22">
      <c r="A3" s="473"/>
      <c r="B3" s="473"/>
      <c r="C3" s="473"/>
      <c r="D3" s="473"/>
      <c r="E3" s="473"/>
      <c r="F3" s="473"/>
      <c r="G3" s="473"/>
      <c r="H3" s="473"/>
      <c r="I3" s="473"/>
      <c r="J3" s="473"/>
      <c r="K3" s="473"/>
      <c r="L3" s="473"/>
      <c r="M3" s="473"/>
      <c r="N3" s="473"/>
      <c r="O3" s="473"/>
      <c r="P3" s="473"/>
      <c r="Q3" s="473"/>
      <c r="R3" s="473"/>
      <c r="S3" s="473"/>
      <c r="T3" s="473"/>
      <c r="U3" s="473"/>
    </row>
    <row r="4" spans="1:22">
      <c r="A4" s="473"/>
      <c r="B4" s="473"/>
      <c r="C4" s="473"/>
      <c r="D4" s="473"/>
      <c r="E4" s="473"/>
      <c r="F4" s="473"/>
      <c r="G4" s="473"/>
      <c r="H4" s="473"/>
      <c r="I4" s="473"/>
      <c r="J4" s="473"/>
      <c r="K4" s="473"/>
      <c r="L4" s="473"/>
      <c r="M4" s="473"/>
      <c r="N4" s="473"/>
      <c r="O4" s="473"/>
      <c r="P4" s="473"/>
      <c r="Q4" s="473"/>
      <c r="R4" s="473"/>
      <c r="S4" s="473"/>
      <c r="T4" s="473"/>
      <c r="U4" s="473"/>
    </row>
    <row r="5" spans="1:22">
      <c r="A5" s="473"/>
      <c r="B5" s="473"/>
      <c r="C5" s="473"/>
      <c r="D5" s="473"/>
      <c r="E5" s="473"/>
      <c r="F5" s="473"/>
      <c r="G5" s="473"/>
      <c r="H5" s="473"/>
      <c r="I5" s="473"/>
      <c r="J5" s="473"/>
      <c r="K5" s="473"/>
      <c r="L5" s="473"/>
      <c r="M5" s="473"/>
      <c r="N5" s="473"/>
      <c r="O5" s="473"/>
      <c r="P5" s="473"/>
      <c r="Q5" s="473"/>
      <c r="R5" s="473"/>
      <c r="S5" s="473"/>
      <c r="T5" s="473"/>
      <c r="U5" s="473"/>
    </row>
    <row r="6" spans="1:22">
      <c r="A6" s="473"/>
      <c r="B6" s="473"/>
      <c r="C6" s="473"/>
      <c r="D6" s="473"/>
      <c r="E6" s="473"/>
      <c r="F6" s="473"/>
      <c r="G6" s="473"/>
      <c r="H6" s="473"/>
      <c r="I6" s="473"/>
      <c r="J6" s="473"/>
      <c r="K6" s="473"/>
      <c r="L6" s="473"/>
      <c r="M6" s="473"/>
      <c r="N6" s="473"/>
      <c r="O6" s="473"/>
      <c r="P6" s="473"/>
      <c r="Q6" s="473"/>
      <c r="R6" s="473"/>
      <c r="S6" s="473"/>
      <c r="T6" s="473"/>
      <c r="U6" s="473"/>
    </row>
    <row r="7" spans="1:22">
      <c r="A7" s="473"/>
      <c r="B7" s="473"/>
      <c r="C7" s="473"/>
      <c r="D7" s="473"/>
      <c r="E7" s="473"/>
      <c r="F7" s="473"/>
      <c r="G7" s="473"/>
      <c r="H7" s="473"/>
      <c r="I7" s="473"/>
      <c r="J7" s="473"/>
      <c r="K7" s="473"/>
      <c r="L7" s="473"/>
      <c r="M7" s="473"/>
      <c r="N7" s="473"/>
      <c r="O7" s="473"/>
      <c r="P7" s="473"/>
      <c r="Q7" s="473"/>
      <c r="R7" s="473"/>
      <c r="S7" s="473"/>
      <c r="T7" s="473"/>
      <c r="U7" s="473"/>
    </row>
    <row r="8" spans="1:22">
      <c r="A8" s="473"/>
      <c r="B8" s="473"/>
      <c r="C8" s="473"/>
      <c r="D8" s="473"/>
      <c r="E8" s="473"/>
      <c r="F8" s="473"/>
      <c r="G8" s="473"/>
      <c r="H8" s="473"/>
      <c r="I8" s="473"/>
      <c r="J8" s="473"/>
      <c r="K8" s="473"/>
      <c r="L8" s="473"/>
      <c r="M8" s="473"/>
      <c r="N8" s="473"/>
      <c r="O8" s="473"/>
      <c r="P8" s="473"/>
      <c r="Q8" s="473"/>
      <c r="R8" s="473"/>
      <c r="S8" s="473"/>
      <c r="T8" s="473"/>
      <c r="U8" s="473"/>
    </row>
    <row r="9" spans="1:22">
      <c r="A9" s="473"/>
      <c r="B9" s="473"/>
      <c r="C9" s="473"/>
      <c r="D9" s="473"/>
      <c r="E9" s="473"/>
      <c r="F9" s="473"/>
      <c r="G9" s="473"/>
      <c r="H9" s="473"/>
      <c r="I9" s="473"/>
      <c r="J9" s="473"/>
      <c r="K9" s="473"/>
      <c r="L9" s="473"/>
      <c r="M9" s="473"/>
      <c r="N9" s="473"/>
      <c r="O9" s="473"/>
      <c r="P9" s="473"/>
      <c r="Q9" s="473"/>
      <c r="R9" s="473"/>
      <c r="S9" s="473"/>
      <c r="T9" s="473"/>
      <c r="U9" s="473"/>
    </row>
    <row r="10" spans="1:22">
      <c r="A10" s="473"/>
      <c r="B10" s="473"/>
      <c r="C10" s="473"/>
      <c r="D10" s="473"/>
      <c r="E10" s="473"/>
      <c r="F10" s="473"/>
      <c r="G10" s="473"/>
      <c r="H10" s="473"/>
      <c r="I10" s="473"/>
      <c r="J10" s="473"/>
      <c r="K10" s="473"/>
      <c r="L10" s="473"/>
      <c r="M10" s="473"/>
      <c r="N10" s="473"/>
      <c r="O10" s="473"/>
      <c r="P10" s="473"/>
      <c r="Q10" s="473"/>
      <c r="R10" s="473"/>
      <c r="S10" s="473"/>
      <c r="T10" s="473"/>
      <c r="U10" s="473"/>
    </row>
    <row r="11" spans="1:22" ht="21" customHeight="1">
      <c r="A11" s="473"/>
      <c r="B11" s="473"/>
      <c r="C11" s="473"/>
      <c r="D11" s="473"/>
      <c r="E11" s="473"/>
      <c r="F11" s="473"/>
      <c r="G11" s="473"/>
      <c r="H11" s="473"/>
      <c r="I11" s="473"/>
      <c r="J11" s="473"/>
      <c r="K11" s="473"/>
      <c r="L11" s="473"/>
      <c r="M11" s="473"/>
      <c r="N11" s="473"/>
      <c r="O11" s="473"/>
      <c r="P11" s="473"/>
      <c r="Q11" s="473"/>
      <c r="R11" s="473"/>
      <c r="S11" s="473"/>
      <c r="T11" s="473"/>
      <c r="U11" s="473"/>
    </row>
    <row r="12" spans="1:22" ht="13.2" customHeight="1">
      <c r="A12" s="473"/>
      <c r="B12" s="473"/>
      <c r="C12" s="473"/>
      <c r="D12" s="473"/>
      <c r="E12" s="473"/>
      <c r="F12" s="473"/>
      <c r="G12" s="473"/>
      <c r="H12" s="473"/>
      <c r="I12" s="473"/>
      <c r="J12" s="473"/>
      <c r="K12" s="473"/>
      <c r="L12" s="473"/>
      <c r="M12" s="473"/>
      <c r="N12" s="473"/>
      <c r="O12" s="473"/>
      <c r="P12" s="473"/>
      <c r="Q12" s="473"/>
      <c r="R12" s="473"/>
      <c r="S12" s="473"/>
      <c r="T12" s="473"/>
      <c r="U12" s="473"/>
    </row>
    <row r="13" spans="1:22" ht="13.2" customHeight="1">
      <c r="A13" s="473"/>
      <c r="B13" s="473"/>
      <c r="C13" s="473"/>
      <c r="D13" s="473"/>
      <c r="E13" s="473"/>
      <c r="F13" s="473"/>
      <c r="G13" s="473"/>
      <c r="H13" s="473"/>
      <c r="I13" s="473"/>
      <c r="J13" s="473"/>
      <c r="K13" s="473"/>
      <c r="L13" s="473"/>
      <c r="M13" s="473"/>
      <c r="N13" s="473"/>
      <c r="O13" s="473"/>
      <c r="P13" s="473"/>
      <c r="Q13" s="473"/>
      <c r="R13" s="473"/>
      <c r="S13" s="473"/>
      <c r="T13" s="473"/>
      <c r="U13" s="473"/>
    </row>
    <row r="14" spans="1:22">
      <c r="A14" s="473"/>
      <c r="B14" s="473"/>
      <c r="C14" s="473"/>
      <c r="D14" s="473"/>
      <c r="E14" s="473"/>
      <c r="F14" s="473"/>
      <c r="G14" s="473"/>
      <c r="H14" s="473"/>
      <c r="I14" s="473"/>
      <c r="J14" s="473"/>
      <c r="K14" s="473"/>
      <c r="L14" s="473"/>
      <c r="M14" s="473"/>
      <c r="N14" s="473"/>
      <c r="O14" s="473"/>
      <c r="P14" s="473"/>
      <c r="Q14" s="473"/>
      <c r="R14" s="473"/>
      <c r="S14" s="473"/>
      <c r="T14" s="473"/>
      <c r="U14" s="473"/>
    </row>
    <row r="15" spans="1:22">
      <c r="A15" s="473"/>
      <c r="B15" s="473"/>
      <c r="C15" s="473"/>
      <c r="D15" s="473"/>
      <c r="E15" s="473"/>
      <c r="F15" s="473"/>
      <c r="G15" s="473"/>
      <c r="H15" s="473"/>
      <c r="I15" s="473"/>
      <c r="J15" s="473"/>
      <c r="K15" s="473"/>
      <c r="L15" s="473"/>
      <c r="M15" s="473"/>
      <c r="N15" s="473"/>
      <c r="O15" s="473"/>
      <c r="P15" s="473"/>
      <c r="Q15" s="473"/>
      <c r="R15" s="473"/>
      <c r="S15" s="473"/>
      <c r="T15" s="473"/>
      <c r="U15" s="473"/>
    </row>
    <row r="16" spans="1:22">
      <c r="A16" s="473"/>
      <c r="B16" s="473"/>
      <c r="C16" s="473"/>
      <c r="D16" s="473"/>
      <c r="E16" s="473"/>
      <c r="F16" s="473"/>
      <c r="G16" s="473"/>
      <c r="H16" s="473"/>
      <c r="I16" s="473"/>
      <c r="J16" s="473"/>
      <c r="K16" s="473"/>
      <c r="L16" s="473"/>
      <c r="M16" s="473"/>
      <c r="N16" s="473"/>
      <c r="O16" s="473"/>
      <c r="P16" s="473"/>
      <c r="Q16" s="473"/>
      <c r="R16" s="473"/>
      <c r="S16" s="473"/>
      <c r="T16" s="473"/>
      <c r="U16" s="473"/>
    </row>
    <row r="17" spans="1:21">
      <c r="A17" s="473"/>
      <c r="B17" s="473"/>
      <c r="C17" s="473"/>
      <c r="D17" s="473"/>
      <c r="E17" s="473"/>
      <c r="F17" s="473"/>
      <c r="G17" s="473"/>
      <c r="H17" s="473"/>
      <c r="I17" s="473"/>
      <c r="J17" s="473"/>
      <c r="K17" s="473"/>
      <c r="L17" s="473"/>
      <c r="M17" s="473"/>
      <c r="N17" s="473"/>
      <c r="O17" s="473"/>
      <c r="P17" s="473"/>
      <c r="Q17" s="473"/>
      <c r="R17" s="473"/>
      <c r="S17" s="473"/>
      <c r="T17" s="473"/>
      <c r="U17" s="473"/>
    </row>
    <row r="18" spans="1:21">
      <c r="A18" s="473"/>
      <c r="B18" s="473"/>
      <c r="C18" s="473"/>
      <c r="D18" s="473"/>
      <c r="E18" s="473"/>
      <c r="F18" s="473"/>
      <c r="G18" s="473"/>
      <c r="H18" s="473"/>
      <c r="I18" s="473"/>
      <c r="J18" s="473"/>
      <c r="K18" s="473"/>
      <c r="L18" s="473"/>
      <c r="M18" s="473"/>
      <c r="N18" s="473"/>
      <c r="O18" s="473"/>
      <c r="P18" s="473"/>
      <c r="Q18" s="473"/>
      <c r="R18" s="473"/>
      <c r="S18" s="473"/>
      <c r="T18" s="473"/>
      <c r="U18" s="473"/>
    </row>
    <row r="19" spans="1:21">
      <c r="A19" s="473"/>
      <c r="B19" s="473"/>
      <c r="C19" s="473"/>
      <c r="D19" s="473"/>
      <c r="E19" s="473"/>
      <c r="F19" s="473"/>
      <c r="G19" s="473"/>
      <c r="H19" s="473"/>
      <c r="I19" s="473"/>
      <c r="J19" s="473"/>
      <c r="K19" s="473"/>
      <c r="L19" s="473"/>
      <c r="M19" s="473"/>
      <c r="N19" s="473"/>
      <c r="O19" s="473"/>
      <c r="P19" s="473"/>
      <c r="Q19" s="473"/>
      <c r="R19" s="473"/>
      <c r="S19" s="473"/>
      <c r="T19" s="473"/>
      <c r="U19" s="473"/>
    </row>
    <row r="20" spans="1:21">
      <c r="A20" s="473"/>
      <c r="B20" s="473"/>
      <c r="C20" s="473"/>
      <c r="D20" s="473"/>
      <c r="E20" s="473"/>
      <c r="F20" s="473"/>
      <c r="G20" s="473"/>
      <c r="H20" s="473"/>
      <c r="I20" s="473"/>
      <c r="J20" s="473"/>
      <c r="K20" s="473"/>
      <c r="L20" s="473"/>
      <c r="M20" s="473"/>
      <c r="N20" s="473"/>
      <c r="O20" s="473"/>
      <c r="P20" s="473"/>
      <c r="Q20" s="473"/>
      <c r="R20" s="473"/>
      <c r="S20" s="473"/>
      <c r="T20" s="473"/>
      <c r="U20" s="473"/>
    </row>
    <row r="21" spans="1:21">
      <c r="A21" s="473"/>
      <c r="B21" s="473"/>
      <c r="C21" s="473"/>
      <c r="D21" s="473"/>
      <c r="E21" s="473"/>
      <c r="F21" s="473"/>
      <c r="G21" s="473"/>
      <c r="H21" s="473"/>
      <c r="I21" s="473"/>
      <c r="J21" s="473"/>
      <c r="K21" s="473"/>
      <c r="L21" s="473"/>
      <c r="M21" s="473"/>
      <c r="N21" s="473"/>
      <c r="O21" s="473"/>
      <c r="P21" s="473"/>
      <c r="Q21" s="473"/>
      <c r="R21" s="473"/>
      <c r="S21" s="473"/>
      <c r="T21" s="473"/>
      <c r="U21" s="473"/>
    </row>
    <row r="22" spans="1:21">
      <c r="A22" s="473"/>
      <c r="B22" s="473"/>
      <c r="C22" s="473"/>
      <c r="D22" s="473"/>
      <c r="E22" s="473"/>
      <c r="F22" s="473"/>
      <c r="G22" s="473"/>
      <c r="H22" s="473"/>
      <c r="I22" s="473"/>
      <c r="J22" s="473"/>
      <c r="K22" s="473"/>
      <c r="L22" s="473"/>
      <c r="M22" s="473"/>
      <c r="N22" s="473"/>
      <c r="O22" s="473"/>
      <c r="P22" s="473"/>
      <c r="Q22" s="473"/>
      <c r="R22" s="473"/>
      <c r="S22" s="473"/>
      <c r="T22" s="473"/>
      <c r="U22" s="473"/>
    </row>
    <row r="23" spans="1:21">
      <c r="A23" s="473"/>
      <c r="B23" s="473"/>
      <c r="C23" s="473"/>
      <c r="D23" s="473"/>
      <c r="E23" s="473"/>
      <c r="F23" s="473"/>
      <c r="G23" s="473"/>
      <c r="H23" s="473"/>
      <c r="I23" s="473"/>
      <c r="J23" s="473"/>
      <c r="K23" s="473"/>
      <c r="L23" s="473"/>
      <c r="M23" s="473"/>
      <c r="N23" s="473"/>
      <c r="O23" s="473"/>
      <c r="P23" s="473"/>
      <c r="Q23" s="473"/>
      <c r="R23" s="473"/>
      <c r="S23" s="473"/>
      <c r="T23" s="473"/>
      <c r="U23" s="473"/>
    </row>
    <row r="24" spans="1:21">
      <c r="A24" s="473"/>
      <c r="B24" s="473"/>
      <c r="C24" s="473"/>
      <c r="D24" s="473"/>
      <c r="E24" s="473"/>
      <c r="F24" s="473"/>
      <c r="G24" s="473"/>
      <c r="H24" s="473"/>
      <c r="I24" s="473"/>
      <c r="J24" s="473"/>
      <c r="K24" s="473"/>
      <c r="L24" s="473"/>
      <c r="M24" s="473"/>
      <c r="N24" s="473"/>
      <c r="O24" s="473"/>
      <c r="P24" s="473"/>
      <c r="Q24" s="473"/>
      <c r="R24" s="473"/>
      <c r="S24" s="473"/>
      <c r="T24" s="473"/>
      <c r="U24" s="473"/>
    </row>
    <row r="25" spans="1:21">
      <c r="A25" s="473"/>
      <c r="B25" s="473"/>
      <c r="C25" s="473"/>
      <c r="D25" s="473"/>
      <c r="E25" s="473"/>
      <c r="F25" s="473"/>
      <c r="G25" s="473"/>
      <c r="H25" s="473"/>
      <c r="I25" s="473"/>
      <c r="J25" s="473"/>
      <c r="K25" s="473"/>
      <c r="L25" s="473"/>
      <c r="M25" s="473"/>
      <c r="N25" s="473"/>
      <c r="O25" s="473"/>
      <c r="P25" s="473"/>
      <c r="Q25" s="473"/>
      <c r="R25" s="473"/>
      <c r="S25" s="473"/>
      <c r="T25" s="473"/>
      <c r="U25" s="473"/>
    </row>
    <row r="26" spans="1:21">
      <c r="A26" s="473"/>
      <c r="B26" s="473"/>
      <c r="C26" s="473"/>
      <c r="D26" s="473"/>
      <c r="E26" s="473"/>
      <c r="F26" s="473"/>
      <c r="G26" s="473"/>
      <c r="H26" s="473"/>
      <c r="I26" s="473"/>
      <c r="J26" s="473"/>
      <c r="K26" s="473"/>
      <c r="L26" s="473"/>
      <c r="M26" s="473"/>
      <c r="N26" s="473"/>
      <c r="O26" s="473"/>
      <c r="P26" s="473"/>
      <c r="Q26" s="473"/>
      <c r="R26" s="473"/>
      <c r="S26" s="473"/>
      <c r="T26" s="473"/>
      <c r="U26" s="473"/>
    </row>
    <row r="27" spans="1:21">
      <c r="A27" s="473"/>
      <c r="B27" s="473"/>
      <c r="C27" s="473"/>
      <c r="D27" s="473"/>
      <c r="E27" s="473"/>
      <c r="F27" s="473"/>
      <c r="G27" s="473"/>
      <c r="H27" s="473"/>
      <c r="I27" s="473"/>
      <c r="J27" s="473"/>
      <c r="K27" s="473"/>
      <c r="L27" s="473"/>
      <c r="M27" s="473"/>
      <c r="N27" s="473"/>
      <c r="O27" s="473"/>
      <c r="P27" s="473"/>
      <c r="Q27" s="473"/>
      <c r="R27" s="473"/>
      <c r="S27" s="473"/>
      <c r="T27" s="473"/>
      <c r="U27" s="473"/>
    </row>
    <row r="28" spans="1:21">
      <c r="A28" s="473"/>
      <c r="B28" s="473"/>
      <c r="C28" s="473"/>
      <c r="D28" s="473"/>
      <c r="E28" s="473"/>
      <c r="F28" s="473"/>
      <c r="G28" s="473"/>
      <c r="H28" s="473"/>
      <c r="I28" s="473"/>
      <c r="J28" s="473"/>
      <c r="K28" s="473"/>
      <c r="L28" s="473"/>
      <c r="M28" s="473"/>
      <c r="N28" s="473"/>
      <c r="O28" s="473"/>
      <c r="P28" s="473"/>
      <c r="Q28" s="473"/>
      <c r="R28" s="473"/>
      <c r="S28" s="473"/>
      <c r="T28" s="473"/>
      <c r="U28" s="473"/>
    </row>
    <row r="29" spans="1:21" ht="16.2">
      <c r="A29" s="473"/>
      <c r="B29" s="474"/>
      <c r="C29" s="475"/>
      <c r="D29" s="474"/>
      <c r="E29" s="474"/>
      <c r="F29" s="474"/>
      <c r="G29" s="474"/>
      <c r="H29" s="474"/>
      <c r="I29" s="474"/>
      <c r="J29" s="473"/>
      <c r="K29" s="473"/>
      <c r="L29" s="473"/>
      <c r="M29" s="473"/>
      <c r="N29" s="473"/>
      <c r="O29" s="473"/>
      <c r="P29" s="473"/>
      <c r="Q29" s="473"/>
      <c r="R29" s="473"/>
      <c r="S29" s="473"/>
      <c r="T29" s="473"/>
      <c r="U29" s="473"/>
    </row>
    <row r="30" spans="1:21">
      <c r="A30" s="473"/>
      <c r="B30" s="473"/>
      <c r="C30" s="473"/>
      <c r="D30" s="473"/>
      <c r="E30" s="473"/>
      <c r="F30" s="473"/>
      <c r="G30" s="473"/>
      <c r="H30" s="473"/>
      <c r="I30" s="473"/>
      <c r="J30" s="473"/>
      <c r="K30" s="473"/>
      <c r="L30" s="473"/>
      <c r="M30" s="473"/>
      <c r="N30" s="473"/>
      <c r="O30" s="473"/>
      <c r="P30" s="473"/>
      <c r="Q30" s="473"/>
      <c r="R30" s="473"/>
      <c r="S30" s="473"/>
      <c r="T30" s="473"/>
      <c r="U30" s="473"/>
    </row>
  </sheetData>
  <sheetProtection formatCells="0" formatColumns="0" formatRows="0" insertColumns="0" insertRows="0" insertHyperlinks="0" deleteColumns="0" deleteRows="0" sort="0" autoFilter="0" pivotTables="0"/>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52" sqref="H52:N52"/>
    </sheetView>
  </sheetViews>
  <sheetFormatPr defaultColWidth="9" defaultRowHeight="13.2"/>
  <cols>
    <col min="1" max="1" width="12.77734375" style="62" customWidth="1"/>
    <col min="2" max="2" width="5.109375" style="62" customWidth="1"/>
    <col min="3" max="3" width="3.77734375" style="62" customWidth="1"/>
    <col min="4" max="4" width="6.88671875" style="62" customWidth="1"/>
    <col min="5" max="5" width="13.109375" style="62" customWidth="1"/>
    <col min="6" max="6" width="13.109375" style="105" customWidth="1"/>
    <col min="7" max="7" width="11.33203125" style="62" customWidth="1"/>
    <col min="8" max="8" width="26.6640625" style="79" customWidth="1"/>
    <col min="9" max="9" width="13" style="70" customWidth="1"/>
    <col min="10" max="10" width="16.109375" style="70" customWidth="1"/>
    <col min="11" max="11" width="13.44140625" style="105" customWidth="1"/>
    <col min="12" max="12" width="20.44140625" style="105" customWidth="1"/>
    <col min="13" max="13" width="13.44140625" style="77" customWidth="1"/>
    <col min="14" max="14" width="22.44140625" style="62" customWidth="1"/>
    <col min="15" max="15" width="9" style="63"/>
    <col min="16" max="16384" width="9" style="62"/>
  </cols>
  <sheetData>
    <row r="1" spans="1:16" ht="26.25" customHeight="1" thickTop="1">
      <c r="A1" s="54" t="s">
        <v>236</v>
      </c>
      <c r="B1" s="55"/>
      <c r="C1" s="55"/>
      <c r="D1" s="56"/>
      <c r="E1" s="56"/>
      <c r="F1" s="57"/>
      <c r="G1" s="58"/>
      <c r="H1" s="59"/>
      <c r="I1" s="279" t="s">
        <v>38</v>
      </c>
      <c r="J1" s="79"/>
      <c r="K1" s="60"/>
      <c r="L1" s="280"/>
      <c r="M1" s="61"/>
    </row>
    <row r="2" spans="1:16" ht="17.399999999999999">
      <c r="A2" s="64"/>
      <c r="B2" s="281"/>
      <c r="C2" s="281"/>
      <c r="D2" s="281"/>
      <c r="E2" s="281"/>
      <c r="F2" s="281"/>
      <c r="G2" s="65"/>
      <c r="H2" s="66"/>
      <c r="I2" s="282" t="s">
        <v>39</v>
      </c>
      <c r="J2" s="67"/>
      <c r="K2" s="283" t="s">
        <v>21</v>
      </c>
      <c r="L2" s="68"/>
      <c r="M2" s="61"/>
      <c r="N2" s="236"/>
      <c r="P2" s="166"/>
    </row>
    <row r="3" spans="1:16" ht="17.399999999999999">
      <c r="A3" s="284" t="s">
        <v>29</v>
      </c>
      <c r="B3" s="285"/>
      <c r="D3" s="286"/>
      <c r="E3" s="286"/>
      <c r="F3" s="286"/>
      <c r="G3" s="69"/>
      <c r="H3"/>
      <c r="J3" s="287"/>
      <c r="L3" s="60"/>
      <c r="M3" s="71"/>
    </row>
    <row r="4" spans="1:16" ht="17.399999999999999">
      <c r="A4" s="72"/>
      <c r="B4" s="285"/>
      <c r="C4" s="105"/>
      <c r="D4" s="286"/>
      <c r="E4" s="286"/>
      <c r="F4" s="288"/>
      <c r="G4" s="73"/>
      <c r="H4" s="74"/>
      <c r="I4" s="74"/>
      <c r="J4" s="79"/>
      <c r="L4" s="60"/>
      <c r="M4" s="71"/>
      <c r="N4" s="360"/>
    </row>
    <row r="5" spans="1:16">
      <c r="A5" s="289"/>
      <c r="D5" s="286"/>
      <c r="E5" s="75"/>
      <c r="F5" s="290"/>
      <c r="G5" s="76"/>
      <c r="H5"/>
      <c r="I5" s="291"/>
      <c r="J5" s="79"/>
      <c r="M5" s="71"/>
    </row>
    <row r="6" spans="1:16" ht="17.399999999999999">
      <c r="A6" s="289"/>
      <c r="D6" s="286"/>
      <c r="E6" s="290"/>
      <c r="F6" s="290"/>
      <c r="G6" s="76"/>
      <c r="H6" s="66"/>
      <c r="I6" s="292"/>
      <c r="J6" s="79"/>
      <c r="M6" s="71"/>
    </row>
    <row r="7" spans="1:16">
      <c r="A7" s="289"/>
      <c r="D7" s="286"/>
      <c r="E7" s="290"/>
      <c r="F7" s="290"/>
      <c r="G7" s="76"/>
      <c r="H7" s="293"/>
      <c r="I7" s="291"/>
      <c r="J7" s="79"/>
      <c r="M7" s="71"/>
    </row>
    <row r="8" spans="1:16">
      <c r="A8" s="289"/>
      <c r="D8" s="286"/>
      <c r="E8" s="290"/>
      <c r="F8" s="290"/>
      <c r="G8" s="76"/>
      <c r="H8" s="67"/>
      <c r="I8" s="43"/>
      <c r="J8" s="43"/>
      <c r="K8" s="43"/>
    </row>
    <row r="9" spans="1:16">
      <c r="A9" s="289"/>
      <c r="D9" s="286"/>
      <c r="E9" s="290"/>
      <c r="F9" s="290"/>
      <c r="G9" s="76"/>
      <c r="H9" s="43"/>
      <c r="I9" s="43"/>
      <c r="J9" s="43"/>
      <c r="K9" s="43"/>
      <c r="N9" s="78"/>
    </row>
    <row r="10" spans="1:16">
      <c r="A10" s="289"/>
      <c r="D10" s="286"/>
      <c r="E10" s="290"/>
      <c r="F10" s="290"/>
      <c r="G10" s="76"/>
      <c r="H10" s="43"/>
      <c r="I10" s="43"/>
      <c r="J10" s="43"/>
      <c r="K10" s="43"/>
      <c r="N10" s="78" t="s">
        <v>40</v>
      </c>
    </row>
    <row r="11" spans="1:16">
      <c r="A11" s="289"/>
      <c r="D11" s="286"/>
      <c r="E11" s="290"/>
      <c r="F11" s="290"/>
      <c r="G11" s="76"/>
      <c r="H11" s="43"/>
      <c r="I11" s="43"/>
      <c r="J11" s="43"/>
      <c r="K11" s="43"/>
    </row>
    <row r="12" spans="1:16">
      <c r="A12" s="289"/>
      <c r="D12" s="286"/>
      <c r="E12" s="290"/>
      <c r="F12" s="290"/>
      <c r="G12" s="76"/>
      <c r="H12" s="43"/>
      <c r="I12" s="43"/>
      <c r="J12" s="43"/>
      <c r="K12" s="43"/>
      <c r="N12" s="78" t="s">
        <v>41</v>
      </c>
      <c r="O12" s="419"/>
    </row>
    <row r="13" spans="1:16">
      <c r="A13" s="289"/>
      <c r="D13" s="286"/>
      <c r="E13" s="290"/>
      <c r="F13" s="290"/>
      <c r="G13" s="76"/>
      <c r="H13" s="43"/>
      <c r="I13" s="43"/>
      <c r="J13" s="43"/>
      <c r="K13" s="43"/>
    </row>
    <row r="14" spans="1:16">
      <c r="A14" s="289"/>
      <c r="D14" s="286"/>
      <c r="E14" s="290"/>
      <c r="F14" s="290"/>
      <c r="G14" s="76"/>
      <c r="H14" s="43"/>
      <c r="I14" s="43"/>
      <c r="J14" s="43"/>
      <c r="K14" s="43"/>
      <c r="N14" s="294" t="s">
        <v>42</v>
      </c>
    </row>
    <row r="15" spans="1:16">
      <c r="A15" s="289"/>
      <c r="D15" s="286"/>
      <c r="E15" s="286" t="s">
        <v>21</v>
      </c>
      <c r="F15" s="288"/>
      <c r="G15" s="69"/>
      <c r="H15" s="293"/>
      <c r="I15" s="291"/>
      <c r="J15" s="67"/>
    </row>
    <row r="16" spans="1:16">
      <c r="A16" s="289"/>
      <c r="D16" s="286"/>
      <c r="E16" s="286"/>
      <c r="F16" s="288"/>
      <c r="G16" s="69"/>
      <c r="I16" s="291"/>
      <c r="J16" s="79"/>
      <c r="N16" s="362" t="s">
        <v>229</v>
      </c>
    </row>
    <row r="17" spans="1:19" ht="20.25" customHeight="1" thickBot="1">
      <c r="A17" s="658" t="s">
        <v>280</v>
      </c>
      <c r="B17" s="659"/>
      <c r="C17" s="659"/>
      <c r="D17" s="296"/>
      <c r="E17" s="297"/>
      <c r="F17" s="659" t="s">
        <v>281</v>
      </c>
      <c r="G17" s="660"/>
      <c r="H17" s="293"/>
      <c r="I17" s="291"/>
      <c r="J17" s="67"/>
      <c r="L17" s="68"/>
      <c r="M17" s="71"/>
      <c r="N17" s="295" t="s">
        <v>135</v>
      </c>
    </row>
    <row r="18" spans="1:19" ht="39" customHeight="1" thickTop="1">
      <c r="A18" s="661" t="s">
        <v>43</v>
      </c>
      <c r="B18" s="662"/>
      <c r="C18" s="663"/>
      <c r="D18" s="298" t="s">
        <v>44</v>
      </c>
      <c r="E18" s="299"/>
      <c r="F18" s="664" t="s">
        <v>45</v>
      </c>
      <c r="G18" s="665"/>
      <c r="I18" s="291"/>
      <c r="J18" s="79"/>
      <c r="M18" s="71"/>
      <c r="Q18" s="62" t="s">
        <v>29</v>
      </c>
      <c r="S18" s="62" t="s">
        <v>21</v>
      </c>
    </row>
    <row r="19" spans="1:19" ht="30" customHeight="1">
      <c r="A19" s="666" t="s">
        <v>234</v>
      </c>
      <c r="B19" s="666"/>
      <c r="C19" s="666"/>
      <c r="D19" s="666"/>
      <c r="E19" s="666"/>
      <c r="F19" s="666"/>
      <c r="G19" s="666"/>
      <c r="H19" s="300"/>
      <c r="I19" s="80" t="s">
        <v>46</v>
      </c>
      <c r="J19" s="80"/>
      <c r="K19" s="80"/>
      <c r="L19" s="68"/>
      <c r="M19" s="71"/>
    </row>
    <row r="20" spans="1:19" ht="17.399999999999999">
      <c r="E20" s="301" t="s">
        <v>47</v>
      </c>
      <c r="F20" s="302" t="s">
        <v>48</v>
      </c>
      <c r="H20" s="423" t="s">
        <v>214</v>
      </c>
      <c r="I20" s="291"/>
      <c r="J20" s="79" t="s">
        <v>21</v>
      </c>
      <c r="K20" s="303" t="s">
        <v>21</v>
      </c>
      <c r="M20" s="71"/>
    </row>
    <row r="21" spans="1:19" ht="16.8" thickBot="1">
      <c r="A21" s="304"/>
      <c r="B21" s="667">
        <v>44906</v>
      </c>
      <c r="C21" s="668"/>
      <c r="D21" s="305" t="s">
        <v>49</v>
      </c>
      <c r="E21" s="669" t="s">
        <v>50</v>
      </c>
      <c r="F21" s="670"/>
      <c r="G21" s="70" t="s">
        <v>51</v>
      </c>
      <c r="H21" s="671" t="s">
        <v>279</v>
      </c>
      <c r="I21" s="672"/>
      <c r="J21" s="672"/>
      <c r="K21" s="672"/>
      <c r="L21" s="672"/>
      <c r="M21" s="81" t="s">
        <v>214</v>
      </c>
      <c r="N21" s="82"/>
    </row>
    <row r="22" spans="1:19" ht="36" customHeight="1" thickTop="1" thickBot="1">
      <c r="A22" s="306" t="s">
        <v>52</v>
      </c>
      <c r="B22" s="673" t="s">
        <v>53</v>
      </c>
      <c r="C22" s="674"/>
      <c r="D22" s="675"/>
      <c r="E22" s="83" t="s">
        <v>282</v>
      </c>
      <c r="F22" s="83" t="s">
        <v>283</v>
      </c>
      <c r="G22" s="307" t="s">
        <v>54</v>
      </c>
      <c r="H22" s="676" t="s">
        <v>55</v>
      </c>
      <c r="I22" s="677"/>
      <c r="J22" s="677"/>
      <c r="K22" s="677"/>
      <c r="L22" s="678"/>
      <c r="M22" s="308" t="s">
        <v>56</v>
      </c>
      <c r="N22" s="309" t="s">
        <v>57</v>
      </c>
      <c r="R22" s="62" t="s">
        <v>29</v>
      </c>
    </row>
    <row r="23" spans="1:19" ht="81.599999999999994" customHeight="1" thickBot="1">
      <c r="A23" s="310" t="s">
        <v>58</v>
      </c>
      <c r="B23" s="595" t="str">
        <f t="shared" ref="B23" si="0">IF(G23&gt;5,"☆☆☆☆",IF(AND(G23&gt;=2.39,G23&lt;5),"☆☆☆",IF(AND(G23&gt;=1.39,G23&lt;2.4),"☆☆",IF(AND(G23&gt;0,G23&lt;1.4),"☆",IF(AND(G23&gt;=-1.39,G23&lt;0),"★",IF(AND(G23&gt;=-2.39,G23&lt;-1.4),"★★",IF(AND(G23&gt;=-3.39,G23&lt;-2.4),"★★★")))))))</f>
        <v>☆</v>
      </c>
      <c r="C23" s="596"/>
      <c r="D23" s="597"/>
      <c r="E23" s="400">
        <v>0.71</v>
      </c>
      <c r="F23" s="400">
        <v>1.04</v>
      </c>
      <c r="G23" s="438">
        <f t="shared" ref="G23:G70" si="1">+F23-E23</f>
        <v>0.33000000000000007</v>
      </c>
      <c r="H23" s="599"/>
      <c r="I23" s="599"/>
      <c r="J23" s="599"/>
      <c r="K23" s="599"/>
      <c r="L23" s="600"/>
      <c r="M23" s="532"/>
      <c r="N23" s="533"/>
      <c r="O23" s="378" t="s">
        <v>228</v>
      </c>
    </row>
    <row r="24" spans="1:19" ht="66" customHeight="1" thickBot="1">
      <c r="A24" s="311" t="s">
        <v>59</v>
      </c>
      <c r="B24" s="595" t="str">
        <f t="shared" ref="B24" si="2">IF(G24&gt;5,"☆☆☆☆",IF(AND(G24&gt;=2.39,G24&lt;5),"☆☆☆",IF(AND(G24&gt;=1.39,G24&lt;2.4),"☆☆",IF(AND(G24&gt;0,G24&lt;1.4),"☆",IF(AND(G24&gt;=-1.39,G24&lt;0),"★",IF(AND(G24&gt;=-2.39,G24&lt;-1.4),"★★",IF(AND(G24&gt;=-3.39,G24&lt;-2.4),"★★★")))))))</f>
        <v>☆</v>
      </c>
      <c r="C24" s="596"/>
      <c r="D24" s="597"/>
      <c r="E24" s="400">
        <v>1.36</v>
      </c>
      <c r="F24" s="400">
        <v>1.81</v>
      </c>
      <c r="G24" s="438">
        <f t="shared" si="1"/>
        <v>0.44999999999999996</v>
      </c>
      <c r="H24" s="679"/>
      <c r="I24" s="680"/>
      <c r="J24" s="680"/>
      <c r="K24" s="680"/>
      <c r="L24" s="681"/>
      <c r="M24" s="534"/>
      <c r="N24" s="535"/>
      <c r="O24" s="378" t="s">
        <v>59</v>
      </c>
      <c r="Q24" s="62" t="s">
        <v>29</v>
      </c>
    </row>
    <row r="25" spans="1:19" ht="81" customHeight="1" thickBot="1">
      <c r="A25" s="384" t="s">
        <v>60</v>
      </c>
      <c r="B25" s="595" t="str">
        <f t="shared" ref="B25:B70" si="3">IF(G25&gt;5,"☆☆☆☆",IF(AND(G25&gt;=2.39,G25&lt;5),"☆☆☆",IF(AND(G25&gt;=1.39,G25&lt;2.4),"☆☆",IF(AND(G25&gt;0,G25&lt;1.4),"☆",IF(AND(G25&gt;=-1.39,G25&lt;0),"★",IF(AND(G25&gt;=-2.39,G25&lt;-1.4),"★★",IF(AND(G25&gt;=-3.39,G25&lt;-2.4),"★★★")))))))</f>
        <v>★</v>
      </c>
      <c r="C25" s="596"/>
      <c r="D25" s="597"/>
      <c r="E25" s="168">
        <v>3.78</v>
      </c>
      <c r="F25" s="168">
        <v>3.48</v>
      </c>
      <c r="G25" s="438">
        <f t="shared" si="1"/>
        <v>-0.29999999999999982</v>
      </c>
      <c r="H25" s="652" t="s">
        <v>298</v>
      </c>
      <c r="I25" s="653"/>
      <c r="J25" s="653"/>
      <c r="K25" s="653"/>
      <c r="L25" s="654"/>
      <c r="M25" s="562" t="s">
        <v>299</v>
      </c>
      <c r="N25" s="563">
        <v>44904</v>
      </c>
      <c r="O25" s="378" t="s">
        <v>60</v>
      </c>
    </row>
    <row r="26" spans="1:19" ht="83.25" customHeight="1" thickBot="1">
      <c r="A26" s="384" t="s">
        <v>61</v>
      </c>
      <c r="B26" s="595" t="b">
        <f t="shared" si="3"/>
        <v>0</v>
      </c>
      <c r="C26" s="596"/>
      <c r="D26" s="597"/>
      <c r="E26" s="400">
        <v>2.2200000000000002</v>
      </c>
      <c r="F26" s="400">
        <v>2.2200000000000002</v>
      </c>
      <c r="G26" s="438">
        <f t="shared" si="1"/>
        <v>0</v>
      </c>
      <c r="H26" s="598"/>
      <c r="I26" s="599"/>
      <c r="J26" s="599"/>
      <c r="K26" s="599"/>
      <c r="L26" s="600"/>
      <c r="M26" s="534"/>
      <c r="N26" s="535"/>
      <c r="O26" s="378" t="s">
        <v>61</v>
      </c>
    </row>
    <row r="27" spans="1:19" ht="78.599999999999994" customHeight="1" thickBot="1">
      <c r="A27" s="384" t="s">
        <v>62</v>
      </c>
      <c r="B27" s="595" t="str">
        <f t="shared" si="3"/>
        <v>★</v>
      </c>
      <c r="C27" s="596"/>
      <c r="D27" s="597"/>
      <c r="E27" s="400">
        <v>0.85</v>
      </c>
      <c r="F27" s="400">
        <v>0.76</v>
      </c>
      <c r="G27" s="438">
        <f t="shared" si="1"/>
        <v>-8.9999999999999969E-2</v>
      </c>
      <c r="H27" s="598"/>
      <c r="I27" s="599"/>
      <c r="J27" s="599"/>
      <c r="K27" s="599"/>
      <c r="L27" s="600"/>
      <c r="M27" s="534"/>
      <c r="N27" s="535"/>
      <c r="O27" s="378" t="s">
        <v>62</v>
      </c>
    </row>
    <row r="28" spans="1:19" ht="87" customHeight="1" thickBot="1">
      <c r="A28" s="384" t="s">
        <v>63</v>
      </c>
      <c r="B28" s="595" t="str">
        <f t="shared" si="3"/>
        <v>☆</v>
      </c>
      <c r="C28" s="596"/>
      <c r="D28" s="597"/>
      <c r="E28" s="400">
        <v>2.48</v>
      </c>
      <c r="F28" s="168">
        <v>3.72</v>
      </c>
      <c r="G28" s="438">
        <f t="shared" si="1"/>
        <v>1.2400000000000002</v>
      </c>
      <c r="H28" s="598"/>
      <c r="I28" s="599"/>
      <c r="J28" s="599"/>
      <c r="K28" s="599"/>
      <c r="L28" s="600"/>
      <c r="M28" s="534"/>
      <c r="N28" s="535"/>
      <c r="O28" s="378" t="s">
        <v>63</v>
      </c>
    </row>
    <row r="29" spans="1:19" ht="71.25" customHeight="1" thickBot="1">
      <c r="A29" s="384" t="s">
        <v>64</v>
      </c>
      <c r="B29" s="595" t="str">
        <f t="shared" si="3"/>
        <v>☆</v>
      </c>
      <c r="C29" s="596"/>
      <c r="D29" s="597"/>
      <c r="E29" s="400">
        <v>1.28</v>
      </c>
      <c r="F29" s="400">
        <v>1.36</v>
      </c>
      <c r="G29" s="438">
        <f t="shared" si="1"/>
        <v>8.0000000000000071E-2</v>
      </c>
      <c r="H29" s="598"/>
      <c r="I29" s="599"/>
      <c r="J29" s="599"/>
      <c r="K29" s="599"/>
      <c r="L29" s="600"/>
      <c r="M29" s="534"/>
      <c r="N29" s="535"/>
      <c r="O29" s="378" t="s">
        <v>64</v>
      </c>
    </row>
    <row r="30" spans="1:19" ht="73.5" customHeight="1" thickBot="1">
      <c r="A30" s="384" t="s">
        <v>65</v>
      </c>
      <c r="B30" s="595" t="str">
        <f t="shared" si="3"/>
        <v>☆</v>
      </c>
      <c r="C30" s="596"/>
      <c r="D30" s="597"/>
      <c r="E30" s="400">
        <v>2.63</v>
      </c>
      <c r="F30" s="400">
        <v>2.88</v>
      </c>
      <c r="G30" s="438">
        <f t="shared" si="1"/>
        <v>0.25</v>
      </c>
      <c r="H30" s="598"/>
      <c r="I30" s="599"/>
      <c r="J30" s="599"/>
      <c r="K30" s="599"/>
      <c r="L30" s="600"/>
      <c r="M30" s="534"/>
      <c r="N30" s="535"/>
      <c r="O30" s="378" t="s">
        <v>65</v>
      </c>
    </row>
    <row r="31" spans="1:19" ht="75.75" customHeight="1" thickBot="1">
      <c r="A31" s="384" t="s">
        <v>66</v>
      </c>
      <c r="B31" s="595" t="str">
        <f t="shared" si="3"/>
        <v>☆</v>
      </c>
      <c r="C31" s="596"/>
      <c r="D31" s="597"/>
      <c r="E31" s="400">
        <v>1.17</v>
      </c>
      <c r="F31" s="400">
        <v>1.56</v>
      </c>
      <c r="G31" s="438">
        <f t="shared" si="1"/>
        <v>0.39000000000000012</v>
      </c>
      <c r="H31" s="598"/>
      <c r="I31" s="599"/>
      <c r="J31" s="599"/>
      <c r="K31" s="599"/>
      <c r="L31" s="600"/>
      <c r="M31" s="534"/>
      <c r="N31" s="535"/>
      <c r="O31" s="378" t="s">
        <v>66</v>
      </c>
    </row>
    <row r="32" spans="1:19" ht="78.599999999999994" customHeight="1" thickBot="1">
      <c r="A32" s="385" t="s">
        <v>67</v>
      </c>
      <c r="B32" s="595" t="str">
        <f t="shared" si="3"/>
        <v>☆</v>
      </c>
      <c r="C32" s="596"/>
      <c r="D32" s="597"/>
      <c r="E32" s="168">
        <v>4.13</v>
      </c>
      <c r="F32" s="168">
        <v>4.78</v>
      </c>
      <c r="G32" s="438">
        <f t="shared" si="1"/>
        <v>0.65000000000000036</v>
      </c>
      <c r="H32" s="598"/>
      <c r="I32" s="599"/>
      <c r="J32" s="599"/>
      <c r="K32" s="599"/>
      <c r="L32" s="600"/>
      <c r="M32" s="534"/>
      <c r="N32" s="535"/>
      <c r="O32" s="378" t="s">
        <v>67</v>
      </c>
    </row>
    <row r="33" spans="1:16" ht="94.95" customHeight="1" thickBot="1">
      <c r="A33" s="386" t="s">
        <v>68</v>
      </c>
      <c r="B33" s="595" t="str">
        <f t="shared" si="3"/>
        <v>☆</v>
      </c>
      <c r="C33" s="596"/>
      <c r="D33" s="597"/>
      <c r="E33" s="491">
        <v>6.72</v>
      </c>
      <c r="F33" s="491">
        <v>7.62</v>
      </c>
      <c r="G33" s="438">
        <f t="shared" si="1"/>
        <v>0.90000000000000036</v>
      </c>
      <c r="H33" s="598"/>
      <c r="I33" s="599"/>
      <c r="J33" s="599"/>
      <c r="K33" s="599"/>
      <c r="L33" s="600"/>
      <c r="M33" s="534"/>
      <c r="N33" s="535"/>
      <c r="O33" s="378" t="s">
        <v>68</v>
      </c>
    </row>
    <row r="34" spans="1:16" ht="81" customHeight="1" thickBot="1">
      <c r="A34" s="311" t="s">
        <v>69</v>
      </c>
      <c r="B34" s="595" t="str">
        <f t="shared" si="3"/>
        <v>☆</v>
      </c>
      <c r="C34" s="596"/>
      <c r="D34" s="597"/>
      <c r="E34" s="168">
        <v>4.12</v>
      </c>
      <c r="F34" s="168">
        <v>4.7</v>
      </c>
      <c r="G34" s="438">
        <f t="shared" si="1"/>
        <v>0.58000000000000007</v>
      </c>
      <c r="H34" s="598" t="s">
        <v>265</v>
      </c>
      <c r="I34" s="599"/>
      <c r="J34" s="599"/>
      <c r="K34" s="599"/>
      <c r="L34" s="600"/>
      <c r="M34" s="536" t="s">
        <v>266</v>
      </c>
      <c r="N34" s="537">
        <v>44897</v>
      </c>
      <c r="O34" s="378" t="s">
        <v>69</v>
      </c>
    </row>
    <row r="35" spans="1:16" ht="94.5" customHeight="1" thickBot="1">
      <c r="A35" s="385" t="s">
        <v>70</v>
      </c>
      <c r="B35" s="595" t="str">
        <f t="shared" si="3"/>
        <v>☆</v>
      </c>
      <c r="C35" s="596"/>
      <c r="D35" s="597"/>
      <c r="E35" s="168">
        <v>5.48</v>
      </c>
      <c r="F35" s="491">
        <v>6.72</v>
      </c>
      <c r="G35" s="438">
        <f t="shared" si="1"/>
        <v>1.2399999999999993</v>
      </c>
      <c r="H35" s="655"/>
      <c r="I35" s="656"/>
      <c r="J35" s="656"/>
      <c r="K35" s="656"/>
      <c r="L35" s="657"/>
      <c r="M35" s="538"/>
      <c r="N35" s="539"/>
      <c r="O35" s="378" t="s">
        <v>70</v>
      </c>
    </row>
    <row r="36" spans="1:16" ht="92.4" customHeight="1" thickBot="1">
      <c r="A36" s="387" t="s">
        <v>71</v>
      </c>
      <c r="B36" s="595" t="str">
        <f t="shared" si="3"/>
        <v>☆</v>
      </c>
      <c r="C36" s="596"/>
      <c r="D36" s="597"/>
      <c r="E36" s="168">
        <v>3.4</v>
      </c>
      <c r="F36" s="168">
        <v>3.91</v>
      </c>
      <c r="G36" s="438">
        <f t="shared" si="1"/>
        <v>0.51000000000000023</v>
      </c>
      <c r="H36" s="598" t="s">
        <v>271</v>
      </c>
      <c r="I36" s="599"/>
      <c r="J36" s="599"/>
      <c r="K36" s="599"/>
      <c r="L36" s="600"/>
      <c r="M36" s="540" t="s">
        <v>272</v>
      </c>
      <c r="N36" s="541">
        <v>44894</v>
      </c>
      <c r="O36" s="378" t="s">
        <v>71</v>
      </c>
    </row>
    <row r="37" spans="1:16" ht="87.75" customHeight="1" thickBot="1">
      <c r="A37" s="384" t="s">
        <v>72</v>
      </c>
      <c r="B37" s="595" t="str">
        <f t="shared" si="3"/>
        <v>☆</v>
      </c>
      <c r="C37" s="596"/>
      <c r="D37" s="597"/>
      <c r="E37" s="400">
        <v>1.55</v>
      </c>
      <c r="F37" s="400">
        <v>1.71</v>
      </c>
      <c r="G37" s="438">
        <f t="shared" si="1"/>
        <v>0.15999999999999992</v>
      </c>
      <c r="H37" s="598"/>
      <c r="I37" s="599"/>
      <c r="J37" s="599"/>
      <c r="K37" s="599"/>
      <c r="L37" s="600"/>
      <c r="M37" s="534"/>
      <c r="N37" s="535"/>
      <c r="O37" s="378" t="s">
        <v>72</v>
      </c>
    </row>
    <row r="38" spans="1:16" ht="75.75" customHeight="1" thickBot="1">
      <c r="A38" s="384" t="s">
        <v>73</v>
      </c>
      <c r="B38" s="595" t="str">
        <f t="shared" si="3"/>
        <v>☆</v>
      </c>
      <c r="C38" s="596"/>
      <c r="D38" s="597"/>
      <c r="E38" s="168">
        <v>3.66</v>
      </c>
      <c r="F38" s="168">
        <v>3.83</v>
      </c>
      <c r="G38" s="438">
        <f t="shared" si="1"/>
        <v>0.16999999999999993</v>
      </c>
      <c r="H38" s="598"/>
      <c r="I38" s="599"/>
      <c r="J38" s="599"/>
      <c r="K38" s="599"/>
      <c r="L38" s="600"/>
      <c r="M38" s="542"/>
      <c r="N38" s="543"/>
      <c r="O38" s="378" t="s">
        <v>73</v>
      </c>
    </row>
    <row r="39" spans="1:16" ht="70.2" customHeight="1" thickBot="1">
      <c r="A39" s="384" t="s">
        <v>74</v>
      </c>
      <c r="B39" s="595" t="str">
        <f t="shared" si="3"/>
        <v>☆☆</v>
      </c>
      <c r="C39" s="596"/>
      <c r="D39" s="597"/>
      <c r="E39" s="168">
        <v>3.45</v>
      </c>
      <c r="F39" s="168">
        <v>5.07</v>
      </c>
      <c r="G39" s="438">
        <f t="shared" si="1"/>
        <v>1.62</v>
      </c>
      <c r="H39" s="598"/>
      <c r="I39" s="599"/>
      <c r="J39" s="599"/>
      <c r="K39" s="599"/>
      <c r="L39" s="600"/>
      <c r="M39" s="540"/>
      <c r="N39" s="541"/>
      <c r="O39" s="378" t="s">
        <v>74</v>
      </c>
    </row>
    <row r="40" spans="1:16" ht="78.75" customHeight="1" thickBot="1">
      <c r="A40" s="384" t="s">
        <v>75</v>
      </c>
      <c r="B40" s="595" t="str">
        <f t="shared" si="3"/>
        <v>☆☆☆☆</v>
      </c>
      <c r="C40" s="596"/>
      <c r="D40" s="597"/>
      <c r="E40" s="491">
        <v>7.78</v>
      </c>
      <c r="F40" s="554">
        <v>14.48</v>
      </c>
      <c r="G40" s="438">
        <f t="shared" si="1"/>
        <v>6.7</v>
      </c>
      <c r="H40" s="598"/>
      <c r="I40" s="599"/>
      <c r="J40" s="599"/>
      <c r="K40" s="599"/>
      <c r="L40" s="600"/>
      <c r="M40" s="542"/>
      <c r="N40" s="543"/>
      <c r="O40" s="378" t="s">
        <v>75</v>
      </c>
    </row>
    <row r="41" spans="1:16" ht="66" customHeight="1" thickBot="1">
      <c r="A41" s="384" t="s">
        <v>76</v>
      </c>
      <c r="B41" s="595" t="str">
        <f t="shared" si="3"/>
        <v>☆</v>
      </c>
      <c r="C41" s="596"/>
      <c r="D41" s="597"/>
      <c r="E41" s="400">
        <v>2</v>
      </c>
      <c r="F41" s="400">
        <v>2.79</v>
      </c>
      <c r="G41" s="438">
        <f t="shared" si="1"/>
        <v>0.79</v>
      </c>
      <c r="H41" s="598"/>
      <c r="I41" s="599"/>
      <c r="J41" s="599"/>
      <c r="K41" s="599"/>
      <c r="L41" s="600"/>
      <c r="M41" s="534"/>
      <c r="N41" s="535"/>
      <c r="O41" s="378" t="s">
        <v>76</v>
      </c>
    </row>
    <row r="42" spans="1:16" ht="77.25" customHeight="1" thickBot="1">
      <c r="A42" s="384" t="s">
        <v>77</v>
      </c>
      <c r="B42" s="595" t="str">
        <f t="shared" si="3"/>
        <v>☆</v>
      </c>
      <c r="C42" s="596"/>
      <c r="D42" s="597"/>
      <c r="E42" s="400">
        <v>2.56</v>
      </c>
      <c r="F42" s="168">
        <v>3.5</v>
      </c>
      <c r="G42" s="438">
        <f t="shared" si="1"/>
        <v>0.94</v>
      </c>
      <c r="H42" s="598"/>
      <c r="I42" s="599"/>
      <c r="J42" s="599"/>
      <c r="K42" s="599"/>
      <c r="L42" s="600"/>
      <c r="M42" s="540"/>
      <c r="N42" s="535"/>
      <c r="O42" s="378" t="s">
        <v>77</v>
      </c>
      <c r="P42" s="62" t="s">
        <v>214</v>
      </c>
    </row>
    <row r="43" spans="1:16" ht="69.75" customHeight="1" thickBot="1">
      <c r="A43" s="384" t="s">
        <v>78</v>
      </c>
      <c r="B43" s="595" t="str">
        <f t="shared" si="3"/>
        <v>☆</v>
      </c>
      <c r="C43" s="596"/>
      <c r="D43" s="597"/>
      <c r="E43" s="400">
        <v>1.38</v>
      </c>
      <c r="F43" s="400">
        <v>1.91</v>
      </c>
      <c r="G43" s="438">
        <f t="shared" si="1"/>
        <v>0.53</v>
      </c>
      <c r="H43" s="652" t="s">
        <v>302</v>
      </c>
      <c r="I43" s="653"/>
      <c r="J43" s="653"/>
      <c r="K43" s="653"/>
      <c r="L43" s="654"/>
      <c r="M43" s="565" t="s">
        <v>303</v>
      </c>
      <c r="N43" s="563">
        <v>44904</v>
      </c>
      <c r="O43" s="378" t="s">
        <v>78</v>
      </c>
    </row>
    <row r="44" spans="1:16" ht="77.25" customHeight="1" thickBot="1">
      <c r="A44" s="388" t="s">
        <v>79</v>
      </c>
      <c r="B44" s="595" t="str">
        <f t="shared" si="3"/>
        <v>☆</v>
      </c>
      <c r="C44" s="596"/>
      <c r="D44" s="597"/>
      <c r="E44" s="400">
        <v>2.21</v>
      </c>
      <c r="F44" s="400">
        <v>2.98</v>
      </c>
      <c r="G44" s="438">
        <f t="shared" si="1"/>
        <v>0.77</v>
      </c>
      <c r="H44" s="598" t="s">
        <v>274</v>
      </c>
      <c r="I44" s="599"/>
      <c r="J44" s="599"/>
      <c r="K44" s="599"/>
      <c r="L44" s="600"/>
      <c r="M44" s="534" t="s">
        <v>275</v>
      </c>
      <c r="N44" s="544">
        <v>44894</v>
      </c>
      <c r="O44" s="378" t="s">
        <v>79</v>
      </c>
    </row>
    <row r="45" spans="1:16" ht="81.75" customHeight="1" thickBot="1">
      <c r="A45" s="384" t="s">
        <v>80</v>
      </c>
      <c r="B45" s="595" t="str">
        <f t="shared" si="3"/>
        <v>☆</v>
      </c>
      <c r="C45" s="596"/>
      <c r="D45" s="597"/>
      <c r="E45" s="400">
        <v>2.42</v>
      </c>
      <c r="F45" s="168">
        <v>3.27</v>
      </c>
      <c r="G45" s="438">
        <f t="shared" si="1"/>
        <v>0.85000000000000009</v>
      </c>
      <c r="H45" s="598"/>
      <c r="I45" s="599"/>
      <c r="J45" s="599"/>
      <c r="K45" s="599"/>
      <c r="L45" s="600"/>
      <c r="M45" s="534"/>
      <c r="N45" s="545"/>
      <c r="O45" s="378" t="s">
        <v>80</v>
      </c>
    </row>
    <row r="46" spans="1:16" ht="72.75" customHeight="1" thickBot="1">
      <c r="A46" s="384" t="s">
        <v>81</v>
      </c>
      <c r="B46" s="595" t="str">
        <f t="shared" si="3"/>
        <v>☆</v>
      </c>
      <c r="C46" s="596"/>
      <c r="D46" s="597"/>
      <c r="E46" s="168">
        <v>4.42</v>
      </c>
      <c r="F46" s="168">
        <v>4.91</v>
      </c>
      <c r="G46" s="438">
        <f t="shared" si="1"/>
        <v>0.49000000000000021</v>
      </c>
      <c r="H46" s="598"/>
      <c r="I46" s="599"/>
      <c r="J46" s="599"/>
      <c r="K46" s="599"/>
      <c r="L46" s="600"/>
      <c r="M46" s="534"/>
      <c r="N46" s="535"/>
      <c r="O46" s="378" t="s">
        <v>81</v>
      </c>
    </row>
    <row r="47" spans="1:16" ht="81.75" customHeight="1" thickBot="1">
      <c r="A47" s="384" t="s">
        <v>82</v>
      </c>
      <c r="B47" s="595" t="str">
        <f t="shared" si="3"/>
        <v>☆</v>
      </c>
      <c r="C47" s="596"/>
      <c r="D47" s="597"/>
      <c r="E47" s="400">
        <v>2.06</v>
      </c>
      <c r="F47" s="400">
        <v>2.19</v>
      </c>
      <c r="G47" s="438">
        <f t="shared" si="1"/>
        <v>0.12999999999999989</v>
      </c>
      <c r="H47" s="598"/>
      <c r="I47" s="599"/>
      <c r="J47" s="599"/>
      <c r="K47" s="599"/>
      <c r="L47" s="600"/>
      <c r="M47" s="546"/>
      <c r="N47" s="535"/>
      <c r="O47" s="378" t="s">
        <v>82</v>
      </c>
    </row>
    <row r="48" spans="1:16" ht="78.75" customHeight="1" thickBot="1">
      <c r="A48" s="384" t="s">
        <v>83</v>
      </c>
      <c r="B48" s="595" t="str">
        <f t="shared" si="3"/>
        <v>☆</v>
      </c>
      <c r="C48" s="596"/>
      <c r="D48" s="597"/>
      <c r="E48" s="400">
        <v>1.82</v>
      </c>
      <c r="F48" s="400">
        <v>2.0099999999999998</v>
      </c>
      <c r="G48" s="438">
        <f t="shared" si="1"/>
        <v>0.18999999999999972</v>
      </c>
      <c r="H48" s="607"/>
      <c r="I48" s="608"/>
      <c r="J48" s="608"/>
      <c r="K48" s="608"/>
      <c r="L48" s="609"/>
      <c r="M48" s="534"/>
      <c r="N48" s="535"/>
      <c r="O48" s="378" t="s">
        <v>83</v>
      </c>
    </row>
    <row r="49" spans="1:15" ht="74.25" customHeight="1" thickBot="1">
      <c r="A49" s="384" t="s">
        <v>84</v>
      </c>
      <c r="B49" s="595" t="str">
        <f t="shared" si="3"/>
        <v>☆</v>
      </c>
      <c r="C49" s="596"/>
      <c r="D49" s="597"/>
      <c r="E49" s="168">
        <v>3</v>
      </c>
      <c r="F49" s="168">
        <v>3.32</v>
      </c>
      <c r="G49" s="438">
        <f t="shared" si="1"/>
        <v>0.31999999999999984</v>
      </c>
      <c r="H49" s="652" t="s">
        <v>300</v>
      </c>
      <c r="I49" s="653"/>
      <c r="J49" s="653"/>
      <c r="K49" s="653"/>
      <c r="L49" s="654"/>
      <c r="M49" s="564" t="s">
        <v>301</v>
      </c>
      <c r="N49" s="563">
        <v>44904</v>
      </c>
      <c r="O49" s="378" t="s">
        <v>84</v>
      </c>
    </row>
    <row r="50" spans="1:15" ht="73.2" customHeight="1" thickBot="1">
      <c r="A50" s="384" t="s">
        <v>85</v>
      </c>
      <c r="B50" s="595" t="str">
        <f t="shared" si="3"/>
        <v>☆</v>
      </c>
      <c r="C50" s="596"/>
      <c r="D50" s="597"/>
      <c r="E50" s="400">
        <v>2.85</v>
      </c>
      <c r="F50" s="168">
        <v>3.29</v>
      </c>
      <c r="G50" s="438">
        <f t="shared" si="1"/>
        <v>0.43999999999999995</v>
      </c>
      <c r="H50" s="607"/>
      <c r="I50" s="608"/>
      <c r="J50" s="608"/>
      <c r="K50" s="608"/>
      <c r="L50" s="609"/>
      <c r="M50" s="534"/>
      <c r="N50" s="535"/>
      <c r="O50" s="378" t="s">
        <v>85</v>
      </c>
    </row>
    <row r="51" spans="1:15" ht="73.5" customHeight="1" thickBot="1">
      <c r="A51" s="384" t="s">
        <v>86</v>
      </c>
      <c r="B51" s="595" t="str">
        <f t="shared" si="3"/>
        <v>☆</v>
      </c>
      <c r="C51" s="596"/>
      <c r="D51" s="597"/>
      <c r="E51" s="400">
        <v>1.65</v>
      </c>
      <c r="F51" s="400">
        <v>2.2599999999999998</v>
      </c>
      <c r="G51" s="438">
        <f t="shared" si="1"/>
        <v>0.60999999999999988</v>
      </c>
      <c r="H51" s="598"/>
      <c r="I51" s="599"/>
      <c r="J51" s="599"/>
      <c r="K51" s="599"/>
      <c r="L51" s="600"/>
      <c r="M51" s="542"/>
      <c r="N51" s="543"/>
      <c r="O51" s="378" t="s">
        <v>86</v>
      </c>
    </row>
    <row r="52" spans="1:15" ht="75" customHeight="1" thickBot="1">
      <c r="A52" s="384" t="s">
        <v>87</v>
      </c>
      <c r="B52" s="595" t="str">
        <f t="shared" si="3"/>
        <v>☆</v>
      </c>
      <c r="C52" s="596"/>
      <c r="D52" s="597"/>
      <c r="E52" s="400">
        <v>1.83</v>
      </c>
      <c r="F52" s="400">
        <v>2.83</v>
      </c>
      <c r="G52" s="438">
        <f t="shared" si="1"/>
        <v>1</v>
      </c>
      <c r="H52" s="652" t="s">
        <v>304</v>
      </c>
      <c r="I52" s="653"/>
      <c r="J52" s="653"/>
      <c r="K52" s="653"/>
      <c r="L52" s="654"/>
      <c r="M52" s="565" t="s">
        <v>305</v>
      </c>
      <c r="N52" s="563">
        <v>44903</v>
      </c>
      <c r="O52" s="378" t="s">
        <v>87</v>
      </c>
    </row>
    <row r="53" spans="1:15" ht="77.25" customHeight="1" thickBot="1">
      <c r="A53" s="384" t="s">
        <v>88</v>
      </c>
      <c r="B53" s="595" t="str">
        <f t="shared" si="3"/>
        <v>☆</v>
      </c>
      <c r="C53" s="596"/>
      <c r="D53" s="597"/>
      <c r="E53" s="400">
        <v>1.68</v>
      </c>
      <c r="F53" s="400">
        <v>2</v>
      </c>
      <c r="G53" s="438">
        <f t="shared" si="1"/>
        <v>0.32000000000000006</v>
      </c>
      <c r="H53" s="598"/>
      <c r="I53" s="599"/>
      <c r="J53" s="599"/>
      <c r="K53" s="599"/>
      <c r="L53" s="600"/>
      <c r="M53" s="534"/>
      <c r="N53" s="535"/>
      <c r="O53" s="378" t="s">
        <v>88</v>
      </c>
    </row>
    <row r="54" spans="1:15" ht="63.75" customHeight="1" thickBot="1">
      <c r="A54" s="384" t="s">
        <v>89</v>
      </c>
      <c r="B54" s="595" t="str">
        <f t="shared" si="3"/>
        <v>☆</v>
      </c>
      <c r="C54" s="596"/>
      <c r="D54" s="597"/>
      <c r="E54" s="168">
        <v>3.17</v>
      </c>
      <c r="F54" s="168">
        <v>3.43</v>
      </c>
      <c r="G54" s="438">
        <f t="shared" si="1"/>
        <v>0.26000000000000023</v>
      </c>
      <c r="H54" s="598"/>
      <c r="I54" s="599"/>
      <c r="J54" s="599"/>
      <c r="K54" s="599"/>
      <c r="L54" s="600"/>
      <c r="M54" s="534"/>
      <c r="N54" s="535"/>
      <c r="O54" s="378" t="s">
        <v>89</v>
      </c>
    </row>
    <row r="55" spans="1:15" ht="93.6" customHeight="1" thickBot="1">
      <c r="A55" s="384" t="s">
        <v>90</v>
      </c>
      <c r="B55" s="595" t="str">
        <f t="shared" si="3"/>
        <v>☆</v>
      </c>
      <c r="C55" s="596"/>
      <c r="D55" s="597"/>
      <c r="E55" s="168">
        <v>4.1100000000000003</v>
      </c>
      <c r="F55" s="168">
        <v>4.33</v>
      </c>
      <c r="G55" s="438">
        <f t="shared" si="1"/>
        <v>0.21999999999999975</v>
      </c>
      <c r="H55" s="598" t="s">
        <v>263</v>
      </c>
      <c r="I55" s="599"/>
      <c r="J55" s="599"/>
      <c r="K55" s="599"/>
      <c r="L55" s="600"/>
      <c r="M55" s="534" t="s">
        <v>264</v>
      </c>
      <c r="N55" s="535">
        <v>44896</v>
      </c>
      <c r="O55" s="378" t="s">
        <v>90</v>
      </c>
    </row>
    <row r="56" spans="1:15" ht="80.25" customHeight="1" thickBot="1">
      <c r="A56" s="384" t="s">
        <v>91</v>
      </c>
      <c r="B56" s="595" t="str">
        <f t="shared" si="3"/>
        <v>☆</v>
      </c>
      <c r="C56" s="596"/>
      <c r="D56" s="597"/>
      <c r="E56" s="168">
        <v>3.49</v>
      </c>
      <c r="F56" s="168">
        <v>3.87</v>
      </c>
      <c r="G56" s="438">
        <f t="shared" si="1"/>
        <v>0.37999999999999989</v>
      </c>
      <c r="H56" s="598" t="s">
        <v>269</v>
      </c>
      <c r="I56" s="599"/>
      <c r="J56" s="599"/>
      <c r="K56" s="599"/>
      <c r="L56" s="600"/>
      <c r="M56" s="534" t="s">
        <v>270</v>
      </c>
      <c r="N56" s="535">
        <v>44896</v>
      </c>
      <c r="O56" s="378" t="s">
        <v>91</v>
      </c>
    </row>
    <row r="57" spans="1:15" ht="63.75" customHeight="1" thickBot="1">
      <c r="A57" s="384" t="s">
        <v>92</v>
      </c>
      <c r="B57" s="595" t="str">
        <f t="shared" si="3"/>
        <v>★</v>
      </c>
      <c r="C57" s="596"/>
      <c r="D57" s="597"/>
      <c r="E57" s="400">
        <v>2.29</v>
      </c>
      <c r="F57" s="400">
        <v>2.1800000000000002</v>
      </c>
      <c r="G57" s="438">
        <f t="shared" si="1"/>
        <v>-0.10999999999999988</v>
      </c>
      <c r="H57" s="607"/>
      <c r="I57" s="608"/>
      <c r="J57" s="608"/>
      <c r="K57" s="608"/>
      <c r="L57" s="609"/>
      <c r="M57" s="534"/>
      <c r="N57" s="535"/>
      <c r="O57" s="378" t="s">
        <v>92</v>
      </c>
    </row>
    <row r="58" spans="1:15" ht="69.75" customHeight="1" thickBot="1">
      <c r="A58" s="384" t="s">
        <v>93</v>
      </c>
      <c r="B58" s="595" t="str">
        <f t="shared" si="3"/>
        <v>★</v>
      </c>
      <c r="C58" s="596"/>
      <c r="D58" s="597"/>
      <c r="E58" s="168">
        <v>3.22</v>
      </c>
      <c r="F58" s="400">
        <v>2.91</v>
      </c>
      <c r="G58" s="438">
        <f t="shared" si="1"/>
        <v>-0.31000000000000005</v>
      </c>
      <c r="H58" s="598"/>
      <c r="I58" s="599"/>
      <c r="J58" s="599"/>
      <c r="K58" s="599"/>
      <c r="L58" s="600"/>
      <c r="M58" s="534"/>
      <c r="N58" s="535"/>
      <c r="O58" s="378" t="s">
        <v>93</v>
      </c>
    </row>
    <row r="59" spans="1:15" ht="76.2" customHeight="1" thickBot="1">
      <c r="A59" s="384" t="s">
        <v>94</v>
      </c>
      <c r="B59" s="595" t="str">
        <f t="shared" si="3"/>
        <v>☆</v>
      </c>
      <c r="C59" s="596"/>
      <c r="D59" s="597"/>
      <c r="E59" s="400">
        <v>2</v>
      </c>
      <c r="F59" s="400">
        <v>2.68</v>
      </c>
      <c r="G59" s="438">
        <f t="shared" si="1"/>
        <v>0.68000000000000016</v>
      </c>
      <c r="H59" s="598"/>
      <c r="I59" s="599"/>
      <c r="J59" s="599"/>
      <c r="K59" s="599"/>
      <c r="L59" s="600"/>
      <c r="M59" s="542"/>
      <c r="N59" s="543"/>
      <c r="O59" s="378" t="s">
        <v>94</v>
      </c>
    </row>
    <row r="60" spans="1:15" ht="91.95" customHeight="1" thickBot="1">
      <c r="A60" s="384" t="s">
        <v>95</v>
      </c>
      <c r="B60" s="595" t="str">
        <f t="shared" si="3"/>
        <v>☆</v>
      </c>
      <c r="C60" s="596"/>
      <c r="D60" s="597"/>
      <c r="E60" s="168">
        <v>3.14</v>
      </c>
      <c r="F60" s="168">
        <v>3.78</v>
      </c>
      <c r="G60" s="438">
        <f t="shared" si="1"/>
        <v>0.63999999999999968</v>
      </c>
      <c r="H60" s="598"/>
      <c r="I60" s="599"/>
      <c r="J60" s="599"/>
      <c r="K60" s="599"/>
      <c r="L60" s="600"/>
      <c r="M60" s="534"/>
      <c r="N60" s="535"/>
      <c r="O60" s="378" t="s">
        <v>95</v>
      </c>
    </row>
    <row r="61" spans="1:15" ht="81" customHeight="1" thickBot="1">
      <c r="A61" s="384" t="s">
        <v>96</v>
      </c>
      <c r="B61" s="595" t="str">
        <f t="shared" si="3"/>
        <v>☆</v>
      </c>
      <c r="C61" s="596"/>
      <c r="D61" s="597"/>
      <c r="E61" s="400">
        <v>1.3</v>
      </c>
      <c r="F61" s="400">
        <v>1.78</v>
      </c>
      <c r="G61" s="438">
        <f t="shared" si="1"/>
        <v>0.48</v>
      </c>
      <c r="H61" s="598"/>
      <c r="I61" s="599"/>
      <c r="J61" s="599"/>
      <c r="K61" s="599"/>
      <c r="L61" s="600"/>
      <c r="M61" s="534"/>
      <c r="N61" s="535"/>
      <c r="O61" s="378" t="s">
        <v>96</v>
      </c>
    </row>
    <row r="62" spans="1:15" ht="75.599999999999994" customHeight="1" thickBot="1">
      <c r="A62" s="384" t="s">
        <v>97</v>
      </c>
      <c r="B62" s="595" t="str">
        <f t="shared" si="3"/>
        <v>☆</v>
      </c>
      <c r="C62" s="596"/>
      <c r="D62" s="597"/>
      <c r="E62" s="168">
        <v>4.18</v>
      </c>
      <c r="F62" s="168">
        <v>5.24</v>
      </c>
      <c r="G62" s="438">
        <f t="shared" si="1"/>
        <v>1.0600000000000005</v>
      </c>
      <c r="H62" s="598" t="s">
        <v>273</v>
      </c>
      <c r="I62" s="599"/>
      <c r="J62" s="599"/>
      <c r="K62" s="599"/>
      <c r="L62" s="600"/>
      <c r="M62" s="547">
        <v>44895</v>
      </c>
      <c r="N62" s="535" t="s">
        <v>284</v>
      </c>
      <c r="O62" s="378" t="s">
        <v>97</v>
      </c>
    </row>
    <row r="63" spans="1:15" ht="87" customHeight="1" thickBot="1">
      <c r="A63" s="384" t="s">
        <v>98</v>
      </c>
      <c r="B63" s="595" t="str">
        <f t="shared" si="3"/>
        <v>☆</v>
      </c>
      <c r="C63" s="596"/>
      <c r="D63" s="597"/>
      <c r="E63" s="168">
        <v>3.26</v>
      </c>
      <c r="F63" s="168">
        <v>3.78</v>
      </c>
      <c r="G63" s="438">
        <f t="shared" si="1"/>
        <v>0.52</v>
      </c>
      <c r="H63" s="598"/>
      <c r="I63" s="599"/>
      <c r="J63" s="599"/>
      <c r="K63" s="599"/>
      <c r="L63" s="600"/>
      <c r="M63" s="548"/>
      <c r="N63" s="535"/>
      <c r="O63" s="378" t="s">
        <v>98</v>
      </c>
    </row>
    <row r="64" spans="1:15" ht="73.2" customHeight="1" thickBot="1">
      <c r="A64" s="384" t="s">
        <v>99</v>
      </c>
      <c r="B64" s="595" t="str">
        <f t="shared" si="3"/>
        <v>☆</v>
      </c>
      <c r="C64" s="596"/>
      <c r="D64" s="597"/>
      <c r="E64" s="400">
        <v>1.61</v>
      </c>
      <c r="F64" s="400">
        <v>2.5</v>
      </c>
      <c r="G64" s="438">
        <f t="shared" si="1"/>
        <v>0.8899999999999999</v>
      </c>
      <c r="H64" s="604"/>
      <c r="I64" s="605"/>
      <c r="J64" s="605"/>
      <c r="K64" s="605"/>
      <c r="L64" s="606"/>
      <c r="M64" s="534"/>
      <c r="N64" s="535"/>
      <c r="O64" s="378" t="s">
        <v>99</v>
      </c>
    </row>
    <row r="65" spans="1:18" ht="80.25" customHeight="1" thickBot="1">
      <c r="A65" s="384" t="s">
        <v>100</v>
      </c>
      <c r="B65" s="595" t="str">
        <f t="shared" si="3"/>
        <v>★</v>
      </c>
      <c r="C65" s="596"/>
      <c r="D65" s="597"/>
      <c r="E65" s="168">
        <v>5.28</v>
      </c>
      <c r="F65" s="168">
        <v>4.62</v>
      </c>
      <c r="G65" s="438">
        <f t="shared" si="1"/>
        <v>-0.66000000000000014</v>
      </c>
      <c r="H65" s="607" t="s">
        <v>267</v>
      </c>
      <c r="I65" s="608"/>
      <c r="J65" s="608"/>
      <c r="K65" s="608"/>
      <c r="L65" s="609"/>
      <c r="M65" s="549" t="s">
        <v>268</v>
      </c>
      <c r="N65" s="535">
        <v>44896</v>
      </c>
      <c r="O65" s="378" t="s">
        <v>100</v>
      </c>
    </row>
    <row r="66" spans="1:18" ht="88.5" customHeight="1" thickBot="1">
      <c r="A66" s="384" t="s">
        <v>101</v>
      </c>
      <c r="B66" s="595" t="str">
        <f t="shared" si="3"/>
        <v>☆☆</v>
      </c>
      <c r="C66" s="596"/>
      <c r="D66" s="597"/>
      <c r="E66" s="168">
        <v>5.1100000000000003</v>
      </c>
      <c r="F66" s="491">
        <v>6.92</v>
      </c>
      <c r="G66" s="438">
        <f t="shared" si="1"/>
        <v>1.8099999999999996</v>
      </c>
      <c r="H66" s="607"/>
      <c r="I66" s="608"/>
      <c r="J66" s="608"/>
      <c r="K66" s="608"/>
      <c r="L66" s="609"/>
      <c r="M66" s="534"/>
      <c r="N66" s="535"/>
      <c r="O66" s="378" t="s">
        <v>101</v>
      </c>
    </row>
    <row r="67" spans="1:18" ht="78.75" customHeight="1" thickBot="1">
      <c r="A67" s="384" t="s">
        <v>102</v>
      </c>
      <c r="B67" s="595" t="str">
        <f t="shared" si="3"/>
        <v>★</v>
      </c>
      <c r="C67" s="596"/>
      <c r="D67" s="597"/>
      <c r="E67" s="168">
        <v>5.31</v>
      </c>
      <c r="F67" s="168">
        <v>4.8600000000000003</v>
      </c>
      <c r="G67" s="438">
        <f t="shared" si="1"/>
        <v>-0.44999999999999929</v>
      </c>
      <c r="H67" s="598"/>
      <c r="I67" s="599"/>
      <c r="J67" s="599"/>
      <c r="K67" s="599"/>
      <c r="L67" s="600"/>
      <c r="M67" s="534"/>
      <c r="N67" s="535"/>
      <c r="O67" s="378" t="s">
        <v>102</v>
      </c>
    </row>
    <row r="68" spans="1:18" ht="63" customHeight="1" thickBot="1">
      <c r="A68" s="387" t="s">
        <v>103</v>
      </c>
      <c r="B68" s="595" t="str">
        <f t="shared" si="3"/>
        <v>★</v>
      </c>
      <c r="C68" s="596"/>
      <c r="D68" s="597"/>
      <c r="E68" s="400">
        <v>2.69</v>
      </c>
      <c r="F68" s="400">
        <v>2.61</v>
      </c>
      <c r="G68" s="438">
        <f t="shared" si="1"/>
        <v>-8.0000000000000071E-2</v>
      </c>
      <c r="H68" s="598"/>
      <c r="I68" s="599"/>
      <c r="J68" s="599"/>
      <c r="K68" s="599"/>
      <c r="L68" s="600"/>
      <c r="M68" s="542"/>
      <c r="N68" s="535"/>
      <c r="O68" s="378" t="s">
        <v>103</v>
      </c>
    </row>
    <row r="69" spans="1:18" ht="72.75" customHeight="1" thickBot="1">
      <c r="A69" s="385" t="s">
        <v>104</v>
      </c>
      <c r="B69" s="595" t="str">
        <f t="shared" si="3"/>
        <v>☆</v>
      </c>
      <c r="C69" s="596"/>
      <c r="D69" s="597"/>
      <c r="E69" s="516">
        <v>0.94</v>
      </c>
      <c r="F69" s="516">
        <v>1.79</v>
      </c>
      <c r="G69" s="438">
        <f t="shared" si="1"/>
        <v>0.85000000000000009</v>
      </c>
      <c r="H69" s="601"/>
      <c r="I69" s="602"/>
      <c r="J69" s="602"/>
      <c r="K69" s="602"/>
      <c r="L69" s="603"/>
      <c r="M69" s="227"/>
      <c r="N69" s="228"/>
      <c r="O69" s="378" t="s">
        <v>104</v>
      </c>
    </row>
    <row r="70" spans="1:18" ht="58.5" customHeight="1" thickBot="1">
      <c r="A70" s="312" t="s">
        <v>105</v>
      </c>
      <c r="B70" s="595" t="str">
        <f t="shared" si="3"/>
        <v>☆</v>
      </c>
      <c r="C70" s="596"/>
      <c r="D70" s="597"/>
      <c r="E70" s="168">
        <v>3.22</v>
      </c>
      <c r="F70" s="168">
        <v>3.81</v>
      </c>
      <c r="G70" s="438">
        <f t="shared" si="1"/>
        <v>0.58999999999999986</v>
      </c>
      <c r="H70" s="640"/>
      <c r="I70" s="641"/>
      <c r="J70" s="641"/>
      <c r="K70" s="641"/>
      <c r="L70" s="642"/>
      <c r="M70" s="313"/>
      <c r="N70" s="228"/>
      <c r="O70" s="378"/>
    </row>
    <row r="71" spans="1:18" ht="42.75" customHeight="1" thickBot="1">
      <c r="A71" s="314"/>
      <c r="B71" s="314"/>
      <c r="C71" s="314"/>
      <c r="D71" s="314"/>
      <c r="E71" s="643"/>
      <c r="F71" s="643"/>
      <c r="G71" s="643"/>
      <c r="H71" s="643"/>
      <c r="I71" s="643"/>
      <c r="J71" s="643"/>
      <c r="K71" s="643"/>
      <c r="L71" s="643"/>
      <c r="M71" s="63">
        <f>COUNTIF(E23:E69,"&gt;=10")</f>
        <v>0</v>
      </c>
      <c r="N71" s="63">
        <f>COUNTIF(F23:F69,"&gt;=10")</f>
        <v>1</v>
      </c>
      <c r="O71" s="63" t="s">
        <v>29</v>
      </c>
    </row>
    <row r="72" spans="1:18" ht="36.75" customHeight="1" thickBot="1">
      <c r="A72" s="84" t="s">
        <v>21</v>
      </c>
      <c r="B72" s="85"/>
      <c r="C72" s="149"/>
      <c r="D72" s="149"/>
      <c r="E72" s="644" t="s">
        <v>20</v>
      </c>
      <c r="F72" s="644"/>
      <c r="G72" s="644"/>
      <c r="H72" s="645" t="s">
        <v>247</v>
      </c>
      <c r="I72" s="646"/>
      <c r="J72" s="85"/>
      <c r="K72" s="86"/>
      <c r="L72" s="86"/>
      <c r="M72" s="87"/>
      <c r="N72" s="88"/>
    </row>
    <row r="73" spans="1:18" ht="36.75" customHeight="1" thickBot="1">
      <c r="A73" s="89"/>
      <c r="B73" s="315"/>
      <c r="C73" s="647" t="s">
        <v>106</v>
      </c>
      <c r="D73" s="648"/>
      <c r="E73" s="648"/>
      <c r="F73" s="649"/>
      <c r="G73" s="90">
        <f>+F70</f>
        <v>3.81</v>
      </c>
      <c r="H73" s="91" t="s">
        <v>107</v>
      </c>
      <c r="I73" s="650">
        <f>+G70</f>
        <v>0.58999999999999986</v>
      </c>
      <c r="J73" s="651"/>
      <c r="K73" s="316"/>
      <c r="L73" s="316"/>
      <c r="M73" s="317"/>
      <c r="N73" s="92"/>
    </row>
    <row r="74" spans="1:18" ht="36.75" customHeight="1" thickBot="1">
      <c r="A74" s="89"/>
      <c r="B74" s="315"/>
      <c r="C74" s="610" t="s">
        <v>108</v>
      </c>
      <c r="D74" s="611"/>
      <c r="E74" s="611"/>
      <c r="F74" s="612"/>
      <c r="G74" s="93">
        <f>+F35</f>
        <v>6.72</v>
      </c>
      <c r="H74" s="94" t="s">
        <v>107</v>
      </c>
      <c r="I74" s="613">
        <f>+G35</f>
        <v>1.2399999999999993</v>
      </c>
      <c r="J74" s="614"/>
      <c r="K74" s="316"/>
      <c r="L74" s="316"/>
      <c r="M74" s="317"/>
      <c r="N74" s="92"/>
      <c r="R74" s="357" t="s">
        <v>21</v>
      </c>
    </row>
    <row r="75" spans="1:18" ht="36.75" customHeight="1" thickBot="1">
      <c r="A75" s="89"/>
      <c r="B75" s="315"/>
      <c r="C75" s="615" t="s">
        <v>109</v>
      </c>
      <c r="D75" s="616"/>
      <c r="E75" s="616"/>
      <c r="F75" s="95" t="str">
        <f>VLOOKUP(G75,F:P,10,0)</f>
        <v>福井県</v>
      </c>
      <c r="G75" s="96">
        <f>MAX(F23:F70)</f>
        <v>14.48</v>
      </c>
      <c r="H75" s="617" t="s">
        <v>110</v>
      </c>
      <c r="I75" s="618"/>
      <c r="J75" s="618"/>
      <c r="K75" s="97">
        <f>+N71</f>
        <v>1</v>
      </c>
      <c r="L75" s="98" t="s">
        <v>111</v>
      </c>
      <c r="M75" s="99">
        <f>N71-M71</f>
        <v>1</v>
      </c>
      <c r="N75" s="92"/>
      <c r="R75" s="358"/>
    </row>
    <row r="76" spans="1:18" ht="36.75" customHeight="1" thickBot="1">
      <c r="A76" s="100"/>
      <c r="B76" s="101"/>
      <c r="C76" s="101"/>
      <c r="D76" s="101"/>
      <c r="E76" s="101"/>
      <c r="F76" s="101"/>
      <c r="G76" s="101"/>
      <c r="H76" s="101"/>
      <c r="I76" s="101"/>
      <c r="J76" s="101"/>
      <c r="K76" s="102"/>
      <c r="L76" s="102"/>
      <c r="M76" s="103"/>
      <c r="N76" s="104"/>
      <c r="R76" s="358"/>
    </row>
    <row r="77" spans="1:18" ht="30.75" customHeight="1">
      <c r="A77" s="133"/>
      <c r="B77" s="133"/>
      <c r="C77" s="133"/>
      <c r="D77" s="133"/>
      <c r="E77" s="133"/>
      <c r="F77" s="133"/>
      <c r="G77" s="133"/>
      <c r="H77" s="133"/>
      <c r="I77" s="133"/>
      <c r="J77" s="133"/>
      <c r="K77" s="318"/>
      <c r="L77" s="318"/>
      <c r="M77" s="319"/>
      <c r="N77" s="320"/>
      <c r="R77" s="359"/>
    </row>
    <row r="78" spans="1:18" ht="30.75" customHeight="1" thickBot="1">
      <c r="A78" s="321"/>
      <c r="B78" s="321"/>
      <c r="C78" s="321"/>
      <c r="D78" s="321"/>
      <c r="E78" s="321"/>
      <c r="F78" s="321"/>
      <c r="G78" s="321"/>
      <c r="H78" s="321"/>
      <c r="I78" s="321"/>
      <c r="J78" s="321"/>
      <c r="K78" s="322"/>
      <c r="L78" s="322"/>
      <c r="M78" s="323"/>
      <c r="N78" s="321"/>
    </row>
    <row r="79" spans="1:18" ht="24.75" customHeight="1" thickTop="1">
      <c r="A79" s="619">
        <v>1</v>
      </c>
      <c r="B79" s="622" t="s">
        <v>243</v>
      </c>
      <c r="C79" s="623"/>
      <c r="D79" s="623"/>
      <c r="E79" s="623"/>
      <c r="F79" s="624"/>
      <c r="G79" s="631" t="s">
        <v>244</v>
      </c>
      <c r="H79" s="632"/>
      <c r="I79" s="632"/>
      <c r="J79" s="632"/>
      <c r="K79" s="632"/>
      <c r="L79" s="632"/>
      <c r="M79" s="632"/>
      <c r="N79" s="633"/>
    </row>
    <row r="80" spans="1:18" ht="24.75" customHeight="1">
      <c r="A80" s="620"/>
      <c r="B80" s="625"/>
      <c r="C80" s="626"/>
      <c r="D80" s="626"/>
      <c r="E80" s="626"/>
      <c r="F80" s="627"/>
      <c r="G80" s="634"/>
      <c r="H80" s="635"/>
      <c r="I80" s="635"/>
      <c r="J80" s="635"/>
      <c r="K80" s="635"/>
      <c r="L80" s="635"/>
      <c r="M80" s="635"/>
      <c r="N80" s="636"/>
      <c r="O80" s="324" t="s">
        <v>29</v>
      </c>
      <c r="P80" s="324"/>
    </row>
    <row r="81" spans="1:16" ht="24.75" customHeight="1">
      <c r="A81" s="620"/>
      <c r="B81" s="625"/>
      <c r="C81" s="626"/>
      <c r="D81" s="626"/>
      <c r="E81" s="626"/>
      <c r="F81" s="627"/>
      <c r="G81" s="634"/>
      <c r="H81" s="635"/>
      <c r="I81" s="635"/>
      <c r="J81" s="635"/>
      <c r="K81" s="635"/>
      <c r="L81" s="635"/>
      <c r="M81" s="635"/>
      <c r="N81" s="636"/>
      <c r="O81" s="324" t="s">
        <v>21</v>
      </c>
      <c r="P81" s="324" t="s">
        <v>112</v>
      </c>
    </row>
    <row r="82" spans="1:16" ht="24.75" customHeight="1">
      <c r="A82" s="620"/>
      <c r="B82" s="625"/>
      <c r="C82" s="626"/>
      <c r="D82" s="626"/>
      <c r="E82" s="626"/>
      <c r="F82" s="627"/>
      <c r="G82" s="634"/>
      <c r="H82" s="635"/>
      <c r="I82" s="635"/>
      <c r="J82" s="635"/>
      <c r="K82" s="635"/>
      <c r="L82" s="635"/>
      <c r="M82" s="635"/>
      <c r="N82" s="636"/>
      <c r="O82" s="325"/>
      <c r="P82" s="324"/>
    </row>
    <row r="83" spans="1:16" ht="46.2" customHeight="1" thickBot="1">
      <c r="A83" s="621"/>
      <c r="B83" s="628"/>
      <c r="C83" s="629"/>
      <c r="D83" s="629"/>
      <c r="E83" s="629"/>
      <c r="F83" s="630"/>
      <c r="G83" s="637"/>
      <c r="H83" s="638"/>
      <c r="I83" s="638"/>
      <c r="J83" s="638"/>
      <c r="K83" s="638"/>
      <c r="L83" s="638"/>
      <c r="M83" s="638"/>
      <c r="N83" s="63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DA2E-F9D6-4C7D-95DD-8E00798F27DD}">
  <sheetPr>
    <pageSetUpPr fitToPage="1"/>
  </sheetPr>
  <dimension ref="A1:Q40"/>
  <sheetViews>
    <sheetView view="pageBreakPreview" zoomScale="95" zoomScaleNormal="100" zoomScaleSheetLayoutView="95" workbookViewId="0">
      <selection activeCell="R9" sqref="R9"/>
    </sheetView>
  </sheetViews>
  <sheetFormatPr defaultColWidth="9" defaultRowHeight="13.2"/>
  <cols>
    <col min="1" max="2" width="4.88671875" style="520" customWidth="1"/>
    <col min="3" max="9" width="9" style="520"/>
    <col min="10" max="10" width="6" style="520" customWidth="1"/>
    <col min="11" max="11" width="9" style="520"/>
    <col min="12" max="12" width="5.88671875" style="520" customWidth="1"/>
    <col min="13" max="13" width="45.77734375" style="520" customWidth="1"/>
    <col min="14" max="14" width="6.33203125" style="520" customWidth="1"/>
    <col min="15" max="15" width="3.44140625" style="520" customWidth="1"/>
    <col min="16" max="16384" width="9" style="520"/>
  </cols>
  <sheetData>
    <row r="1" spans="1:15" ht="31.8" customHeight="1">
      <c r="A1" s="684" t="s">
        <v>277</v>
      </c>
      <c r="B1" s="684"/>
      <c r="C1" s="684"/>
      <c r="D1" s="684"/>
      <c r="E1" s="684"/>
      <c r="F1" s="684"/>
      <c r="G1" s="684"/>
      <c r="H1" s="684"/>
      <c r="I1" s="684"/>
      <c r="J1" s="684"/>
      <c r="K1" s="685"/>
      <c r="L1" s="685"/>
      <c r="M1" s="685"/>
      <c r="N1" s="685"/>
    </row>
    <row r="2" spans="1:15" s="1" customFormat="1" ht="42" customHeight="1">
      <c r="A2" s="686" t="s">
        <v>412</v>
      </c>
      <c r="B2" s="686"/>
      <c r="C2" s="686"/>
      <c r="D2" s="686"/>
      <c r="E2" s="686"/>
      <c r="F2" s="686"/>
      <c r="G2" s="686"/>
      <c r="H2" s="686"/>
      <c r="I2" s="686"/>
      <c r="J2" s="686"/>
      <c r="K2" s="686"/>
      <c r="L2" s="686"/>
      <c r="M2" s="686"/>
      <c r="N2" s="686"/>
    </row>
    <row r="3" spans="1:15" s="1" customFormat="1" ht="26.25" customHeight="1">
      <c r="A3" s="687" t="s">
        <v>278</v>
      </c>
      <c r="B3" s="687"/>
      <c r="C3" s="687"/>
      <c r="D3" s="687"/>
      <c r="E3" s="687"/>
      <c r="F3" s="687"/>
      <c r="G3" s="687"/>
      <c r="H3" s="687"/>
      <c r="I3" s="687"/>
      <c r="J3" s="687"/>
      <c r="K3" s="687"/>
      <c r="L3" s="687"/>
      <c r="M3" s="688"/>
      <c r="N3" s="688"/>
    </row>
    <row r="4" spans="1:15" s="1" customFormat="1" ht="25.2" customHeight="1">
      <c r="A4" s="689" t="s">
        <v>413</v>
      </c>
      <c r="B4" s="689"/>
      <c r="C4" s="689"/>
      <c r="D4" s="689"/>
      <c r="E4" s="689"/>
      <c r="F4" s="689"/>
      <c r="G4" s="689"/>
      <c r="H4" s="689"/>
      <c r="I4" s="689"/>
      <c r="J4" s="689"/>
      <c r="K4" s="689"/>
      <c r="L4" s="689"/>
      <c r="M4" s="690"/>
      <c r="N4" s="690"/>
    </row>
    <row r="5" spans="1:15" ht="49.2" customHeight="1">
      <c r="A5" s="521"/>
      <c r="B5" s="521"/>
      <c r="C5" s="691" t="s">
        <v>414</v>
      </c>
      <c r="D5" s="692"/>
      <c r="E5" s="692"/>
      <c r="F5" s="692"/>
      <c r="G5" s="692"/>
      <c r="H5" s="692"/>
      <c r="I5" s="692"/>
      <c r="J5" s="692"/>
      <c r="K5" s="692"/>
      <c r="L5" s="692"/>
      <c r="M5" s="692"/>
      <c r="N5" s="522"/>
      <c r="O5" s="523"/>
    </row>
    <row r="6" spans="1:15" ht="13.5" customHeight="1">
      <c r="A6" s="524"/>
      <c r="B6" s="524"/>
      <c r="C6" s="525"/>
      <c r="D6" s="525"/>
      <c r="E6" s="525"/>
      <c r="F6" s="525"/>
      <c r="G6" s="525"/>
      <c r="H6" s="525"/>
      <c r="I6" s="525"/>
      <c r="J6" s="525"/>
      <c r="K6" s="525"/>
      <c r="L6" s="525"/>
      <c r="M6" s="525"/>
      <c r="N6" s="526"/>
      <c r="O6" s="523"/>
    </row>
    <row r="7" spans="1:15" ht="21.75" customHeight="1">
      <c r="A7" s="527"/>
      <c r="B7" s="527"/>
      <c r="C7" s="693"/>
      <c r="D7" s="694"/>
      <c r="E7" s="694"/>
      <c r="F7" s="694"/>
      <c r="G7" s="527"/>
      <c r="H7" s="527" t="s">
        <v>21</v>
      </c>
      <c r="I7" s="696" t="s">
        <v>415</v>
      </c>
      <c r="J7" s="697"/>
      <c r="K7" s="697"/>
      <c r="L7" s="697"/>
      <c r="M7" s="697"/>
      <c r="N7" s="527"/>
      <c r="O7" s="523"/>
    </row>
    <row r="8" spans="1:15" ht="21.75" customHeight="1">
      <c r="A8" s="527"/>
      <c r="B8" s="527"/>
      <c r="C8" s="693"/>
      <c r="D8" s="694"/>
      <c r="E8" s="694"/>
      <c r="F8" s="694"/>
      <c r="G8" s="527"/>
      <c r="H8" s="527"/>
      <c r="I8" s="698"/>
      <c r="J8" s="697"/>
      <c r="K8" s="697"/>
      <c r="L8" s="697"/>
      <c r="M8" s="697"/>
      <c r="N8" s="527"/>
      <c r="O8" s="523"/>
    </row>
    <row r="9" spans="1:15" ht="21.75" customHeight="1">
      <c r="A9" s="527"/>
      <c r="B9" s="527"/>
      <c r="C9" s="694"/>
      <c r="D9" s="694"/>
      <c r="E9" s="694"/>
      <c r="F9" s="694"/>
      <c r="G9" s="527"/>
      <c r="H9" s="527"/>
      <c r="I9" s="697"/>
      <c r="J9" s="697"/>
      <c r="K9" s="697"/>
      <c r="L9" s="697"/>
      <c r="M9" s="697"/>
      <c r="N9" s="527"/>
      <c r="O9" s="523"/>
    </row>
    <row r="10" spans="1:15" ht="21.75" customHeight="1">
      <c r="A10" s="527"/>
      <c r="B10" s="527"/>
      <c r="C10" s="694"/>
      <c r="D10" s="694"/>
      <c r="E10" s="694"/>
      <c r="F10" s="694"/>
      <c r="G10" s="527"/>
      <c r="H10" s="527"/>
      <c r="I10" s="697"/>
      <c r="J10" s="697"/>
      <c r="K10" s="697"/>
      <c r="L10" s="697"/>
      <c r="M10" s="697"/>
      <c r="N10" s="527"/>
    </row>
    <row r="11" spans="1:15" ht="21.75" customHeight="1">
      <c r="A11" s="527"/>
      <c r="B11" s="527"/>
      <c r="C11" s="694"/>
      <c r="D11" s="694"/>
      <c r="E11" s="694"/>
      <c r="F11" s="694"/>
      <c r="G11" s="527"/>
      <c r="H11" s="527"/>
      <c r="I11" s="697"/>
      <c r="J11" s="697"/>
      <c r="K11" s="697"/>
      <c r="L11" s="697"/>
      <c r="M11" s="697"/>
      <c r="N11" s="527"/>
    </row>
    <row r="12" spans="1:15" ht="21.75" customHeight="1">
      <c r="A12" s="527"/>
      <c r="B12" s="527"/>
      <c r="C12" s="694"/>
      <c r="D12" s="694"/>
      <c r="E12" s="694"/>
      <c r="F12" s="694"/>
      <c r="G12" s="527"/>
      <c r="H12" s="527"/>
      <c r="I12" s="697"/>
      <c r="J12" s="697"/>
      <c r="K12" s="697"/>
      <c r="L12" s="697"/>
      <c r="M12" s="697"/>
      <c r="N12" s="527"/>
    </row>
    <row r="13" spans="1:15" ht="21.75" customHeight="1">
      <c r="A13" s="527"/>
      <c r="B13" s="527"/>
      <c r="C13" s="694"/>
      <c r="D13" s="694"/>
      <c r="E13" s="694"/>
      <c r="F13" s="694"/>
      <c r="G13" s="527"/>
      <c r="H13" s="527"/>
      <c r="I13" s="697"/>
      <c r="J13" s="697"/>
      <c r="K13" s="697"/>
      <c r="L13" s="697"/>
      <c r="M13" s="697"/>
      <c r="N13" s="527"/>
    </row>
    <row r="14" spans="1:15" ht="21.75" customHeight="1">
      <c r="A14" s="527"/>
      <c r="B14" s="527"/>
      <c r="C14" s="694"/>
      <c r="D14" s="694"/>
      <c r="E14" s="694"/>
      <c r="F14" s="694"/>
      <c r="G14" s="527"/>
      <c r="H14" s="527"/>
      <c r="I14" s="697"/>
      <c r="J14" s="697"/>
      <c r="K14" s="697"/>
      <c r="L14" s="697"/>
      <c r="M14" s="697"/>
      <c r="N14" s="527"/>
    </row>
    <row r="15" spans="1:15" ht="21.75" customHeight="1">
      <c r="A15" s="527"/>
      <c r="B15" s="527"/>
      <c r="C15" s="694"/>
      <c r="D15" s="694"/>
      <c r="E15" s="694"/>
      <c r="F15" s="694"/>
      <c r="G15" s="527"/>
      <c r="H15" s="527"/>
      <c r="I15" s="697"/>
      <c r="J15" s="697"/>
      <c r="K15" s="697"/>
      <c r="L15" s="697"/>
      <c r="M15" s="697"/>
      <c r="N15" s="527"/>
    </row>
    <row r="16" spans="1:15" ht="21.75" customHeight="1">
      <c r="A16" s="527"/>
      <c r="B16" s="527"/>
      <c r="C16" s="695"/>
      <c r="D16" s="695"/>
      <c r="E16" s="695"/>
      <c r="F16" s="695"/>
      <c r="G16" s="528"/>
      <c r="H16" s="528"/>
      <c r="I16" s="697"/>
      <c r="J16" s="697"/>
      <c r="K16" s="697"/>
      <c r="L16" s="697"/>
      <c r="M16" s="697"/>
      <c r="N16" s="527"/>
    </row>
    <row r="17" spans="1:17" ht="27" customHeight="1">
      <c r="A17" s="529"/>
      <c r="B17" s="529"/>
      <c r="C17" s="530" t="s">
        <v>21</v>
      </c>
      <c r="D17" s="527"/>
      <c r="E17" s="527"/>
      <c r="F17" s="527"/>
      <c r="G17" s="527"/>
      <c r="H17" s="527"/>
      <c r="I17" s="527" t="s">
        <v>205</v>
      </c>
      <c r="J17" s="527"/>
      <c r="K17" s="527"/>
      <c r="L17" s="527"/>
      <c r="M17" s="527"/>
      <c r="N17" s="527"/>
    </row>
    <row r="18" spans="1:17" ht="8.25" customHeight="1">
      <c r="A18" s="576"/>
      <c r="B18" s="576"/>
      <c r="C18" s="577"/>
      <c r="D18" s="578"/>
      <c r="E18" s="578"/>
      <c r="F18" s="578"/>
      <c r="G18" s="578"/>
      <c r="H18" s="578"/>
      <c r="I18" s="578"/>
      <c r="J18" s="578"/>
      <c r="K18" s="578"/>
      <c r="L18" s="578"/>
      <c r="M18" s="578"/>
      <c r="N18" s="578"/>
    </row>
    <row r="19" spans="1:17" ht="11.4" customHeight="1">
      <c r="A19" s="579"/>
      <c r="B19" s="579"/>
      <c r="C19" s="682" t="s">
        <v>416</v>
      </c>
      <c r="D19" s="683"/>
      <c r="E19" s="683"/>
      <c r="F19" s="683"/>
      <c r="G19" s="683"/>
      <c r="H19" s="683"/>
      <c r="I19" s="683"/>
      <c r="J19" s="683"/>
      <c r="K19" s="683"/>
      <c r="L19" s="683"/>
      <c r="M19" s="683"/>
      <c r="N19" s="683"/>
    </row>
    <row r="20" spans="1:17" ht="31.5" customHeight="1">
      <c r="A20" s="579"/>
      <c r="B20" s="579"/>
      <c r="C20" s="683"/>
      <c r="D20" s="683"/>
      <c r="E20" s="683"/>
      <c r="F20" s="683"/>
      <c r="G20" s="683"/>
      <c r="H20" s="683"/>
      <c r="I20" s="683"/>
      <c r="J20" s="683"/>
      <c r="K20" s="683"/>
      <c r="L20" s="683"/>
      <c r="M20" s="683"/>
      <c r="N20" s="683"/>
    </row>
    <row r="21" spans="1:17" ht="31.5" customHeight="1">
      <c r="A21" s="579"/>
      <c r="B21" s="579"/>
      <c r="C21" s="683"/>
      <c r="D21" s="683"/>
      <c r="E21" s="683"/>
      <c r="F21" s="683"/>
      <c r="G21" s="683"/>
      <c r="H21" s="683"/>
      <c r="I21" s="683"/>
      <c r="J21" s="683"/>
      <c r="K21" s="683"/>
      <c r="L21" s="683"/>
      <c r="M21" s="683"/>
      <c r="N21" s="683"/>
      <c r="Q21" s="531"/>
    </row>
    <row r="22" spans="1:17" ht="31.5" customHeight="1">
      <c r="A22" s="579"/>
      <c r="B22" s="579"/>
      <c r="C22" s="683"/>
      <c r="D22" s="683"/>
      <c r="E22" s="683"/>
      <c r="F22" s="683"/>
      <c r="G22" s="683"/>
      <c r="H22" s="683"/>
      <c r="I22" s="683"/>
      <c r="J22" s="683"/>
      <c r="K22" s="683"/>
      <c r="L22" s="683"/>
      <c r="M22" s="683"/>
      <c r="N22" s="683"/>
    </row>
    <row r="23" spans="1:17" ht="31.5" customHeight="1">
      <c r="A23" s="579"/>
      <c r="B23" s="579"/>
      <c r="C23" s="683"/>
      <c r="D23" s="683"/>
      <c r="E23" s="683"/>
      <c r="F23" s="683"/>
      <c r="G23" s="683"/>
      <c r="H23" s="683"/>
      <c r="I23" s="683"/>
      <c r="J23" s="683"/>
      <c r="K23" s="683"/>
      <c r="L23" s="683"/>
      <c r="M23" s="683"/>
      <c r="N23" s="683"/>
    </row>
    <row r="24" spans="1:17" ht="8.4" customHeight="1">
      <c r="A24" s="580"/>
      <c r="B24" s="580"/>
      <c r="C24" s="683"/>
      <c r="D24" s="683"/>
      <c r="E24" s="683"/>
      <c r="F24" s="683"/>
      <c r="G24" s="683"/>
      <c r="H24" s="683"/>
      <c r="I24" s="683"/>
      <c r="J24" s="683"/>
      <c r="K24" s="683"/>
      <c r="L24" s="683"/>
      <c r="M24" s="683"/>
      <c r="N24" s="683"/>
    </row>
    <row r="25" spans="1:17">
      <c r="H25" s="138"/>
      <c r="I25" s="138"/>
      <c r="J25" s="138"/>
      <c r="K25" s="138"/>
      <c r="L25" s="138"/>
      <c r="M25" s="138"/>
      <c r="N25" s="138"/>
    </row>
    <row r="26" spans="1:17">
      <c r="H26" s="138"/>
      <c r="I26" s="138"/>
      <c r="J26" s="138"/>
      <c r="K26" s="138"/>
      <c r="L26" s="138"/>
      <c r="M26" s="138"/>
      <c r="N26" s="138"/>
    </row>
    <row r="27" spans="1:17">
      <c r="H27" s="138"/>
      <c r="I27" s="138"/>
      <c r="J27" s="138"/>
      <c r="K27" s="138"/>
      <c r="L27" s="138"/>
      <c r="M27" s="138"/>
      <c r="N27" s="138"/>
    </row>
    <row r="28" spans="1:17">
      <c r="H28" s="138"/>
      <c r="I28" s="138"/>
      <c r="J28" s="138"/>
      <c r="K28" s="138"/>
      <c r="L28" s="138"/>
      <c r="M28" s="138"/>
      <c r="N28" s="138"/>
    </row>
    <row r="29" spans="1:17">
      <c r="H29" s="138"/>
      <c r="I29" s="138"/>
      <c r="J29" s="138"/>
      <c r="K29" s="138"/>
      <c r="L29" s="138"/>
      <c r="M29" s="138"/>
      <c r="N29" s="138"/>
    </row>
    <row r="30" spans="1:17">
      <c r="H30" s="138"/>
      <c r="I30" s="138"/>
      <c r="J30" s="138"/>
      <c r="K30" s="138"/>
      <c r="L30" s="138"/>
      <c r="M30" s="138"/>
      <c r="N30" s="138"/>
    </row>
    <row r="31" spans="1:17">
      <c r="H31" s="138"/>
      <c r="I31" s="138"/>
      <c r="J31" s="138"/>
      <c r="K31" s="138"/>
      <c r="L31" s="138"/>
      <c r="M31" s="138"/>
      <c r="N31" s="138"/>
    </row>
    <row r="32" spans="1:17">
      <c r="H32" s="138"/>
      <c r="I32" s="138"/>
      <c r="J32" s="138"/>
      <c r="K32" s="138"/>
      <c r="L32" s="138"/>
      <c r="M32" s="138"/>
      <c r="N32" s="138"/>
    </row>
    <row r="33" spans="8:14">
      <c r="H33" s="138"/>
      <c r="I33" s="138"/>
      <c r="J33" s="138"/>
      <c r="K33" s="138"/>
      <c r="L33" s="138"/>
      <c r="M33" s="138"/>
      <c r="N33" s="138"/>
    </row>
    <row r="34" spans="8:14">
      <c r="H34" s="138"/>
      <c r="I34" s="138"/>
      <c r="J34" s="138"/>
      <c r="K34" s="138"/>
      <c r="L34" s="138"/>
      <c r="M34" s="138"/>
      <c r="N34" s="138"/>
    </row>
    <row r="35" spans="8:14">
      <c r="H35" s="138"/>
      <c r="I35" s="138"/>
      <c r="J35" s="138"/>
      <c r="K35" s="138"/>
      <c r="L35" s="138"/>
      <c r="M35" s="138"/>
      <c r="N35" s="138"/>
    </row>
    <row r="36" spans="8:14">
      <c r="H36" s="138"/>
      <c r="I36" s="138"/>
      <c r="J36" s="138"/>
      <c r="K36" s="138"/>
      <c r="L36" s="138"/>
      <c r="M36" s="138"/>
      <c r="N36" s="138"/>
    </row>
    <row r="37" spans="8:14">
      <c r="H37" s="138"/>
      <c r="I37" s="138"/>
      <c r="J37" s="138"/>
      <c r="K37" s="138"/>
      <c r="L37" s="138"/>
      <c r="M37" s="138"/>
      <c r="N37" s="138"/>
    </row>
    <row r="38" spans="8:14">
      <c r="H38" s="138"/>
      <c r="I38" s="138"/>
      <c r="J38" s="138"/>
      <c r="K38" s="138"/>
      <c r="L38" s="138"/>
      <c r="M38" s="138"/>
      <c r="N38" s="138"/>
    </row>
    <row r="39" spans="8:14">
      <c r="H39" s="138"/>
      <c r="I39" s="138"/>
      <c r="J39" s="138"/>
      <c r="K39" s="138"/>
      <c r="L39" s="138"/>
      <c r="M39" s="138"/>
      <c r="N39" s="138"/>
    </row>
    <row r="40" spans="8:14">
      <c r="H40" s="138"/>
      <c r="I40" s="138"/>
      <c r="J40" s="138"/>
      <c r="K40" s="138"/>
      <c r="L40" s="138"/>
      <c r="M40" s="138"/>
      <c r="N40" s="138"/>
    </row>
  </sheetData>
  <mergeCells count="8">
    <mergeCell ref="C19:N24"/>
    <mergeCell ref="A1:N1"/>
    <mergeCell ref="A2:N2"/>
    <mergeCell ref="A3:N3"/>
    <mergeCell ref="A4:N4"/>
    <mergeCell ref="C5:M5"/>
    <mergeCell ref="C7:F16"/>
    <mergeCell ref="I7:M16"/>
  </mergeCells>
  <phoneticPr fontId="106"/>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10" zoomScale="75" zoomScaleNormal="75" workbookViewId="0">
      <selection activeCell="P3" sqref="P3"/>
    </sheetView>
  </sheetViews>
  <sheetFormatPr defaultColWidth="8.88671875" defaultRowHeight="14.4"/>
  <cols>
    <col min="1" max="1" width="12.77734375" style="129"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39" customWidth="1"/>
    <col min="17" max="17" width="40.44140625" customWidth="1"/>
  </cols>
  <sheetData>
    <row r="1" spans="2:19" ht="31.2" customHeight="1">
      <c r="B1" s="135"/>
      <c r="C1" s="361" t="s">
        <v>418</v>
      </c>
      <c r="D1" s="184"/>
      <c r="E1" s="184"/>
      <c r="F1" s="184"/>
      <c r="G1" s="184" t="s">
        <v>254</v>
      </c>
      <c r="H1" s="184"/>
      <c r="I1" s="184"/>
      <c r="J1" s="184"/>
      <c r="K1" s="184"/>
      <c r="L1" s="184"/>
      <c r="M1" s="184"/>
      <c r="N1" s="184"/>
      <c r="O1" s="129"/>
      <c r="P1" s="238"/>
    </row>
    <row r="2" spans="2:19" ht="31.2" customHeight="1">
      <c r="B2" s="135"/>
      <c r="C2" s="184"/>
      <c r="D2" s="184"/>
      <c r="E2" s="184"/>
      <c r="F2" s="184"/>
      <c r="G2" s="184"/>
      <c r="H2" s="184"/>
      <c r="I2" s="184"/>
      <c r="J2" s="184"/>
      <c r="K2" s="184"/>
      <c r="L2" s="184"/>
      <c r="M2" s="184"/>
      <c r="N2" s="184"/>
      <c r="O2" s="129"/>
      <c r="P2" s="238"/>
    </row>
    <row r="3" spans="2:19" ht="266.39999999999998" customHeight="1">
      <c r="B3" s="700"/>
      <c r="C3" s="700"/>
      <c r="D3" s="700"/>
      <c r="E3" s="700"/>
      <c r="F3" s="700"/>
      <c r="G3" s="700"/>
      <c r="H3" s="700"/>
      <c r="I3" s="700"/>
      <c r="J3" s="700"/>
      <c r="K3" s="700"/>
      <c r="L3" s="700"/>
      <c r="M3" s="700"/>
      <c r="N3" s="700"/>
      <c r="O3" s="129" t="s">
        <v>205</v>
      </c>
      <c r="P3" s="238"/>
    </row>
    <row r="4" spans="2:19" ht="29.25" customHeight="1">
      <c r="B4" s="205"/>
      <c r="C4" s="206" t="s">
        <v>419</v>
      </c>
      <c r="D4" s="207"/>
      <c r="E4" s="207"/>
      <c r="F4" s="207"/>
      <c r="G4" s="208"/>
      <c r="H4" s="207"/>
      <c r="I4" s="207"/>
      <c r="J4" s="209"/>
      <c r="K4" s="209"/>
      <c r="L4" s="209"/>
      <c r="M4" s="209"/>
      <c r="N4" s="210"/>
      <c r="O4" s="129"/>
      <c r="P4" s="229"/>
    </row>
    <row r="5" spans="2:19" ht="267" customHeight="1">
      <c r="B5" s="704" t="s">
        <v>420</v>
      </c>
      <c r="C5" s="705"/>
      <c r="D5" s="705"/>
      <c r="E5" s="705"/>
      <c r="F5" s="705"/>
      <c r="G5" s="705"/>
      <c r="H5" s="705"/>
      <c r="I5" s="705"/>
      <c r="J5" s="705"/>
      <c r="K5" s="705"/>
      <c r="L5" s="705"/>
      <c r="M5" s="705"/>
      <c r="N5" s="705"/>
      <c r="O5" s="129"/>
      <c r="P5" s="411" t="s">
        <v>205</v>
      </c>
    </row>
    <row r="6" spans="2:19" ht="32.4" customHeight="1">
      <c r="B6" s="708" t="s">
        <v>240</v>
      </c>
      <c r="C6" s="709"/>
      <c r="D6" s="709"/>
      <c r="E6" s="709"/>
      <c r="F6" s="709"/>
      <c r="G6" s="709"/>
      <c r="H6" s="709"/>
      <c r="I6" s="709"/>
      <c r="J6" s="709"/>
      <c r="K6" s="709"/>
      <c r="L6" s="709"/>
      <c r="M6" s="709"/>
      <c r="N6" s="709"/>
      <c r="O6" s="129"/>
      <c r="P6" s="226"/>
    </row>
    <row r="7" spans="2:19" ht="11.4" customHeight="1">
      <c r="B7" s="706"/>
      <c r="C7" s="707"/>
      <c r="D7" s="707"/>
      <c r="E7" s="707"/>
      <c r="F7" s="707"/>
      <c r="G7" s="707"/>
      <c r="H7" s="707"/>
      <c r="I7" s="707"/>
      <c r="J7" s="707"/>
      <c r="K7" s="707"/>
      <c r="L7" s="707"/>
      <c r="M7" s="707"/>
      <c r="N7" s="707"/>
      <c r="O7" s="129"/>
      <c r="P7" s="226"/>
      <c r="R7" t="s">
        <v>222</v>
      </c>
    </row>
    <row r="8" spans="2:19" ht="21.6" customHeight="1">
      <c r="B8" s="213"/>
      <c r="C8" s="701" t="s">
        <v>421</v>
      </c>
      <c r="D8" s="701"/>
      <c r="E8" s="701"/>
      <c r="F8" s="701"/>
      <c r="G8" s="701"/>
      <c r="H8" s="701"/>
      <c r="I8" s="701"/>
      <c r="J8" s="701"/>
      <c r="K8" s="701"/>
      <c r="L8" s="701"/>
      <c r="M8" s="136" t="s">
        <v>205</v>
      </c>
      <c r="N8" s="136"/>
      <c r="O8" s="129"/>
      <c r="P8" s="250"/>
      <c r="Q8" s="429" t="s">
        <v>205</v>
      </c>
    </row>
    <row r="9" spans="2:19" ht="21.6" customHeight="1">
      <c r="B9" s="213"/>
      <c r="C9" s="702" t="s">
        <v>175</v>
      </c>
      <c r="D9" s="702"/>
      <c r="E9" s="702"/>
      <c r="F9" s="702"/>
      <c r="G9" s="702"/>
      <c r="H9" s="702"/>
      <c r="I9" s="702"/>
      <c r="J9" s="702"/>
      <c r="K9" s="702"/>
      <c r="L9" s="702"/>
      <c r="M9" s="136"/>
      <c r="N9" s="161"/>
      <c r="O9" s="129"/>
      <c r="P9" s="251"/>
    </row>
    <row r="10" spans="2:19" ht="21.6" customHeight="1">
      <c r="B10" s="136"/>
      <c r="C10" s="136"/>
      <c r="D10" s="161"/>
      <c r="E10" s="161"/>
      <c r="F10" s="161"/>
      <c r="G10" s="176"/>
      <c r="H10" s="161"/>
      <c r="I10" s="161"/>
      <c r="J10" s="161"/>
      <c r="K10" s="161"/>
      <c r="L10" s="161"/>
      <c r="M10" s="161"/>
      <c r="N10" s="161"/>
      <c r="O10" s="129"/>
      <c r="P10" s="254"/>
    </row>
    <row r="11" spans="2:19" ht="15" customHeight="1">
      <c r="B11" s="129"/>
      <c r="C11" s="129"/>
      <c r="D11" s="177"/>
      <c r="E11" s="177"/>
      <c r="F11" s="177"/>
      <c r="G11" s="178"/>
      <c r="H11" s="177"/>
      <c r="I11" s="177"/>
      <c r="J11" s="177"/>
      <c r="K11" s="177"/>
      <c r="L11" s="177"/>
      <c r="M11" s="177"/>
      <c r="N11" s="177"/>
      <c r="O11" s="129"/>
      <c r="P11" s="424">
        <f>+H13-G13</f>
        <v>3780475</v>
      </c>
      <c r="Q11" s="416"/>
      <c r="R11" s="416"/>
      <c r="S11" s="416"/>
    </row>
    <row r="12" spans="2:19" ht="13.5" customHeight="1">
      <c r="B12" s="129"/>
      <c r="C12" s="129"/>
      <c r="D12" s="179" t="s">
        <v>176</v>
      </c>
      <c r="E12" s="179"/>
      <c r="F12" s="179"/>
      <c r="G12" s="180" t="s">
        <v>177</v>
      </c>
      <c r="H12" s="181" t="s">
        <v>178</v>
      </c>
      <c r="I12" s="182" t="s">
        <v>179</v>
      </c>
      <c r="J12" s="181" t="s">
        <v>180</v>
      </c>
      <c r="K12" s="181" t="s">
        <v>181</v>
      </c>
      <c r="L12" s="183" t="s">
        <v>194</v>
      </c>
      <c r="M12" s="177"/>
      <c r="N12" s="177"/>
      <c r="O12" s="129"/>
      <c r="P12" s="254"/>
      <c r="Q12" s="416"/>
      <c r="R12" s="416"/>
      <c r="S12" s="416"/>
    </row>
    <row r="13" spans="2:19" ht="18" customHeight="1" thickBot="1">
      <c r="B13" s="129"/>
      <c r="C13" s="129"/>
      <c r="D13" s="179"/>
      <c r="E13" s="179"/>
      <c r="F13" s="215" t="s">
        <v>182</v>
      </c>
      <c r="G13" s="452">
        <v>645008998</v>
      </c>
      <c r="H13" s="452">
        <v>648789473</v>
      </c>
      <c r="I13" s="212">
        <f t="shared" ref="I13:I23" si="0">+H13/$H$13</f>
        <v>1</v>
      </c>
      <c r="J13" s="447">
        <v>6652288</v>
      </c>
      <c r="K13" s="364">
        <f>+J13/G13</f>
        <v>1.0313480929145115E-2</v>
      </c>
      <c r="L13" s="212">
        <f t="shared" ref="L13:L30" si="1">+H13/G13</f>
        <v>1.0058611197854948</v>
      </c>
      <c r="M13" s="703" t="s">
        <v>183</v>
      </c>
      <c r="N13" s="703"/>
      <c r="O13" s="425"/>
      <c r="P13" s="484"/>
      <c r="Q13" s="416"/>
      <c r="R13" s="416"/>
      <c r="S13" s="416"/>
    </row>
    <row r="14" spans="2:19" ht="17.25" customHeight="1">
      <c r="B14" s="129"/>
      <c r="C14" s="129"/>
      <c r="D14" s="179"/>
      <c r="E14" s="889" t="s">
        <v>435</v>
      </c>
      <c r="F14" s="870" t="s">
        <v>429</v>
      </c>
      <c r="G14" s="506">
        <v>98967906</v>
      </c>
      <c r="H14" s="506">
        <v>99408565</v>
      </c>
      <c r="I14" s="507">
        <f>+H14/$H$13</f>
        <v>0.15322160598619947</v>
      </c>
      <c r="J14" s="844">
        <v>1084439</v>
      </c>
      <c r="K14" s="508">
        <f>+J14/H14</f>
        <v>1.0908909106574469E-2</v>
      </c>
      <c r="L14" s="512">
        <f t="shared" si="1"/>
        <v>1.0044525444440544</v>
      </c>
      <c r="M14" s="699" t="s">
        <v>214</v>
      </c>
      <c r="N14" s="426">
        <f>+H13-G13</f>
        <v>3780475</v>
      </c>
      <c r="O14" s="425"/>
      <c r="P14" s="453"/>
      <c r="Q14" s="416"/>
      <c r="R14" s="416"/>
      <c r="S14" s="416"/>
    </row>
    <row r="15" spans="2:19" ht="17.25" customHeight="1">
      <c r="B15" s="129"/>
      <c r="C15" s="129"/>
      <c r="D15" s="179"/>
      <c r="E15" s="889"/>
      <c r="F15" s="871" t="s">
        <v>237</v>
      </c>
      <c r="G15" s="845">
        <v>4444912</v>
      </c>
      <c r="H15" s="845">
        <v>4463982</v>
      </c>
      <c r="I15" s="846">
        <f t="shared" si="0"/>
        <v>6.8804784691689968E-3</v>
      </c>
      <c r="J15" s="847">
        <v>48493</v>
      </c>
      <c r="K15" s="848">
        <f>+J15/G15</f>
        <v>1.0909777291428942E-2</v>
      </c>
      <c r="L15" s="513">
        <f t="shared" si="1"/>
        <v>1.0042902986605808</v>
      </c>
      <c r="M15" s="699"/>
      <c r="N15" s="431" t="s">
        <v>205</v>
      </c>
      <c r="O15" s="425"/>
      <c r="P15" s="453"/>
      <c r="Q15" s="253"/>
      <c r="R15" s="416"/>
      <c r="S15" s="416"/>
    </row>
    <row r="16" spans="2:19" ht="17.25" customHeight="1" thickBot="1">
      <c r="B16" s="129"/>
      <c r="C16" s="129"/>
      <c r="D16" s="179"/>
      <c r="E16" s="889"/>
      <c r="F16" s="872" t="s">
        <v>431</v>
      </c>
      <c r="G16" s="849">
        <v>7132792</v>
      </c>
      <c r="H16" s="849">
        <v>7156730</v>
      </c>
      <c r="I16" s="511">
        <f t="shared" si="0"/>
        <v>1.1030897229123197E-2</v>
      </c>
      <c r="J16" s="850">
        <v>330667</v>
      </c>
      <c r="K16" s="876">
        <f t="shared" ref="K16:K23" si="2">+J16/H16</f>
        <v>4.6203643284013787E-2</v>
      </c>
      <c r="L16" s="514">
        <f t="shared" si="1"/>
        <v>1.0033560490758737</v>
      </c>
      <c r="M16" s="427"/>
      <c r="N16" s="427"/>
      <c r="O16" s="425"/>
      <c r="P16" s="453"/>
      <c r="Q16" s="254"/>
      <c r="R16" s="416"/>
      <c r="S16" s="416"/>
    </row>
    <row r="17" spans="2:19" ht="17.25" customHeight="1" thickBot="1">
      <c r="B17" s="129"/>
      <c r="C17" s="129"/>
      <c r="D17" s="179"/>
      <c r="E17" s="179"/>
      <c r="F17" s="843" t="s">
        <v>432</v>
      </c>
      <c r="G17" s="255">
        <v>35337546</v>
      </c>
      <c r="H17" s="255">
        <v>35531716</v>
      </c>
      <c r="I17" s="212">
        <f t="shared" si="0"/>
        <v>5.4766172200207693E-2</v>
      </c>
      <c r="J17" s="214">
        <v>690677</v>
      </c>
      <c r="K17" s="875">
        <f t="shared" si="2"/>
        <v>1.9438323778114178E-2</v>
      </c>
      <c r="L17" s="241">
        <f t="shared" si="1"/>
        <v>1.0054947222424557</v>
      </c>
      <c r="M17" s="427"/>
      <c r="N17" s="427"/>
      <c r="O17" s="425"/>
      <c r="P17" s="465"/>
      <c r="Q17" s="417"/>
      <c r="R17" s="416"/>
      <c r="S17" s="416"/>
    </row>
    <row r="18" spans="2:19" ht="17.25" customHeight="1">
      <c r="B18" s="129"/>
      <c r="C18" s="129"/>
      <c r="D18" s="179"/>
      <c r="E18" s="889" t="s">
        <v>434</v>
      </c>
      <c r="F18" s="864" t="s">
        <v>184</v>
      </c>
      <c r="G18" s="852">
        <v>9727247</v>
      </c>
      <c r="H18" s="852">
        <v>9739856</v>
      </c>
      <c r="I18" s="507">
        <f>+H18/H13</f>
        <v>1.5012352088517934E-2</v>
      </c>
      <c r="J18" s="853">
        <v>130034</v>
      </c>
      <c r="K18" s="508">
        <f t="shared" si="2"/>
        <v>1.3350710729193532E-2</v>
      </c>
      <c r="L18" s="512">
        <f t="shared" si="1"/>
        <v>1.0012962557648635</v>
      </c>
      <c r="M18" s="427"/>
      <c r="N18" s="451"/>
      <c r="O18" s="425"/>
      <c r="P18" s="453"/>
      <c r="Q18" s="253"/>
      <c r="R18" s="416"/>
      <c r="S18" s="416"/>
    </row>
    <row r="19" spans="2:19" ht="17.25" customHeight="1">
      <c r="B19" s="129"/>
      <c r="C19" s="129"/>
      <c r="D19" s="179"/>
      <c r="E19" s="889"/>
      <c r="F19" s="865" t="s">
        <v>422</v>
      </c>
      <c r="G19" s="847">
        <v>4933525</v>
      </c>
      <c r="H19" s="847">
        <v>4955536</v>
      </c>
      <c r="I19" s="846">
        <f t="shared" si="0"/>
        <v>7.6381263972820348E-3</v>
      </c>
      <c r="J19" s="854">
        <v>62708</v>
      </c>
      <c r="K19" s="848">
        <f t="shared" si="2"/>
        <v>1.2654130653071636E-2</v>
      </c>
      <c r="L19" s="513">
        <f t="shared" si="1"/>
        <v>1.0044615158532693</v>
      </c>
      <c r="M19" s="427"/>
      <c r="N19" s="427"/>
      <c r="O19" s="425"/>
      <c r="P19" s="454"/>
      <c r="Q19" s="254"/>
      <c r="R19" s="416"/>
      <c r="S19" s="416"/>
    </row>
    <row r="20" spans="2:19" ht="17.25" customHeight="1">
      <c r="B20" s="129"/>
      <c r="C20" s="129"/>
      <c r="D20" s="179"/>
      <c r="E20" s="889"/>
      <c r="F20" s="866" t="s">
        <v>423</v>
      </c>
      <c r="G20" s="855">
        <v>4042769</v>
      </c>
      <c r="H20" s="855">
        <v>4045070</v>
      </c>
      <c r="I20" s="856">
        <f t="shared" si="0"/>
        <v>6.2347959828873483E-3</v>
      </c>
      <c r="J20" s="857">
        <v>102550</v>
      </c>
      <c r="K20" s="877">
        <f t="shared" si="2"/>
        <v>2.5351848052073266E-2</v>
      </c>
      <c r="L20" s="858">
        <f t="shared" si="1"/>
        <v>1.0005691643524526</v>
      </c>
      <c r="M20" s="427"/>
      <c r="N20" s="427"/>
      <c r="O20" s="425"/>
      <c r="P20" s="453"/>
      <c r="Q20" s="417"/>
      <c r="R20" s="416"/>
      <c r="S20" s="416"/>
    </row>
    <row r="21" spans="2:19" ht="17.25" customHeight="1">
      <c r="B21" s="129"/>
      <c r="C21" s="129"/>
      <c r="D21" s="179"/>
      <c r="E21" s="889"/>
      <c r="F21" s="865" t="s">
        <v>424</v>
      </c>
      <c r="G21" s="845">
        <v>16919638</v>
      </c>
      <c r="H21" s="845">
        <v>16919638</v>
      </c>
      <c r="I21" s="846">
        <f t="shared" si="0"/>
        <v>2.6078780103757943E-2</v>
      </c>
      <c r="J21" s="851">
        <v>101203</v>
      </c>
      <c r="K21" s="848">
        <f t="shared" si="2"/>
        <v>5.9813927461095798E-3</v>
      </c>
      <c r="L21" s="513">
        <f t="shared" si="1"/>
        <v>1</v>
      </c>
      <c r="M21" s="427"/>
      <c r="N21" s="427"/>
      <c r="O21" s="425"/>
      <c r="P21" s="453"/>
      <c r="Q21" s="253"/>
      <c r="R21" s="416"/>
      <c r="S21" s="416"/>
    </row>
    <row r="22" spans="2:19" ht="17.25" customHeight="1">
      <c r="B22" s="129"/>
      <c r="C22" s="129"/>
      <c r="D22" s="179"/>
      <c r="E22" s="889"/>
      <c r="F22" s="865" t="s">
        <v>425</v>
      </c>
      <c r="G22" s="509">
        <v>7559799</v>
      </c>
      <c r="H22" s="509">
        <v>7560105</v>
      </c>
      <c r="I22" s="212">
        <f t="shared" si="0"/>
        <v>1.1652632039546055E-2</v>
      </c>
      <c r="J22" s="214">
        <v>144658</v>
      </c>
      <c r="K22" s="875">
        <f t="shared" si="2"/>
        <v>1.9134390329234845E-2</v>
      </c>
      <c r="L22" s="513">
        <f t="shared" si="1"/>
        <v>1.0000404772666576</v>
      </c>
      <c r="M22" s="427"/>
      <c r="N22" s="427"/>
      <c r="O22" s="425"/>
      <c r="P22" s="453"/>
      <c r="Q22" s="254"/>
      <c r="R22" s="416"/>
      <c r="S22" s="416"/>
    </row>
    <row r="23" spans="2:19" ht="17.25" customHeight="1">
      <c r="B23" s="129"/>
      <c r="C23" s="129"/>
      <c r="D23" s="179"/>
      <c r="E23" s="889"/>
      <c r="F23" s="865" t="s">
        <v>426</v>
      </c>
      <c r="G23" s="256">
        <v>44674390</v>
      </c>
      <c r="H23" s="509">
        <v>44675872</v>
      </c>
      <c r="I23" s="212">
        <f t="shared" si="0"/>
        <v>6.8860352794287705E-2</v>
      </c>
      <c r="J23" s="510">
        <v>530654</v>
      </c>
      <c r="K23" s="240">
        <f t="shared" si="2"/>
        <v>1.1877865528847427E-2</v>
      </c>
      <c r="L23" s="513">
        <f t="shared" si="1"/>
        <v>1.0000331733684555</v>
      </c>
      <c r="M23" s="427"/>
      <c r="N23" s="427"/>
      <c r="O23" s="425"/>
      <c r="P23" s="453"/>
      <c r="Q23" s="417"/>
      <c r="R23" s="416"/>
      <c r="S23" s="416"/>
    </row>
    <row r="24" spans="2:19" ht="17.25" customHeight="1">
      <c r="B24" s="129"/>
      <c r="C24" s="129"/>
      <c r="D24" s="179"/>
      <c r="E24" s="889"/>
      <c r="F24" s="867" t="s">
        <v>427</v>
      </c>
      <c r="G24" s="859">
        <v>1575225</v>
      </c>
      <c r="H24" s="859">
        <v>1575424</v>
      </c>
      <c r="I24" s="846">
        <f>+G24/$H$13</f>
        <v>2.4279447579754429E-3</v>
      </c>
      <c r="J24" s="860">
        <v>30635</v>
      </c>
      <c r="K24" s="878">
        <f>+J24/G24</f>
        <v>1.9448015362884666E-2</v>
      </c>
      <c r="L24" s="513">
        <f t="shared" si="1"/>
        <v>1.0001263311590407</v>
      </c>
      <c r="M24" s="427"/>
      <c r="N24" s="427"/>
      <c r="O24" s="425"/>
      <c r="P24" s="453"/>
      <c r="Q24" s="253"/>
      <c r="R24" s="416"/>
      <c r="S24" s="416"/>
    </row>
    <row r="25" spans="2:19" ht="17.25" customHeight="1">
      <c r="B25" s="129"/>
      <c r="C25" s="129"/>
      <c r="D25" s="179"/>
      <c r="E25" s="889"/>
      <c r="F25" s="868" t="s">
        <v>430</v>
      </c>
      <c r="G25" s="861">
        <v>21304497</v>
      </c>
      <c r="H25" s="861">
        <v>21351196</v>
      </c>
      <c r="I25" s="846">
        <f t="shared" ref="I25:I30" si="3">+H25/$H$13</f>
        <v>3.2909282422959409E-2</v>
      </c>
      <c r="J25" s="854">
        <v>384650</v>
      </c>
      <c r="K25" s="878">
        <f t="shared" ref="K25:K30" si="4">+J25/H25</f>
        <v>1.8015384243580547E-2</v>
      </c>
      <c r="L25" s="513">
        <f t="shared" si="1"/>
        <v>1.0021919785292279</v>
      </c>
      <c r="M25" s="711" t="s">
        <v>205</v>
      </c>
      <c r="N25" s="711"/>
      <c r="O25" s="425"/>
      <c r="P25" s="453"/>
      <c r="Q25" s="254"/>
      <c r="R25" s="416"/>
      <c r="S25" s="416"/>
    </row>
    <row r="26" spans="2:19" ht="17.25" customHeight="1" thickBot="1">
      <c r="B26" s="129"/>
      <c r="C26" s="129"/>
      <c r="D26" s="179"/>
      <c r="E26" s="889"/>
      <c r="F26" s="869" t="s">
        <v>428</v>
      </c>
      <c r="G26" s="862">
        <v>13614807</v>
      </c>
      <c r="H26" s="862">
        <v>13632635</v>
      </c>
      <c r="I26" s="511">
        <f t="shared" si="3"/>
        <v>2.1012417074159278E-2</v>
      </c>
      <c r="J26" s="850">
        <v>116422</v>
      </c>
      <c r="K26" s="863">
        <f t="shared" si="4"/>
        <v>8.5399484399017508E-3</v>
      </c>
      <c r="L26" s="514">
        <f t="shared" si="1"/>
        <v>1.0013094566819787</v>
      </c>
      <c r="M26" s="427"/>
      <c r="N26" s="427"/>
      <c r="O26" s="425"/>
      <c r="P26" s="453"/>
      <c r="Q26" s="417"/>
      <c r="R26" s="416"/>
      <c r="S26" s="416"/>
    </row>
    <row r="27" spans="2:19" ht="17.25" customHeight="1">
      <c r="B27" s="129"/>
      <c r="C27" s="129"/>
      <c r="D27" s="179"/>
      <c r="E27" s="179"/>
      <c r="F27" s="873" t="s">
        <v>238</v>
      </c>
      <c r="G27" s="365">
        <v>38174893</v>
      </c>
      <c r="H27" s="365">
        <v>38598292</v>
      </c>
      <c r="I27" s="212">
        <f t="shared" si="3"/>
        <v>5.9492784032887658E-2</v>
      </c>
      <c r="J27" s="214">
        <v>160652</v>
      </c>
      <c r="K27" s="240">
        <f t="shared" si="4"/>
        <v>4.1621530817995784E-3</v>
      </c>
      <c r="L27" s="241">
        <f t="shared" si="1"/>
        <v>1.0110910330514875</v>
      </c>
      <c r="M27" s="427"/>
      <c r="N27" s="427"/>
      <c r="O27" s="425"/>
      <c r="P27" s="453"/>
      <c r="Q27" s="253"/>
      <c r="R27" s="416"/>
      <c r="S27" s="416"/>
    </row>
    <row r="28" spans="2:19" ht="22.2" customHeight="1">
      <c r="B28" s="129"/>
      <c r="C28" s="129"/>
      <c r="D28" s="179"/>
      <c r="E28" s="179"/>
      <c r="F28" s="874" t="s">
        <v>193</v>
      </c>
      <c r="G28" s="255">
        <v>36557861</v>
      </c>
      <c r="H28" s="255">
        <v>36755666</v>
      </c>
      <c r="I28" s="212">
        <f t="shared" si="3"/>
        <v>5.6652685546887717E-2</v>
      </c>
      <c r="J28" s="515">
        <v>158971</v>
      </c>
      <c r="K28" s="240">
        <f t="shared" si="4"/>
        <v>4.3250746701202474E-3</v>
      </c>
      <c r="L28" s="241">
        <f t="shared" si="1"/>
        <v>1.0054107377890626</v>
      </c>
      <c r="M28" s="467"/>
      <c r="N28" s="427"/>
      <c r="O28" s="425"/>
      <c r="P28" s="453"/>
      <c r="Q28" s="254"/>
      <c r="R28" s="416"/>
      <c r="S28" s="416"/>
    </row>
    <row r="29" spans="2:19" ht="22.2" customHeight="1">
      <c r="B29" s="129"/>
      <c r="C29" s="129"/>
      <c r="D29" s="888"/>
      <c r="E29" s="890" t="s">
        <v>436</v>
      </c>
      <c r="F29" s="879" t="s">
        <v>203</v>
      </c>
      <c r="G29" s="880">
        <v>25153028</v>
      </c>
      <c r="H29" s="880">
        <v>25972791</v>
      </c>
      <c r="I29" s="881">
        <f t="shared" si="3"/>
        <v>4.0032694858475298E-2</v>
      </c>
      <c r="J29" s="882">
        <v>51520</v>
      </c>
      <c r="K29" s="883">
        <f t="shared" si="4"/>
        <v>1.9836143139179765E-3</v>
      </c>
      <c r="L29" s="884">
        <f t="shared" si="1"/>
        <v>1.0325910264163822</v>
      </c>
      <c r="M29" s="710" t="s">
        <v>251</v>
      </c>
      <c r="N29" s="710"/>
      <c r="O29" s="425"/>
      <c r="P29" s="453"/>
      <c r="Q29" s="417"/>
      <c r="R29" s="416"/>
      <c r="S29" s="416"/>
    </row>
    <row r="30" spans="2:19" ht="23.4" customHeight="1">
      <c r="B30" s="134"/>
      <c r="C30" s="129"/>
      <c r="D30" s="237"/>
      <c r="E30" s="890"/>
      <c r="F30" s="885" t="s">
        <v>433</v>
      </c>
      <c r="G30" s="886">
        <v>3848002</v>
      </c>
      <c r="H30" s="886">
        <v>4095370</v>
      </c>
      <c r="I30" s="881">
        <f t="shared" si="3"/>
        <v>6.3123249843481969E-3</v>
      </c>
      <c r="J30" s="887">
        <v>16176</v>
      </c>
      <c r="K30" s="883">
        <f t="shared" si="4"/>
        <v>3.9498262672237189E-3</v>
      </c>
      <c r="L30" s="884">
        <f t="shared" si="1"/>
        <v>1.0642847898727703</v>
      </c>
      <c r="M30" s="710"/>
      <c r="N30" s="710"/>
      <c r="O30" s="425"/>
      <c r="P30" s="453"/>
      <c r="Q30" s="253"/>
      <c r="R30" s="416"/>
      <c r="S30" s="416"/>
    </row>
    <row r="31" spans="2:19" ht="17.399999999999999" customHeight="1">
      <c r="B31" s="129"/>
      <c r="C31" s="129"/>
      <c r="D31" s="129"/>
      <c r="E31" s="129"/>
      <c r="F31" s="129"/>
      <c r="G31" s="129"/>
      <c r="H31" s="129"/>
      <c r="I31" s="129"/>
      <c r="J31" s="129"/>
      <c r="K31" s="129"/>
      <c r="L31" s="129"/>
      <c r="M31" s="425"/>
      <c r="N31" s="425"/>
      <c r="O31" s="425"/>
      <c r="P31" s="453"/>
      <c r="Q31" s="254"/>
      <c r="R31" s="416"/>
      <c r="S31" s="416"/>
    </row>
    <row r="32" spans="2:19" ht="21.6" customHeight="1">
      <c r="B32" s="169"/>
      <c r="C32" s="169"/>
      <c r="D32" s="169"/>
      <c r="E32" s="169"/>
      <c r="F32" s="169"/>
      <c r="G32" s="169"/>
      <c r="H32" s="169"/>
      <c r="I32" s="169"/>
      <c r="J32" s="169"/>
      <c r="K32" s="169"/>
      <c r="L32" s="732" t="s">
        <v>252</v>
      </c>
      <c r="M32" s="732"/>
      <c r="N32" s="732"/>
      <c r="O32" s="425"/>
      <c r="P32" s="453"/>
      <c r="Q32" s="417"/>
      <c r="R32" s="416"/>
      <c r="S32" s="416"/>
    </row>
    <row r="33" spans="2:19" ht="21.6" customHeight="1">
      <c r="B33" s="169"/>
      <c r="C33" s="169"/>
      <c r="D33" s="169"/>
      <c r="E33" s="169"/>
      <c r="F33" s="169"/>
      <c r="G33" s="169"/>
      <c r="H33" s="169"/>
      <c r="I33" s="169"/>
      <c r="J33" s="169"/>
      <c r="K33" s="169"/>
      <c r="L33" s="732"/>
      <c r="M33" s="732"/>
      <c r="N33" s="732"/>
      <c r="O33" s="425" t="s">
        <v>205</v>
      </c>
      <c r="P33" s="453"/>
      <c r="Q33" s="253"/>
      <c r="R33" s="416"/>
      <c r="S33" s="416"/>
    </row>
    <row r="34" spans="2:19" ht="21.6" customHeight="1">
      <c r="B34" s="169"/>
      <c r="C34" s="169"/>
      <c r="D34" s="169"/>
      <c r="E34" s="169"/>
      <c r="F34" s="169"/>
      <c r="G34" s="169"/>
      <c r="H34" s="169"/>
      <c r="I34" s="169"/>
      <c r="J34" s="169"/>
      <c r="K34" s="169"/>
      <c r="L34" s="732"/>
      <c r="M34" s="732"/>
      <c r="N34" s="732"/>
      <c r="O34" s="428"/>
      <c r="P34" s="453"/>
      <c r="Q34" s="254"/>
      <c r="R34" s="416"/>
      <c r="S34" s="416"/>
    </row>
    <row r="35" spans="2:19" ht="21.6" customHeight="1">
      <c r="B35" s="169"/>
      <c r="C35" s="169"/>
      <c r="D35" s="169"/>
      <c r="E35" s="169"/>
      <c r="F35" s="169"/>
      <c r="G35" s="169"/>
      <c r="H35" s="169"/>
      <c r="I35" s="169"/>
      <c r="J35" s="169"/>
      <c r="K35" s="169"/>
      <c r="L35" s="732"/>
      <c r="M35" s="732"/>
      <c r="N35" s="732"/>
      <c r="O35" s="428"/>
      <c r="P35" s="453"/>
      <c r="Q35" s="417"/>
      <c r="R35" s="416"/>
      <c r="S35" s="416"/>
    </row>
    <row r="36" spans="2:19" ht="21.6" customHeight="1">
      <c r="B36" s="169"/>
      <c r="C36" s="169"/>
      <c r="D36" s="169"/>
      <c r="E36" s="169"/>
      <c r="F36" s="169"/>
      <c r="G36" s="169"/>
      <c r="H36" s="169"/>
      <c r="I36" s="169"/>
      <c r="J36" s="169"/>
      <c r="K36" s="169"/>
      <c r="L36" s="732"/>
      <c r="M36" s="732"/>
      <c r="N36" s="732"/>
      <c r="O36" s="428"/>
      <c r="P36" s="453"/>
      <c r="Q36" s="253"/>
      <c r="R36" s="416"/>
      <c r="S36" s="416"/>
    </row>
    <row r="37" spans="2:19" ht="21.6" customHeight="1">
      <c r="B37" s="410"/>
      <c r="C37" s="169"/>
      <c r="D37" s="169"/>
      <c r="E37" s="169"/>
      <c r="F37" s="169"/>
      <c r="G37" s="169"/>
      <c r="H37" s="169"/>
      <c r="I37" s="169"/>
      <c r="J37" s="169"/>
      <c r="K37" s="169"/>
      <c r="L37" s="732"/>
      <c r="M37" s="732"/>
      <c r="N37" s="732"/>
      <c r="O37" s="428"/>
      <c r="P37" s="492"/>
      <c r="Q37" s="254"/>
      <c r="R37" s="416"/>
      <c r="S37" s="416"/>
    </row>
    <row r="38" spans="2:19" ht="21.6" customHeight="1">
      <c r="B38" s="169"/>
      <c r="C38" s="169"/>
      <c r="D38" s="169"/>
      <c r="E38" s="169"/>
      <c r="F38" s="169"/>
      <c r="G38" s="169"/>
      <c r="H38" s="169"/>
      <c r="I38" s="169"/>
      <c r="J38" s="169"/>
      <c r="K38" s="169"/>
      <c r="L38" s="732"/>
      <c r="M38" s="732"/>
      <c r="N38" s="732"/>
      <c r="O38" s="428"/>
      <c r="P38" s="492"/>
      <c r="Q38" s="417"/>
      <c r="R38" s="416"/>
      <c r="S38" s="416"/>
    </row>
    <row r="39" spans="2:19" ht="21.6" customHeight="1">
      <c r="B39" s="169"/>
      <c r="C39" s="169"/>
      <c r="D39" s="169"/>
      <c r="E39" s="169"/>
      <c r="F39" s="169"/>
      <c r="G39" s="169"/>
      <c r="H39" s="169"/>
      <c r="I39" s="169"/>
      <c r="J39" s="169"/>
      <c r="K39" s="169"/>
      <c r="L39" s="732"/>
      <c r="M39" s="732"/>
      <c r="N39" s="732"/>
      <c r="O39" s="428"/>
      <c r="P39" s="492"/>
      <c r="Q39" s="253"/>
      <c r="R39" s="416"/>
      <c r="S39" s="416"/>
    </row>
    <row r="40" spans="2:19" ht="21.6" customHeight="1">
      <c r="B40" s="169"/>
      <c r="C40" s="169"/>
      <c r="D40" s="169"/>
      <c r="E40" s="169"/>
      <c r="F40" s="169"/>
      <c r="G40" s="169"/>
      <c r="H40" s="169"/>
      <c r="I40" s="169"/>
      <c r="J40" s="169"/>
      <c r="K40" s="169"/>
      <c r="L40" s="732"/>
      <c r="M40" s="732"/>
      <c r="N40" s="732"/>
      <c r="O40" s="428"/>
      <c r="P40" s="492"/>
      <c r="Q40" s="254"/>
      <c r="R40" s="416"/>
      <c r="S40" s="416"/>
    </row>
    <row r="41" spans="2:19" ht="21.6" customHeight="1">
      <c r="B41" s="169"/>
      <c r="C41" s="169"/>
      <c r="D41" s="169"/>
      <c r="E41" s="169"/>
      <c r="F41" s="169"/>
      <c r="G41" s="169"/>
      <c r="H41" s="169"/>
      <c r="I41" s="169"/>
      <c r="J41" s="169"/>
      <c r="K41" s="169"/>
      <c r="L41" s="732"/>
      <c r="M41" s="732"/>
      <c r="N41" s="732"/>
      <c r="O41" s="428"/>
      <c r="P41" s="492"/>
      <c r="Q41" s="417"/>
      <c r="R41" s="416"/>
      <c r="S41" s="416"/>
    </row>
    <row r="42" spans="2:19" ht="21.6" customHeight="1">
      <c r="B42" s="169"/>
      <c r="C42" s="169"/>
      <c r="D42" s="169"/>
      <c r="E42" s="169"/>
      <c r="F42" s="169"/>
      <c r="G42" s="169"/>
      <c r="H42" s="169"/>
      <c r="I42" s="169"/>
      <c r="J42" s="169"/>
      <c r="K42" s="169"/>
      <c r="L42" s="732"/>
      <c r="M42" s="732"/>
      <c r="N42" s="732"/>
      <c r="O42" s="428"/>
      <c r="P42" s="492"/>
      <c r="Q42" s="253"/>
      <c r="R42" s="416"/>
      <c r="S42" s="416"/>
    </row>
    <row r="43" spans="2:19" ht="21.6" customHeight="1">
      <c r="B43" s="129"/>
      <c r="C43" s="129"/>
      <c r="D43" s="129"/>
      <c r="E43" s="129"/>
      <c r="F43" s="129"/>
      <c r="G43" s="129"/>
      <c r="H43" s="129"/>
      <c r="I43" s="129"/>
      <c r="J43" s="129" t="s">
        <v>253</v>
      </c>
      <c r="K43" s="129"/>
      <c r="L43" s="732"/>
      <c r="M43" s="732"/>
      <c r="N43" s="732"/>
      <c r="O43" s="428"/>
      <c r="P43" s="492"/>
      <c r="Q43" s="254"/>
      <c r="R43" s="416"/>
      <c r="S43" s="416"/>
    </row>
    <row r="44" spans="2:19" ht="21.6" customHeight="1">
      <c r="B44" s="129"/>
      <c r="C44" s="129"/>
      <c r="D44" s="129"/>
      <c r="E44" s="129"/>
      <c r="F44" s="129"/>
      <c r="G44" s="129"/>
      <c r="H44" s="129"/>
      <c r="I44" s="129"/>
      <c r="J44" s="129"/>
      <c r="K44" s="129"/>
      <c r="L44" s="732"/>
      <c r="M44" s="732"/>
      <c r="N44" s="732"/>
      <c r="O44" s="428"/>
      <c r="P44" s="492"/>
      <c r="Q44" s="417"/>
      <c r="R44" s="416"/>
      <c r="S44" s="416"/>
    </row>
    <row r="45" spans="2:19" ht="32.4">
      <c r="B45" s="730" t="s">
        <v>185</v>
      </c>
      <c r="C45" s="730"/>
      <c r="D45" s="730"/>
      <c r="E45" s="730"/>
      <c r="F45" s="730"/>
      <c r="G45" s="730"/>
      <c r="H45" s="730"/>
      <c r="I45" s="140"/>
      <c r="J45" s="139"/>
      <c r="K45" s="129"/>
      <c r="L45" s="129"/>
      <c r="M45" s="129"/>
      <c r="N45" s="129"/>
      <c r="O45" s="129"/>
      <c r="P45" s="492"/>
      <c r="Q45" s="254"/>
    </row>
    <row r="46" spans="2:19" ht="18">
      <c r="B46" s="170" t="s">
        <v>138</v>
      </c>
      <c r="C46" s="129"/>
      <c r="D46" s="129"/>
      <c r="E46" s="129"/>
      <c r="F46" s="129"/>
      <c r="G46" s="129"/>
      <c r="H46" s="129"/>
      <c r="I46" s="129"/>
      <c r="J46" s="129"/>
      <c r="K46" s="129"/>
      <c r="L46" s="129"/>
      <c r="M46" s="129"/>
      <c r="N46" s="129"/>
      <c r="O46" s="129"/>
      <c r="P46" s="492"/>
      <c r="Q46" s="417"/>
    </row>
    <row r="47" spans="2:19" ht="18">
      <c r="B47" s="725" t="s">
        <v>139</v>
      </c>
      <c r="C47" s="725"/>
      <c r="D47" s="725"/>
      <c r="E47" s="725"/>
      <c r="F47" s="725"/>
      <c r="G47" s="725"/>
      <c r="H47" s="725"/>
      <c r="I47" s="725"/>
      <c r="J47" s="725"/>
      <c r="K47" s="725"/>
      <c r="L47" s="725"/>
      <c r="M47" s="725"/>
      <c r="N47" s="129"/>
      <c r="O47" s="129"/>
      <c r="P47" s="492"/>
    </row>
    <row r="48" spans="2:19" ht="18">
      <c r="B48" s="731" t="s">
        <v>140</v>
      </c>
      <c r="C48" s="731"/>
      <c r="D48" s="731"/>
      <c r="E48" s="731"/>
      <c r="F48" s="731"/>
      <c r="G48" s="731"/>
      <c r="H48" s="731"/>
      <c r="I48" s="731"/>
      <c r="J48" s="731"/>
      <c r="K48" s="731"/>
      <c r="L48" s="731"/>
      <c r="M48" s="731"/>
      <c r="N48" s="129"/>
      <c r="O48" s="129"/>
      <c r="P48" s="492"/>
    </row>
    <row r="49" spans="2:16" ht="22.5" customHeight="1">
      <c r="B49" s="727" t="s">
        <v>200</v>
      </c>
      <c r="C49" s="728"/>
      <c r="D49" s="728"/>
      <c r="E49" s="728"/>
      <c r="F49" s="728"/>
      <c r="G49" s="728"/>
      <c r="H49" s="728"/>
      <c r="I49" s="728"/>
      <c r="J49" s="728"/>
      <c r="K49" s="728"/>
      <c r="L49" s="728"/>
      <c r="M49" s="729"/>
      <c r="N49" s="726" t="s">
        <v>186</v>
      </c>
      <c r="O49" s="129"/>
      <c r="P49" s="492"/>
    </row>
    <row r="50" spans="2:16" ht="22.5" customHeight="1">
      <c r="B50" s="198" t="s">
        <v>206</v>
      </c>
      <c r="C50" s="196"/>
      <c r="D50" s="196"/>
      <c r="E50" s="196"/>
      <c r="F50" s="196"/>
      <c r="G50" s="196"/>
      <c r="H50" s="196"/>
      <c r="I50" s="196"/>
      <c r="J50" s="196"/>
      <c r="K50" s="196"/>
      <c r="L50" s="196"/>
      <c r="M50" s="197"/>
      <c r="N50" s="726"/>
      <c r="O50" s="129"/>
      <c r="P50" s="492"/>
    </row>
    <row r="51" spans="2:16" ht="18">
      <c r="B51" s="725" t="s">
        <v>196</v>
      </c>
      <c r="C51" s="725"/>
      <c r="D51" s="725"/>
      <c r="E51" s="725"/>
      <c r="F51" s="725"/>
      <c r="G51" s="725"/>
      <c r="H51" s="725"/>
      <c r="I51" s="725"/>
      <c r="J51" s="725"/>
      <c r="K51" s="725"/>
      <c r="L51" s="725"/>
      <c r="M51" s="725"/>
      <c r="N51" s="726"/>
      <c r="O51" s="129"/>
      <c r="P51" s="492"/>
    </row>
    <row r="52" spans="2:16" ht="18">
      <c r="B52" s="731" t="s">
        <v>197</v>
      </c>
      <c r="C52" s="731"/>
      <c r="D52" s="731"/>
      <c r="E52" s="731"/>
      <c r="F52" s="731"/>
      <c r="G52" s="731"/>
      <c r="H52" s="731"/>
      <c r="I52" s="731"/>
      <c r="J52" s="731"/>
      <c r="K52" s="731"/>
      <c r="L52" s="731"/>
      <c r="M52" s="731"/>
      <c r="N52" s="726"/>
      <c r="O52" s="129"/>
      <c r="P52" s="492"/>
    </row>
    <row r="53" spans="2:16" ht="18">
      <c r="B53" s="725" t="s">
        <v>198</v>
      </c>
      <c r="C53" s="725"/>
      <c r="D53" s="725"/>
      <c r="E53" s="725"/>
      <c r="F53" s="725"/>
      <c r="G53" s="725"/>
      <c r="H53" s="725"/>
      <c r="I53" s="725"/>
      <c r="J53" s="725"/>
      <c r="K53" s="725"/>
      <c r="L53" s="725"/>
      <c r="M53" s="725"/>
      <c r="N53" s="726"/>
      <c r="O53" s="129"/>
      <c r="P53" s="492"/>
    </row>
    <row r="54" spans="2:16" ht="18">
      <c r="B54" s="725" t="s">
        <v>199</v>
      </c>
      <c r="C54" s="725"/>
      <c r="D54" s="725"/>
      <c r="E54" s="725"/>
      <c r="F54" s="725"/>
      <c r="G54" s="725"/>
      <c r="H54" s="725"/>
      <c r="I54" s="725"/>
      <c r="J54" s="725"/>
      <c r="K54" s="725"/>
      <c r="L54" s="725"/>
      <c r="M54" s="725"/>
      <c r="N54" s="726"/>
      <c r="O54" s="129"/>
      <c r="P54" s="492"/>
    </row>
    <row r="55" spans="2:16" ht="18">
      <c r="B55" s="142"/>
      <c r="M55" s="129"/>
      <c r="N55" s="726"/>
      <c r="O55" s="129"/>
      <c r="P55" s="492"/>
    </row>
    <row r="56" spans="2:16" ht="17.25" customHeight="1">
      <c r="B56" s="718" t="s">
        <v>141</v>
      </c>
      <c r="C56" s="719"/>
      <c r="D56" s="719"/>
      <c r="E56" s="719"/>
      <c r="F56" s="719"/>
      <c r="G56" s="719"/>
      <c r="H56" s="719"/>
      <c r="I56" s="719"/>
      <c r="J56" s="719"/>
      <c r="K56" s="719"/>
      <c r="L56" s="719"/>
      <c r="M56" s="720"/>
      <c r="N56" s="726"/>
      <c r="O56" s="129"/>
      <c r="P56" s="492"/>
    </row>
    <row r="57" spans="2:16" ht="17.25" customHeight="1">
      <c r="B57" s="718" t="s">
        <v>142</v>
      </c>
      <c r="C57" s="719"/>
      <c r="D57" s="719"/>
      <c r="E57" s="719"/>
      <c r="F57" s="719"/>
      <c r="G57" s="719"/>
      <c r="H57" s="719"/>
      <c r="I57" s="719"/>
      <c r="J57" s="719"/>
      <c r="K57" s="719"/>
      <c r="L57" s="719"/>
      <c r="M57" s="720"/>
      <c r="N57" s="726"/>
      <c r="O57" s="129"/>
      <c r="P57" s="492"/>
    </row>
    <row r="58" spans="2:16" ht="17.25" customHeight="1">
      <c r="B58" s="718" t="s">
        <v>143</v>
      </c>
      <c r="C58" s="719"/>
      <c r="D58" s="719"/>
      <c r="E58" s="719"/>
      <c r="F58" s="719"/>
      <c r="G58" s="719"/>
      <c r="H58" s="719"/>
      <c r="I58" s="719"/>
      <c r="J58" s="719"/>
      <c r="K58" s="719"/>
      <c r="L58" s="719"/>
      <c r="M58" s="720"/>
      <c r="N58" s="726"/>
      <c r="O58" s="129"/>
      <c r="P58" s="492"/>
    </row>
    <row r="59" spans="2:16" ht="18">
      <c r="B59" s="718" t="s">
        <v>144</v>
      </c>
      <c r="C59" s="719"/>
      <c r="D59" s="719"/>
      <c r="E59" s="719"/>
      <c r="F59" s="719"/>
      <c r="G59" s="719"/>
      <c r="H59" s="719"/>
      <c r="I59" s="719"/>
      <c r="J59" s="719"/>
      <c r="K59" s="719"/>
      <c r="L59" s="719"/>
      <c r="M59" s="720"/>
      <c r="N59" s="726"/>
      <c r="O59" s="129"/>
      <c r="P59" s="492"/>
    </row>
    <row r="60" spans="2:16" ht="18">
      <c r="B60" s="718" t="s">
        <v>145</v>
      </c>
      <c r="C60" s="719"/>
      <c r="D60" s="719"/>
      <c r="E60" s="719"/>
      <c r="F60" s="719"/>
      <c r="G60" s="719"/>
      <c r="H60" s="719"/>
      <c r="I60" s="719"/>
      <c r="J60" s="719"/>
      <c r="K60" s="719"/>
      <c r="L60" s="719"/>
      <c r="M60" s="720"/>
      <c r="N60" s="726"/>
      <c r="O60" s="129"/>
      <c r="P60" s="492"/>
    </row>
    <row r="61" spans="2:16" ht="18">
      <c r="B61" s="712" t="s">
        <v>146</v>
      </c>
      <c r="C61" s="713"/>
      <c r="D61" s="713"/>
      <c r="E61" s="713"/>
      <c r="F61" s="713"/>
      <c r="G61" s="713"/>
      <c r="H61" s="713"/>
      <c r="I61" s="713"/>
      <c r="J61" s="713"/>
      <c r="K61" s="713"/>
      <c r="L61" s="713"/>
      <c r="M61" s="714"/>
      <c r="N61" s="129"/>
      <c r="O61" s="129"/>
      <c r="P61" s="492"/>
    </row>
    <row r="62" spans="2:16" ht="18">
      <c r="B62" s="715" t="s">
        <v>147</v>
      </c>
      <c r="C62" s="716"/>
      <c r="D62" s="716"/>
      <c r="E62" s="716"/>
      <c r="F62" s="716"/>
      <c r="G62" s="716"/>
      <c r="H62" s="716"/>
      <c r="I62" s="716"/>
      <c r="J62" s="716"/>
      <c r="K62" s="716"/>
      <c r="L62" s="716"/>
      <c r="M62" s="717"/>
      <c r="N62" s="129"/>
      <c r="O62" s="129"/>
      <c r="P62" s="492"/>
    </row>
    <row r="63" spans="2:16" ht="18">
      <c r="B63" s="718" t="s">
        <v>204</v>
      </c>
      <c r="C63" s="719"/>
      <c r="D63" s="719"/>
      <c r="E63" s="719"/>
      <c r="F63" s="719"/>
      <c r="G63" s="719"/>
      <c r="H63" s="719"/>
      <c r="I63" s="719"/>
      <c r="J63" s="719"/>
      <c r="K63" s="719"/>
      <c r="L63" s="719"/>
      <c r="M63" s="720"/>
      <c r="N63" s="129"/>
      <c r="O63" s="129"/>
      <c r="P63" s="493"/>
    </row>
    <row r="64" spans="2:16" ht="18">
      <c r="B64" s="142"/>
      <c r="M64" s="129"/>
      <c r="N64" s="129"/>
      <c r="O64" s="129"/>
      <c r="P64" s="453"/>
    </row>
    <row r="65" spans="1:16" ht="18.600000000000001" thickBot="1">
      <c r="B65" s="142"/>
      <c r="M65" s="129"/>
      <c r="N65" s="129"/>
      <c r="O65" s="129"/>
      <c r="P65" s="453"/>
    </row>
    <row r="66" spans="1:16" ht="20.25" customHeight="1">
      <c r="B66" s="721" t="s">
        <v>148</v>
      </c>
      <c r="C66" s="721" t="s">
        <v>149</v>
      </c>
      <c r="D66" s="721" t="s">
        <v>150</v>
      </c>
      <c r="E66" s="721" t="s">
        <v>151</v>
      </c>
      <c r="F66" s="143" t="s">
        <v>152</v>
      </c>
      <c r="G66" s="163" t="s">
        <v>212</v>
      </c>
      <c r="H66" s="723" t="s">
        <v>211</v>
      </c>
      <c r="I66" s="723" t="s">
        <v>154</v>
      </c>
      <c r="J66" s="723" t="s">
        <v>155</v>
      </c>
      <c r="K66" s="723" t="s">
        <v>187</v>
      </c>
      <c r="L66" s="721" t="s">
        <v>156</v>
      </c>
      <c r="M66" s="721" t="s">
        <v>207</v>
      </c>
      <c r="N66" s="129"/>
      <c r="O66" s="129"/>
      <c r="P66" s="453"/>
    </row>
    <row r="67" spans="1:16" ht="18.600000000000001" thickBot="1">
      <c r="B67" s="722"/>
      <c r="C67" s="722"/>
      <c r="D67" s="722"/>
      <c r="E67" s="722"/>
      <c r="F67" s="144" t="s">
        <v>153</v>
      </c>
      <c r="G67" s="164"/>
      <c r="H67" s="724"/>
      <c r="I67" s="724"/>
      <c r="J67" s="724"/>
      <c r="K67" s="724"/>
      <c r="L67" s="722"/>
      <c r="M67" s="722"/>
      <c r="N67" s="129"/>
      <c r="O67" s="129"/>
      <c r="P67" s="453"/>
    </row>
    <row r="68" spans="1:16" ht="18.600000000000001" thickBot="1">
      <c r="B68" s="145">
        <v>1</v>
      </c>
      <c r="C68" s="146" t="s">
        <v>157</v>
      </c>
      <c r="D68" s="147"/>
      <c r="E68" s="147"/>
      <c r="F68" s="147"/>
      <c r="G68" s="165"/>
      <c r="H68" s="147"/>
      <c r="I68" s="147"/>
      <c r="J68" s="147"/>
      <c r="K68" s="148" t="s">
        <v>157</v>
      </c>
      <c r="L68" s="147"/>
      <c r="M68" s="147"/>
      <c r="N68" s="129"/>
      <c r="O68" s="129"/>
      <c r="P68" s="453"/>
    </row>
    <row r="69" spans="1:16" ht="18.600000000000001" thickBot="1">
      <c r="A69" s="157" t="s">
        <v>29</v>
      </c>
      <c r="B69" s="158">
        <v>2</v>
      </c>
      <c r="C69" s="159" t="s">
        <v>157</v>
      </c>
      <c r="D69" s="160" t="s">
        <v>157</v>
      </c>
      <c r="E69" s="160" t="s">
        <v>157</v>
      </c>
      <c r="F69" s="160" t="s">
        <v>188</v>
      </c>
      <c r="G69" s="165"/>
      <c r="H69" s="147"/>
      <c r="I69" s="147"/>
      <c r="J69" s="160" t="s">
        <v>189</v>
      </c>
      <c r="K69" s="160" t="s">
        <v>157</v>
      </c>
      <c r="L69" s="147"/>
      <c r="M69" s="147"/>
      <c r="N69" s="129" t="s">
        <v>190</v>
      </c>
      <c r="O69" s="129"/>
      <c r="P69" s="453"/>
    </row>
    <row r="70" spans="1:16" ht="18.600000000000001" thickBot="1">
      <c r="A70" s="157" t="s">
        <v>21</v>
      </c>
      <c r="B70" s="158">
        <v>3</v>
      </c>
      <c r="C70" s="159" t="s">
        <v>157</v>
      </c>
      <c r="D70" s="160" t="s">
        <v>157</v>
      </c>
      <c r="E70" s="160" t="s">
        <v>157</v>
      </c>
      <c r="F70" s="160" t="s">
        <v>157</v>
      </c>
      <c r="G70" s="165"/>
      <c r="H70" s="147"/>
      <c r="I70" s="147"/>
      <c r="J70" s="160" t="s">
        <v>157</v>
      </c>
      <c r="K70" s="160" t="s">
        <v>157</v>
      </c>
      <c r="L70" s="160" t="s">
        <v>157</v>
      </c>
      <c r="M70" s="147"/>
      <c r="N70" s="129"/>
      <c r="O70" s="129"/>
      <c r="P70" s="453"/>
    </row>
    <row r="71" spans="1:16" ht="18.600000000000001" thickBot="1">
      <c r="A71" s="157" t="s">
        <v>191</v>
      </c>
      <c r="B71" s="154">
        <v>4</v>
      </c>
      <c r="C71" s="155" t="s">
        <v>157</v>
      </c>
      <c r="D71" s="156" t="s">
        <v>157</v>
      </c>
      <c r="E71" s="156" t="s">
        <v>157</v>
      </c>
      <c r="F71" s="156" t="s">
        <v>157</v>
      </c>
      <c r="G71" s="156" t="s">
        <v>157</v>
      </c>
      <c r="H71" s="156" t="s">
        <v>157</v>
      </c>
      <c r="I71" s="147" t="s">
        <v>209</v>
      </c>
      <c r="J71" s="156" t="s">
        <v>157</v>
      </c>
      <c r="K71" s="156" t="s">
        <v>157</v>
      </c>
      <c r="L71" s="156" t="s">
        <v>157</v>
      </c>
      <c r="M71" s="156" t="s">
        <v>157</v>
      </c>
      <c r="N71" t="s">
        <v>208</v>
      </c>
      <c r="O71" s="129"/>
      <c r="P71" s="453"/>
    </row>
    <row r="72" spans="1:16" ht="18.600000000000001" thickBot="1">
      <c r="A72" s="157"/>
      <c r="B72" s="158">
        <v>5</v>
      </c>
      <c r="C72" s="159" t="s">
        <v>157</v>
      </c>
      <c r="D72" s="160" t="s">
        <v>157</v>
      </c>
      <c r="E72" s="160" t="s">
        <v>157</v>
      </c>
      <c r="F72" s="160" t="s">
        <v>157</v>
      </c>
      <c r="G72" s="160" t="s">
        <v>157</v>
      </c>
      <c r="H72" s="160" t="s">
        <v>157</v>
      </c>
      <c r="I72" s="160" t="s">
        <v>157</v>
      </c>
      <c r="J72" s="160" t="s">
        <v>157</v>
      </c>
      <c r="K72" s="160" t="s">
        <v>157</v>
      </c>
      <c r="L72" s="160" t="s">
        <v>157</v>
      </c>
      <c r="M72" s="160" t="s">
        <v>157</v>
      </c>
      <c r="N72" s="129"/>
      <c r="O72" s="129"/>
      <c r="P72" s="454"/>
    </row>
    <row r="73" spans="1:16" ht="18.600000000000001" thickBot="1">
      <c r="B73" s="145">
        <v>6</v>
      </c>
      <c r="C73" s="146" t="s">
        <v>157</v>
      </c>
      <c r="D73" s="148" t="s">
        <v>157</v>
      </c>
      <c r="E73" s="148" t="s">
        <v>157</v>
      </c>
      <c r="F73" s="148" t="s">
        <v>157</v>
      </c>
      <c r="G73" s="148" t="s">
        <v>157</v>
      </c>
      <c r="H73" s="148" t="s">
        <v>157</v>
      </c>
      <c r="I73" s="148" t="s">
        <v>157</v>
      </c>
      <c r="J73" s="148" t="s">
        <v>157</v>
      </c>
      <c r="K73" s="148" t="s">
        <v>157</v>
      </c>
      <c r="L73" s="148" t="s">
        <v>157</v>
      </c>
      <c r="M73" s="148" t="s">
        <v>157</v>
      </c>
      <c r="N73" s="129"/>
      <c r="O73" s="129"/>
      <c r="P73" s="454"/>
    </row>
    <row r="74" spans="1:16" ht="18.600000000000001" thickBot="1">
      <c r="B74" s="145">
        <v>7</v>
      </c>
      <c r="C74" s="146" t="s">
        <v>157</v>
      </c>
      <c r="D74" s="148" t="s">
        <v>157</v>
      </c>
      <c r="E74" s="148" t="s">
        <v>157</v>
      </c>
      <c r="F74" s="148" t="s">
        <v>157</v>
      </c>
      <c r="G74" s="148" t="s">
        <v>157</v>
      </c>
      <c r="H74" s="148" t="s">
        <v>157</v>
      </c>
      <c r="I74" s="148" t="s">
        <v>157</v>
      </c>
      <c r="J74" s="148" t="s">
        <v>157</v>
      </c>
      <c r="K74" s="148" t="s">
        <v>157</v>
      </c>
      <c r="L74" s="148" t="s">
        <v>157</v>
      </c>
      <c r="M74" s="148" t="s">
        <v>157</v>
      </c>
      <c r="N74" s="129"/>
      <c r="O74" s="129"/>
      <c r="P74" s="454"/>
    </row>
    <row r="75" spans="1:16" ht="15.6">
      <c r="N75" s="129"/>
      <c r="O75" s="129"/>
      <c r="P75" s="454"/>
    </row>
    <row r="76" spans="1:16" ht="15.6">
      <c r="I76" t="s">
        <v>210</v>
      </c>
      <c r="N76" s="129"/>
      <c r="O76" s="129"/>
      <c r="P76" s="454"/>
    </row>
    <row r="77" spans="1:16" ht="15.6">
      <c r="N77" s="129"/>
      <c r="O77" s="129"/>
      <c r="P77" s="454"/>
    </row>
    <row r="78" spans="1:16" ht="15.6">
      <c r="P78" s="454"/>
    </row>
    <row r="79" spans="1:16" ht="15.6">
      <c r="P79" s="454"/>
    </row>
    <row r="80" spans="1:16" ht="15.6">
      <c r="P80" s="454"/>
    </row>
    <row r="81" spans="16:16" ht="15.6">
      <c r="P81" s="454"/>
    </row>
    <row r="82" spans="16:16" ht="15.6">
      <c r="P82" s="454"/>
    </row>
    <row r="83" spans="16:16" ht="15.6">
      <c r="P83" s="454"/>
    </row>
    <row r="84" spans="16:16" ht="15.6">
      <c r="P84" s="454"/>
    </row>
    <row r="85" spans="16:16" ht="15.6">
      <c r="P85" s="454"/>
    </row>
    <row r="86" spans="16:16" ht="15.6">
      <c r="P86" s="454"/>
    </row>
    <row r="87" spans="16:16" ht="15.6">
      <c r="P87" s="454"/>
    </row>
    <row r="88" spans="16:16" ht="15.6">
      <c r="P88" s="454"/>
    </row>
    <row r="89" spans="16:16" ht="15.6">
      <c r="P89" s="454"/>
    </row>
    <row r="90" spans="16:16" ht="15.6">
      <c r="P90" s="454"/>
    </row>
    <row r="91" spans="16:16" ht="15.6">
      <c r="P91" s="454"/>
    </row>
    <row r="92" spans="16:16" ht="15.6">
      <c r="P92" s="454"/>
    </row>
    <row r="93" spans="16:16" ht="15.6">
      <c r="P93" s="454"/>
    </row>
    <row r="94" spans="16:16" ht="15.6">
      <c r="P94" s="454"/>
    </row>
    <row r="95" spans="16:16" ht="15.6">
      <c r="P95" s="454"/>
    </row>
    <row r="96" spans="16:16" ht="15.6">
      <c r="P96" s="454"/>
    </row>
    <row r="97" spans="16:16" ht="15.6">
      <c r="P97" s="454"/>
    </row>
    <row r="98" spans="16:16" ht="15.6">
      <c r="P98" s="454"/>
    </row>
    <row r="99" spans="16:16" ht="15.6">
      <c r="P99" s="454"/>
    </row>
  </sheetData>
  <mergeCells count="41">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M14:M15"/>
    <mergeCell ref="B3:N3"/>
    <mergeCell ref="C8:L8"/>
    <mergeCell ref="C9:L9"/>
    <mergeCell ref="M13:N13"/>
    <mergeCell ref="B5:N5"/>
    <mergeCell ref="B7:N7"/>
    <mergeCell ref="B6:N6"/>
    <mergeCell ref="M29:N30"/>
    <mergeCell ref="M25:N25"/>
    <mergeCell ref="E29:E30"/>
    <mergeCell ref="E18:E26"/>
    <mergeCell ref="E14:E16"/>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A14" sqref="A14:XFD22"/>
    </sheetView>
  </sheetViews>
  <sheetFormatPr defaultColWidth="9" defaultRowHeight="19.2"/>
  <cols>
    <col min="1" max="1" width="193.44140625" style="415" customWidth="1"/>
    <col min="2" max="2" width="11.21875" style="413" customWidth="1"/>
    <col min="3" max="3" width="27.44140625" style="413" customWidth="1"/>
    <col min="4" max="4" width="17.88671875" style="414" customWidth="1"/>
    <col min="5" max="16384" width="9" style="1"/>
  </cols>
  <sheetData>
    <row r="1" spans="1:4" s="43" customFormat="1" ht="44.25" customHeight="1" thickBot="1">
      <c r="A1" s="258" t="s">
        <v>285</v>
      </c>
      <c r="B1" s="259" t="s">
        <v>0</v>
      </c>
      <c r="C1" s="260" t="s">
        <v>1</v>
      </c>
      <c r="D1" s="412" t="s">
        <v>2</v>
      </c>
    </row>
    <row r="2" spans="1:4" s="43" customFormat="1" ht="44.25" customHeight="1" thickTop="1">
      <c r="A2" s="247" t="s">
        <v>306</v>
      </c>
      <c r="B2" s="459"/>
      <c r="C2" s="733" t="s">
        <v>310</v>
      </c>
      <c r="D2" s="460"/>
    </row>
    <row r="3" spans="1:4" s="43" customFormat="1" ht="144" customHeight="1">
      <c r="A3" s="468" t="s">
        <v>307</v>
      </c>
      <c r="B3" s="517" t="s">
        <v>309</v>
      </c>
      <c r="C3" s="734"/>
      <c r="D3" s="462">
        <v>44904</v>
      </c>
    </row>
    <row r="4" spans="1:4" s="43" customFormat="1" ht="36.6" customHeight="1" thickBot="1">
      <c r="A4" s="248" t="s">
        <v>308</v>
      </c>
      <c r="B4" s="456"/>
      <c r="C4" s="735"/>
      <c r="D4" s="464"/>
    </row>
    <row r="5" spans="1:4" s="43" customFormat="1" ht="37.950000000000003" customHeight="1" thickTop="1">
      <c r="A5" s="458" t="s">
        <v>311</v>
      </c>
      <c r="B5" s="459"/>
      <c r="C5" s="733" t="s">
        <v>315</v>
      </c>
      <c r="D5" s="470"/>
    </row>
    <row r="6" spans="1:4" s="43" customFormat="1" ht="94.2" customHeight="1">
      <c r="A6" s="461" t="s">
        <v>312</v>
      </c>
      <c r="B6" s="477" t="s">
        <v>313</v>
      </c>
      <c r="C6" s="734"/>
      <c r="D6" s="462">
        <v>44903</v>
      </c>
    </row>
    <row r="7" spans="1:4" s="43" customFormat="1" ht="37.200000000000003" customHeight="1" thickBot="1">
      <c r="A7" s="463" t="s">
        <v>314</v>
      </c>
      <c r="B7" s="456"/>
      <c r="C7" s="735"/>
      <c r="D7" s="464"/>
    </row>
    <row r="8" spans="1:4" s="43" customFormat="1" ht="44.25" customHeight="1" thickTop="1">
      <c r="A8" s="247" t="s">
        <v>316</v>
      </c>
      <c r="B8" s="744" t="s">
        <v>320</v>
      </c>
      <c r="C8" s="739" t="s">
        <v>319</v>
      </c>
      <c r="D8" s="736">
        <v>44903</v>
      </c>
    </row>
    <row r="9" spans="1:4" s="43" customFormat="1" ht="148.80000000000001" customHeight="1">
      <c r="A9" s="441" t="s">
        <v>317</v>
      </c>
      <c r="B9" s="745"/>
      <c r="C9" s="740"/>
      <c r="D9" s="737"/>
    </row>
    <row r="10" spans="1:4" s="43" customFormat="1" ht="36.6" customHeight="1" thickBot="1">
      <c r="A10" s="248" t="s">
        <v>318</v>
      </c>
      <c r="B10" s="746"/>
      <c r="C10" s="741"/>
      <c r="D10" s="738"/>
    </row>
    <row r="11" spans="1:4" s="43" customFormat="1" ht="44.25" customHeight="1">
      <c r="A11" s="247" t="s">
        <v>321</v>
      </c>
      <c r="B11" s="744" t="s">
        <v>324</v>
      </c>
      <c r="C11" s="739" t="s">
        <v>325</v>
      </c>
      <c r="D11" s="736">
        <v>44900</v>
      </c>
    </row>
    <row r="12" spans="1:4" s="43" customFormat="1" ht="324.60000000000002" customHeight="1" thickBot="1">
      <c r="A12" s="478" t="s">
        <v>322</v>
      </c>
      <c r="B12" s="745"/>
      <c r="C12" s="740"/>
      <c r="D12" s="737"/>
    </row>
    <row r="13" spans="1:4" s="43" customFormat="1" ht="36.6" customHeight="1" thickBot="1">
      <c r="A13" s="479" t="s">
        <v>323</v>
      </c>
      <c r="B13" s="746"/>
      <c r="C13" s="741"/>
      <c r="D13" s="738"/>
    </row>
    <row r="14" spans="1:4" s="43" customFormat="1" ht="46.2" hidden="1" customHeight="1" thickBot="1">
      <c r="A14" s="247"/>
      <c r="B14" s="243"/>
      <c r="C14" s="739"/>
      <c r="D14" s="742"/>
    </row>
    <row r="15" spans="1:4" s="43" customFormat="1" ht="151.19999999999999" hidden="1" customHeight="1" thickBot="1">
      <c r="A15" s="480"/>
      <c r="B15" s="439"/>
      <c r="C15" s="740"/>
      <c r="D15" s="743"/>
    </row>
    <row r="16" spans="1:4" s="43" customFormat="1" ht="34.950000000000003" hidden="1" customHeight="1" thickBot="1">
      <c r="A16" s="479"/>
      <c r="B16" s="245"/>
      <c r="C16" s="741"/>
      <c r="D16" s="743"/>
    </row>
    <row r="17" spans="1:4" s="43" customFormat="1" ht="43.8" hidden="1" customHeight="1" thickTop="1">
      <c r="A17" s="481"/>
      <c r="B17" s="243"/>
      <c r="C17" s="733"/>
      <c r="D17" s="736"/>
    </row>
    <row r="18" spans="1:4" s="43" customFormat="1" ht="138" hidden="1" customHeight="1">
      <c r="A18" s="468"/>
      <c r="B18" s="244"/>
      <c r="C18" s="734"/>
      <c r="D18" s="737"/>
    </row>
    <row r="19" spans="1:4" s="43" customFormat="1" ht="34.950000000000003" hidden="1" customHeight="1" thickBot="1">
      <c r="A19" s="248"/>
      <c r="B19" s="245"/>
      <c r="C19" s="735"/>
      <c r="D19" s="738"/>
    </row>
    <row r="20" spans="1:4" s="43" customFormat="1" ht="44.25" hidden="1" customHeight="1" thickTop="1">
      <c r="A20" s="481"/>
      <c r="B20" s="243"/>
      <c r="C20" s="733"/>
      <c r="D20" s="736"/>
    </row>
    <row r="21" spans="1:4" s="43" customFormat="1" ht="142.80000000000001" hidden="1" customHeight="1">
      <c r="A21" s="468"/>
      <c r="B21" s="244"/>
      <c r="C21" s="734"/>
      <c r="D21" s="737"/>
    </row>
    <row r="22" spans="1:4" s="43" customFormat="1" ht="35.4" hidden="1" customHeight="1" thickBot="1">
      <c r="A22" s="248"/>
      <c r="B22" s="245"/>
      <c r="C22" s="735"/>
      <c r="D22" s="738"/>
    </row>
    <row r="23" spans="1:4" s="43" customFormat="1" ht="44.25" hidden="1" customHeight="1" thickBot="1">
      <c r="A23" s="247"/>
      <c r="B23" s="243"/>
      <c r="C23" s="739"/>
      <c r="D23" s="742"/>
    </row>
    <row r="24" spans="1:4" s="43" customFormat="1" ht="120.6" hidden="1" customHeight="1" thickBot="1">
      <c r="A24" s="472"/>
      <c r="B24" s="482"/>
      <c r="C24" s="740"/>
      <c r="D24" s="743"/>
    </row>
    <row r="25" spans="1:4" s="43" customFormat="1" ht="38.4" hidden="1" customHeight="1" thickBot="1">
      <c r="A25" s="487"/>
      <c r="B25" s="245"/>
      <c r="C25" s="741"/>
      <c r="D25" s="743"/>
    </row>
    <row r="26" spans="1:4" s="43" customFormat="1" ht="44.25" hidden="1" customHeight="1" thickBot="1">
      <c r="A26" s="432"/>
      <c r="B26" s="747"/>
      <c r="C26" s="739"/>
      <c r="D26" s="742"/>
    </row>
    <row r="27" spans="1:4" s="43" customFormat="1" ht="171.6" hidden="1" customHeight="1" thickBot="1">
      <c r="A27" s="442"/>
      <c r="B27" s="748"/>
      <c r="C27" s="740"/>
      <c r="D27" s="743"/>
    </row>
    <row r="28" spans="1:4" s="43" customFormat="1" ht="46.2" hidden="1" customHeight="1" thickBot="1">
      <c r="A28" s="275"/>
      <c r="B28" s="749"/>
      <c r="C28" s="741"/>
      <c r="D28" s="743"/>
    </row>
    <row r="29" spans="1:4" s="43" customFormat="1" ht="52.2" hidden="1" customHeight="1" thickTop="1" thickBot="1">
      <c r="A29" s="247"/>
      <c r="B29" s="243"/>
      <c r="C29" s="739"/>
      <c r="D29" s="742"/>
    </row>
    <row r="30" spans="1:4" s="43" customFormat="1" ht="299.39999999999998" hidden="1" customHeight="1" thickBot="1">
      <c r="A30" s="441"/>
      <c r="B30" s="244"/>
      <c r="C30" s="740"/>
      <c r="D30" s="743"/>
    </row>
    <row r="31" spans="1:4" s="43" customFormat="1" ht="45" hidden="1" customHeight="1" thickBot="1">
      <c r="A31" s="248"/>
      <c r="B31" s="245"/>
      <c r="C31" s="741"/>
      <c r="D31" s="743"/>
    </row>
    <row r="32" spans="1:4" s="43" customFormat="1" ht="48.6" hidden="1" customHeight="1" thickTop="1">
      <c r="A32" s="421"/>
      <c r="B32" s="752"/>
      <c r="C32" s="739"/>
      <c r="D32" s="761"/>
    </row>
    <row r="33" spans="1:4" s="43" customFormat="1" ht="225" hidden="1" customHeight="1">
      <c r="A33" s="485"/>
      <c r="B33" s="745"/>
      <c r="C33" s="740"/>
      <c r="D33" s="762"/>
    </row>
    <row r="34" spans="1:4" s="43" customFormat="1" ht="43.2" hidden="1" customHeight="1" thickBot="1">
      <c r="A34" s="418"/>
      <c r="B34" s="746"/>
      <c r="C34" s="741"/>
      <c r="D34" s="763"/>
    </row>
    <row r="35" spans="1:4" s="43" customFormat="1" ht="63.6" hidden="1" customHeight="1" thickTop="1" thickBot="1">
      <c r="A35" s="471"/>
      <c r="B35" s="747"/>
      <c r="C35" s="747"/>
      <c r="D35" s="742"/>
    </row>
    <row r="36" spans="1:4" s="43" customFormat="1" ht="244.8" hidden="1" customHeight="1" thickBot="1">
      <c r="A36" s="457"/>
      <c r="B36" s="748"/>
      <c r="C36" s="748"/>
      <c r="D36" s="743"/>
    </row>
    <row r="37" spans="1:4" s="43" customFormat="1" ht="43.2" hidden="1" customHeight="1" thickBot="1">
      <c r="A37" s="440"/>
      <c r="B37" s="749"/>
      <c r="C37" s="749"/>
      <c r="D37" s="743"/>
    </row>
    <row r="38" spans="1:4" s="43" customFormat="1" ht="48.6" hidden="1" customHeight="1" thickTop="1" thickBot="1">
      <c r="A38" s="249"/>
      <c r="B38" s="753"/>
      <c r="C38" s="758"/>
      <c r="D38" s="742"/>
    </row>
    <row r="39" spans="1:4" s="43" customFormat="1" ht="97.2" hidden="1" customHeight="1" thickBot="1">
      <c r="A39" s="750"/>
      <c r="B39" s="754"/>
      <c r="C39" s="759"/>
      <c r="D39" s="743"/>
    </row>
    <row r="40" spans="1:4" s="43" customFormat="1" ht="60.6" hidden="1" customHeight="1" thickBot="1">
      <c r="A40" s="751"/>
      <c r="B40" s="754"/>
      <c r="C40" s="759"/>
      <c r="D40" s="756"/>
    </row>
    <row r="41" spans="1:4" s="43" customFormat="1" ht="40.950000000000003" hidden="1" customHeight="1" thickBot="1">
      <c r="A41" s="433"/>
      <c r="B41" s="755"/>
      <c r="C41" s="760"/>
      <c r="D41" s="757"/>
    </row>
  </sheetData>
  <mergeCells count="31">
    <mergeCell ref="D20:D22"/>
    <mergeCell ref="D17:D19"/>
    <mergeCell ref="D23:D25"/>
    <mergeCell ref="A39:A40"/>
    <mergeCell ref="B32:B34"/>
    <mergeCell ref="C32:C34"/>
    <mergeCell ref="B38:B41"/>
    <mergeCell ref="C17:C19"/>
    <mergeCell ref="C23:C25"/>
    <mergeCell ref="C20:C22"/>
    <mergeCell ref="B26:B28"/>
    <mergeCell ref="B35:B37"/>
    <mergeCell ref="D38:D41"/>
    <mergeCell ref="C38:C41"/>
    <mergeCell ref="D32:D34"/>
    <mergeCell ref="C26:C28"/>
    <mergeCell ref="D26:D28"/>
    <mergeCell ref="C35:C37"/>
    <mergeCell ref="D35:D37"/>
    <mergeCell ref="C29:C31"/>
    <mergeCell ref="D29:D31"/>
    <mergeCell ref="C2:C4"/>
    <mergeCell ref="D8:D10"/>
    <mergeCell ref="C14:C16"/>
    <mergeCell ref="D14:D16"/>
    <mergeCell ref="B11:B13"/>
    <mergeCell ref="C11:C13"/>
    <mergeCell ref="D11:D13"/>
    <mergeCell ref="C5:C7"/>
    <mergeCell ref="B8:B10"/>
    <mergeCell ref="C8:C10"/>
  </mergeCells>
  <phoneticPr fontId="16"/>
  <hyperlinks>
    <hyperlink ref="A4" r:id="rId1" xr:uid="{4BCBD278-DCC0-41D9-9B93-80FBBC0A92D7}"/>
    <hyperlink ref="A7" r:id="rId2" xr:uid="{95F196F2-F833-4F52-9A83-267B885EBDED}"/>
    <hyperlink ref="A10" r:id="rId3" xr:uid="{C4B6D1D7-AE7E-4E67-91DC-EF796453A4B7}"/>
    <hyperlink ref="A13" r:id="rId4" xr:uid="{128AB80C-5C78-40AA-B1A7-00835BD11E4C}"/>
  </hyperlinks>
  <pageMargins left="0" right="0" top="0.19685039370078741" bottom="0.39370078740157483" header="0" footer="0.19685039370078741"/>
  <pageSetup paperSize="8" scale="28" orientation="portrait" horizontalDpi="300" verticalDpi="300" r:id="rId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44"/>
  <sheetViews>
    <sheetView defaultGridColor="0" view="pageBreakPreview" colorId="56" zoomScale="83" zoomScaleNormal="66" zoomScaleSheetLayoutView="83" workbookViewId="0">
      <selection activeCell="C37" sqref="C37"/>
    </sheetView>
  </sheetViews>
  <sheetFormatPr defaultColWidth="9" defaultRowHeight="19.2"/>
  <cols>
    <col min="1" max="1" width="213.21875" style="430" customWidth="1"/>
    <col min="2" max="2" width="18" style="194" customWidth="1"/>
    <col min="3" max="3" width="20.109375" style="195" customWidth="1"/>
    <col min="4" max="16384" width="9" style="39"/>
  </cols>
  <sheetData>
    <row r="1" spans="1:3" ht="58.95" customHeight="1" thickBot="1">
      <c r="A1" s="38" t="s">
        <v>286</v>
      </c>
      <c r="B1" s="404" t="s">
        <v>24</v>
      </c>
      <c r="C1" s="405" t="s">
        <v>2</v>
      </c>
    </row>
    <row r="2" spans="1:3" ht="48" customHeight="1">
      <c r="A2" s="408" t="s">
        <v>328</v>
      </c>
      <c r="B2" s="243"/>
      <c r="C2" s="434"/>
    </row>
    <row r="3" spans="1:3" ht="409.2" customHeight="1">
      <c r="A3" s="505" t="s">
        <v>361</v>
      </c>
      <c r="B3" s="439" t="s">
        <v>362</v>
      </c>
      <c r="C3" s="406">
        <v>44903</v>
      </c>
    </row>
    <row r="4" spans="1:3" ht="39.75" customHeight="1" thickBot="1">
      <c r="A4" s="204" t="s">
        <v>340</v>
      </c>
      <c r="B4" s="245"/>
      <c r="C4" s="436"/>
    </row>
    <row r="5" spans="1:3" ht="45.6" customHeight="1">
      <c r="A5" s="408" t="s">
        <v>329</v>
      </c>
      <c r="B5" s="243"/>
      <c r="C5" s="434"/>
    </row>
    <row r="6" spans="1:3" ht="382.2" customHeight="1">
      <c r="A6" s="503" t="s">
        <v>360</v>
      </c>
      <c r="B6" s="244" t="s">
        <v>363</v>
      </c>
      <c r="C6" s="435">
        <v>44903</v>
      </c>
    </row>
    <row r="7" spans="1:3" ht="44.4" customHeight="1" thickBot="1">
      <c r="A7" s="437" t="s">
        <v>341</v>
      </c>
      <c r="B7" s="245"/>
      <c r="C7" s="436"/>
    </row>
    <row r="8" spans="1:3" ht="42" customHeight="1">
      <c r="A8" s="408" t="s">
        <v>330</v>
      </c>
      <c r="B8" s="243"/>
      <c r="C8" s="434"/>
    </row>
    <row r="9" spans="1:3" ht="278.39999999999998" customHeight="1" thickBot="1">
      <c r="A9" s="504" t="s">
        <v>359</v>
      </c>
      <c r="B9" s="407" t="s">
        <v>364</v>
      </c>
      <c r="C9" s="435">
        <v>44902</v>
      </c>
    </row>
    <row r="10" spans="1:3" ht="36" customHeight="1" thickBot="1">
      <c r="A10" s="437" t="s">
        <v>342</v>
      </c>
      <c r="B10" s="407"/>
      <c r="C10" s="436"/>
    </row>
    <row r="11" spans="1:3" ht="52.2" customHeight="1">
      <c r="A11" s="172" t="s">
        <v>331</v>
      </c>
      <c r="B11" s="186"/>
      <c r="C11" s="187"/>
    </row>
    <row r="12" spans="1:3" ht="223.2" customHeight="1">
      <c r="A12" s="503" t="s">
        <v>358</v>
      </c>
      <c r="B12" s="466" t="s">
        <v>365</v>
      </c>
      <c r="C12" s="188">
        <v>44902</v>
      </c>
    </row>
    <row r="13" spans="1:3" ht="36" customHeight="1" thickBot="1">
      <c r="A13" s="437" t="s">
        <v>343</v>
      </c>
      <c r="B13" s="189"/>
      <c r="C13" s="190"/>
    </row>
    <row r="14" spans="1:3" ht="50.4" customHeight="1">
      <c r="A14" s="422" t="s">
        <v>332</v>
      </c>
      <c r="B14" s="191"/>
      <c r="C14" s="188"/>
    </row>
    <row r="15" spans="1:3" ht="201.6" customHeight="1">
      <c r="A15" s="504" t="s">
        <v>357</v>
      </c>
      <c r="B15" s="191" t="s">
        <v>366</v>
      </c>
      <c r="C15" s="188">
        <v>44902</v>
      </c>
    </row>
    <row r="16" spans="1:3" ht="34.200000000000003" customHeight="1" thickBot="1">
      <c r="A16" s="437" t="s">
        <v>344</v>
      </c>
      <c r="B16" s="189"/>
      <c r="C16" s="190"/>
    </row>
    <row r="17" spans="1:3" ht="45" customHeight="1">
      <c r="A17" s="172" t="s">
        <v>333</v>
      </c>
      <c r="B17" s="186"/>
      <c r="C17" s="187"/>
    </row>
    <row r="18" spans="1:3" ht="324.60000000000002" customHeight="1">
      <c r="A18" s="503" t="s">
        <v>356</v>
      </c>
      <c r="B18" s="466" t="s">
        <v>363</v>
      </c>
      <c r="C18" s="188">
        <v>44901</v>
      </c>
    </row>
    <row r="19" spans="1:3" ht="34.200000000000003" customHeight="1" thickBot="1">
      <c r="A19" s="437" t="s">
        <v>345</v>
      </c>
      <c r="B19" s="189"/>
      <c r="C19" s="190"/>
    </row>
    <row r="20" spans="1:3" ht="43.2" customHeight="1">
      <c r="A20" s="422" t="s">
        <v>334</v>
      </c>
      <c r="B20" s="191"/>
      <c r="C20" s="188"/>
    </row>
    <row r="21" spans="1:3" ht="173.4" customHeight="1">
      <c r="A21" s="503" t="s">
        <v>355</v>
      </c>
      <c r="B21" s="450" t="s">
        <v>367</v>
      </c>
      <c r="C21" s="188">
        <v>44901</v>
      </c>
    </row>
    <row r="22" spans="1:3" ht="32.4" customHeight="1" thickBot="1">
      <c r="A22" s="437" t="s">
        <v>346</v>
      </c>
      <c r="B22" s="189"/>
      <c r="C22" s="190"/>
    </row>
    <row r="23" spans="1:3" ht="54" customHeight="1">
      <c r="A23" s="172" t="s">
        <v>335</v>
      </c>
      <c r="B23" s="186"/>
      <c r="C23" s="187"/>
    </row>
    <row r="24" spans="1:3" ht="384" customHeight="1">
      <c r="A24" s="497" t="s">
        <v>354</v>
      </c>
      <c r="B24" s="443" t="s">
        <v>368</v>
      </c>
      <c r="C24" s="188">
        <v>44901</v>
      </c>
    </row>
    <row r="25" spans="1:3" ht="35.4" customHeight="1" thickBot="1">
      <c r="A25" s="437" t="s">
        <v>353</v>
      </c>
      <c r="B25" s="189"/>
      <c r="C25" s="190"/>
    </row>
    <row r="26" spans="1:3" ht="48" customHeight="1">
      <c r="A26" s="172" t="s">
        <v>336</v>
      </c>
      <c r="B26" s="186"/>
      <c r="C26" s="187"/>
    </row>
    <row r="27" spans="1:3" ht="226.2" customHeight="1">
      <c r="A27" s="502" t="s">
        <v>352</v>
      </c>
      <c r="B27" s="767" t="s">
        <v>365</v>
      </c>
      <c r="C27" s="769">
        <v>44900</v>
      </c>
    </row>
    <row r="28" spans="1:3" ht="40.200000000000003" customHeight="1" thickBot="1">
      <c r="A28" s="501" t="s">
        <v>347</v>
      </c>
      <c r="B28" s="768"/>
      <c r="C28" s="770"/>
    </row>
    <row r="29" spans="1:3" s="500" customFormat="1" ht="48.6" customHeight="1">
      <c r="A29" s="422" t="s">
        <v>337</v>
      </c>
      <c r="B29" s="191"/>
      <c r="C29" s="188"/>
    </row>
    <row r="30" spans="1:3" ht="271.8" customHeight="1">
      <c r="A30" s="497" t="s">
        <v>351</v>
      </c>
      <c r="B30" s="191" t="s">
        <v>363</v>
      </c>
      <c r="C30" s="188">
        <v>44900</v>
      </c>
    </row>
    <row r="31" spans="1:3" ht="34.200000000000003" customHeight="1" thickBot="1">
      <c r="A31" s="437" t="s">
        <v>348</v>
      </c>
      <c r="B31" s="189"/>
      <c r="C31" s="190" t="s">
        <v>205</v>
      </c>
    </row>
    <row r="32" spans="1:3" ht="48.6" customHeight="1">
      <c r="A32" s="172" t="s">
        <v>338</v>
      </c>
      <c r="B32" s="186"/>
      <c r="C32" s="187"/>
    </row>
    <row r="33" spans="1:3" ht="277.8" customHeight="1">
      <c r="A33" s="497" t="s">
        <v>350</v>
      </c>
      <c r="B33" s="499" t="s">
        <v>369</v>
      </c>
      <c r="C33" s="188">
        <v>44900</v>
      </c>
    </row>
    <row r="34" spans="1:3" ht="48.6" customHeight="1" thickBot="1">
      <c r="A34" s="437" t="s">
        <v>349</v>
      </c>
      <c r="B34" s="189"/>
      <c r="C34" s="190"/>
    </row>
    <row r="35" spans="1:3" ht="48.6" customHeight="1">
      <c r="A35" s="422" t="s">
        <v>339</v>
      </c>
      <c r="B35" s="191"/>
      <c r="C35" s="188"/>
    </row>
    <row r="36" spans="1:3" ht="96" customHeight="1">
      <c r="A36" s="497" t="s">
        <v>327</v>
      </c>
      <c r="B36" s="498" t="s">
        <v>370</v>
      </c>
      <c r="C36" s="188">
        <v>44899</v>
      </c>
    </row>
    <row r="37" spans="1:3" ht="48.6" customHeight="1" thickBot="1">
      <c r="A37" s="437" t="s">
        <v>326</v>
      </c>
      <c r="B37" s="189"/>
      <c r="C37" s="190"/>
    </row>
    <row r="38" spans="1:3" ht="48.6" hidden="1" customHeight="1">
      <c r="A38" s="172"/>
      <c r="B38" s="186"/>
      <c r="C38" s="187"/>
    </row>
    <row r="39" spans="1:3" ht="48.6" hidden="1" customHeight="1">
      <c r="A39" s="497"/>
      <c r="B39" s="443"/>
      <c r="C39" s="188"/>
    </row>
    <row r="40" spans="1:3" ht="48.6" hidden="1" customHeight="1" thickBot="1">
      <c r="A40" s="437"/>
      <c r="B40" s="189"/>
      <c r="C40" s="190"/>
    </row>
    <row r="41" spans="1:3" ht="48.6" customHeight="1" thickBot="1">
      <c r="A41" s="455"/>
      <c r="B41" s="192"/>
      <c r="C41" s="193"/>
    </row>
    <row r="42" spans="1:3" ht="37.799999999999997" customHeight="1">
      <c r="A42" s="764" t="s">
        <v>28</v>
      </c>
      <c r="B42" s="764"/>
      <c r="C42" s="764"/>
    </row>
    <row r="43" spans="1:3" ht="46.2" customHeight="1">
      <c r="A43" s="765" t="s">
        <v>27</v>
      </c>
      <c r="B43" s="766"/>
      <c r="C43" s="766"/>
    </row>
    <row r="44" spans="1:3">
      <c r="A44" s="430" t="s">
        <v>21</v>
      </c>
    </row>
  </sheetData>
  <mergeCells count="4">
    <mergeCell ref="A42:C42"/>
    <mergeCell ref="A43:C43"/>
    <mergeCell ref="B27:B28"/>
    <mergeCell ref="C27:C28"/>
  </mergeCells>
  <phoneticPr fontId="106"/>
  <hyperlinks>
    <hyperlink ref="A37" r:id="rId1" xr:uid="{8A483E3C-481D-4FBF-A960-098EB1451FA1}"/>
    <hyperlink ref="A4" r:id="rId2" xr:uid="{F9981904-AED2-4EFF-8BC9-2A62F03574D0}"/>
    <hyperlink ref="A7" r:id="rId3" xr:uid="{391D03DF-42DC-4C61-A1D1-0694FAA55BE3}"/>
    <hyperlink ref="A10" r:id="rId4" xr:uid="{E963C0CB-9A77-46E1-B694-42D73E81795C}"/>
    <hyperlink ref="A13" r:id="rId5" xr:uid="{B6307D3F-DE9D-4127-A070-C1B1B08C93ED}"/>
    <hyperlink ref="A16" r:id="rId6" xr:uid="{9B4D1E9D-10E6-4CAF-89F9-8AFF24E4E71B}"/>
    <hyperlink ref="A19" r:id="rId7" xr:uid="{11800437-AC6D-4016-AB91-F88668242BD2}"/>
    <hyperlink ref="A22" r:id="rId8" xr:uid="{ADC660F1-6BB1-4430-9B4A-DF72626EBED1}"/>
    <hyperlink ref="A28" r:id="rId9" xr:uid="{7AC16A12-F1EB-4F30-8615-30E4A8EC6E9C}"/>
    <hyperlink ref="A31" r:id="rId10" xr:uid="{3742BEC3-5F0E-42CD-BA2B-3F81D029E973}"/>
    <hyperlink ref="A34" r:id="rId11" xr:uid="{02A88B73-F1D9-4C49-AABC-B7D37B1A0B9F}"/>
    <hyperlink ref="A25" r:id="rId12" xr:uid="{E84A04F0-CE34-458D-9D54-6039271DD1C6}"/>
  </hyperlinks>
  <pageMargins left="0.74803149606299213" right="0.74803149606299213" top="0.98425196850393704" bottom="0.98425196850393704" header="0.51181102362204722" footer="0.51181102362204722"/>
  <pageSetup paperSize="9" scale="16" fitToHeight="3" orientation="portrait" r:id="rId13"/>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8"/>
  <sheetViews>
    <sheetView zoomScale="94" zoomScaleNormal="94" zoomScaleSheetLayoutView="100" workbookViewId="0">
      <selection activeCell="AE28" sqref="AE28"/>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73" t="s">
        <v>3</v>
      </c>
      <c r="B1" s="774"/>
      <c r="C1" s="774"/>
      <c r="D1" s="774"/>
      <c r="E1" s="774"/>
      <c r="F1" s="774"/>
      <c r="G1" s="774"/>
      <c r="H1" s="774"/>
      <c r="I1" s="774"/>
      <c r="J1" s="774"/>
      <c r="K1" s="774"/>
      <c r="L1" s="774"/>
      <c r="M1" s="774"/>
      <c r="N1" s="775"/>
      <c r="P1" s="776" t="s">
        <v>4</v>
      </c>
      <c r="Q1" s="777"/>
      <c r="R1" s="777"/>
      <c r="S1" s="777"/>
      <c r="T1" s="777"/>
      <c r="U1" s="777"/>
      <c r="V1" s="777"/>
      <c r="W1" s="777"/>
      <c r="X1" s="777"/>
      <c r="Y1" s="777"/>
      <c r="Z1" s="777"/>
      <c r="AA1" s="777"/>
      <c r="AB1" s="777"/>
      <c r="AC1" s="778"/>
    </row>
    <row r="2" spans="1:29" ht="18" customHeight="1" thickBot="1">
      <c r="A2" s="779" t="s">
        <v>5</v>
      </c>
      <c r="B2" s="780"/>
      <c r="C2" s="780"/>
      <c r="D2" s="780"/>
      <c r="E2" s="780"/>
      <c r="F2" s="780"/>
      <c r="G2" s="780"/>
      <c r="H2" s="780"/>
      <c r="I2" s="780"/>
      <c r="J2" s="780"/>
      <c r="K2" s="780"/>
      <c r="L2" s="780"/>
      <c r="M2" s="780"/>
      <c r="N2" s="781"/>
      <c r="P2" s="782" t="s">
        <v>6</v>
      </c>
      <c r="Q2" s="780"/>
      <c r="R2" s="780"/>
      <c r="S2" s="780"/>
      <c r="T2" s="780"/>
      <c r="U2" s="780"/>
      <c r="V2" s="780"/>
      <c r="W2" s="780"/>
      <c r="X2" s="780"/>
      <c r="Y2" s="780"/>
      <c r="Z2" s="780"/>
      <c r="AA2" s="780"/>
      <c r="AB2" s="780"/>
      <c r="AC2" s="783"/>
    </row>
    <row r="3" spans="1:29" ht="13.8" thickBot="1">
      <c r="A3" s="6"/>
      <c r="B3" s="211" t="s">
        <v>233</v>
      </c>
      <c r="C3" s="211" t="s">
        <v>7</v>
      </c>
      <c r="D3" s="211" t="s">
        <v>8</v>
      </c>
      <c r="E3" s="211" t="s">
        <v>9</v>
      </c>
      <c r="F3" s="211" t="s">
        <v>10</v>
      </c>
      <c r="G3" s="211" t="s">
        <v>11</v>
      </c>
      <c r="H3" s="211" t="s">
        <v>12</v>
      </c>
      <c r="I3" s="211" t="s">
        <v>13</v>
      </c>
      <c r="J3" s="211" t="s">
        <v>14</v>
      </c>
      <c r="K3" s="211" t="s">
        <v>15</v>
      </c>
      <c r="L3" s="211" t="s">
        <v>16</v>
      </c>
      <c r="M3" s="201" t="s">
        <v>17</v>
      </c>
      <c r="N3" s="7" t="s">
        <v>18</v>
      </c>
      <c r="P3" s="8"/>
      <c r="Q3" s="211" t="s">
        <v>233</v>
      </c>
      <c r="R3" s="211" t="s">
        <v>7</v>
      </c>
      <c r="S3" s="211" t="s">
        <v>8</v>
      </c>
      <c r="T3" s="211" t="s">
        <v>9</v>
      </c>
      <c r="U3" s="211" t="s">
        <v>10</v>
      </c>
      <c r="V3" s="211" t="s">
        <v>11</v>
      </c>
      <c r="W3" s="211" t="s">
        <v>12</v>
      </c>
      <c r="X3" s="211" t="s">
        <v>13</v>
      </c>
      <c r="Y3" s="211" t="s">
        <v>14</v>
      </c>
      <c r="Z3" s="211" t="s">
        <v>15</v>
      </c>
      <c r="AA3" s="211" t="s">
        <v>16</v>
      </c>
      <c r="AB3" s="201" t="s">
        <v>17</v>
      </c>
      <c r="AC3" s="9" t="s">
        <v>19</v>
      </c>
    </row>
    <row r="4" spans="1:29" ht="19.8" thickBot="1">
      <c r="A4" s="363" t="s">
        <v>231</v>
      </c>
      <c r="B4" s="326">
        <f>AVERAGE(B8:B17)</f>
        <v>65.400000000000006</v>
      </c>
      <c r="C4" s="326">
        <f t="shared" ref="C4:M4" si="0">AVERAGE(C7:C17)</f>
        <v>55.545454545454547</v>
      </c>
      <c r="D4" s="326">
        <f t="shared" si="0"/>
        <v>64.454545454545453</v>
      </c>
      <c r="E4" s="326">
        <f t="shared" si="0"/>
        <v>102.45454545454545</v>
      </c>
      <c r="F4" s="326">
        <f t="shared" si="0"/>
        <v>184.81818181818181</v>
      </c>
      <c r="G4" s="326">
        <f t="shared" si="0"/>
        <v>405.27272727272725</v>
      </c>
      <c r="H4" s="326">
        <f t="shared" si="0"/>
        <v>614.90909090909088</v>
      </c>
      <c r="I4" s="326">
        <f t="shared" si="0"/>
        <v>875.18181818181813</v>
      </c>
      <c r="J4" s="326">
        <f t="shared" si="0"/>
        <v>564.72727272727275</v>
      </c>
      <c r="K4" s="326">
        <f t="shared" si="0"/>
        <v>362.81818181818181</v>
      </c>
      <c r="L4" s="326">
        <f t="shared" si="0"/>
        <v>206.18181818181819</v>
      </c>
      <c r="M4" s="326">
        <f t="shared" si="0"/>
        <v>123.09090909090909</v>
      </c>
      <c r="N4" s="326">
        <f>SUM(B4:M4)</f>
        <v>3624.8545454545456</v>
      </c>
      <c r="O4" s="11"/>
      <c r="P4" s="10" t="str">
        <f>+A4</f>
        <v>12-21年月平均</v>
      </c>
      <c r="Q4" s="326">
        <f t="shared" ref="Q4:W4" si="1">AVERAGE(Q8:Q17)</f>
        <v>9.6999999999999993</v>
      </c>
      <c r="R4" s="326">
        <f t="shared" si="1"/>
        <v>9.9</v>
      </c>
      <c r="S4" s="326">
        <f t="shared" si="1"/>
        <v>15.1</v>
      </c>
      <c r="T4" s="326">
        <f t="shared" si="1"/>
        <v>7.5</v>
      </c>
      <c r="U4" s="326">
        <f t="shared" si="1"/>
        <v>10.7</v>
      </c>
      <c r="V4" s="326">
        <f t="shared" si="1"/>
        <v>9.9</v>
      </c>
      <c r="W4" s="326">
        <f t="shared" si="1"/>
        <v>8.9</v>
      </c>
      <c r="X4" s="326">
        <f t="shared" ref="X4:AA4" si="2">AVERAGE(X7:X17)</f>
        <v>11.545454545454545</v>
      </c>
      <c r="Y4" s="326">
        <f t="shared" si="2"/>
        <v>9.9090909090909083</v>
      </c>
      <c r="Z4" s="326">
        <f t="shared" si="2"/>
        <v>19.818181818181817</v>
      </c>
      <c r="AA4" s="326">
        <f t="shared" si="2"/>
        <v>11.636363636363637</v>
      </c>
      <c r="AB4" s="326">
        <f t="shared" ref="AB4" si="3">AVERAGE(AB7:AB17)</f>
        <v>12</v>
      </c>
      <c r="AC4" s="326">
        <f>SUM(Q4:AB4)</f>
        <v>136.60909090909092</v>
      </c>
    </row>
    <row r="5" spans="1:29" ht="13.8" thickBot="1">
      <c r="A5" s="367"/>
      <c r="B5" s="367"/>
      <c r="C5" s="123"/>
      <c r="D5" s="123"/>
      <c r="E5" s="123"/>
      <c r="F5" s="123"/>
      <c r="G5" s="123"/>
      <c r="H5" s="123"/>
      <c r="I5" s="123"/>
      <c r="J5" s="123"/>
      <c r="K5" s="123"/>
      <c r="L5" s="123"/>
      <c r="M5" s="12" t="s">
        <v>20</v>
      </c>
      <c r="N5" s="328"/>
      <c r="O5" s="128"/>
      <c r="P5" s="203"/>
      <c r="Q5" s="203"/>
      <c r="R5" s="123"/>
      <c r="S5" s="123"/>
      <c r="T5" s="123"/>
      <c r="U5" s="123"/>
      <c r="V5" s="123"/>
      <c r="W5" s="123"/>
      <c r="X5" s="123"/>
      <c r="Y5" s="123"/>
      <c r="Z5" s="123"/>
      <c r="AA5" s="123"/>
      <c r="AB5" s="12" t="s">
        <v>20</v>
      </c>
      <c r="AC5" s="328"/>
    </row>
    <row r="6" spans="1:29" ht="13.8" thickBot="1">
      <c r="A6" s="200"/>
      <c r="B6" s="200"/>
      <c r="C6" s="401"/>
      <c r="D6" s="401"/>
      <c r="E6" s="401"/>
      <c r="F6" s="401"/>
      <c r="G6" s="401"/>
      <c r="H6" s="401"/>
      <c r="I6" s="401"/>
      <c r="J6" s="401"/>
      <c r="K6" s="401"/>
      <c r="L6" s="401"/>
      <c r="M6" s="264">
        <v>39</v>
      </c>
      <c r="N6" s="328"/>
      <c r="O6" s="11"/>
      <c r="P6" s="203"/>
      <c r="Q6" s="203"/>
      <c r="R6" s="401"/>
      <c r="S6" s="401"/>
      <c r="T6" s="401"/>
      <c r="U6" s="401"/>
      <c r="V6" s="401"/>
      <c r="W6" s="401"/>
      <c r="X6" s="401"/>
      <c r="Y6" s="401"/>
      <c r="Z6" s="401"/>
      <c r="AA6" s="401"/>
      <c r="AB6" s="264">
        <v>0</v>
      </c>
      <c r="AC6" s="328"/>
    </row>
    <row r="7" spans="1:29" ht="18" customHeight="1" thickBot="1">
      <c r="A7" s="368" t="s">
        <v>232</v>
      </c>
      <c r="B7" s="556">
        <v>81</v>
      </c>
      <c r="C7" s="557">
        <v>39</v>
      </c>
      <c r="D7" s="557">
        <v>72</v>
      </c>
      <c r="E7" s="558">
        <v>89</v>
      </c>
      <c r="F7" s="558">
        <v>258</v>
      </c>
      <c r="G7" s="558">
        <v>416</v>
      </c>
      <c r="H7" s="558">
        <v>554</v>
      </c>
      <c r="I7" s="558">
        <v>568</v>
      </c>
      <c r="J7" s="559">
        <v>578</v>
      </c>
      <c r="K7" s="559">
        <v>327</v>
      </c>
      <c r="L7" s="559">
        <v>160</v>
      </c>
      <c r="M7" s="560">
        <v>39</v>
      </c>
      <c r="N7" s="561">
        <f t="shared" ref="N7:N18" si="4">SUM(B7:M7)</f>
        <v>3181</v>
      </c>
      <c r="O7" s="133" t="s">
        <v>21</v>
      </c>
      <c r="P7" s="368" t="s">
        <v>232</v>
      </c>
      <c r="Q7" s="391">
        <v>0</v>
      </c>
      <c r="R7" s="392">
        <v>5</v>
      </c>
      <c r="S7" s="392">
        <v>4</v>
      </c>
      <c r="T7" s="392">
        <v>1</v>
      </c>
      <c r="U7" s="392">
        <v>1</v>
      </c>
      <c r="V7" s="392">
        <v>1</v>
      </c>
      <c r="W7" s="392">
        <v>1</v>
      </c>
      <c r="X7" s="392">
        <v>1</v>
      </c>
      <c r="Y7" s="391">
        <v>0</v>
      </c>
      <c r="Z7" s="391">
        <v>0</v>
      </c>
      <c r="AA7" s="391">
        <v>0</v>
      </c>
      <c r="AB7" s="391">
        <v>0</v>
      </c>
      <c r="AC7" s="202">
        <f t="shared" ref="AC7:AC18" si="5">SUM(Q7:AB7)</f>
        <v>14</v>
      </c>
    </row>
    <row r="8" spans="1:29" ht="18" customHeight="1" thickBot="1">
      <c r="A8" s="368" t="s">
        <v>202</v>
      </c>
      <c r="B8" s="389">
        <v>81</v>
      </c>
      <c r="C8" s="389">
        <v>48</v>
      </c>
      <c r="D8" s="390">
        <v>71</v>
      </c>
      <c r="E8" s="389">
        <v>128</v>
      </c>
      <c r="F8" s="389">
        <v>171</v>
      </c>
      <c r="G8" s="389">
        <v>350</v>
      </c>
      <c r="H8" s="389">
        <v>569</v>
      </c>
      <c r="I8" s="389">
        <v>553</v>
      </c>
      <c r="J8" s="389">
        <v>458</v>
      </c>
      <c r="K8" s="389">
        <v>306</v>
      </c>
      <c r="L8" s="389">
        <v>220</v>
      </c>
      <c r="M8" s="390">
        <v>229</v>
      </c>
      <c r="N8" s="555">
        <f t="shared" si="4"/>
        <v>3184</v>
      </c>
      <c r="O8" s="366"/>
      <c r="P8" s="369" t="s">
        <v>201</v>
      </c>
      <c r="Q8" s="393">
        <v>1</v>
      </c>
      <c r="R8" s="393">
        <v>2</v>
      </c>
      <c r="S8" s="393">
        <v>1</v>
      </c>
      <c r="T8" s="393">
        <v>0</v>
      </c>
      <c r="U8" s="393">
        <v>0</v>
      </c>
      <c r="V8" s="393">
        <v>0</v>
      </c>
      <c r="W8" s="393">
        <v>1</v>
      </c>
      <c r="X8" s="393">
        <v>1</v>
      </c>
      <c r="Y8" s="393">
        <v>0</v>
      </c>
      <c r="Z8" s="393">
        <v>1</v>
      </c>
      <c r="AA8" s="393">
        <v>0</v>
      </c>
      <c r="AB8" s="393">
        <v>0</v>
      </c>
      <c r="AC8" s="394">
        <f t="shared" si="5"/>
        <v>7</v>
      </c>
    </row>
    <row r="9" spans="1:29" ht="18" customHeight="1" thickBot="1">
      <c r="A9" s="369" t="s">
        <v>136</v>
      </c>
      <c r="B9" s="261">
        <v>112</v>
      </c>
      <c r="C9" s="261">
        <v>85</v>
      </c>
      <c r="D9" s="261">
        <v>60</v>
      </c>
      <c r="E9" s="261">
        <v>97</v>
      </c>
      <c r="F9" s="261">
        <v>95</v>
      </c>
      <c r="G9" s="261">
        <v>305</v>
      </c>
      <c r="H9" s="261">
        <v>544</v>
      </c>
      <c r="I9" s="261">
        <v>449</v>
      </c>
      <c r="J9" s="261">
        <v>475</v>
      </c>
      <c r="K9" s="261">
        <v>505</v>
      </c>
      <c r="L9" s="261">
        <v>219</v>
      </c>
      <c r="M9" s="262">
        <v>98</v>
      </c>
      <c r="N9" s="383">
        <f t="shared" si="4"/>
        <v>3044</v>
      </c>
      <c r="O9" s="133"/>
      <c r="P9" s="369" t="s">
        <v>136</v>
      </c>
      <c r="Q9" s="329">
        <v>16</v>
      </c>
      <c r="R9" s="329">
        <v>1</v>
      </c>
      <c r="S9" s="329">
        <v>19</v>
      </c>
      <c r="T9" s="327">
        <v>3</v>
      </c>
      <c r="U9" s="327">
        <v>13</v>
      </c>
      <c r="V9" s="327">
        <v>1</v>
      </c>
      <c r="W9" s="327">
        <v>2</v>
      </c>
      <c r="X9" s="327">
        <v>2</v>
      </c>
      <c r="Y9" s="327">
        <v>0</v>
      </c>
      <c r="Z9" s="327">
        <v>24</v>
      </c>
      <c r="AA9" s="327">
        <v>4</v>
      </c>
      <c r="AB9" s="327">
        <v>2</v>
      </c>
      <c r="AC9" s="382">
        <f t="shared" si="5"/>
        <v>87</v>
      </c>
    </row>
    <row r="10" spans="1:29" ht="18" customHeight="1" thickBot="1">
      <c r="A10" s="370" t="s">
        <v>30</v>
      </c>
      <c r="B10" s="330">
        <v>84</v>
      </c>
      <c r="C10" s="330">
        <v>100</v>
      </c>
      <c r="D10" s="331">
        <v>77</v>
      </c>
      <c r="E10" s="331">
        <v>80</v>
      </c>
      <c r="F10" s="174">
        <v>236</v>
      </c>
      <c r="G10" s="174">
        <v>438</v>
      </c>
      <c r="H10" s="175">
        <v>631</v>
      </c>
      <c r="I10" s="174">
        <v>752</v>
      </c>
      <c r="J10" s="173">
        <v>523</v>
      </c>
      <c r="K10" s="174">
        <v>427</v>
      </c>
      <c r="L10" s="173">
        <v>253</v>
      </c>
      <c r="M10" s="332">
        <v>136</v>
      </c>
      <c r="N10" s="373">
        <f t="shared" si="4"/>
        <v>3737</v>
      </c>
      <c r="O10" s="133"/>
      <c r="P10" s="371" t="s">
        <v>22</v>
      </c>
      <c r="Q10" s="333">
        <v>7</v>
      </c>
      <c r="R10" s="333">
        <v>7</v>
      </c>
      <c r="S10" s="334">
        <v>13</v>
      </c>
      <c r="T10" s="334">
        <v>3</v>
      </c>
      <c r="U10" s="334">
        <v>8</v>
      </c>
      <c r="V10" s="334">
        <v>11</v>
      </c>
      <c r="W10" s="333">
        <v>5</v>
      </c>
      <c r="X10" s="334">
        <v>11</v>
      </c>
      <c r="Y10" s="334">
        <v>9</v>
      </c>
      <c r="Z10" s="334">
        <v>9</v>
      </c>
      <c r="AA10" s="335">
        <v>20</v>
      </c>
      <c r="AB10" s="335">
        <v>37</v>
      </c>
      <c r="AC10" s="380">
        <f t="shared" si="5"/>
        <v>140</v>
      </c>
    </row>
    <row r="11" spans="1:29" ht="18" customHeight="1" thickBot="1">
      <c r="A11" s="370" t="s">
        <v>31</v>
      </c>
      <c r="B11" s="334">
        <v>41</v>
      </c>
      <c r="C11" s="334">
        <v>44</v>
      </c>
      <c r="D11" s="334">
        <v>67</v>
      </c>
      <c r="E11" s="334">
        <v>103</v>
      </c>
      <c r="F11" s="336">
        <v>311</v>
      </c>
      <c r="G11" s="334">
        <v>415</v>
      </c>
      <c r="H11" s="334">
        <v>539</v>
      </c>
      <c r="I11" s="336">
        <v>1165</v>
      </c>
      <c r="J11" s="334">
        <v>534</v>
      </c>
      <c r="K11" s="334">
        <v>297</v>
      </c>
      <c r="L11" s="333">
        <v>205</v>
      </c>
      <c r="M11" s="337">
        <v>92</v>
      </c>
      <c r="N11" s="374">
        <f t="shared" si="4"/>
        <v>3813</v>
      </c>
      <c r="O11" s="133"/>
      <c r="P11" s="370" t="s">
        <v>31</v>
      </c>
      <c r="Q11" s="334">
        <v>9</v>
      </c>
      <c r="R11" s="334">
        <v>22</v>
      </c>
      <c r="S11" s="333">
        <v>18</v>
      </c>
      <c r="T11" s="334">
        <v>9</v>
      </c>
      <c r="U11" s="338">
        <v>21</v>
      </c>
      <c r="V11" s="334">
        <v>14</v>
      </c>
      <c r="W11" s="334">
        <v>6</v>
      </c>
      <c r="X11" s="334">
        <v>13</v>
      </c>
      <c r="Y11" s="334">
        <v>7</v>
      </c>
      <c r="Z11" s="339">
        <v>81</v>
      </c>
      <c r="AA11" s="338">
        <v>31</v>
      </c>
      <c r="AB11" s="339">
        <v>37</v>
      </c>
      <c r="AC11" s="381">
        <f t="shared" si="5"/>
        <v>268</v>
      </c>
    </row>
    <row r="12" spans="1:29" ht="18" customHeight="1" thickBot="1">
      <c r="A12" s="370" t="s">
        <v>32</v>
      </c>
      <c r="B12" s="334">
        <v>57</v>
      </c>
      <c r="C12" s="333">
        <v>35</v>
      </c>
      <c r="D12" s="334">
        <v>95</v>
      </c>
      <c r="E12" s="333">
        <v>112</v>
      </c>
      <c r="F12" s="334">
        <v>131</v>
      </c>
      <c r="G12" s="15">
        <v>340</v>
      </c>
      <c r="H12" s="15">
        <v>483</v>
      </c>
      <c r="I12" s="16">
        <v>1339</v>
      </c>
      <c r="J12" s="15">
        <v>614</v>
      </c>
      <c r="K12" s="15">
        <v>349</v>
      </c>
      <c r="L12" s="15">
        <v>236</v>
      </c>
      <c r="M12" s="340">
        <v>68</v>
      </c>
      <c r="N12" s="373">
        <f t="shared" si="4"/>
        <v>3859</v>
      </c>
      <c r="O12" s="133"/>
      <c r="P12" s="370" t="s">
        <v>32</v>
      </c>
      <c r="Q12" s="334">
        <v>19</v>
      </c>
      <c r="R12" s="334">
        <v>12</v>
      </c>
      <c r="S12" s="334">
        <v>8</v>
      </c>
      <c r="T12" s="333">
        <v>12</v>
      </c>
      <c r="U12" s="334">
        <v>7</v>
      </c>
      <c r="V12" s="334">
        <v>15</v>
      </c>
      <c r="W12" s="15">
        <v>16</v>
      </c>
      <c r="X12" s="340">
        <v>12</v>
      </c>
      <c r="Y12" s="333">
        <v>16</v>
      </c>
      <c r="Z12" s="334">
        <v>6</v>
      </c>
      <c r="AA12" s="333">
        <v>12</v>
      </c>
      <c r="AB12" s="333">
        <v>6</v>
      </c>
      <c r="AC12" s="380">
        <f t="shared" si="5"/>
        <v>141</v>
      </c>
    </row>
    <row r="13" spans="1:29" ht="18" customHeight="1" thickBot="1">
      <c r="A13" s="370" t="s">
        <v>33</v>
      </c>
      <c r="B13" s="341">
        <v>68</v>
      </c>
      <c r="C13" s="334">
        <v>42</v>
      </c>
      <c r="D13" s="334">
        <v>44</v>
      </c>
      <c r="E13" s="333">
        <v>75</v>
      </c>
      <c r="F13" s="333">
        <v>135</v>
      </c>
      <c r="G13" s="333">
        <v>448</v>
      </c>
      <c r="H13" s="334">
        <v>507</v>
      </c>
      <c r="I13" s="334">
        <v>808</v>
      </c>
      <c r="J13" s="338">
        <v>795</v>
      </c>
      <c r="K13" s="333">
        <v>313</v>
      </c>
      <c r="L13" s="333">
        <v>246</v>
      </c>
      <c r="M13" s="333">
        <v>143</v>
      </c>
      <c r="N13" s="373">
        <f t="shared" si="4"/>
        <v>3624</v>
      </c>
      <c r="O13" s="133"/>
      <c r="P13" s="370" t="s">
        <v>33</v>
      </c>
      <c r="Q13" s="343">
        <v>9</v>
      </c>
      <c r="R13" s="334">
        <v>16</v>
      </c>
      <c r="S13" s="334">
        <v>12</v>
      </c>
      <c r="T13" s="333">
        <v>6</v>
      </c>
      <c r="U13" s="344">
        <v>7</v>
      </c>
      <c r="V13" s="344">
        <v>14</v>
      </c>
      <c r="W13" s="334">
        <v>9</v>
      </c>
      <c r="X13" s="334">
        <v>14</v>
      </c>
      <c r="Y13" s="334">
        <v>9</v>
      </c>
      <c r="Z13" s="334">
        <v>9</v>
      </c>
      <c r="AA13" s="344">
        <v>8</v>
      </c>
      <c r="AB13" s="344">
        <v>7</v>
      </c>
      <c r="AC13" s="380">
        <f t="shared" si="5"/>
        <v>120</v>
      </c>
    </row>
    <row r="14" spans="1:29" ht="18" customHeight="1" thickBot="1">
      <c r="A14" s="14" t="s">
        <v>34</v>
      </c>
      <c r="B14" s="345">
        <v>71</v>
      </c>
      <c r="C14" s="345">
        <v>97</v>
      </c>
      <c r="D14" s="345">
        <v>61</v>
      </c>
      <c r="E14" s="346">
        <v>105</v>
      </c>
      <c r="F14" s="346">
        <v>198</v>
      </c>
      <c r="G14" s="346">
        <v>442</v>
      </c>
      <c r="H14" s="347">
        <v>790</v>
      </c>
      <c r="I14" s="17">
        <v>674</v>
      </c>
      <c r="J14" s="17">
        <v>594</v>
      </c>
      <c r="K14" s="346">
        <v>275</v>
      </c>
      <c r="L14" s="346">
        <v>133</v>
      </c>
      <c r="M14" s="346">
        <v>108</v>
      </c>
      <c r="N14" s="373">
        <f t="shared" si="4"/>
        <v>3548</v>
      </c>
      <c r="O14" s="11"/>
      <c r="P14" s="372" t="s">
        <v>34</v>
      </c>
      <c r="Q14" s="345">
        <v>7</v>
      </c>
      <c r="R14" s="345">
        <v>13</v>
      </c>
      <c r="S14" s="345">
        <v>12</v>
      </c>
      <c r="T14" s="346">
        <v>11</v>
      </c>
      <c r="U14" s="346">
        <v>12</v>
      </c>
      <c r="V14" s="346">
        <v>15</v>
      </c>
      <c r="W14" s="346">
        <v>20</v>
      </c>
      <c r="X14" s="346">
        <v>15</v>
      </c>
      <c r="Y14" s="346">
        <v>15</v>
      </c>
      <c r="Z14" s="346">
        <v>20</v>
      </c>
      <c r="AA14" s="346">
        <v>9</v>
      </c>
      <c r="AB14" s="346">
        <v>7</v>
      </c>
      <c r="AC14" s="379">
        <f t="shared" si="5"/>
        <v>156</v>
      </c>
    </row>
    <row r="15" spans="1:29" ht="13.8" hidden="1" thickBot="1">
      <c r="A15" s="19" t="s">
        <v>35</v>
      </c>
      <c r="B15" s="343">
        <v>38</v>
      </c>
      <c r="C15" s="346">
        <v>19</v>
      </c>
      <c r="D15" s="346">
        <v>38</v>
      </c>
      <c r="E15" s="346">
        <v>203</v>
      </c>
      <c r="F15" s="346">
        <v>146</v>
      </c>
      <c r="G15" s="346">
        <v>439</v>
      </c>
      <c r="H15" s="347">
        <v>964</v>
      </c>
      <c r="I15" s="347">
        <v>1154</v>
      </c>
      <c r="J15" s="346">
        <v>423</v>
      </c>
      <c r="K15" s="346">
        <v>388</v>
      </c>
      <c r="L15" s="346">
        <v>176</v>
      </c>
      <c r="M15" s="346">
        <v>143</v>
      </c>
      <c r="N15" s="348">
        <f t="shared" si="4"/>
        <v>4131</v>
      </c>
      <c r="O15" s="11"/>
      <c r="P15" s="18" t="s">
        <v>35</v>
      </c>
      <c r="Q15" s="346">
        <v>7</v>
      </c>
      <c r="R15" s="346">
        <v>7</v>
      </c>
      <c r="S15" s="346">
        <v>8</v>
      </c>
      <c r="T15" s="346">
        <v>12</v>
      </c>
      <c r="U15" s="346">
        <v>9</v>
      </c>
      <c r="V15" s="346">
        <v>6</v>
      </c>
      <c r="W15" s="346">
        <v>11</v>
      </c>
      <c r="X15" s="346">
        <v>8</v>
      </c>
      <c r="Y15" s="346">
        <v>16</v>
      </c>
      <c r="Z15" s="346">
        <v>40</v>
      </c>
      <c r="AA15" s="346">
        <v>17</v>
      </c>
      <c r="AB15" s="346">
        <v>16</v>
      </c>
      <c r="AC15" s="346">
        <f t="shared" si="5"/>
        <v>157</v>
      </c>
    </row>
    <row r="16" spans="1:29" ht="13.8" hidden="1" thickBot="1">
      <c r="A16" s="349" t="s">
        <v>36</v>
      </c>
      <c r="B16" s="17">
        <v>49</v>
      </c>
      <c r="C16" s="17">
        <v>63</v>
      </c>
      <c r="D16" s="17">
        <v>50</v>
      </c>
      <c r="E16" s="17">
        <v>71</v>
      </c>
      <c r="F16" s="17">
        <v>144</v>
      </c>
      <c r="G16" s="17">
        <v>374</v>
      </c>
      <c r="H16" s="130">
        <v>729</v>
      </c>
      <c r="I16" s="130">
        <v>1097</v>
      </c>
      <c r="J16" s="130">
        <v>650</v>
      </c>
      <c r="K16" s="17">
        <v>397</v>
      </c>
      <c r="L16" s="17">
        <v>192</v>
      </c>
      <c r="M16" s="17">
        <v>217</v>
      </c>
      <c r="N16" s="348">
        <f t="shared" si="4"/>
        <v>4033</v>
      </c>
      <c r="O16" s="11"/>
      <c r="P16" s="20" t="s">
        <v>36</v>
      </c>
      <c r="Q16" s="17">
        <v>10</v>
      </c>
      <c r="R16" s="17">
        <v>6</v>
      </c>
      <c r="S16" s="17">
        <v>14</v>
      </c>
      <c r="T16" s="17">
        <v>10</v>
      </c>
      <c r="U16" s="17">
        <v>10</v>
      </c>
      <c r="V16" s="17">
        <v>19</v>
      </c>
      <c r="W16" s="17">
        <v>11</v>
      </c>
      <c r="X16" s="17">
        <v>20</v>
      </c>
      <c r="Y16" s="17">
        <v>15</v>
      </c>
      <c r="Z16" s="17">
        <v>8</v>
      </c>
      <c r="AA16" s="17">
        <v>11</v>
      </c>
      <c r="AB16" s="17">
        <v>8</v>
      </c>
      <c r="AC16" s="346">
        <f t="shared" si="5"/>
        <v>142</v>
      </c>
    </row>
    <row r="17" spans="1:31" ht="13.8" hidden="1" thickBot="1">
      <c r="A17" s="19" t="s">
        <v>37</v>
      </c>
      <c r="B17" s="17">
        <v>53</v>
      </c>
      <c r="C17" s="17">
        <v>39</v>
      </c>
      <c r="D17" s="17">
        <v>74</v>
      </c>
      <c r="E17" s="17">
        <v>64</v>
      </c>
      <c r="F17" s="17">
        <v>208</v>
      </c>
      <c r="G17" s="17">
        <v>491</v>
      </c>
      <c r="H17" s="17">
        <v>454</v>
      </c>
      <c r="I17" s="130">
        <v>1068</v>
      </c>
      <c r="J17" s="17">
        <v>568</v>
      </c>
      <c r="K17" s="17">
        <v>407</v>
      </c>
      <c r="L17" s="17">
        <v>228</v>
      </c>
      <c r="M17" s="17">
        <v>81</v>
      </c>
      <c r="N17" s="342">
        <f t="shared" si="4"/>
        <v>3735</v>
      </c>
      <c r="O17" s="11"/>
      <c r="P17" s="18" t="s">
        <v>37</v>
      </c>
      <c r="Q17" s="17">
        <v>12</v>
      </c>
      <c r="R17" s="17">
        <v>13</v>
      </c>
      <c r="S17" s="17">
        <v>46</v>
      </c>
      <c r="T17" s="17">
        <v>9</v>
      </c>
      <c r="U17" s="17">
        <v>20</v>
      </c>
      <c r="V17" s="17">
        <v>4</v>
      </c>
      <c r="W17" s="17">
        <v>8</v>
      </c>
      <c r="X17" s="17">
        <v>30</v>
      </c>
      <c r="Y17" s="17">
        <v>22</v>
      </c>
      <c r="Z17" s="17">
        <v>20</v>
      </c>
      <c r="AA17" s="17">
        <v>16</v>
      </c>
      <c r="AB17" s="17">
        <v>12</v>
      </c>
      <c r="AC17" s="350">
        <f t="shared" si="5"/>
        <v>212</v>
      </c>
    </row>
    <row r="18" spans="1:31" ht="13.8" hidden="1" thickBot="1">
      <c r="A18" s="19" t="s">
        <v>23</v>
      </c>
      <c r="B18" s="131">
        <v>67</v>
      </c>
      <c r="C18" s="131">
        <v>62</v>
      </c>
      <c r="D18" s="131">
        <v>57</v>
      </c>
      <c r="E18" s="131">
        <v>77</v>
      </c>
      <c r="F18" s="131">
        <v>473</v>
      </c>
      <c r="G18" s="131">
        <v>468</v>
      </c>
      <c r="H18" s="132">
        <v>659</v>
      </c>
      <c r="I18" s="131">
        <v>851</v>
      </c>
      <c r="J18" s="131">
        <v>542</v>
      </c>
      <c r="K18" s="131">
        <v>270</v>
      </c>
      <c r="L18" s="131">
        <v>208</v>
      </c>
      <c r="M18" s="131">
        <v>174</v>
      </c>
      <c r="N18" s="351">
        <f t="shared" si="4"/>
        <v>3908</v>
      </c>
      <c r="O18" s="11" t="s">
        <v>29</v>
      </c>
      <c r="P18" s="20" t="s">
        <v>23</v>
      </c>
      <c r="Q18" s="17">
        <v>6</v>
      </c>
      <c r="R18" s="17">
        <v>25</v>
      </c>
      <c r="S18" s="17">
        <v>29</v>
      </c>
      <c r="T18" s="17">
        <v>4</v>
      </c>
      <c r="U18" s="17">
        <v>17</v>
      </c>
      <c r="V18" s="17">
        <v>19</v>
      </c>
      <c r="W18" s="17">
        <v>14</v>
      </c>
      <c r="X18" s="17">
        <v>37</v>
      </c>
      <c r="Y18" s="21">
        <v>76</v>
      </c>
      <c r="Z18" s="17">
        <v>34</v>
      </c>
      <c r="AA18" s="17">
        <v>17</v>
      </c>
      <c r="AB18" s="17">
        <v>18</v>
      </c>
      <c r="AC18" s="350">
        <f t="shared" si="5"/>
        <v>296</v>
      </c>
    </row>
    <row r="19" spans="1:31">
      <c r="A19" s="22"/>
      <c r="B19" s="352"/>
      <c r="C19" s="352"/>
      <c r="D19" s="352"/>
      <c r="E19" s="352"/>
      <c r="F19" s="352"/>
      <c r="G19" s="352"/>
      <c r="H19" s="352"/>
      <c r="I19" s="352"/>
      <c r="J19" s="352"/>
      <c r="K19" s="352"/>
      <c r="L19" s="352"/>
      <c r="M19" s="352"/>
      <c r="N19" s="23"/>
      <c r="O19" s="11"/>
      <c r="P19" s="24"/>
      <c r="Q19" s="353"/>
      <c r="R19" s="353"/>
      <c r="S19" s="353"/>
      <c r="T19" s="353"/>
      <c r="U19" s="353"/>
      <c r="V19" s="353"/>
      <c r="W19" s="353"/>
      <c r="X19" s="353"/>
      <c r="Y19" s="353"/>
      <c r="Z19" s="353"/>
      <c r="AA19" s="353"/>
      <c r="AB19" s="353"/>
      <c r="AC19" s="352"/>
    </row>
    <row r="20" spans="1:31" ht="13.5" customHeight="1">
      <c r="A20" s="784" t="s">
        <v>417</v>
      </c>
      <c r="B20" s="785"/>
      <c r="C20" s="785"/>
      <c r="D20" s="785"/>
      <c r="E20" s="785"/>
      <c r="F20" s="785"/>
      <c r="G20" s="785"/>
      <c r="H20" s="785"/>
      <c r="I20" s="785"/>
      <c r="J20" s="785"/>
      <c r="K20" s="785"/>
      <c r="L20" s="785"/>
      <c r="M20" s="785"/>
      <c r="N20" s="786"/>
      <c r="O20" s="11"/>
      <c r="P20" s="784" t="str">
        <f>+A20</f>
        <v>※2022年 第48週（11/28～12/4） 現在</v>
      </c>
      <c r="Q20" s="785"/>
      <c r="R20" s="785"/>
      <c r="S20" s="785"/>
      <c r="T20" s="785"/>
      <c r="U20" s="785"/>
      <c r="V20" s="785"/>
      <c r="W20" s="785"/>
      <c r="X20" s="785"/>
      <c r="Y20" s="785"/>
      <c r="Z20" s="785"/>
      <c r="AA20" s="785"/>
      <c r="AB20" s="785"/>
      <c r="AC20" s="786"/>
    </row>
    <row r="21" spans="1:31" ht="13.8" thickBot="1">
      <c r="A21" s="488" t="s">
        <v>256</v>
      </c>
      <c r="B21" s="11"/>
      <c r="C21" s="11"/>
      <c r="D21" s="11"/>
      <c r="E21" s="11"/>
      <c r="F21" s="11"/>
      <c r="G21" s="11" t="s">
        <v>21</v>
      </c>
      <c r="H21" s="11"/>
      <c r="I21" s="11"/>
      <c r="J21" s="11"/>
      <c r="K21" s="11"/>
      <c r="L21" s="11"/>
      <c r="M21" s="11"/>
      <c r="N21" s="26"/>
      <c r="O21" s="11"/>
      <c r="P21" s="489" t="s">
        <v>255</v>
      </c>
      <c r="Q21" s="11"/>
      <c r="R21" s="11"/>
      <c r="S21" s="11"/>
      <c r="T21" s="11"/>
      <c r="U21" s="11"/>
      <c r="V21" s="11"/>
      <c r="W21" s="11"/>
      <c r="X21" s="11"/>
      <c r="Y21" s="11"/>
      <c r="Z21" s="11"/>
      <c r="AA21" s="11"/>
      <c r="AB21" s="11"/>
      <c r="AC21" s="28"/>
    </row>
    <row r="22" spans="1:31" ht="17.25" customHeight="1" thickBot="1">
      <c r="A22" s="25"/>
      <c r="B22" s="354" t="s">
        <v>224</v>
      </c>
      <c r="C22" s="11"/>
      <c r="D22" s="483" t="s">
        <v>262</v>
      </c>
      <c r="E22" s="29"/>
      <c r="F22" s="11"/>
      <c r="G22" s="11" t="s">
        <v>21</v>
      </c>
      <c r="H22" s="11"/>
      <c r="I22" s="11"/>
      <c r="J22" s="11"/>
      <c r="K22" s="11"/>
      <c r="L22" s="11"/>
      <c r="M22" s="11"/>
      <c r="N22" s="26"/>
      <c r="O22" s="133" t="s">
        <v>21</v>
      </c>
      <c r="P22" s="225"/>
      <c r="Q22" s="355" t="s">
        <v>225</v>
      </c>
      <c r="R22" s="771" t="s">
        <v>239</v>
      </c>
      <c r="S22" s="772"/>
      <c r="T22" s="469" t="s">
        <v>250</v>
      </c>
      <c r="U22" s="469"/>
      <c r="V22" s="11"/>
      <c r="W22" s="11"/>
      <c r="X22" s="11"/>
      <c r="Y22" s="11"/>
      <c r="Z22" s="11"/>
      <c r="AA22" s="11"/>
      <c r="AB22" s="11"/>
      <c r="AC22" s="28"/>
    </row>
    <row r="23" spans="1:31" ht="15" customHeight="1">
      <c r="A23" s="25"/>
      <c r="B23" s="11"/>
      <c r="C23" s="11"/>
      <c r="D23" s="11" t="s">
        <v>29</v>
      </c>
      <c r="E23" s="11"/>
      <c r="F23" s="11"/>
      <c r="G23" s="11"/>
      <c r="H23" s="11"/>
      <c r="I23" s="11"/>
      <c r="J23" s="11"/>
      <c r="K23" s="11"/>
      <c r="L23" s="11"/>
      <c r="M23" s="11"/>
      <c r="N23" s="26"/>
      <c r="O23" s="133" t="s">
        <v>21</v>
      </c>
      <c r="P23" s="224"/>
      <c r="Q23" s="11"/>
      <c r="R23" s="11"/>
      <c r="S23" s="11"/>
      <c r="T23" s="11"/>
      <c r="U23" s="11"/>
      <c r="V23" s="11"/>
      <c r="W23" s="11"/>
      <c r="X23" s="11"/>
      <c r="Y23" s="11"/>
      <c r="Z23" s="11"/>
      <c r="AA23" s="11"/>
      <c r="AB23" s="11"/>
      <c r="AC23" s="28"/>
    </row>
    <row r="24" spans="1:31" ht="9" customHeight="1">
      <c r="A24" s="25"/>
      <c r="B24" s="11"/>
      <c r="C24" s="11"/>
      <c r="D24" s="11"/>
      <c r="E24" s="11"/>
      <c r="F24" s="11"/>
      <c r="G24" s="11"/>
      <c r="H24" s="11"/>
      <c r="I24" s="11"/>
      <c r="J24" s="11"/>
      <c r="K24" s="11"/>
      <c r="L24" s="11"/>
      <c r="M24" s="11"/>
      <c r="N24" s="26"/>
      <c r="O24" s="133" t="s">
        <v>21</v>
      </c>
      <c r="P24" s="27"/>
      <c r="Q24" s="11"/>
      <c r="R24" s="11"/>
      <c r="S24" s="11"/>
      <c r="T24" s="11"/>
      <c r="U24" s="11"/>
      <c r="V24" s="11"/>
      <c r="W24" s="11"/>
      <c r="X24" s="11"/>
      <c r="Y24" s="11"/>
      <c r="Z24" s="11"/>
      <c r="AA24" s="11"/>
      <c r="AB24" s="11"/>
      <c r="AC24" s="28"/>
      <c r="AE24" s="1" t="s">
        <v>214</v>
      </c>
    </row>
    <row r="25" spans="1:31">
      <c r="A25" s="25"/>
      <c r="B25" s="11"/>
      <c r="C25" s="11"/>
      <c r="D25" s="11"/>
      <c r="E25" s="11"/>
      <c r="F25" s="11"/>
      <c r="G25" s="11"/>
      <c r="H25" s="11"/>
      <c r="I25" s="11"/>
      <c r="J25" s="11"/>
      <c r="K25" s="11"/>
      <c r="L25" s="11"/>
      <c r="M25" s="11"/>
      <c r="N25" s="26"/>
      <c r="O25" s="11" t="s">
        <v>21</v>
      </c>
      <c r="P25" s="13"/>
      <c r="AC25" s="30"/>
    </row>
    <row r="26" spans="1:31">
      <c r="A26" s="25"/>
      <c r="B26" s="11"/>
      <c r="C26" s="11"/>
      <c r="D26" s="11"/>
      <c r="E26" s="11"/>
      <c r="F26" s="11"/>
      <c r="G26" s="11"/>
      <c r="H26" s="11"/>
      <c r="I26" s="11"/>
      <c r="J26" s="11"/>
      <c r="K26" s="11"/>
      <c r="L26" s="11"/>
      <c r="M26" s="11"/>
      <c r="N26" s="26"/>
      <c r="O26" s="11" t="s">
        <v>21</v>
      </c>
      <c r="P26" s="13"/>
      <c r="AC26" s="30"/>
    </row>
    <row r="27" spans="1:31">
      <c r="A27" s="25"/>
      <c r="B27" s="11"/>
      <c r="C27" s="11"/>
      <c r="D27" s="11"/>
      <c r="E27" s="11"/>
      <c r="F27" s="11"/>
      <c r="G27" s="11"/>
      <c r="H27" s="11"/>
      <c r="I27" s="11"/>
      <c r="J27" s="11"/>
      <c r="K27" s="11"/>
      <c r="L27" s="11"/>
      <c r="M27" s="11"/>
      <c r="N27" s="26"/>
      <c r="O27" s="11" t="s">
        <v>21</v>
      </c>
      <c r="P27" s="13"/>
      <c r="AC27" s="30"/>
      <c r="AD27" s="263"/>
    </row>
    <row r="28" spans="1:31">
      <c r="A28" s="25"/>
      <c r="B28" s="11"/>
      <c r="C28" s="11"/>
      <c r="D28" s="11"/>
      <c r="E28" s="11"/>
      <c r="F28" s="11"/>
      <c r="G28" s="11"/>
      <c r="H28" s="11"/>
      <c r="I28" s="11"/>
      <c r="J28" s="11"/>
      <c r="K28" s="11"/>
      <c r="L28" s="11"/>
      <c r="M28" s="11"/>
      <c r="N28" s="26"/>
      <c r="O28" s="11"/>
      <c r="P28" s="13"/>
      <c r="AC28" s="30"/>
    </row>
    <row r="29" spans="1:31">
      <c r="A29" s="25"/>
      <c r="B29" s="11"/>
      <c r="C29" s="11"/>
      <c r="D29" s="11"/>
      <c r="E29" s="11"/>
      <c r="F29" s="11"/>
      <c r="G29" s="11"/>
      <c r="H29" s="11"/>
      <c r="I29" s="11"/>
      <c r="J29" s="11"/>
      <c r="K29" s="11"/>
      <c r="L29" s="11"/>
      <c r="M29" s="11"/>
      <c r="N29" s="26"/>
      <c r="O29" s="11"/>
      <c r="P29" s="13"/>
      <c r="AC29" s="30"/>
    </row>
    <row r="30" spans="1:31"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1">
      <c r="A31" s="37"/>
      <c r="C31" s="11"/>
      <c r="D31" s="11"/>
      <c r="E31" s="11"/>
      <c r="F31" s="11"/>
      <c r="G31" s="11"/>
      <c r="H31" s="11"/>
      <c r="I31" s="11"/>
      <c r="J31" s="11"/>
      <c r="K31" s="11"/>
      <c r="L31" s="11"/>
      <c r="M31" s="11"/>
      <c r="N31" s="11"/>
      <c r="O31" s="11"/>
    </row>
    <row r="32" spans="1:31">
      <c r="O32" s="11"/>
    </row>
    <row r="33" spans="1:29">
      <c r="K33" s="356"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7" t="s">
        <v>226</v>
      </c>
      <c r="R37" s="167"/>
      <c r="S37" s="167"/>
      <c r="T37" s="167"/>
      <c r="U37" s="167"/>
      <c r="V37" s="167"/>
      <c r="W37" s="167"/>
      <c r="X37" s="167"/>
    </row>
    <row r="38" spans="1:29">
      <c r="Q38" s="167" t="s">
        <v>227</v>
      </c>
      <c r="R38" s="167"/>
      <c r="S38" s="167"/>
      <c r="T38" s="167"/>
      <c r="U38" s="167"/>
      <c r="V38" s="167"/>
      <c r="W38" s="167"/>
      <c r="X38" s="16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112" zoomScaleNormal="112" zoomScaleSheetLayoutView="112" workbookViewId="0">
      <selection activeCell="E18" sqref="E18"/>
    </sheetView>
  </sheetViews>
  <sheetFormatPr defaultColWidth="9" defaultRowHeight="13.2"/>
  <cols>
    <col min="1" max="1" width="2.109375" style="1" customWidth="1"/>
    <col min="2" max="2" width="25.77734375" style="106" customWidth="1"/>
    <col min="3" max="3" width="65.33203125" style="1" customWidth="1"/>
    <col min="4" max="4" width="96.33203125" style="1" customWidth="1"/>
    <col min="5" max="5" width="3.88671875" style="1" customWidth="1"/>
    <col min="6" max="16384" width="9" style="1"/>
  </cols>
  <sheetData>
    <row r="1" spans="2:7" ht="18.75" customHeight="1">
      <c r="B1" s="106" t="s">
        <v>113</v>
      </c>
    </row>
    <row r="2" spans="2:7" ht="17.25" customHeight="1" thickBot="1">
      <c r="B2" t="s">
        <v>290</v>
      </c>
      <c r="D2" s="789"/>
      <c r="E2" s="685"/>
    </row>
    <row r="3" spans="2:7" ht="16.5" customHeight="1" thickBot="1">
      <c r="B3" s="107" t="s">
        <v>114</v>
      </c>
      <c r="C3" s="276" t="s">
        <v>115</v>
      </c>
      <c r="D3" s="204" t="s">
        <v>218</v>
      </c>
    </row>
    <row r="4" spans="2:7" ht="17.25" customHeight="1" thickBot="1">
      <c r="B4" s="108" t="s">
        <v>116</v>
      </c>
      <c r="C4" s="141" t="s">
        <v>291</v>
      </c>
      <c r="D4" s="109"/>
    </row>
    <row r="5" spans="2:7" ht="17.25" customHeight="1">
      <c r="B5" s="790" t="s">
        <v>174</v>
      </c>
      <c r="C5" s="793" t="s">
        <v>215</v>
      </c>
      <c r="D5" s="794"/>
    </row>
    <row r="6" spans="2:7" ht="19.2" customHeight="1">
      <c r="B6" s="791"/>
      <c r="C6" s="795" t="s">
        <v>216</v>
      </c>
      <c r="D6" s="796"/>
      <c r="G6" s="230"/>
    </row>
    <row r="7" spans="2:7" ht="19.95" customHeight="1">
      <c r="B7" s="791"/>
      <c r="C7" s="277" t="s">
        <v>217</v>
      </c>
      <c r="D7" s="278"/>
      <c r="G7" s="230"/>
    </row>
    <row r="8" spans="2:7" ht="19.95" customHeight="1" thickBot="1">
      <c r="B8" s="792"/>
      <c r="C8" s="232" t="s">
        <v>219</v>
      </c>
      <c r="D8" s="231"/>
      <c r="G8" s="230"/>
    </row>
    <row r="9" spans="2:7" ht="34.200000000000003" customHeight="1" thickBot="1">
      <c r="B9" s="110" t="s">
        <v>117</v>
      </c>
      <c r="C9" s="797" t="s">
        <v>249</v>
      </c>
      <c r="D9" s="798"/>
    </row>
    <row r="10" spans="2:7" ht="69" customHeight="1" thickBot="1">
      <c r="B10" s="111" t="s">
        <v>118</v>
      </c>
      <c r="C10" s="799" t="s">
        <v>292</v>
      </c>
      <c r="D10" s="800"/>
    </row>
    <row r="11" spans="2:7" ht="57" customHeight="1" thickBot="1">
      <c r="B11" s="112"/>
      <c r="C11" s="113" t="s">
        <v>294</v>
      </c>
      <c r="D11" s="242" t="s">
        <v>293</v>
      </c>
      <c r="F11" s="1" t="s">
        <v>21</v>
      </c>
    </row>
    <row r="12" spans="2:7" ht="42.6" hidden="1" customHeight="1" thickBot="1">
      <c r="B12" s="110" t="s">
        <v>241</v>
      </c>
      <c r="C12" s="115" t="s">
        <v>260</v>
      </c>
      <c r="D12" s="114"/>
    </row>
    <row r="13" spans="2:7" ht="88.8" customHeight="1" thickBot="1">
      <c r="B13" s="116" t="s">
        <v>119</v>
      </c>
      <c r="C13" s="117" t="s">
        <v>295</v>
      </c>
      <c r="D13" s="199" t="s">
        <v>296</v>
      </c>
      <c r="F13" t="s">
        <v>29</v>
      </c>
    </row>
    <row r="14" spans="2:7" ht="79.2" customHeight="1" thickBot="1">
      <c r="B14" s="118" t="s">
        <v>120</v>
      </c>
      <c r="C14" s="787" t="s">
        <v>297</v>
      </c>
      <c r="D14" s="788"/>
    </row>
    <row r="15" spans="2:7" ht="17.25" customHeight="1"/>
    <row r="16" spans="2:7" ht="17.25" customHeight="1">
      <c r="C16" s="486"/>
      <c r="D16" s="1" t="s">
        <v>214</v>
      </c>
    </row>
    <row r="17" spans="2:5">
      <c r="C17" s="1" t="s">
        <v>29</v>
      </c>
    </row>
    <row r="18" spans="2:5">
      <c r="E18" s="1" t="s">
        <v>21</v>
      </c>
    </row>
    <row r="21" spans="2:5">
      <c r="B21" s="106" t="s">
        <v>21</v>
      </c>
    </row>
    <row r="29" spans="2:5">
      <c r="D29" s="1" t="s">
        <v>242</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6"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48　ノロウイルス関連情報 </vt:lpstr>
      <vt:lpstr>48  衛生訓話</vt:lpstr>
      <vt:lpstr>48　新型コロナウイルス情報</vt:lpstr>
      <vt:lpstr>48　食中毒記事等 </vt:lpstr>
      <vt:lpstr>48　海外情報</vt:lpstr>
      <vt:lpstr>48　感染症統計</vt:lpstr>
      <vt:lpstr>48　感染症情報</vt:lpstr>
      <vt:lpstr>48 食品回収</vt:lpstr>
      <vt:lpstr>48　食品表示</vt:lpstr>
      <vt:lpstr>47残留農薬　等 </vt:lpstr>
      <vt:lpstr>'47残留農薬　等 '!Print_Area</vt:lpstr>
      <vt:lpstr>'48  衛生訓話'!Print_Area</vt:lpstr>
      <vt:lpstr>'48　ノロウイルス関連情報 '!Print_Area</vt:lpstr>
      <vt:lpstr>'48　海外情報'!Print_Area</vt:lpstr>
      <vt:lpstr>'48　感染症情報'!Print_Area</vt:lpstr>
      <vt:lpstr>'48　感染症統計'!Print_Area</vt:lpstr>
      <vt:lpstr>'48　食中毒記事等 '!Print_Area</vt:lpstr>
      <vt:lpstr>'48 食品回収'!Print_Area</vt:lpstr>
      <vt:lpstr>'48　食品表示'!Print_Area</vt:lpstr>
      <vt:lpstr>スポンサー公告!Print_Area</vt:lpstr>
      <vt:lpstr>'47残留農薬　等 '!Print_Titles</vt:lpstr>
      <vt:lpstr>'48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2022-12-11T00:21:00Z</dcterms:modified>
</cp:coreProperties>
</file>