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codeName="ThisWorkbook"/>
  <xr:revisionPtr revIDLastSave="0" documentId="13_ncr:1_{5AD90CA5-DF1D-4F2C-BC35-8EC5007ECBA1}"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47　ノロウイルス関連情報 " sheetId="101" r:id="rId3"/>
    <sheet name="47  衛生訓話" sheetId="126" r:id="rId4"/>
    <sheet name="47　新型コロナウイルス情報" sheetId="82" r:id="rId5"/>
    <sheet name="47　食中毒記事等 " sheetId="29" r:id="rId6"/>
    <sheet name="47　海外情報" sheetId="123" r:id="rId7"/>
    <sheet name="47　感染症統計" sheetId="125" r:id="rId8"/>
    <sheet name="46　感染症情報" sheetId="124" r:id="rId9"/>
    <sheet name="47 食品回収" sheetId="60" r:id="rId10"/>
    <sheet name="47　食品表示" sheetId="34" r:id="rId11"/>
    <sheet name="47残留農薬　等 " sheetId="35" r:id="rId12"/>
  </sheets>
  <externalReferences>
    <externalReference r:id="rId13"/>
  </externalReferences>
  <definedNames>
    <definedName name="_xlnm._FilterDatabase" localSheetId="2" hidden="1">'47　ノロウイルス関連情報 '!$A$22:$G$75</definedName>
    <definedName name="_xlnm._FilterDatabase" localSheetId="5" hidden="1">'47　食中毒記事等 '!$A$1:$D$1</definedName>
    <definedName name="_xlnm._FilterDatabase" localSheetId="11" hidden="1">'47残留農薬　等 '!$A$1:$C$1</definedName>
    <definedName name="_xlnm.Print_Area" localSheetId="8">'46　感染症情報'!$A$1:$E$21</definedName>
    <definedName name="_xlnm.Print_Area" localSheetId="3">'47  衛生訓話'!$A$1:$M$22</definedName>
    <definedName name="_xlnm.Print_Area" localSheetId="2">'47　ノロウイルス関連情報 '!$A$1:$N$84</definedName>
    <definedName name="_xlnm.Print_Area" localSheetId="6">'47　海外情報'!$A$1:$C$43</definedName>
    <definedName name="_xlnm.Print_Area" localSheetId="7">'47　感染症統計'!$A$1:$AC$36</definedName>
    <definedName name="_xlnm.Print_Area" localSheetId="5">'47　食中毒記事等 '!$A$1:$D$6</definedName>
    <definedName name="_xlnm.Print_Area" localSheetId="9">'47 食品回収'!$A$1:$E$40</definedName>
    <definedName name="_xlnm.Print_Area" localSheetId="10">'47　食品表示'!$A$1:$N$18</definedName>
    <definedName name="_xlnm.Print_Area" localSheetId="11">'47残留農薬　等 '!$A$1:$A$16</definedName>
    <definedName name="_xlnm.Print_Area" localSheetId="1">スポンサー公告!$A$1:$U$30</definedName>
    <definedName name="_xlnm.Print_Titles" localSheetId="5">'47　食中毒記事等 '!$1:$1</definedName>
    <definedName name="_xlnm.Print_Titles" localSheetId="11">'47残留農薬　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B16" i="78" l="1"/>
  <c r="B15" i="78"/>
  <c r="G70" i="101"/>
  <c r="G69" i="101"/>
  <c r="G68" i="101"/>
  <c r="G67" i="101"/>
  <c r="G66" i="101"/>
  <c r="G65" i="101"/>
  <c r="G64" i="101"/>
  <c r="G63" i="101"/>
  <c r="G62" i="101"/>
  <c r="G61" i="101"/>
  <c r="G60" i="101"/>
  <c r="G59" i="101"/>
  <c r="G58" i="101"/>
  <c r="G57" i="101"/>
  <c r="G56" i="101"/>
  <c r="G55" i="101"/>
  <c r="G54" i="101"/>
  <c r="G53" i="101"/>
  <c r="G52" i="101"/>
  <c r="G51" i="101"/>
  <c r="G50" i="101"/>
  <c r="G49" i="101"/>
  <c r="G48" i="101"/>
  <c r="G47" i="101"/>
  <c r="G46" i="101"/>
  <c r="G45" i="101"/>
  <c r="G44" i="101"/>
  <c r="G43" i="101"/>
  <c r="G42" i="101"/>
  <c r="G41" i="101"/>
  <c r="G40" i="101"/>
  <c r="G39" i="101"/>
  <c r="G38" i="101"/>
  <c r="G37" i="101"/>
  <c r="G36" i="101"/>
  <c r="G35" i="101"/>
  <c r="G34" i="101"/>
  <c r="G33" i="101"/>
  <c r="G32" i="101"/>
  <c r="G31" i="101"/>
  <c r="G30" i="101"/>
  <c r="G29" i="101"/>
  <c r="G28" i="101"/>
  <c r="G27" i="101"/>
  <c r="G26" i="101"/>
  <c r="G25" i="101"/>
  <c r="G24" i="101"/>
  <c r="G23" i="101"/>
  <c r="P20"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AC7" i="125"/>
  <c r="N7" i="125"/>
  <c r="AB4" i="125"/>
  <c r="AA4" i="125"/>
  <c r="Z4" i="125"/>
  <c r="Y4" i="125"/>
  <c r="X4" i="125"/>
  <c r="W4" i="125"/>
  <c r="V4" i="125"/>
  <c r="U4" i="125"/>
  <c r="AC4" i="125" s="1"/>
  <c r="T4" i="125"/>
  <c r="S4" i="125"/>
  <c r="R4" i="125"/>
  <c r="Q4" i="125"/>
  <c r="P4" i="125"/>
  <c r="M4" i="125"/>
  <c r="L4" i="125"/>
  <c r="K4" i="125"/>
  <c r="J4" i="125"/>
  <c r="I4" i="125"/>
  <c r="H4" i="125"/>
  <c r="G4" i="125"/>
  <c r="F4" i="125"/>
  <c r="E4" i="125"/>
  <c r="D4" i="125"/>
  <c r="C4" i="125"/>
  <c r="B4" i="125"/>
  <c r="B19" i="78"/>
  <c r="C14" i="78"/>
  <c r="B14" i="78"/>
  <c r="C13" i="78"/>
  <c r="B13" i="78"/>
  <c r="N4" i="125" l="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10" i="78"/>
  <c r="P11" i="82" l="1"/>
  <c r="B9" i="78" l="1"/>
  <c r="I14" i="82" l="1"/>
  <c r="B11" i="78"/>
  <c r="I18" i="82"/>
  <c r="I15" i="82"/>
  <c r="I16" i="82"/>
  <c r="I17" i="82"/>
  <c r="I19" i="82"/>
  <c r="I20" i="82"/>
  <c r="I21" i="82"/>
  <c r="I22" i="82"/>
  <c r="I23" i="82"/>
  <c r="M71" i="101" l="1"/>
  <c r="N71" i="101"/>
  <c r="G74" i="101" l="1"/>
  <c r="B24" i="101"/>
  <c r="B25" i="101"/>
  <c r="B26" i="101"/>
  <c r="B27" i="101"/>
  <c r="B28" i="101"/>
  <c r="B29" i="101"/>
  <c r="B30" i="101"/>
  <c r="B31" i="101"/>
  <c r="B32" i="101"/>
  <c r="B33" i="101"/>
  <c r="B34" i="101"/>
  <c r="B35" i="101"/>
  <c r="B36" i="101"/>
  <c r="B37" i="101"/>
  <c r="B38" i="101"/>
  <c r="B70" i="101"/>
  <c r="B23" i="101"/>
  <c r="B12" i="78" l="1"/>
  <c r="L30" i="82" l="1"/>
  <c r="K28" i="82"/>
  <c r="K29" i="82"/>
  <c r="K30" i="82"/>
  <c r="I30" i="82"/>
  <c r="L27" i="82"/>
  <c r="N14" i="82"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<sst xmlns="http://schemas.openxmlformats.org/spreadsheetml/2006/main" count="702" uniqueCount="481">
  <si>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</si>
  <si>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</si>
  <si>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</si>
  <si>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</si>
  <si>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</si>
  <si>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</si>
  <si>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</si>
  <si>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</si>
  <si>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</si>
  <si>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</si>
  <si>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</si>
  <si>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</si>
  <si>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</si>
  <si>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</si>
  <si>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</si>
  <si>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</si>
  <si>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</si>
  <si>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</si>
  <si>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</si>
  <si>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</si>
  <si>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</si>
  <si>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</si>
  <si>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</si>
  <si>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</si>
  <si>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</si>
  <si>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</si>
  <si>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</si>
  <si>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</si>
  <si>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</si>
  <si>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</si>
  <si>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</si>
  <si>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</si>
  <si>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</si>
  <si>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</si>
  <si>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</si>
  <si>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</si>
  <si>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</si>
  <si>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</si>
  <si>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</si>
  <si>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</si>
  <si>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</si>
  <si>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</si>
  <si>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</si>
  <si>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</si>
  <si>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</si>
  <si>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</si>
  <si>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</si>
  <si>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</si>
  <si>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</si>
  <si>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</si>
  <si>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</si>
  <si>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</si>
  <si>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</si>
  <si>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</si>
  <si>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</si>
  <si>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</si>
  <si>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</si>
  <si>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</si>
  <si>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</si>
  <si>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</si>
  <si>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</si>
  <si>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</si>
  <si>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</si>
  <si>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</si>
  <si>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</si>
  <si>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</si>
  <si>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</si>
  <si>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</si>
  <si>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</si>
  <si>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</si>
  <si>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</si>
  <si>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</si>
  <si>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</si>
  <si>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</si>
  <si>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</si>
  <si>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</si>
  <si>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</si>
  <si>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</si>
  <si>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</si>
  <si>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</si>
  <si>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</si>
  <si>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</si>
  <si>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</si>
  <si>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</si>
  <si>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</si>
  <si>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</si>
  <si>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</si>
  <si>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</si>
  <si>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</si>
  <si>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</si>
  <si>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</si>
  <si>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</si>
  <si>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</si>
  <si>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</si>
  <si>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</si>
  <si>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</si>
  <si>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</si>
  <si>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</si>
  <si>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</si>
  <si>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</si>
  <si>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</si>
  <si>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</si>
  <si>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</si>
  <si>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</si>
  <si>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</si>
  <si>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</si>
  <si>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</si>
  <si>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</si>
  <si>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</si>
  <si>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</si>
  <si>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</si>
  <si>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</si>
  <si>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</si>
  <si>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</si>
  <si>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</si>
  <si>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</si>
  <si>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</si>
  <si>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</si>
  <si>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</si>
  <si>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</si>
  <si>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</si>
  <si>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</si>
  <si>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</si>
  <si>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</si>
  <si>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</si>
  <si>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</si>
  <si>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</si>
  <si>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</si>
  <si>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</si>
  <si>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</si>
  <si>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</si>
  <si>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</si>
  <si>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</si>
  <si>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</si>
  <si>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</si>
  <si>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</si>
  <si>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</si>
  <si>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</si>
  <si>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</si>
  <si>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</si>
  <si>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</si>
  <si>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</si>
  <si>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</si>
  <si>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</si>
  <si>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</si>
  <si>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</si>
  <si>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</si>
  <si>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</si>
  <si>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</si>
  <si>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</si>
  <si>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</si>
  <si>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</si>
  <si>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</si>
  <si>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</si>
  <si>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</si>
  <si>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</si>
  <si>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</si>
  <si>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</si>
  <si>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</si>
  <si>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</si>
  <si>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</si>
  <si>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</si>
  <si>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</si>
  <si>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</si>
  <si>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</si>
  <si>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</si>
  <si>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</si>
  <si>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</si>
  <si>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</si>
  <si>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</si>
  <si>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</si>
  <si>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</si>
  <si>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</si>
  <si>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</si>
  <si>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</si>
  <si>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</si>
  <si>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</si>
  <si>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</si>
  <si>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</si>
  <si>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</si>
  <si>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</si>
  <si>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</si>
  <si>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</si>
  <si>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</si>
  <si>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</si>
  <si>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</si>
  <si>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</si>
  <si>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</si>
  <si>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</si>
  <si>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</si>
  <si>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</si>
  <si>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</si>
  <si>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</si>
  <si>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</si>
  <si>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</si>
  <si>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</si>
  <si>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</si>
  <si>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</si>
  <si>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</si>
  <si>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</si>
  <si>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</si>
  <si>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</si>
  <si>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</si>
  <si>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</si>
  <si>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</si>
  <si>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</si>
  <si>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</si>
  <si>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</si>
  <si>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</si>
  <si>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</si>
  <si>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</si>
  <si>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</si>
  <si>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</si>
  <si>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</si>
  <si>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</si>
  <si>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</si>
  <si>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</si>
  <si>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</si>
  <si>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</si>
  <si>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</si>
  <si>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</si>
  <si>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</si>
  <si>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</si>
  <si>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</si>
  <si>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</si>
  <si>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</si>
  <si>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</si>
  <si>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</si>
  <si>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</si>
  <si>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</si>
  <si>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</si>
  <si>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</si>
  <si>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</si>
  <si>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</si>
  <si>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</si>
  <si>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</si>
  <si>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</si>
  <si>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</si>
  <si>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</si>
  <si>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</si>
  <si>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</si>
  <si>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</si>
  <si>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</si>
  <si>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</si>
  <si>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</si>
  <si>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</si>
  <si>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</si>
  <si>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</si>
  <si>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</si>
  <si>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</si>
  <si>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</si>
  <si>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</si>
  <si>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</si>
  <si>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</si>
  <si>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</si>
  <si>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</si>
  <si>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</si>
  <si>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　コロナ渦</t>
    <rPh sb="4" eb="5">
      <t>ウズ</t>
    </rPh>
    <phoneticPr fontId="5"/>
  </si>
  <si>
    <t>冬に向かいロシアの感染状況が一気に悪化</t>
    <rPh sb="0" eb="1">
      <t>フユ</t>
    </rPh>
    <rPh sb="2" eb="3">
      <t>ム</t>
    </rPh>
    <rPh sb="9" eb="11">
      <t>カンセン</t>
    </rPh>
    <rPh sb="11" eb="13">
      <t>ジョウキョウ</t>
    </rPh>
    <rPh sb="14" eb="16">
      <t>イッキ</t>
    </rPh>
    <rPh sb="17" eb="19">
      <t>アッカ</t>
    </rPh>
    <phoneticPr fontId="106"/>
  </si>
  <si>
    <t>-</t>
    <phoneticPr fontId="106"/>
  </si>
  <si>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冬に向かい中国の感染状況が一気に悪化</t>
    </r>
    <rPh sb="0" eb="2">
      <t>ニホン</t>
    </rPh>
    <rPh sb="4" eb="6">
      <t>セカイ</t>
    </rPh>
    <rPh sb="6" eb="8">
      <t>ダイイチ</t>
    </rPh>
    <rPh sb="8" eb="9">
      <t>イ</t>
    </rPh>
    <rPh sb="10" eb="13">
      <t>ゾウカリツ</t>
    </rPh>
    <rPh sb="21" eb="24">
      <t>チンセイカ</t>
    </rPh>
    <rPh sb="37" eb="39">
      <t>チュウゴク</t>
    </rPh>
    <phoneticPr fontId="106"/>
  </si>
  <si>
    <t xml:space="preserve">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2">
      <t>サイキン</t>
    </rPh>
    <rPh sb="6" eb="7">
      <t>カブ</t>
    </rPh>
    <rPh sb="14" eb="16">
      <t>イカ</t>
    </rPh>
    <rPh sb="24" eb="28">
      <t>カンセンショウホウ</t>
    </rPh>
    <rPh sb="29" eb="31">
      <t>イチ</t>
    </rPh>
    <rPh sb="39" eb="42">
      <t>キセツセイ</t>
    </rPh>
    <rPh sb="49" eb="51">
      <t>ソウトウ</t>
    </rPh>
    <rPh sb="52" eb="54">
      <t>テキトウ</t>
    </rPh>
    <rPh sb="63" eb="66">
      <t>カンジャスウ</t>
    </rPh>
    <rPh sb="68" eb="72">
      <t>ゼンスウハアク</t>
    </rPh>
    <rPh sb="73" eb="77">
      <t>トウゼンヒツヨウ</t>
    </rPh>
    <rPh sb="80" eb="82">
      <t>ショウサイ</t>
    </rPh>
    <rPh sb="83" eb="87">
      <t>シンダンジョウホウ</t>
    </rPh>
    <rPh sb="89" eb="92">
      <t>コウレイシャ</t>
    </rPh>
    <rPh sb="93" eb="97">
      <t>キソシッカン</t>
    </rPh>
    <rPh sb="98" eb="99">
      <t>モ</t>
    </rPh>
    <rPh sb="103" eb="104">
      <t>サラ</t>
    </rPh>
    <rPh sb="107" eb="110">
      <t>サイイカ</t>
    </rPh>
    <rPh sb="111" eb="113">
      <t>ガクドウ</t>
    </rPh>
    <rPh sb="114" eb="116">
      <t>ヨウジ</t>
    </rPh>
    <rPh sb="117" eb="120">
      <t>ジュウショウレイ</t>
    </rPh>
    <rPh sb="121" eb="123">
      <t>ヒツヨウ</t>
    </rPh>
    <phoneticPr fontId="106"/>
  </si>
  <si>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</si>
  <si>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</si>
  <si>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皆様  週刊情報2022-41を配信いたします</t>
    <phoneticPr fontId="5"/>
  </si>
  <si>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</si>
  <si>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</si>
  <si>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</si>
  <si>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</si>
  <si>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</si>
  <si>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t>腸チフス1例 感染地域：ベトナム</t>
    <phoneticPr fontId="106"/>
  </si>
  <si>
    <r>
      <t>大好評　</t>
    </r>
    <r>
      <rPr>
        <u/>
        <sz val="20"/>
        <color theme="3"/>
        <rFont val="AR明朝体U"/>
        <family val="1"/>
        <charset val="128"/>
      </rPr>
      <t>うちのわんちゃん</t>
    </r>
    <r>
      <rPr>
        <sz val="20"/>
        <color theme="3"/>
        <rFont val="AR明朝体U"/>
        <family val="1"/>
        <charset val="128"/>
      </rPr>
      <t>にも　一つ用意します</t>
    </r>
    <rPh sb="0" eb="3">
      <t>ダイコウヒョウ</t>
    </rPh>
    <rPh sb="15" eb="16">
      <t>ヒト</t>
    </rPh>
    <rPh sb="17" eb="19">
      <t>ヨウイ</t>
    </rPh>
    <phoneticPr fontId="106"/>
  </si>
  <si>
    <t>茨城県は24日、同県土浦市神立中央1丁目の中央保育園で、感染性胃腸炎の集団発生があったと発表した。同日までに、園児31人が嘔吐(おうと)や下痢などの症状を訴えた。県衛生研究所で園児と職員の検体を調べた結果、園児13人からサポウイルスが検出された。重症者はなく、全員快方に向かっている。県感染症対策</t>
    <phoneticPr fontId="106"/>
  </si>
  <si>
    <t>茨木新聞</t>
    <rPh sb="0" eb="2">
      <t>イバラギ</t>
    </rPh>
    <rPh sb="2" eb="4">
      <t>シンブン</t>
    </rPh>
    <phoneticPr fontId="106"/>
  </si>
  <si>
    <r>
      <rPr>
        <sz val="13"/>
        <color theme="0"/>
        <rFont val="ＭＳ Ｐゴシック"/>
        <family val="3"/>
        <charset val="128"/>
      </rPr>
      <t>トルコ</t>
    </r>
    <phoneticPr fontId="5"/>
  </si>
  <si>
    <r>
      <rPr>
        <sz val="13"/>
        <color theme="0"/>
        <rFont val="ＭＳ Ｐゴシック"/>
        <family val="3"/>
        <charset val="128"/>
      </rPr>
      <t>イラン</t>
    </r>
    <phoneticPr fontId="5"/>
  </si>
  <si>
    <r>
      <rPr>
        <sz val="13"/>
        <color theme="0"/>
        <rFont val="ＭＳ Ｐゴシック"/>
        <family val="3"/>
        <charset val="128"/>
      </rPr>
      <t>インド</t>
    </r>
    <phoneticPr fontId="5"/>
  </si>
  <si>
    <r>
      <rPr>
        <sz val="13"/>
        <color theme="0"/>
        <rFont val="ＭＳ Ｐゴシック"/>
        <family val="3"/>
        <charset val="128"/>
      </rPr>
      <t>パキスタン</t>
    </r>
    <phoneticPr fontId="5"/>
  </si>
  <si>
    <t>やや少ない</t>
    <rPh sb="2" eb="3">
      <t>スク</t>
    </rPh>
    <phoneticPr fontId="106"/>
  </si>
  <si>
    <t>新規感染者数　 137週目</t>
    <rPh sb="0" eb="2">
      <t>シンキ</t>
    </rPh>
    <rPh sb="2" eb="5">
      <t>カンセンシャ</t>
    </rPh>
    <rPh sb="5" eb="6">
      <t>スウ</t>
    </rPh>
    <rPh sb="11" eb="13">
      <t>シュウメ</t>
    </rPh>
    <phoneticPr fontId="5"/>
  </si>
  <si>
    <t>Reported 12/4　 6:21 (前週より368万人) 　　世界は感染　第五波は終息中、アジアでは一部拡大傾向</t>
    <rPh sb="21" eb="23">
      <t>ゼンシュウ</t>
    </rPh>
    <rPh sb="22" eb="23">
      <t>シュウ</t>
    </rPh>
    <rPh sb="23" eb="24">
      <t>ゼンシュウ</t>
    </rPh>
    <rPh sb="28" eb="30">
      <t>マンニン</t>
    </rPh>
    <rPh sb="34" eb="36">
      <t>セカイ</t>
    </rPh>
    <rPh sb="37" eb="39">
      <t>カンセン</t>
    </rPh>
    <rPh sb="40" eb="42">
      <t>ダイゴ</t>
    </rPh>
    <rPh sb="42" eb="43">
      <t>ナミ</t>
    </rPh>
    <rPh sb="44" eb="46">
      <t>シュウソク</t>
    </rPh>
    <rPh sb="46" eb="47">
      <t>チュウ</t>
    </rPh>
    <rPh sb="53" eb="55">
      <t>イチブ</t>
    </rPh>
    <rPh sb="55" eb="59">
      <t>カクダイケイコウ</t>
    </rPh>
    <phoneticPr fontId="5"/>
  </si>
  <si>
    <t>今週の新型コロナ 新規感染者数　世界で368万人(対前週の増減 : 18万人増加)</t>
    <rPh sb="0" eb="2">
      <t>コンシュウ</t>
    </rPh>
    <rPh sb="9" eb="15">
      <t>シンキカンセンシャスウ</t>
    </rPh>
    <rPh sb="23" eb="24">
      <t>ニン</t>
    </rPh>
    <rPh sb="24" eb="25">
      <t>タイ</t>
    </rPh>
    <rPh sb="25" eb="27">
      <t>ゼンシュウ</t>
    </rPh>
    <rPh sb="29" eb="31">
      <t>ゾウゲン</t>
    </rPh>
    <rPh sb="36" eb="38">
      <t>マンニン</t>
    </rPh>
    <rPh sb="38" eb="40">
      <t>ゾウカ</t>
    </rPh>
    <phoneticPr fontId="5"/>
  </si>
  <si>
    <t xml:space="preserve">
世界の新規感染者数: 368万人で感染持続 　世界は第5波が終了し落ち着いている。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3">
      <t>シュウリョウ</t>
    </rPh>
    <rPh sb="34" eb="35">
      <t>オ</t>
    </rPh>
    <rPh sb="36" eb="37">
      <t>ツ</t>
    </rPh>
    <rPh sb="43" eb="46">
      <t>キタハンキュウ</t>
    </rPh>
    <rPh sb="47" eb="48">
      <t>フユ</t>
    </rPh>
    <rPh sb="49" eb="50">
      <t>ム</t>
    </rPh>
    <rPh sb="61" eb="63">
      <t>ドウジ</t>
    </rPh>
    <rPh sb="63" eb="65">
      <t>リュウコウ</t>
    </rPh>
    <rPh sb="66" eb="68">
      <t>ケイカイ</t>
    </rPh>
    <phoneticPr fontId="5"/>
  </si>
  <si>
    <r>
      <rPr>
        <sz val="13"/>
        <color theme="0"/>
        <rFont val="ＭＳ Ｐゴシック"/>
        <family val="3"/>
        <charset val="128"/>
      </rPr>
      <t>米国</t>
    </r>
    <rPh sb="0" eb="2">
      <t>ベイコク</t>
    </rPh>
    <phoneticPr fontId="5"/>
  </si>
  <si>
    <t>2022/46週</t>
    <phoneticPr fontId="5"/>
  </si>
  <si>
    <t>2022/47週</t>
  </si>
  <si>
    <t xml:space="preserve"> GⅡ　46週　0例</t>
    <rPh sb="6" eb="7">
      <t>シュウ</t>
    </rPh>
    <phoneticPr fontId="5"/>
  </si>
  <si>
    <t xml:space="preserve"> GⅡ　47週　0例</t>
    <rPh sb="9" eb="10">
      <t>レイ</t>
    </rPh>
    <phoneticPr fontId="5"/>
  </si>
  <si>
    <t>今週のニュース（Noroｖｉｒｕｓ）　(11/28-12/4)</t>
    <rPh sb="0" eb="2">
      <t>コンシュウ</t>
    </rPh>
    <phoneticPr fontId="5"/>
  </si>
  <si>
    <t>食中毒情報　(11/28-12/4)</t>
    <rPh sb="0" eb="3">
      <t>ショクチュウドク</t>
    </rPh>
    <rPh sb="3" eb="5">
      <t>ジョウホウ</t>
    </rPh>
    <phoneticPr fontId="5"/>
  </si>
  <si>
    <t>海外情報　(11/28-12/4)</t>
    <rPh sb="0" eb="2">
      <t>カイガイ</t>
    </rPh>
    <rPh sb="2" eb="4">
      <t>ジョウホウ</t>
    </rPh>
    <phoneticPr fontId="5"/>
  </si>
  <si>
    <t>食品リコール・回収情報
(11/28-12/4)</t>
    <rPh sb="0" eb="2">
      <t>ショクヒン</t>
    </rPh>
    <rPh sb="7" eb="9">
      <t>カイシュウ</t>
    </rPh>
    <rPh sb="9" eb="11">
      <t>ジョウホウ</t>
    </rPh>
    <phoneticPr fontId="5"/>
  </si>
  <si>
    <t>食品表示　(11/28-12/4)</t>
    <rPh sb="0" eb="2">
      <t>ショクヒン</t>
    </rPh>
    <rPh sb="2" eb="4">
      <t>ヒョウジ</t>
    </rPh>
    <phoneticPr fontId="5"/>
  </si>
  <si>
    <t>残留農薬　(11/28-12/4)</t>
    <phoneticPr fontId="16"/>
  </si>
  <si>
    <t>※2022年 第47週（11/21～11/27） 現在</t>
    <phoneticPr fontId="5"/>
  </si>
  <si>
    <t>入居者１３人に下痢や腹痛　船橋、サ高住で食中毒　ウエルシュ菌検出</t>
    <phoneticPr fontId="16"/>
  </si>
  <si>
    <t>千葉県船橋市は２日、同市行田３のサービス付き高齢者向け住宅「らいおんハートホスピスホーム船橋」で入居者１３人に下痢や腹痛の症状が出て、便からウエルシュ菌を検出したと発表した。同市保健所は同住宅内の給食施設で調理された食事を介した食中毒と断定し、同施設を同日から４日まで営業停止とした。１３人はいずれも回復している。　市によると、１３人は６０代～８０代の男女。１１月２４日午後９時ごろから翌２５日朝にかけて発症した。同所は状況などから２４日の食事が原因をみて、詳しい調査を進めている。</t>
    <phoneticPr fontId="16"/>
  </si>
  <si>
    <t>千葉日報</t>
    <rPh sb="0" eb="4">
      <t>チバニッポウ</t>
    </rPh>
    <phoneticPr fontId="16"/>
  </si>
  <si>
    <t>千葉県</t>
    <rPh sb="0" eb="3">
      <t>チバケン</t>
    </rPh>
    <phoneticPr fontId="16"/>
  </si>
  <si>
    <t>https://www.chibanippo.co.jp/news/national/1004354</t>
    <phoneticPr fontId="16"/>
  </si>
  <si>
    <t>感染症発生動向調査による定点医療機関からの感染性胃腸炎の届出件数が２週間連続で対前週比 1.1 倍以上に増加し、食中毒注意報の発令条件を満たしました。このため、本日付けで県内全域に食中毒注意報を発令し、冬季において発生が危惧されるノロウイルス食中毒の予防について、食品関係事業者や県民に注意喚起を図ることにしましたので、お知らせします。また、次の事項について重点的に取り組むことで、ノロウイルス食中毒の予防に努めます。</t>
    <phoneticPr fontId="106"/>
  </si>
  <si>
    <t>岡山県公表</t>
    <rPh sb="0" eb="3">
      <t>オカヤマケン</t>
    </rPh>
    <rPh sb="3" eb="5">
      <t>コウヒョウ</t>
    </rPh>
    <phoneticPr fontId="106"/>
  </si>
  <si>
    <t xml:space="preserve">食中毒の発生 青梅市内高齢者施設 - 東京都 </t>
    <phoneticPr fontId="16"/>
  </si>
  <si>
    <t>西多摩保健所は、直ちに食中毒と感染症の両面から調査を実施した。
患者は、当該施設の入所者54名、事業所内保育施設利用者3名、事業所職員2名及び調理従事者1名の計60名で、11月23日（水曜日）午後4時50分から同月24日（木曜日）午前10時00分にかけて、下痢、おう吐の症状を呈していた。当該施設の給食施設では、入所者に朝食、昼食及び夕食の三食とおやつを、デイケア利用者に昼食とおやつを提供していた。また、事業所職員及び調理従事者も入所者と同じ食事の喫食があった。
当該施設内には職員の子供のための保育施設があり、昼食及びおやつを提供していた。患者全員に共通する食事は、当該給食施設が調理、提供した食事のみであった。入所者12名、事業所職員1名及び調理従事者1名の計14名の患者ふん便からウエルシュ菌を検出し、患者の症状がウエルシュ菌によるものと一致していた。患者の発症時間に一峰性がみられた。施設内で感染症を疑う情報がないことを確認した。</t>
    <phoneticPr fontId="16"/>
  </si>
  <si>
    <t>https://www.metro.tokyo.lg.jp/tosei/hodohappyo/press/2022/12/02/03.html</t>
    <phoneticPr fontId="16"/>
  </si>
  <si>
    <t>西多摩</t>
    <rPh sb="0" eb="3">
      <t>ニシタマ</t>
    </rPh>
    <phoneticPr fontId="16"/>
  </si>
  <si>
    <t>東京都公表</t>
    <rPh sb="0" eb="3">
      <t>トウキョウト</t>
    </rPh>
    <rPh sb="3" eb="5">
      <t>コウヒョウ</t>
    </rPh>
    <phoneticPr fontId="16"/>
  </si>
  <si>
    <t>船橋市保健所は２日、同市内の二つの保育園で、サポウイルスによる感染性胃腸炎の集団感染が起きたと発表した。症状が出たのはいずれも園児で０～６歳の計７５人。重症者はおらず、全員快方に向かっている。　同保健所によると、集団発症の連絡が１１月２４、２５日に各園からあった。</t>
    <phoneticPr fontId="106"/>
  </si>
  <si>
    <t>千葉日報</t>
    <rPh sb="0" eb="2">
      <t>チバ</t>
    </rPh>
    <rPh sb="2" eb="4">
      <t>ニッポウ</t>
    </rPh>
    <phoneticPr fontId="106"/>
  </si>
  <si>
    <t>園児計７５人が感染性胃腸炎　船橋の２保育園　サポウイルス、嘔吐や下痢訴え</t>
    <phoneticPr fontId="16"/>
  </si>
  <si>
    <t>船橋市保健所は２日、同市内の二つの保育園で、サポウイルスによる感染性胃腸炎の集団感染が起きたと発表した。症状が出たのはいずれも園児で０～６歳の計７５人。重症者はおらず、全員快方に向かっている。　同保健所によると、集団発症の連絡が１１月２４、２５日に各園からあった。嘔吐（おうと）や下痢をする園児が出たという。感染原因は不明だが、食中毒ではないとみられる。感染性胃腸炎は冬に流行しやすいため、手洗いや消毒などの対策徹底を呼びかけている。</t>
    <phoneticPr fontId="16"/>
  </si>
  <si>
    <t>https://www.excite.co.jp/news/article/Chibanippo_excite_1004187/</t>
    <phoneticPr fontId="16"/>
  </si>
  <si>
    <t>11月21～27日の熊本県感染症情報によると、例年12～1月に流行する感染性胃腸炎の患者264人が県内50定点の医療機関から報告された。前週より26人多く、3週連続の増加。</t>
    <phoneticPr fontId="106"/>
  </si>
  <si>
    <t>熊本日日新聞</t>
    <rPh sb="0" eb="2">
      <t>クマモト</t>
    </rPh>
    <rPh sb="2" eb="6">
      <t>ニチニチシンブン</t>
    </rPh>
    <phoneticPr fontId="106"/>
  </si>
  <si>
    <t xml:space="preserve">
一方、安芸高田市では県内で今シーズン初のノロウイルスの集団感染が発生しています。
一斉監視はノロウイルスなどの食中毒が心配される12月に毎年1カ月間実施されています。</t>
    <phoneticPr fontId="106"/>
  </si>
  <si>
    <t>広島ホームテレビ</t>
    <rPh sb="0" eb="2">
      <t>ヒロシマ</t>
    </rPh>
    <phoneticPr fontId="106"/>
  </si>
  <si>
    <t>食中毒（疑い）が発生しました</t>
    <phoneticPr fontId="16"/>
  </si>
  <si>
    <t xml:space="preserve">１　事件の探知　令和４年１１月２９日（火）、田川郡の住民から、田川市内の飲食店を利用したところ、食中毒様症状を呈し、医療機関を受診し
　　た旨、田川保健福祉事務所に連絡があった。
２　概要　　田川保健福祉事務所が調査したところ、１１月２４日（木）に同飲食店を利用した４名のうち３ 名が腹痛、下痢、発熱等の症状を呈
　　していることが判明した。　現在、同事務所において、食中毒疑いとして調査を進めている。
３　発生日時　調査中　    判明分：令和４年１１月２６日（土）午後６時頃
</t>
    <phoneticPr fontId="16"/>
  </si>
  <si>
    <t>https://www.pref.fukuoka.lg.jp/press-release/syokuchudoku20221130.html</t>
    <phoneticPr fontId="16"/>
  </si>
  <si>
    <t>福岡県</t>
    <rPh sb="0" eb="3">
      <t>フクオカケン</t>
    </rPh>
    <phoneticPr fontId="16"/>
  </si>
  <si>
    <t>福岡県公表</t>
    <rPh sb="0" eb="3">
      <t>フクオカケン</t>
    </rPh>
    <rPh sb="3" eb="5">
      <t>コウヒョウ</t>
    </rPh>
    <phoneticPr fontId="16"/>
  </si>
  <si>
    <t xml:space="preserve">鎌倉・フレンチレストラン「古我邸」で食中毒 結婚式で24人に症状（毎日新聞） - Yahoo!ニュース </t>
    <phoneticPr fontId="16"/>
  </si>
  <si>
    <t>神奈川県は29日、鎌倉市扇ガ谷の築100年の洋館を修復・再利用したフレンチレストラン「古我邸」で開かれた結婚式で食事をした53人のうち24人が、下痢や吐き気、発熱などの症状を訴え、ノロウイルスによる食中毒と診断されたと発表した。県によると、いずれも軽症という。
　53人は11月19日に結婚披露宴で振る舞われたコース料理を食事。その後、男性10人と女性14人にノロウイルス食中毒の症状が出た。県は原因を調査しており、古我邸を29日から営業禁止にした。　古我邸は1916年に高台の寺院跡に日本古来の技法を用いて建てられた洋館。元首相の浜口雄幸、近衛文麿が別荘として借り受けるなど、「鎌倉三大洋館」の一つとされてきた。2015年から結婚式場兼レストランとして営業している。</t>
    <phoneticPr fontId="16"/>
  </si>
  <si>
    <t>https://news.yahoo.co.jp/articles/7191739aed1034625c3b09c4ca24761bf04e4235</t>
    <phoneticPr fontId="16"/>
  </si>
  <si>
    <t>神奈川県</t>
    <rPh sb="0" eb="4">
      <t>カナガワケン</t>
    </rPh>
    <phoneticPr fontId="16"/>
  </si>
  <si>
    <t>毎日新聞</t>
    <rPh sb="0" eb="4">
      <t>マイニチシンブン</t>
    </rPh>
    <phoneticPr fontId="16"/>
  </si>
  <si>
    <t>神奈川県は29日、鎌倉市扇ガ谷の築100年の洋館を修復・再利用したフレンチレストラン「古我邸」で開かれた結婚式で食事をした53人のうち24人が、下痢や吐き気、発熱などの症状を訴え、ノロウイルスによる食中毒と診断されたと発表した。県によると、いずれも軽症という。</t>
    <phoneticPr fontId="106"/>
  </si>
  <si>
    <t>毎日新聞</t>
    <rPh sb="0" eb="4">
      <t>マイニチシンブン</t>
    </rPh>
    <phoneticPr fontId="106"/>
  </si>
  <si>
    <t>北九州市内の児童福祉施設で、児童・生徒と職員あわせて１９人が嘔吐・下痢などの症状を訴えています。◆１９人が症状訴える
発症したのは、１０歳未満の８人と１０代の７人、それに職員４人です。これまでに入院した人や重症者はいないということです。</t>
    <phoneticPr fontId="106"/>
  </si>
  <si>
    <t>RKBオンライン</t>
    <phoneticPr fontId="106"/>
  </si>
  <si>
    <t>冬の時期に多発するノロウイルスなどによる食中毒を防ぐため、静岡県富士市の宿泊施設で11月29日、一斉監視指導が始まりました。富士保健所による一斉監視指導は、富士市内の旅館やホテルなど24の施設を対象に行われます。保健所の担当者が調理場に立ち入り、食材の保存状況や浴場の衛生管理などについて確認しました。</t>
    <phoneticPr fontId="106"/>
  </si>
  <si>
    <t>SBS</t>
    <phoneticPr fontId="106"/>
  </si>
  <si>
    <t>「感染しても症状が出ない人も」冬に多発！ノロウィルスによる食中毒防止で監視指導＝静岡・富士市</t>
    <phoneticPr fontId="16"/>
  </si>
  <si>
    <t>冬の時期に多発するノロウイルスなどによる食中毒を防ぐため、静岡県富士市の宿泊施設で11月29日、一斉監視指導が始まりました。
富士保健所による一斉監視指導は、富士市内の旅館やホテルなど24の施設を対象に行われます。保健所の担当者が調理場に立ち入り、食材の保存状況や浴場の衛生管理などについて確認しました。＜富士保健所衛生薬務課　伊東春奈専門主査＞
「感染していても症状が出ない人もいるので、もしかしたら自分は感染しているかもしれない、そういう気持ちを持って日々過ごしてほしい」
保健所は、従業員の健康管理や設備・器具の消毒を徹底してほしいと呼びかけています。</t>
    <phoneticPr fontId="16"/>
  </si>
  <si>
    <t>https://news.yahoo.co.jp/articles/c31c573f550a4fb7d467a6dfaa19773b4cd63025</t>
    <phoneticPr fontId="16"/>
  </si>
  <si>
    <t>静岡県</t>
    <rPh sb="0" eb="3">
      <t>シズオカケン</t>
    </rPh>
    <phoneticPr fontId="16"/>
  </si>
  <si>
    <t>SBS</t>
    <phoneticPr fontId="16"/>
  </si>
  <si>
    <t>https://www.fukuishimbun.co.jp/articles/-/1677614</t>
    <phoneticPr fontId="16"/>
  </si>
  <si>
    <t>フクラギ刺し身でアニサキス食中毒　福井県の量販店で購入の70代男性</t>
    <phoneticPr fontId="16"/>
  </si>
  <si>
    <t>福井県の福井市保健所は11月28日、同市の量販店で購入したフクラギの刺し身を食べた、市内の70代男性が腹痛などの症状を訴え、食中毒と断定したと発表した。男性の胃から魚介類に寄生するアニサキスが見つかった。入院しておらず、回復に向かっているという。
　市は食品衛生法に基づき、同店に対し冷凍処理などを行っていない生食用魚介類の販売を11月28日の1日間、停止処分とした。
　市によると、男性は24日午後1時半ごろに刺し身を購入し、同5時ごろに自宅で食べ、約13時間後に症状が出た。男性から連絡を受けた量販店が28日午前に市保健所に報告した。</t>
    <phoneticPr fontId="16"/>
  </si>
  <si>
    <t>福井新聞</t>
    <rPh sb="0" eb="4">
      <t>フクイシンブン</t>
    </rPh>
    <phoneticPr fontId="16"/>
  </si>
  <si>
    <t>福井県</t>
    <rPh sb="0" eb="3">
      <t>フクイケン</t>
    </rPh>
    <phoneticPr fontId="16"/>
  </si>
  <si>
    <t>【食品輸出ウェビナー】タイ（バンコク）における日本食品市場 ｜ イベント情報 - ジェトロ</t>
  </si>
  <si>
    <t>「丸亀製麺」中国へ再進出、ゼロから数百店舗めざす/トリドールホールディングス（食品産業新聞社ニュースWEB）</t>
  </si>
  <si>
    <t>【加速する投資】ベトナムで存在感を示す韓国企業</t>
  </si>
  <si>
    <t>ベトナム（VN）・日本食品、９月輸入は５割増（本文有料）</t>
  </si>
  <si>
    <t>Xinhua Silk Road：中国の酒類メーカー、五粮液が世界の消費者に最も人気のある ... - 岐阜新聞Web</t>
  </si>
  <si>
    <t xml:space="preserve">カップ入りマカロニの「３分半で完成」は偽りと主張、米消費者が約７億円の賠償求め提訴 - CNN.co.jp </t>
  </si>
  <si>
    <t>【中国（CN）】上海ディズニーランド、再び営業停止（本文有料）</t>
  </si>
  <si>
    <t>米FDA、食品安全強化法による食品トレーサビリティー規則の最終規則発表、2026年1月から施行(米国) ｜  ジェトロ</t>
  </si>
  <si>
    <t xml:space="preserve">ケチャップがほとんど空になったボトルから飛び散ってしまう理由が科学的に解明される - GIGAZINE </t>
  </si>
  <si>
    <t>香港、宮城県産の家禽肉などを輸入停止へ(香港、日本) ｜ ビジネス短信 ― - ジェトロ</t>
  </si>
  <si>
    <t>ブルックリン・ベッカム、缶入り日本酒を米国で展開（Forbes JAPAN） - Yahoo!ニュース</t>
  </si>
  <si>
    <t>https://news.yahoo.co.jp/articles/056fda2baf092ede0ad01b31f17afa4ed49410b0</t>
    <phoneticPr fontId="106"/>
  </si>
  <si>
    <t>https://www.jetro.go.jp/events/aff/fe86f511b99483fa.html</t>
    <phoneticPr fontId="106"/>
  </si>
  <si>
    <t>https://www.nna.jp/news/2444841?media=bn&amp;country=icn&amp;type=3&amp;free=0</t>
    <phoneticPr fontId="106"/>
  </si>
  <si>
    <t>https://www.gifu-np.co.jp/articles/-/165202</t>
    <phoneticPr fontId="106"/>
  </si>
  <si>
    <t>https://www.cnn.co.jp/business/35196694.html</t>
    <phoneticPr fontId="106"/>
  </si>
  <si>
    <t>https://www.nna.jp/news/2444281</t>
    <phoneticPr fontId="106"/>
  </si>
  <si>
    <t>https://www.jetro.go.jp/biznews/2022/11/2a9e972090f07782.html</t>
    <phoneticPr fontId="106"/>
  </si>
  <si>
    <t>https://gigazine.net/news/20221125-scientists-crack-ketchup-splatters-bottle/</t>
    <phoneticPr fontId="106"/>
  </si>
  <si>
    <t>https://www.jetro.go.jp/biznews/2022/11/e21ac3cc28a4b128.html</t>
    <phoneticPr fontId="106"/>
  </si>
  <si>
    <t>このたびジェトロでは、日本産食品の輸出拡大を目指す事業者様向けのウェビナーを開催します。各地の現状を現地在住の専門家がコンパクトにお伝えするセミナーです。各地の現状を知り、今後のビジネスの準備にお役立ていただきたく是非ご視聴ください。
※本事業は、農林水産省からの補助金により実施するものです。
日時	配信期間：2023年1月11日（水曜）10時00分～2023年3月10日（金曜）10時00分（予定）
※配信期間が変更になる可能性があります    ※期間中いつでもご視聴可能です
場所	オンライン開催 （オンデマンド配信）
内容	講演題目：タイの日本産食品市場 ―最新のトレンドを解説―
講演時間：20分程度
概要：日本からタイへの農林水産物・食品輸出額は、コロナ禍の2021年にも前年比9.5％増の441億円となり、2022年も前年を上回る伸び率を見せています。新型コロナウイルス感染症に係る規制緩和や地方における日本食の普及など、日本産農林水産物・食品の輸出拡大のチャンスが広がっており、新たなトレンドも生まれています。本セミナーでは、長年にわたり農業・食品分野に関わってきた専門家が、タイの食品市場に係る最新のトレンドを解説します。
※本セミナーは録画による配信のため、視聴の際に質問をお受けすることが出来ません。
講師	ジェトロ・バンコク 海外コーディネーター（農林水産・食品分野） 安田 良輔
主催・共催	ジェトロ農林水産・食品市場開拓課            参加費	無料</t>
    <phoneticPr fontId="106"/>
  </si>
  <si>
    <t>日本からタイ</t>
    <phoneticPr fontId="106"/>
  </si>
  <si>
    <t>トリドールホールディングスは、中国本土で「丸亀製麺」数百店舗の展開を目指す。11月30日に開催した「グローバル戦略発表会」で明らかにした。
新たに「正大集団(英語名:Charoen Pokphand Group、CPグループ)」と中国市場で事業の共同開発の本格協議を開始し、覚書を締結したという。 
「丸亀製麺」は中国へ2012年に初進出し、約50店舗ほどを展開していたが、現在は中国における「丸亀製麺」は店舗数ゼロとなっている。 
「正大集団」は、畜産食品業、卸・小売業、マスコミ業を中核事業として10以上の業種と分野を展開。グループは世界100以上の国と地域で事業を展開し、従業員45万人、2021年の世界総売上は840億米ドル(約11兆円)。中国へは1979年に外資系企業として最も早く参入し、2021年度は1800億元(3兆4千億超)の売上と約10万人の従業員を誇る中国最大の外資系企業に成長している。なお、トリドールホールディングスは、中国本土でスープヌードルチェーン3ブランド「Tamjai」「譚仔三哥(タムジャイサムゴー)」「雲南米線」の計208店舗を展開している(22年9月時点)。2028年度までに世界5,500(内海外4,000)店舗を目指しており、その中で「丸亀製麺」は1,000店舗展開を掲げている。</t>
    <phoneticPr fontId="106"/>
  </si>
  <si>
    <t>中國</t>
    <rPh sb="0" eb="2">
      <t>チュウゴク</t>
    </rPh>
    <phoneticPr fontId="106"/>
  </si>
  <si>
    <t>https://www.nna.jp/s/TEDiwCpnJW</t>
    <phoneticPr fontId="106"/>
  </si>
  <si>
    <t>近年、東南アジアの国々は目覚ましい経済発展を遂げており、日系企業からの注目度がますます高まってきています。
そのなか、私達CREも、日本で培った物流施設開発・管理・資産活用のノウハウをもとに、タイ・ベトナムを中心とした経済発展著しい東南アジアにおいて、
ニーズに応え得る物流施設の開発、管理、及び、レンタル倉庫・工場の情報提供を行っていきたいと考えております。
　※Ready Built タイプ（先行開発型）
　在庫保管、流通加工、軽作業、アッセンブリー用の、レンタルスペースを、１区画　約1,500~3,000㎡でご提供！
【標準タイプ】一棟平屋タイプの施設を複数に仕切り、一区画あたり1,500~3,000㎡の手頃な面積でお借り頂けます。テナント様特有の仕様への造作
（空調、温度コントロール設備等）については、テナント様ご負担となりますが、ご相談承ります。
　※Build to Suit タイプ（オーダーメイド型）
　お客様のニーズに合わせた最適な物流倉庫を建築し、ご提供！
　当社が日本で積み重ねた物流施設開発の経験・技術を生かして参ります。
　貴社が計画・構想の段階から当社も加わらせて頂き、ニーズをよくヒアリングの上、ご要望に沿った施設の開発を実現させて参ります。</t>
    <phoneticPr fontId="106"/>
  </si>
  <si>
    <t>ベトナム</t>
    <phoneticPr fontId="106"/>
  </si>
  <si>
    <t>日本の農林水産省によれば、９月のベトナムへの農林水産物や食品の輸出額は60億円で、前年同月を52％上回った。2021年同時期にベトナム南部で敷かれていた新型コロナウイルスの感染予防のためのロックダウン（都市封鎖）の反動とドンに対し円が相対的に安く割安に推移したことで、魚介類や酒類などを中心に輸出が好調だった。１～９月の累計輸出額は25％増の503億円となり、通年でも過去最高だった21年の585億円を超える可能性が高まっている。
９月の農林水産物と食品の対ベトナム輸出の伸び率は、輸出全体の17％を３倍以上上回った。輸出総額1,141億円のうちベトナムは5.3％を占め、国・地域別で中国、米国、香港、台湾に次ぎ５位だった。
ベトナムへの輸出の内訳は農産物が45億円、林産物が１億円、水産物が14億円だった。増加幅が大きかったのは清涼飲料水や酒類、植木など。財務省の貿易統計によれば、清涼飲料水は６億2,000万円で、前年同月から３倍に伸びた。酒類のうち前年９月は実績ゼロだった清酒が6,000万円、世界的に人気が高い日本産ウイスキーは21％増の2,000万円、リキュール類が22倍の１億2,000万円に伸びた。植木は2.2倍の１億7,000万円だった。
水産品では、かになどの甲殻類や軟体動物が28倍の１億7,000万円に、サケも３倍の7,000万円に増えた。日本からベトナムに輸出される水産物には、ベトナムで骨抜きなどの加工処理をして日本などに再輸出される産品も多い。</t>
    <phoneticPr fontId="106"/>
  </si>
  <si>
    <t>【北京2022年11月28日PR Newswire＝共同通信JBN】Most-loved China's Brands Amongst Global Consumers（世界の消費者に最も愛されている中国のブランド）イベントの結果が11月26日に発表され、中国の有名な酒類生産業者、五粮液（Wuliangye）が最も人気のある中国酒ブランドに選ばれた。
Most-loved China's Brands Amongst Global Consumersイベントは、新華社通信のNational Brands Project（国家ブランドプロジェクト）室や中国経済情報社（CEIS）、その他の機関が合同で立ち上げた。海外の消費者のオンライン投票は、主要メディアや業界団体、eコマースプラットフォームなどのデータを参照することで予備リストに選ばれた中国ブランドの好みに基づいて5月10日に始まった。投票リストは、自動車や家電製品、医薬品、アルコール飲料など11カテゴリーの137の中国ブランドに及んでいる。1カ月間のオンライン投票期間中に、海外の消費者の自分の好きな中国ブランドへの投票は、新華網（Xinhuanet）の英語チャンネル、CEIS、Google、dpa（ドイツ通信社）、InfoQuestなどの海外ソーシャルメディア・マトリクスのプラットフォームから集められた。五粮液は、酒ブランドの中で最多の「like」を獲得した。オンライン投票、海外での影響力、客観的データに基づいて、60以上のブランドが最終選好に残った。専門委員会による審査の後、五粮液を含む50の中国ブランドが最終的に最も愛されている中国ブランドにノミネートされた。中国酒ブランドは世界的な影響力を拡大する機会に巡り合っており、五粮液は業界リーダーとして、国際活動への参加、中国酒文化の普及によって積極的に海外市場を開拓し、中国酒の醸造工程と世界の醸造基準の一層の連携に貢献している。中国と国際社会との貿易拡大に後押しされた五粮液は、アジア・太平洋、欧州、米州に3つの国際マーケティングセンターを建設し、海外の都市に試飲センターを設置することなどにより、世界的なレイアウトを加速させ、国際化のプロセスを着実に推進している。五粮液はまた、世界に対して中国酒の包摂性と開放性という積極姿勢を伝え、新時代の中国酒という名刺を見せるため、中国国際輸入博覧会（China International Import Expo）やAPEC（アジア太平洋経済協力会議）、ボアオ・アジア・フォーラム、China-ASEAN Expo（中国・ASEAN（東南アジア諸国連合）博覧会）などの国際プラットフォームにも深く溶け込んでいる。継続的な交流、相互の学習、開かれた協力により、五粮液は国際社会に広く認識され、継続的に権威のある業界リストに名前を連ねている。また、中国と欧州連合の間の地理的表示に関する協定に記載されている中国産品の第一陣に入っていた。オリジナルリンク：https://en.imsilkroad.com/p/331344.html</t>
    <phoneticPr fontId="106"/>
  </si>
  <si>
    <t>（ＣＮＮ）  電子レンジで調理するカップ入りのマカロニ＆チーズについて、「３分半で完成」とうたった宣伝は偽りだとして、米フロリダ州の女性がメーカーを相手取り、５００万ドル（約６億９０００万円）の損害賠償を求める訴訟を起こした。原告のアマンダ・ラミレスさんは、米食品大手のクラフト・ハインツ・フードが販売する「Velveeta」シリーズのシェル＆チーズについて、食べるまでの準備に宣伝よりも長い時間がかかると訴えている。
訴訟は今月１８日、フロリダ州南部地区の米連邦地裁に起こされた。
訴状の中で原告側は、３分半で完成という同製品の説明について、「虚偽であり誤解を招く」と主張。電子レンジで３分半という加熱時間には、準備に必要な他の４段階の手順、すなわち、蓋とソースの袋を取り、水を加え、電子レンジで加熱してかき混ぜるという手順が含まれていないと訴え、この手順があるために、わずか３分半でマカロニ＆チーズを完成させることは不可能だとした。クラフト・ハインツ・フードの広報は２８日、「このくだらない訴訟については認識しており、訴えに対して強く反論する」とコメントした。原告側はさらに、同社が誤った宣伝で不当な利益を得ており、価格を大幅に上乗せし、「誤解を招く」宣伝を使って消費者の目を引いていると主張。原告は宣伝された時間を理由に「本来支払うべき金額よりも高い金額で同製品を購入したが、真実を知っていれば購入しなかったか、もっと安い金額を支払っていた」と訴えた。原告側は損害賠償に加え、「詐欺的な宣伝」をやめるよう同社に命じることも求めている。</t>
    <phoneticPr fontId="106"/>
  </si>
  <si>
    <t>上海ディズニーリゾートは29日、テーマパークエリア「ディズニーランド」の営業を同日から停止したと発表した。新型コロナウイルスのまん延が理由。ディズニーランドは25日に営業を再開したばかりだった。商業エリア「ディズニータウン（迪士尼小鎮）」、星願公園、上海ディズニーランドホテル、トイ・ストーリー・ホテルの営業は続ける。上海ディズニーリゾートは最近、新型コロナ禍を受けて休園が相次いでいる。
■東方明珠も閉鎖措置
一方、上海のランドマークとして親しまれている東方明珠テレビ塔は29日から営業を停止した。</t>
    <phoneticPr fontId="106"/>
  </si>
  <si>
    <t>ほとんど空になったボトルからケチャップを絞り出そうとしたところ、いきなりケチャップが飛び散って机や服が汚れてしまった経験がある人は多いはず。一体なぜ、空に近いボトルからケチャップが飛び散りやすいのかについて、オックスフォード大学の科学者であるCallum Cuttle氏らの研究チームが実験に基づいた理論モデルを考案しました。
Dynamics of compressible displacement in a capillary tube
https://doi.org/10.48550/arXiv.2112.12898
New mathematical model could help avoid spattering squeezy sauce bottles
https://eng.ox.ac.uk/news/new-mathematical-model-could-help-avoid-spattering-squeezy-sauce-bottles/
Oxford scientists crack case of why ketchup splatters from near-empty bottle | Ars Technica
https://arstechnica.com/science/2022/11/the-physics-of-keeping-those-last-bits-of-ketchup-from-splattering/
2022年11月に開催されたアメリカ物理学会の流体力学部門の年次総会で研究結果を発表したCuttle氏は、「(ケチャップが飛び散ることは)迷惑で潜在的に恥ずかしく、服を台無しにしてしまう可能性がありますが、これについて私たちは一体何ができるでしょうか？」「さらに重要なことに、この現象を解明することは人生の他の問題にも役立つでしょうか？」と話しています。ケチャップは水のように面と並行方向に滑らせる力(せん断応力)で粘度が変わらないニュートン流体ではなく、加わる力によって粘度が変化する非ニュートン流体です。非ニュートン流体にはケチャップの他にも血・ヨーグルト・グレービーソース・泥などが挙げられ、ケチャップは液体というよりも「柔らかい固体」のような性質を持っているとのこと。</t>
    <phoneticPr fontId="106"/>
  </si>
  <si>
    <t>https://news.yahoo.co.jp/articles/6490725df40b7f8343d630c04e30ede21e1e3647</t>
    <phoneticPr fontId="106"/>
  </si>
  <si>
    <t>英国の元サッカー選手デビッド・ベッカムの息子ブルックリン・ペルツ・ベッカムが、米国で缶入り日本酒を販売する「ウィーサケ（WeSake）」に、共同創業者・パートナーとして加わった。2000年の歴史を持つ日本酒に、新風を吹き込む意気込みだ。ブルックリンはインスタグラムで1450万人以上のフォロワーを抱えており、料理動画を投稿すれば10万件を超える「いいね」が集まる。ウィーサケは昨年、パブロ・リベラが創業。ブルックリンは今年の夏にリベラと会い、同社に加わることを決めた。「（日本酒を）僕たちのようなやり方でやった人はこれまでにいない。日本酒が、どこでも、いつでも、誰とでも、どのような料理とも一緒に飲める日常的なドリンクになり得ることを示したい。パブロからこのアイデアを提案され、とても気に入った」
リベラは「米国で売られる日本酒のほとんどは瓶入りだ」と説明。「缶入りにすれば持ち歩くことができ、日本酒はいつでもどこでも楽しめるという私たちのメッセージに合致する」と語る。ウィーサケは神戸産の純米吟醸で、日本酒の初心者と愛好家の両方が楽しめるように作られている。ブルックリンはその味について、「とてもドライだ」と説明。「少しフルーティーでまろやかで、よく冷やして飲むのがベスト」としている。最近はまっている飲み方は、チーズの盛り合わせにワインではなく日本酒を合わせるものだという。「英国料理やイタリアン、ビーフウェリントンにも合う。今は食事のたびに缶入りの日本酒を飲んでいる」ウィーサケは、通常は日本酒が置かれていないようなレストランやバーでも提供されているという。「以前はなかったような場所に日本酒を置いてもらい、日本酒は日本食に限らずさまざまなものと組み合わせられることをアピールできた」とリベラ。同社の商品が、日本酒の深い魅力を知るきっかけになればと考えている。</t>
    <phoneticPr fontId="106"/>
  </si>
  <si>
    <t>米国食品医薬品局（FDA）は11月21日、食品事故の拡大を防止・軽減するために食品の受領者を迅速かつ効果的に特定することを目的として、「特定の食品のトレーサビリティーに関する追加的な要件に関する規則」の最終規則を公表外部サイトへ、新しいウィンドウで開きますした。この最終規則は2020年に公表した規則案について、同年9月23日～2021年1月21日までに行われたパブリックコメントの結果を踏まえて修正されたもの（2020年９月30日記事参照）。FDAは2011年制定の食品安全強化法第204条で「高リスク食品」を指定し、それらを製造・加工、梱包（こんぽう）、保管する施設に対し、トレーサビリティーに関する記録保存を義務付けるとしていた。同規則は「高リスク食品」の指定や必要な記録、保管の方法などを規定するものだ。
最終規則は2023年1月20日に発効し、3年後の2026年1月20日に施行する。2020年に公表した規則案からの変更点は、発効から施行までの期間がパブリックコメントに寄せられた意見を踏まえて2年から3年に延長されたこと。最終規則に基づいて「食品トレーサビリティーリスト（FTL）外部サイトへ、新しいウィンドウで開きます」に掲げられている食品（当該食品を原料として使用した食品も含む）を製造・加工、梱包、保管する者（以下「事業者」）は食品追跡の観点から必要な記録の作成・維持などが必要となる。FTLに掲げられている食品としては、マグロ、ブリ、カンパチなどの魚介類、メロン（生鮮）、甲殻類、二枚貝（ホタテ貝柱を除く）、チーズ、葉物野菜などがある。</t>
    <phoneticPr fontId="106"/>
  </si>
  <si>
    <t>米国</t>
    <rPh sb="0" eb="2">
      <t>ベイコク</t>
    </rPh>
    <phoneticPr fontId="106"/>
  </si>
  <si>
    <t>香港政府の食品環境衛生署食品安全センターは11月23日、日本の農林水産省から、宮城県での高病原性鳥インフルエンザ発生の通知を受け、香港域内住民の健康を守る。宮城県の同日の発表によると、高病原性鳥インフルエンザの疑似患畜（注）の発生を確認し、同日から発生農場の飼養家禽の殺処分や埋却、鳥などの周辺移動・搬出制限など必要な防疫措置を開始している。
高病原性鳥インフルエンザ発生に起因する香港の輸入停止措置については、10月28日以降、日本の対象地域が増加している。上述の宮城県のほか、北海道、岡山県、香川県、茨城県、兵庫県、鹿児島県、新潟県、宮崎県、青森県の家禽肉と家禽関連製品（鶏卵など）についても、既に同輸入停止措置の対象となっている。これらの地域に対する輸入停止措置はいずれも継続中で、輸入再開時など情報が更新された際には、食品環境衛生署食品安全センターのほか、日本の農林水産省や動物検疫所のホームページで確認可能だ。香港政府統計処によると、2022年1～9月までに香港が日本から輸入した家禽肉は約1,260トン、鶏卵は約2億9,213万個。食品安全センターの報道官は、日本をはじめとする関係国当局と連携しつつ、鳥インフルエンザ流行に関して国際獣疫事務局（OIE）や関連当局が公表する情報を注視し、状況に沿った適切な措置を取ると述べた。なお、農林水産省は、家禽肉や鶏卵を食べることによって鳥インフルエンザがヒトに感染する可能性はないとの考えを示している。
（注）疑似患畜とは、家畜伝染病予防法で鳥インフルエンザなどの家畜の伝染病にかかっている恐れがある家畜のことで、確定した場合、殺処分などの防疫措置を講じることとなる。</t>
    <phoneticPr fontId="106"/>
  </si>
  <si>
    <t>香港</t>
    <rPh sb="0" eb="2">
      <t>ホンコン</t>
    </rPh>
    <phoneticPr fontId="106"/>
  </si>
  <si>
    <t>英国</t>
    <rPh sb="0" eb="2">
      <t>エイコク</t>
    </rPh>
    <phoneticPr fontId="106"/>
  </si>
  <si>
    <t>回収＆返金</t>
  </si>
  <si>
    <t>イオンリテール</t>
  </si>
  <si>
    <t>村田蒲鉾店</t>
  </si>
  <si>
    <t>回収＆返金/交換</t>
  </si>
  <si>
    <t>三越伊勢丹</t>
  </si>
  <si>
    <t>ジョイマート</t>
  </si>
  <si>
    <t>お詫び</t>
  </si>
  <si>
    <t>ユナイテッドアロ...</t>
  </si>
  <si>
    <t>綿半パートナーズ...</t>
  </si>
  <si>
    <t>イータリー・アジ...</t>
  </si>
  <si>
    <t>ポプラ</t>
  </si>
  <si>
    <t>とろ～り梅しょうゆ御膳 一部化粧シール誤貼付</t>
  </si>
  <si>
    <t>マルエツ</t>
  </si>
  <si>
    <t>ガーリックシュリンプ 一部ラベル誤貼付で表示誤り</t>
  </si>
  <si>
    <t>回収＆交換</t>
  </si>
  <si>
    <t>壽製菓</t>
  </si>
  <si>
    <t>ジャージーミルクチーズタルト 一部保存方法誤表示</t>
  </si>
  <si>
    <t>富士シティオ</t>
  </si>
  <si>
    <t>牛肉コロッケ 一部ラベル誤貼付で(卵)表示欠落</t>
  </si>
  <si>
    <t>ヨザワファーム</t>
  </si>
  <si>
    <t>鶏卵 一部動物用医薬品検出</t>
  </si>
  <si>
    <t>南勢糧穀</t>
  </si>
  <si>
    <t>焦がし醤油あられ 一部アレルゲン(小麦)表示欠落</t>
  </si>
  <si>
    <t>ニュー・クイック...</t>
  </si>
  <si>
    <t>荒挽きハンバーグ 一部消費期限誤表示</t>
  </si>
  <si>
    <t>Ysons</t>
  </si>
  <si>
    <t>オランダ苺 一部残留農薬基準超過</t>
  </si>
  <si>
    <t>成尚</t>
  </si>
  <si>
    <t>鯨ベーコン 一部大腸菌群陽性</t>
  </si>
  <si>
    <t>あわしま堂</t>
  </si>
  <si>
    <t>焼チーズ 一部賞味期限誤記載</t>
  </si>
  <si>
    <t>宇部蒲鉾</t>
  </si>
  <si>
    <t>やまぐち白 一部賞味期限誤表示</t>
  </si>
  <si>
    <t>岡山県漁業協同組...</t>
  </si>
  <si>
    <t>岡山県産生かき 一部用途表示(加熱用)欠落</t>
  </si>
  <si>
    <t>イズミ</t>
  </si>
  <si>
    <t>泉唐匠のとりから揚げ(醤油) 一部ラベル誤貼付で表示欠落</t>
  </si>
  <si>
    <t>小田急商事</t>
  </si>
  <si>
    <t>コロッケ(カニクリーム,牛肉) 一部ラベル誤貼付で表示欠落</t>
  </si>
  <si>
    <t>もへじや製菓</t>
  </si>
  <si>
    <t>須坂店 パン類15品目 一部消費期限誤表示</t>
  </si>
  <si>
    <t>信州オーガニック...</t>
  </si>
  <si>
    <t>栗ペースト 一部瓶フタが膨張</t>
  </si>
  <si>
    <t>ライフコーポレー...</t>
  </si>
  <si>
    <t>長崎風角煮まんじゅう 一部アレルゲン表示欠落</t>
  </si>
  <si>
    <t>ブラックフライデーセット 一部賞味期限表示欠落</t>
  </si>
  <si>
    <t>玉屋食品</t>
  </si>
  <si>
    <t>国産いわし明太漬け 一部賞味期限誤表示</t>
  </si>
  <si>
    <t>やまやめんたいチューブ 一部賞味期限誤表示</t>
  </si>
  <si>
    <t>回収</t>
  </si>
  <si>
    <t>東一宇都宮青果(...</t>
  </si>
  <si>
    <t>かきな 一部残留農薬基準超過</t>
  </si>
  <si>
    <t>かみのほゆず</t>
  </si>
  <si>
    <t>ゆずドレ 一部異物混入(虫)の恐れ</t>
  </si>
  <si>
    <t>(株)やまむらや...</t>
  </si>
  <si>
    <t>加工食肉等 一部添加物表示欠落</t>
  </si>
  <si>
    <t>光商</t>
  </si>
  <si>
    <t>のどごし絹 一部賞味期限誤印字</t>
  </si>
  <si>
    <t>石川製麺</t>
  </si>
  <si>
    <t>3日間熟成業務用ラーメン 一部一般細菌数増加の恐れ</t>
  </si>
  <si>
    <t>カネスエ商事</t>
  </si>
  <si>
    <t>たっぷり具材クラムチャウダー 保存温度帯を逸脱</t>
  </si>
  <si>
    <t>イオンスタイル新潟南 豚肉ロース味噌漬 一部アレルゲン表示欠落</t>
  </si>
  <si>
    <t>マックスバリュで販売 フライ、カツ 一部カビ発生の恐れ</t>
  </si>
  <si>
    <t>三越五井店 西京漬セット 一部消費期限誤表示</t>
  </si>
  <si>
    <t>旨味溶け込む牛すき焼き鍋 一部アレルゲン(乳成分)表示欠落</t>
  </si>
  <si>
    <t>California General Store コーヒー豆 一部日本語表示欠落</t>
  </si>
  <si>
    <t>社長に内緒で玉ねぎを入れすぎた 玉ドレ 中身噴出する恐れ</t>
  </si>
  <si>
    <t>パネットーネ クレーマ ピスタチオ 一部カビ発生の恐れ</t>
  </si>
  <si>
    <t>高病原性鳥インフルエンザウイルスを野鳥のふんから検出　宮崎市佐土原町で採取</t>
    <phoneticPr fontId="16"/>
  </si>
  <si>
    <t>宮崎県は、宮崎市佐土原町で採取された野鳥のふんから、高病原性の鳥インフルエンザウイルスが検出されたと発表しました。
県によりますと、11月21日、宮崎大学が宮崎市佐土原町の調整池で、野鳥のマガモのふん49検体を採取し簡易検査をしたところ、1つの検体が鳥インフルエンザ陽性となり、その後の遺伝子検査でH5N1型の高病原性であることが確認されました。
ふんを採取した場所から、半径3キロ以内には家きんを飼育している農場はないということです。
県は「農場での鳥インフルエンザ発生も確認されていて県内のウイルス量が多いと推測される。改めて農場の防疫を徹底してほしい」と呼びかけています。</t>
    <phoneticPr fontId="16"/>
  </si>
  <si>
    <t>日本の食品商社、農業委と覚書 台湾産果物5100トンを毎年買い付けへ</t>
    <phoneticPr fontId="16"/>
  </si>
  <si>
    <t>行政院（内閣）農業委員会は1日、日本の食品専門商社、Wismettac（ウィズメタック）フーズ（東京都中央区）と台湾産果物の調達に関する覚書を締結した。同社は今後毎年、台湾産パイナップルとバナナ少なくとも計5100トンを買い付ける。
同委国際処が同日、報道資料で明らかにした。調印式は東京都内で行われ、訪日中の陳添寿（ちんてんじゅ）同委副主任委員（副大臣に相当）と同社の辻川弘社長が署名した。同社が今後毎年調達する台湾産果物の内訳は、生鮮パイナップル3500トン、冷凍パイナップル100トン、バナナ1500トン。
同委の農業統計によると、今年1～10月の台湾の生鮮冷蔵果物の輸出量は3万4667トン。輸出先別では、日本が1万9635トンで最多の約56.6％を占めた。昨年1位だった中国（香港・マカオを除く）は772トンと全体の約2.2％にとどまった。昨年の年間輸出量は7万6125トンで、中国（同）が3万1550トンと最も多く、約41.4％を占めた。日本は2万1996トンで、2番目に多い約28.9％だった。</t>
    <phoneticPr fontId="16"/>
  </si>
  <si>
    <t>中国産ワカメを「鳴門産」と偽る　食品表示法違反の疑いで業者告発</t>
    <phoneticPr fontId="16"/>
  </si>
  <si>
    <t>中国産の塩蔵ワカメを「鳴門産」と表示して販売したとして、徳島県は29日、食品表示法違反の疑いで、徳島市の食品卸売業者「ヤマニフーズ」の経営者の男性を徳島中央署に告発した。　県によると、業者は昨年1月から今年2月にかけて、中国産の塩蔵ワカメ約6トンを「鳴門産」と事実と異なる表示をして販売していたという。県は今月17日に業者に対し、表示の是正や再発防止を指示する行政処分を実施。県警も同日、同法違反の疑いで業者の事務所などを捜索し、捜査を進めている。</t>
    <phoneticPr fontId="16"/>
  </si>
  <si>
    <t>オランダ苺 一部残留農薬基準超過</t>
    <phoneticPr fontId="16"/>
  </si>
  <si>
    <t>オランダ苺 一部残留農薬基準超過
リコールプラス 2022年12月01日(木)08:23
Tweet  令和4年10月29日と11月1日にカフルイ、令和4年11月1日に西日本青果で販売した「オランダ苺」において、(0.01ppm)を超えて農薬ブピリメートが検出したため、回収する。これまで健康被害の報告はない。(R+編集部)
【発　表　日】2022/11/30
【企　業　名】株式会社Ysons
【 販売期間 】2022/10/29～2022/11/01
【キーワード】オランダ苺、農薬ブピリメート検出、残留農薬、食品衛生法
【 ジャンル 】食品
【 関連情報 】 https://ifas.mhlw.go.jp/faspub/_link.do?i=IO_S020502&amp;p=RCL20...---</t>
    <phoneticPr fontId="16"/>
  </si>
  <si>
    <t>https://www.excite.co.jp/news/article/Recall_45010/</t>
    <phoneticPr fontId="16"/>
  </si>
  <si>
    <t>台湾で日本産ラーメンからエチレンオキサイド検出・不合格</t>
    <phoneticPr fontId="16"/>
  </si>
  <si>
    <t>台湾では、日本の食品が残留農薬の基準値超過等でしばしば輸入差し止めになる。5月のFOOCOMコラムでは、台湾に輸出された日本のイチゴの農薬違反について紹介した。その後もイチゴの違反から、ミカンのテトラジホン（基準：不検出）、シアントラニリプロール（基準：不検出）、モモのクロルピリホス（基準0.01ppm）と、季節に合わせて違反対象が変わってきている。台湾に基準値がないものを出荷すれば、基本的には多成分一斉分析法で検査して引っかかる可能性は高い。
　そんな中、ここ最近変わった違反事例が報告されている。日本から輸入した塩ラーメン、味噌ラーメン、ゴマ風味ラーメンの調味料から酸化エチレン（エチレンオキサイド・EO、基準：不検出）が、0.058～33ppm検出され不合格となっている。</t>
    <phoneticPr fontId="16"/>
  </si>
  <si>
    <t>https://foocom.net/column/residue/23473/</t>
    <phoneticPr fontId="16"/>
  </si>
  <si>
    <t>弊社商品についてのお詫びと自主回収に係るお願い</t>
    <phoneticPr fontId="16"/>
  </si>
  <si>
    <t>昨日付けで、弊社が取扱いをさせて頂いております豪州産はだか麦の一部の原料ロットにて、本邦基準値を超える残留農薬・アゾキシストロビン（基準値 0.5mg/kg に対して 2.5mg/kg）が検出されたと、農林水産省よりプレスリリースが発行されました。この件に関しまして、対象となります下記商品につきまして、回収をお願い致したく考えており
ます。お買い上げいただいたお客様は誠に申し訳ございませんが、お手元に対象商品がございましたら下記返送先まで料金着払いにてご送付頂ますようお願い申し上げます。後日、代替品を送付させて頂きます。
今回判明した「アゾキシストロビン」につきましては、農林水産省より「発がん性、遺伝毒性は認められておらず、濃度の分析結果や大麦・大麦加工品の摂取量を考慮すれば、本件の豪州産大麦を毎日食べ続けたとしても、アゾキシストロビンによる健康への悪影響の恐れはないと
考えます。」との見解が出されておりますが、消費者の皆様ならびに取引関係者の皆様には、多大なるご心配とご迷惑をおかけすることになりましたことを深くお詫び申し上げます。</t>
    <phoneticPr fontId="16"/>
  </si>
  <si>
    <t>https://www.westa.co.jp/pdf/hadakamugi_item_180404.pdf</t>
    <phoneticPr fontId="16"/>
  </si>
  <si>
    <t>2022年 第46週（11月14日〜 11月20日）</t>
    <phoneticPr fontId="106"/>
  </si>
  <si>
    <t>結核例226</t>
    <phoneticPr fontId="5"/>
  </si>
  <si>
    <t xml:space="preserve">腸管出血性大腸菌感染症30例（有症者17例、うちHUS なし）
感染地域：国内17例、ベトナム1例、国内・国外不明12例
国内の感染地域：‌東京都3例、大阪府2例、岡山県2例、宮城県1例、栃木県1例、神奈川県1例、静岡県1例、愛知県1例、三重県1例、山口県1例、福岡県1例、長崎県1例、
国内（都道府県不明）1例
</t>
    <phoneticPr fontId="106"/>
  </si>
  <si>
    <t xml:space="preserve">年齢群：‌2歳（2例）、3歳（1例）、10代（5例）、20代（13例）、30代（3例）、   40代（3例）、60代（1例）、70代（2例）
</t>
    <phoneticPr fontId="106"/>
  </si>
  <si>
    <t xml:space="preserve">血清群・毒素型：‌O157 VT1・VT2（5例）、O157 VT2（5例）、O157 VT1（2例）、O103 VT1（1例）、
O111V T 1（ 1 例 ）、 O 1 4 6 V T 2（ 1 例 ）、 O 2 6VT2（1例）、O55 VT1（1例）、O91 VT1（1例）、
その他・不明（12例） ね累積報告数：3,093例（有症者2,094例、うちHUS 47例．死亡3例）
</t>
    <phoneticPr fontId="106"/>
  </si>
  <si>
    <t>E型肝炎8例 感染地域（感染源）：‌神奈川県2例（豚肉2例）、
栃木県1例（不明）、国内（都道府県不明）2例（不明2例）、国内・国外不明3例（猪肉1例、鹿肉1例、不明1例）
A型肝炎1例 感染地域：鹿児島県</t>
    <phoneticPr fontId="106"/>
  </si>
  <si>
    <t>レジオネラ症26例（肺炎型19例、ポンティアック型6例、無症状病原体保有者1例）
感染地域：東京都4例、愛知県3例、福島県1例、千葉県1例、神奈川県1例、新潟県1例、富山県1例、　　　　　三重県1例、滋賀県1例、京都府1例、兵庫県1例、奈良県1例、広島県1例、福岡県1例、長崎県1例、
宮崎県1例、埼玉県/静岡県1例、国内（都道府県不明）1例、国内・国外不明3例
年齢群：‌50代（3例）、60代（5例）、70代（9例）、80代（7例）、90代以上（2例）
累積報告数：1,969例</t>
    <phoneticPr fontId="106"/>
  </si>
  <si>
    <t>アメーバ赤痢4例（腸管アメーバ症4例）
感染地域：‌北海道1例、千葉県1例、愛知県1例、国内・国外不明1例
感染経路：性的接触1例（同性間）、性的接触（異性間）/経口感染　
1例、不明2例</t>
    <phoneticPr fontId="106"/>
  </si>
  <si>
    <t>12月10日までに返信ください。</t>
    <rPh sb="2" eb="3">
      <t>ガツ</t>
    </rPh>
    <rPh sb="5" eb="6">
      <t>ヒ</t>
    </rPh>
    <rPh sb="9" eb="11">
      <t>ヘンシン</t>
    </rPh>
    <phoneticPr fontId="106"/>
  </si>
  <si>
    <t>毎週　　ひとつ　　覚えていきましょう</t>
    <phoneticPr fontId="5"/>
  </si>
  <si>
    <t>　↓　職場の先輩は以下のことを理解して　わかり易く　指導しましょう　↓</t>
    <phoneticPr fontId="5"/>
  </si>
  <si>
    <t xml:space="preserve"> 　食品衛生法が今年の6月に大きく変わりました</t>
    <rPh sb="2" eb="4">
      <t>ショクヒン</t>
    </rPh>
    <rPh sb="4" eb="7">
      <t>エイセイホウ</t>
    </rPh>
    <rPh sb="8" eb="10">
      <t>コトシ</t>
    </rPh>
    <rPh sb="12" eb="13">
      <t>ガツ</t>
    </rPh>
    <rPh sb="14" eb="15">
      <t>オオ</t>
    </rPh>
    <rPh sb="17" eb="18">
      <t>カ</t>
    </rPh>
    <phoneticPr fontId="5"/>
  </si>
  <si>
    <t>食品届出事業者は進んで食品安全を実践する責任が求められます</t>
    <rPh sb="0" eb="2">
      <t>ショクヒン</t>
    </rPh>
    <rPh sb="2" eb="3">
      <t>トド</t>
    </rPh>
    <rPh sb="3" eb="4">
      <t>デ</t>
    </rPh>
    <rPh sb="4" eb="7">
      <t>ジギョウシャ</t>
    </rPh>
    <rPh sb="8" eb="9">
      <t>スス</t>
    </rPh>
    <rPh sb="11" eb="13">
      <t>ショクヒン</t>
    </rPh>
    <rPh sb="13" eb="15">
      <t>アンゼン</t>
    </rPh>
    <rPh sb="16" eb="18">
      <t>ジッセン</t>
    </rPh>
    <rPh sb="20" eb="22">
      <t>セキニン</t>
    </rPh>
    <rPh sb="23" eb="24">
      <t>モト</t>
    </rPh>
    <phoneticPr fontId="5"/>
  </si>
  <si>
    <t>今週のお題(HACCPの制度化定着してますか　その1)</t>
    <rPh sb="12" eb="14">
      <t>セイド</t>
    </rPh>
    <rPh sb="14" eb="15">
      <t>カ</t>
    </rPh>
    <rPh sb="15" eb="17">
      <t>テイチャク</t>
    </rPh>
    <phoneticPr fontId="5"/>
  </si>
  <si>
    <r>
      <t>食品届け出事業者ですよね!!
飲食店営業、喫茶店営業、食肉販売業、魚介類販売業、
菓子製造業、豆腐製造業、納豆製造業、めん類製造業・・・・・など
これまではお客さんが来て、注文があったら作ったもの、調理したものを安全に調理したものを販売していました。商売は今まで通りです。しかし製造することや調理すること販売することに責任が重くなりました。
作るだけではだめです。決めたとおりに作った証(記録)、調理したときに安全な状態を確認したか?・・・調理温度の計測・記録
販売するときに応じた温度は保っていましたか? 販売・流通温度</t>
    </r>
    <r>
      <rPr>
        <b/>
        <sz val="12"/>
        <color rgb="FFFFFF00"/>
        <rFont val="ＭＳ Ｐゴシック"/>
        <family val="3"/>
        <charset val="128"/>
      </rPr>
      <t>　測定した温度は、しっかり記録していますよね　</t>
    </r>
    <rPh sb="0" eb="2">
      <t>ショクヒン</t>
    </rPh>
    <rPh sb="2" eb="3">
      <t>トド</t>
    </rPh>
    <rPh sb="4" eb="5">
      <t>デ</t>
    </rPh>
    <rPh sb="5" eb="8">
      <t>ジギョウシャ</t>
    </rPh>
    <rPh sb="15" eb="17">
      <t>インショク</t>
    </rPh>
    <rPh sb="17" eb="18">
      <t>テン</t>
    </rPh>
    <rPh sb="18" eb="20">
      <t>エイギョウ</t>
    </rPh>
    <rPh sb="21" eb="24">
      <t>キッサテン</t>
    </rPh>
    <rPh sb="24" eb="26">
      <t>エイギョウ</t>
    </rPh>
    <rPh sb="27" eb="29">
      <t>ショクニク</t>
    </rPh>
    <rPh sb="29" eb="31">
      <t>ハンバイ</t>
    </rPh>
    <rPh sb="31" eb="32">
      <t>ギョウ</t>
    </rPh>
    <rPh sb="79" eb="80">
      <t>キャク</t>
    </rPh>
    <rPh sb="83" eb="84">
      <t>キ</t>
    </rPh>
    <rPh sb="86" eb="88">
      <t>チュウモン</t>
    </rPh>
    <rPh sb="93" eb="94">
      <t>ツク</t>
    </rPh>
    <rPh sb="99" eb="101">
      <t>チョウリ</t>
    </rPh>
    <rPh sb="106" eb="108">
      <t>アンゼン</t>
    </rPh>
    <rPh sb="109" eb="111">
      <t>チョウリ</t>
    </rPh>
    <rPh sb="116" eb="118">
      <t>ハンバイ</t>
    </rPh>
    <rPh sb="125" eb="127">
      <t>ショウバイ</t>
    </rPh>
    <rPh sb="128" eb="129">
      <t>イマ</t>
    </rPh>
    <rPh sb="131" eb="132">
      <t>トオ</t>
    </rPh>
    <rPh sb="139" eb="141">
      <t>セイゾウ</t>
    </rPh>
    <rPh sb="146" eb="148">
      <t>チョウリ</t>
    </rPh>
    <rPh sb="152" eb="154">
      <t>ハンバイ</t>
    </rPh>
    <rPh sb="159" eb="161">
      <t>セキニン</t>
    </rPh>
    <rPh sb="162" eb="163">
      <t>オモ</t>
    </rPh>
    <rPh sb="171" eb="172">
      <t>ツク</t>
    </rPh>
    <rPh sb="182" eb="183">
      <t>キ</t>
    </rPh>
    <rPh sb="189" eb="190">
      <t>ツク</t>
    </rPh>
    <rPh sb="192" eb="193">
      <t>アカシ</t>
    </rPh>
    <rPh sb="194" eb="196">
      <t>キロク</t>
    </rPh>
    <rPh sb="198" eb="200">
      <t>チョウリ</t>
    </rPh>
    <rPh sb="205" eb="207">
      <t>アンゼン</t>
    </rPh>
    <rPh sb="208" eb="210">
      <t>ジョウタイ</t>
    </rPh>
    <rPh sb="211" eb="213">
      <t>カクニン</t>
    </rPh>
    <rPh sb="220" eb="222">
      <t>チョウリ</t>
    </rPh>
    <rPh sb="222" eb="224">
      <t>オンド</t>
    </rPh>
    <rPh sb="225" eb="227">
      <t>ケイソク</t>
    </rPh>
    <rPh sb="228" eb="230">
      <t>キロク</t>
    </rPh>
    <rPh sb="231" eb="233">
      <t>ハンバイ</t>
    </rPh>
    <rPh sb="238" eb="239">
      <t>オウ</t>
    </rPh>
    <rPh sb="241" eb="243">
      <t>オンド</t>
    </rPh>
    <rPh sb="244" eb="245">
      <t>タモ</t>
    </rPh>
    <rPh sb="254" eb="256">
      <t>ハンバイ</t>
    </rPh>
    <rPh sb="257" eb="259">
      <t>リュウツウ</t>
    </rPh>
    <rPh sb="259" eb="261">
      <t>オンド</t>
    </rPh>
    <rPh sb="262" eb="264">
      <t>ソクテイ</t>
    </rPh>
    <rPh sb="266" eb="268">
      <t>オンド</t>
    </rPh>
    <rPh sb="274" eb="276">
      <t>キロク</t>
    </rPh>
    <phoneticPr fontId="106"/>
  </si>
  <si>
    <r>
      <t xml:space="preserve">何からやったらいいんだ?  コロナも流行しているから　それどころじゃないんだが・・・
</t>
    </r>
    <r>
      <rPr>
        <b/>
        <sz val="12"/>
        <color rgb="FFFFFF00"/>
        <rFont val="ＭＳ Ｐゴシック"/>
        <family val="3"/>
        <charset val="128"/>
      </rPr>
      <t xml:space="preserve">ちょっと待ってください!　　　コロナと食品安全は別の話です。
</t>
    </r>
    <r>
      <rPr>
        <b/>
        <sz val="12"/>
        <color theme="9" tint="0.79998168889431442"/>
        <rFont val="ＭＳ Ｐゴシック"/>
        <family val="3"/>
        <charset val="128"/>
      </rPr>
      <t xml:space="preserve">食品製造・販売は安心安全　良い品質の食べ物を消費者に提供することが使命です。まず1～3を確認しましょう。
</t>
    </r>
    <r>
      <rPr>
        <b/>
        <sz val="14"/>
        <color theme="9" tint="0.59999389629810485"/>
        <rFont val="ＭＳ Ｐゴシック"/>
        <family val="3"/>
        <charset val="128"/>
      </rPr>
      <t>1.良質な原材料(肉、魚、生鮮野菜、果物)は新鮮で良いものを受け入れていますか?「検品」　鮮度・温度・規格
2.調理する安全ポイントをきめていますか　調理温度と時間、提供までの温度、保管前の冷却温度時間
3.調理・製造前の施設清掃、身支度、仕事前の手洗い方法
　　</t>
    </r>
    <r>
      <rPr>
        <b/>
        <sz val="14"/>
        <color rgb="FFFFFF00"/>
        <rFont val="ＭＳ Ｐゴシック"/>
        <family val="3"/>
        <charset val="128"/>
      </rPr>
      <t>上記3項目は必用最低限の約束です。次回からは実施ししているが上手くいかないときの解説をします。</t>
    </r>
    <rPh sb="0" eb="1">
      <t>ナニ</t>
    </rPh>
    <rPh sb="18" eb="20">
      <t>リュウコウ</t>
    </rPh>
    <rPh sb="48" eb="49">
      <t>マ</t>
    </rPh>
    <rPh sb="63" eb="65">
      <t>ショクヒン</t>
    </rPh>
    <rPh sb="65" eb="67">
      <t>アンゼン</t>
    </rPh>
    <rPh sb="68" eb="69">
      <t>ベツ</t>
    </rPh>
    <rPh sb="70" eb="71">
      <t>ハナシ</t>
    </rPh>
    <rPh sb="75" eb="77">
      <t>ショクヒン</t>
    </rPh>
    <rPh sb="77" eb="79">
      <t>セイゾウ</t>
    </rPh>
    <rPh sb="80" eb="82">
      <t>ハンバイ</t>
    </rPh>
    <rPh sb="83" eb="85">
      <t>アンシン</t>
    </rPh>
    <rPh sb="85" eb="87">
      <t>アンゼン</t>
    </rPh>
    <rPh sb="88" eb="89">
      <t>ヨ</t>
    </rPh>
    <rPh sb="90" eb="92">
      <t>ヒンシツ</t>
    </rPh>
    <rPh sb="93" eb="94">
      <t>タ</t>
    </rPh>
    <rPh sb="95" eb="96">
      <t>モノ</t>
    </rPh>
    <rPh sb="97" eb="100">
      <t>ショウヒシャ</t>
    </rPh>
    <rPh sb="101" eb="103">
      <t>テイキョウ</t>
    </rPh>
    <rPh sb="108" eb="110">
      <t>シメイ</t>
    </rPh>
    <rPh sb="119" eb="121">
      <t>カクニン</t>
    </rPh>
    <rPh sb="131" eb="133">
      <t>リョウシツ</t>
    </rPh>
    <rPh sb="134" eb="137">
      <t>ゲンザイリョウ</t>
    </rPh>
    <rPh sb="138" eb="139">
      <t>ニク</t>
    </rPh>
    <rPh sb="140" eb="141">
      <t>サカナ</t>
    </rPh>
    <rPh sb="142" eb="144">
      <t>セイセン</t>
    </rPh>
    <rPh sb="144" eb="146">
      <t>ヤサイ</t>
    </rPh>
    <rPh sb="147" eb="149">
      <t>クダモノ</t>
    </rPh>
    <rPh sb="151" eb="153">
      <t>シンセン</t>
    </rPh>
    <rPh sb="154" eb="155">
      <t>ヨ</t>
    </rPh>
    <rPh sb="159" eb="160">
      <t>ウ</t>
    </rPh>
    <rPh sb="161" eb="162">
      <t>イ</t>
    </rPh>
    <rPh sb="170" eb="172">
      <t>ケンピン</t>
    </rPh>
    <rPh sb="174" eb="176">
      <t>センド</t>
    </rPh>
    <rPh sb="177" eb="179">
      <t>オンド</t>
    </rPh>
    <rPh sb="180" eb="182">
      <t>キカク</t>
    </rPh>
    <rPh sb="185" eb="187">
      <t>チョウリ</t>
    </rPh>
    <rPh sb="189" eb="191">
      <t>アンゼン</t>
    </rPh>
    <rPh sb="204" eb="206">
      <t>チョウリ</t>
    </rPh>
    <rPh sb="206" eb="208">
      <t>オンド</t>
    </rPh>
    <rPh sb="209" eb="211">
      <t>ジカン</t>
    </rPh>
    <rPh sb="212" eb="214">
      <t>テイキョウ</t>
    </rPh>
    <rPh sb="217" eb="219">
      <t>オンド</t>
    </rPh>
    <rPh sb="220" eb="222">
      <t>ホカン</t>
    </rPh>
    <rPh sb="222" eb="223">
      <t>マエ</t>
    </rPh>
    <rPh sb="224" eb="226">
      <t>レイキャク</t>
    </rPh>
    <rPh sb="226" eb="228">
      <t>オンド</t>
    </rPh>
    <rPh sb="228" eb="230">
      <t>ジカン</t>
    </rPh>
    <rPh sb="233" eb="235">
      <t>チョウリ</t>
    </rPh>
    <rPh sb="236" eb="238">
      <t>セイゾウ</t>
    </rPh>
    <rPh sb="238" eb="239">
      <t>マエ</t>
    </rPh>
    <rPh sb="240" eb="242">
      <t>シセツ</t>
    </rPh>
    <rPh sb="242" eb="244">
      <t>セイソウ</t>
    </rPh>
    <rPh sb="245" eb="248">
      <t>ミジタク</t>
    </rPh>
    <rPh sb="249" eb="251">
      <t>シゴト</t>
    </rPh>
    <rPh sb="251" eb="252">
      <t>マエ</t>
    </rPh>
    <rPh sb="253" eb="255">
      <t>テアラ</t>
    </rPh>
    <rPh sb="256" eb="258">
      <t>ホウホウ</t>
    </rPh>
    <rPh sb="261" eb="263">
      <t>ジョウキ</t>
    </rPh>
    <rPh sb="264" eb="266">
      <t>コウモク</t>
    </rPh>
    <rPh sb="267" eb="269">
      <t>ヒツヨウ</t>
    </rPh>
    <rPh sb="269" eb="272">
      <t>サイテイゲン</t>
    </rPh>
    <rPh sb="273" eb="275">
      <t>ヤクソク</t>
    </rPh>
    <rPh sb="278" eb="280">
      <t>ジカイ</t>
    </rPh>
    <rPh sb="283" eb="285">
      <t>ジッシ</t>
    </rPh>
    <rPh sb="291" eb="293">
      <t>ウマ</t>
    </rPh>
    <rPh sb="301" eb="303">
      <t>カイセツ</t>
    </rPh>
    <phoneticPr fontId="10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</si>
</sst>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3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13"/>
      <name val="游ゴシック"/>
      <family val="2"/>
      <charset val="128"/>
    </font>
    <font>
      <b/>
      <sz val="16"/>
      <name val="メイリオ"/>
      <family val="3"/>
      <charset val="128"/>
    </font>
    <font>
      <b/>
      <sz val="20"/>
      <color rgb="FF000000"/>
      <name val="ＭＳ Ｐゴシック"/>
      <family val="3"/>
      <charset val="128"/>
    </font>
    <font>
      <b/>
      <sz val="15"/>
      <name val="メイリオ"/>
      <family val="3"/>
      <charset val="128"/>
    </font>
    <font>
      <b/>
      <sz val="20"/>
      <color rgb="FF000000"/>
      <name val="Arial"/>
      <family val="2"/>
      <charset val="128"/>
    </font>
    <font>
      <b/>
      <sz val="14"/>
      <name val="ＭＳ Ｐゴシック"/>
      <family val="3"/>
      <charset val="128"/>
      <scheme val="minor"/>
    </font>
    <font>
      <b/>
      <u/>
      <sz val="14"/>
      <name val="ＭＳ Ｐゴシック"/>
      <family val="3"/>
      <charset val="128"/>
    </font>
    <font>
      <b/>
      <sz val="13"/>
      <color theme="0"/>
      <name val="ＭＳ Ｐゴシック"/>
      <family val="3"/>
      <charset val="128"/>
      <scheme val="minor"/>
    </font>
    <font>
      <b/>
      <sz val="13"/>
      <color theme="0"/>
      <name val="Arial"/>
      <family val="2"/>
    </font>
    <font>
      <b/>
      <sz val="13"/>
      <color theme="0"/>
      <name val="9,776"/>
    </font>
    <font>
      <b/>
      <sz val="16"/>
      <color rgb="FF000033"/>
      <name val="游ゴシック"/>
      <family val="3"/>
      <charset val="128"/>
    </font>
    <font>
      <b/>
      <sz val="10"/>
      <color indexed="10"/>
      <name val="ＭＳ Ｐゴシック"/>
      <family val="3"/>
      <charset val="128"/>
    </font>
    <font>
      <b/>
      <sz val="20"/>
      <color rgb="FF333333"/>
      <name val="ＭＳ Ｐゴシック"/>
      <family val="3"/>
      <charset val="128"/>
      <scheme val="minor"/>
    </font>
    <font>
      <b/>
      <sz val="15"/>
      <color theme="1"/>
      <name val="メイリオ"/>
      <family val="3"/>
      <charset val="128"/>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b/>
      <sz val="16"/>
      <color theme="1"/>
      <name val="メイリオ"/>
      <family val="3"/>
      <charset val="128"/>
    </font>
    <font>
      <u/>
      <sz val="20"/>
      <color theme="3"/>
      <name val="AR明朝体U"/>
      <family val="1"/>
      <charset val="128"/>
    </font>
    <font>
      <sz val="13"/>
      <color rgb="FFFFFF00"/>
      <name val="Inherit"/>
    </font>
    <font>
      <sz val="13"/>
      <color theme="0"/>
      <name val="ＭＳ Ｐゴシック"/>
      <family val="3"/>
      <charset val="128"/>
      <scheme val="minor"/>
    </font>
    <font>
      <sz val="13"/>
      <color theme="0"/>
      <name val="9,776"/>
    </font>
    <font>
      <sz val="13"/>
      <color theme="0"/>
      <name val="ＭＳ ゴシック"/>
      <family val="3"/>
      <charset val="128"/>
    </font>
    <font>
      <sz val="14"/>
      <color rgb="FF333333"/>
      <name val="メイリオ"/>
      <family val="3"/>
      <charset val="128"/>
    </font>
    <font>
      <b/>
      <sz val="20"/>
      <color theme="0"/>
      <name val="ＭＳ Ｐゴシック"/>
      <family val="3"/>
      <charset val="128"/>
      <scheme val="minor"/>
    </font>
    <font>
      <sz val="11"/>
      <color theme="0"/>
      <name val="ＭＳ Ｐゴシック"/>
      <family val="3"/>
      <charset val="128"/>
      <scheme val="minor"/>
    </font>
    <font>
      <sz val="20"/>
      <color indexed="9"/>
      <name val="ＭＳ Ｐゴシック"/>
      <family val="3"/>
      <charset val="128"/>
    </font>
    <font>
      <b/>
      <sz val="16"/>
      <color indexed="53"/>
      <name val="ＭＳ Ｐゴシック"/>
      <family val="3"/>
      <charset val="128"/>
    </font>
    <font>
      <b/>
      <sz val="16"/>
      <color indexed="9"/>
      <name val="ＭＳ Ｐゴシック"/>
      <family val="3"/>
      <charset val="128"/>
    </font>
    <font>
      <b/>
      <sz val="16"/>
      <color indexed="13"/>
      <name val="ＭＳ Ｐゴシック"/>
      <family val="3"/>
      <charset val="128"/>
    </font>
    <font>
      <sz val="10"/>
      <name val="Arial"/>
      <family val="2"/>
    </font>
    <font>
      <b/>
      <sz val="14"/>
      <color indexed="51"/>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8"/>
      <color indexed="10"/>
      <name val="ＭＳ Ｐゴシック"/>
      <family val="3"/>
      <charset val="128"/>
    </font>
    <font>
      <b/>
      <sz val="12"/>
      <color theme="9" tint="0.79998168889431442"/>
      <name val="ＭＳ Ｐゴシック"/>
      <family val="3"/>
      <charset val="128"/>
    </font>
    <font>
      <b/>
      <sz val="14"/>
      <color theme="9" tint="0.59999389629810485"/>
      <name val="ＭＳ Ｐゴシック"/>
      <family val="3"/>
      <charset val="128"/>
    </font>
    <font>
      <sz val="11"/>
      <color theme="9" tint="0.79998168889431442"/>
      <name val="ＭＳ Ｐゴシック"/>
      <family val="3"/>
      <charset val="128"/>
      <scheme val="minor"/>
    </font>
    <font>
      <b/>
      <sz val="14"/>
      <color rgb="FFFFFF00"/>
      <name val="ＭＳ Ｐゴシック"/>
      <family val="3"/>
      <charset val="128"/>
    </font>
  </fonts>
  <fills count="5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rgb="FF92D050"/>
        <bgColor indexed="64"/>
      </patternFill>
    </fill>
    <fill>
      <patternFill patternType="solid">
        <fgColor theme="7" tint="0.59999389629810485"/>
        <bgColor indexed="64"/>
      </patternFill>
    </fill>
    <fill>
      <patternFill patternType="solid">
        <fgColor rgb="FF6DDDF7"/>
        <bgColor indexed="64"/>
      </patternFill>
    </fill>
    <fill>
      <patternFill patternType="solid">
        <fgColor theme="5" tint="0.59999389629810485"/>
        <bgColor indexed="64"/>
      </patternFill>
    </fill>
    <fill>
      <patternFill patternType="solid">
        <fgColor indexed="12"/>
        <bgColor indexed="64"/>
      </patternFill>
    </fill>
    <fill>
      <patternFill patternType="solid">
        <fgColor indexed="61"/>
        <bgColor indexed="64"/>
      </patternFill>
    </fill>
    <fill>
      <patternFill patternType="solid">
        <fgColor theme="3" tint="-0.249977111117893"/>
        <bgColor indexed="64"/>
      </patternFill>
    </fill>
  </fills>
  <borders count="233">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auto="1"/>
      </left>
      <right style="thick">
        <color indexed="12"/>
      </right>
      <top/>
      <bottom style="thin">
        <color auto="1"/>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medium">
        <color auto="1"/>
      </left>
      <right/>
      <top/>
      <bottom style="thin">
        <color indexed="12"/>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style="thin">
        <color indexed="12"/>
      </bottom>
      <diagonal/>
    </border>
    <border>
      <left style="medium">
        <color indexed="12"/>
      </left>
      <right style="medium">
        <color indexed="12"/>
      </right>
      <top style="thin">
        <color indexed="12"/>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3" fillId="0" borderId="0"/>
    <xf numFmtId="0" fontId="164" fillId="0" borderId="0" applyNumberFormat="0" applyFill="0" applyBorder="0" applyAlignment="0" applyProtection="0"/>
    <xf numFmtId="0" fontId="163" fillId="0" borderId="0"/>
  </cellStyleXfs>
  <cellXfs count="871">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3" xfId="2" applyFont="1" applyFill="1" applyBorder="1" applyAlignment="1">
      <alignment horizontal="center" vertical="center"/>
    </xf>
    <xf numFmtId="14" fontId="10" fillId="2" borderId="34" xfId="2" applyNumberFormat="1" applyFont="1" applyFill="1" applyBorder="1" applyAlignment="1">
      <alignment horizontal="center" vertical="center"/>
    </xf>
    <xf numFmtId="0" fontId="6" fillId="6" borderId="0" xfId="2" applyFill="1" applyAlignment="1">
      <alignment vertical="center" wrapText="1"/>
    </xf>
    <xf numFmtId="0" fontId="15" fillId="6" borderId="36" xfId="2" applyFont="1" applyFill="1" applyBorder="1" applyAlignment="1">
      <alignment vertical="center" wrapText="1"/>
    </xf>
    <xf numFmtId="0" fontId="6" fillId="6" borderId="37" xfId="2" applyFill="1" applyBorder="1" applyAlignment="1">
      <alignment vertical="center" wrapText="1"/>
    </xf>
    <xf numFmtId="0" fontId="6" fillId="6" borderId="38" xfId="2" applyFill="1" applyBorder="1" applyAlignment="1">
      <alignment vertical="center" wrapText="1"/>
    </xf>
    <xf numFmtId="0" fontId="26" fillId="0" borderId="0" xfId="19" applyFont="1" applyAlignment="1">
      <alignment horizontal="center" vertical="center"/>
    </xf>
    <xf numFmtId="0" fontId="26" fillId="0" borderId="0" xfId="19" applyFont="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4" xfId="17" applyFont="1" applyFill="1" applyBorder="1" applyAlignment="1">
      <alignment horizontal="left" vertical="center"/>
    </xf>
    <xf numFmtId="0" fontId="34" fillId="10" borderId="45" xfId="17" applyFont="1" applyFill="1" applyBorder="1" applyAlignment="1">
      <alignment horizontal="center" vertical="center"/>
    </xf>
    <xf numFmtId="0" fontId="34" fillId="10" borderId="45" xfId="2" applyFont="1" applyFill="1" applyBorder="1" applyAlignment="1">
      <alignment horizontal="center" vertical="center"/>
    </xf>
    <xf numFmtId="0" fontId="35" fillId="10" borderId="45" xfId="2" applyFont="1" applyFill="1" applyBorder="1" applyAlignment="1">
      <alignment horizontal="center" vertical="center"/>
    </xf>
    <xf numFmtId="0" fontId="35" fillId="10" borderId="46"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48"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7" xfId="1" applyFill="1" applyBorder="1" applyAlignment="1" applyProtection="1">
      <alignment vertical="center"/>
    </xf>
    <xf numFmtId="0" fontId="1" fillId="11" borderId="48"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48"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4" xfId="17" applyFont="1" applyFill="1" applyBorder="1" applyAlignment="1">
      <alignment horizontal="center" vertical="center"/>
    </xf>
    <xf numFmtId="0" fontId="57"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14" fillId="3" borderId="57" xfId="17" applyFont="1" applyFill="1" applyBorder="1" applyAlignment="1">
      <alignment horizontal="center" vertical="center" wrapText="1"/>
    </xf>
    <xf numFmtId="0" fontId="59" fillId="3" borderId="57" xfId="17" applyFont="1" applyFill="1" applyBorder="1" applyAlignment="1">
      <alignment horizontal="center" vertical="center" wrapText="1"/>
    </xf>
    <xf numFmtId="0" fontId="7" fillId="3" borderId="58" xfId="17" applyFont="1" applyFill="1" applyBorder="1" applyAlignment="1">
      <alignment horizontal="center" vertical="center" wrapText="1"/>
    </xf>
    <xf numFmtId="0" fontId="7" fillId="3" borderId="35" xfId="17" applyFont="1" applyFill="1" applyBorder="1" applyAlignment="1">
      <alignment horizontal="center" vertical="center" wrapText="1"/>
    </xf>
    <xf numFmtId="176" fontId="60" fillId="3" borderId="41" xfId="17" applyNumberFormat="1" applyFont="1" applyFill="1" applyBorder="1" applyAlignment="1">
      <alignment horizontal="center" vertical="center" wrapText="1"/>
    </xf>
    <xf numFmtId="0" fontId="60" fillId="3" borderId="41"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59" xfId="17" applyNumberFormat="1" applyFont="1" applyFill="1" applyBorder="1" applyAlignment="1">
      <alignment horizontal="center" vertical="center" wrapText="1"/>
    </xf>
    <xf numFmtId="0" fontId="60" fillId="14" borderId="59" xfId="17" applyFont="1" applyFill="1" applyBorder="1" applyAlignment="1">
      <alignment horizontal="left" vertical="center" wrapText="1"/>
    </xf>
    <xf numFmtId="0" fontId="64" fillId="15" borderId="60" xfId="17" applyFont="1" applyFill="1" applyBorder="1" applyAlignment="1">
      <alignment horizontal="center" vertical="center" wrapText="1"/>
    </xf>
    <xf numFmtId="176" fontId="62" fillId="15" borderId="60" xfId="17" applyNumberFormat="1" applyFont="1" applyFill="1" applyBorder="1" applyAlignment="1">
      <alignment horizontal="center" vertical="center" wrapText="1"/>
    </xf>
    <xf numFmtId="181" fontId="64" fillId="11" borderId="60" xfId="0" applyNumberFormat="1" applyFont="1" applyFill="1" applyBorder="1" applyAlignment="1">
      <alignment horizontal="center" vertical="center"/>
    </xf>
    <xf numFmtId="0" fontId="64" fillId="15" borderId="61" xfId="17" applyFont="1" applyFill="1" applyBorder="1" applyAlignment="1">
      <alignment horizontal="center" vertical="center" wrapText="1"/>
    </xf>
    <xf numFmtId="182" fontId="66" fillId="15" borderId="62" xfId="17" applyNumberFormat="1" applyFont="1" applyFill="1" applyBorder="1" applyAlignment="1">
      <alignment horizontal="center" vertical="center" wrapText="1"/>
    </xf>
    <xf numFmtId="0" fontId="7"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4" fillId="3" borderId="37" xfId="17" applyFont="1" applyFill="1" applyBorder="1" applyAlignment="1">
      <alignment horizontal="center" vertical="center" wrapText="1"/>
    </xf>
    <xf numFmtId="0" fontId="59"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4" xfId="2" applyFill="1" applyBorder="1" applyAlignment="1">
      <alignment vertical="top" wrapText="1"/>
    </xf>
    <xf numFmtId="0" fontId="6" fillId="2" borderId="65" xfId="2" applyFill="1" applyBorder="1" applyAlignment="1">
      <alignment vertical="top" wrapText="1"/>
    </xf>
    <xf numFmtId="0" fontId="1" fillId="2" borderId="66" xfId="2" applyFont="1" applyFill="1" applyBorder="1" applyAlignment="1">
      <alignment vertical="top" wrapText="1"/>
    </xf>
    <xf numFmtId="0" fontId="1" fillId="2" borderId="64" xfId="2" applyFont="1" applyFill="1" applyBorder="1" applyAlignment="1">
      <alignment vertical="top" wrapText="1"/>
    </xf>
    <xf numFmtId="0" fontId="1" fillId="2" borderId="63" xfId="2" applyFont="1" applyFill="1" applyBorder="1" applyAlignment="1">
      <alignment vertical="top" wrapText="1"/>
    </xf>
    <xf numFmtId="0" fontId="6" fillId="3" borderId="14" xfId="2" applyFill="1" applyBorder="1">
      <alignment vertical="center"/>
    </xf>
    <xf numFmtId="0" fontId="1" fillId="3" borderId="67" xfId="2" applyFont="1" applyFill="1" applyBorder="1" applyAlignment="1">
      <alignment vertical="top" wrapText="1"/>
    </xf>
    <xf numFmtId="0" fontId="6" fillId="17" borderId="14" xfId="2" applyFill="1" applyBorder="1">
      <alignment vertical="center"/>
    </xf>
    <xf numFmtId="0" fontId="0" fillId="0" borderId="69" xfId="0" applyBorder="1">
      <alignment vertical="center"/>
    </xf>
    <xf numFmtId="0" fontId="15" fillId="0" borderId="69" xfId="0" applyFont="1" applyBorder="1">
      <alignment vertical="center"/>
    </xf>
    <xf numFmtId="0" fontId="0" fillId="0" borderId="70" xfId="0" applyBorder="1">
      <alignment vertical="center"/>
    </xf>
    <xf numFmtId="0" fontId="0" fillId="0" borderId="50"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5" xfId="2" applyBorder="1" applyAlignment="1">
      <alignment horizontal="center" vertical="center" wrapText="1"/>
    </xf>
    <xf numFmtId="0" fontId="6" fillId="7" borderId="105"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69"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6" xfId="2" applyFont="1" applyFill="1" applyBorder="1" applyAlignment="1">
      <alignment vertical="top" wrapText="1"/>
    </xf>
    <xf numFmtId="0" fontId="79" fillId="0" borderId="0" xfId="0" applyFont="1" applyAlignment="1">
      <alignment horizontal="justify" vertical="center"/>
    </xf>
    <xf numFmtId="0" fontId="82" fillId="0" borderId="58" xfId="0" applyFont="1" applyBorder="1" applyAlignment="1">
      <alignment horizontal="justify" vertical="center" wrapText="1"/>
    </xf>
    <xf numFmtId="0" fontId="82" fillId="0" borderId="38" xfId="0" applyFont="1" applyBorder="1" applyAlignment="1">
      <alignment horizontal="justify" vertical="center" wrapText="1"/>
    </xf>
    <xf numFmtId="0" fontId="79" fillId="0" borderId="111" xfId="0" applyFont="1" applyBorder="1" applyAlignment="1">
      <alignment horizontal="center" vertical="center" wrapText="1"/>
    </xf>
    <xf numFmtId="0" fontId="79" fillId="0" borderId="38" xfId="0" applyFont="1" applyBorder="1" applyAlignment="1">
      <alignment horizontal="center" vertical="center" wrapText="1"/>
    </xf>
    <xf numFmtId="0" fontId="79" fillId="30" borderId="38" xfId="0" applyFont="1" applyFill="1" applyBorder="1" applyAlignment="1">
      <alignment horizontal="justify" vertical="center" wrapText="1"/>
    </xf>
    <xf numFmtId="0" fontId="79" fillId="0" borderId="38" xfId="0" applyFont="1" applyBorder="1" applyAlignment="1">
      <alignment horizontal="justify" vertical="center" wrapText="1"/>
    </xf>
    <xf numFmtId="0" fontId="7" fillId="31" borderId="57"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1" xfId="0" applyFont="1" applyFill="1" applyBorder="1" applyAlignment="1">
      <alignment horizontal="center" vertical="center" wrapText="1"/>
    </xf>
    <xf numFmtId="0" fontId="79" fillId="26" borderId="38" xfId="0" applyFont="1" applyFill="1" applyBorder="1" applyAlignment="1">
      <alignment horizontal="center" vertical="center" wrapText="1"/>
    </xf>
    <xf numFmtId="0" fontId="79" fillId="26" borderId="38"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1" xfId="0" applyFont="1" applyFill="1" applyBorder="1" applyAlignment="1">
      <alignment horizontal="center" vertical="center" wrapText="1"/>
    </xf>
    <xf numFmtId="0" fontId="79" fillId="22" borderId="38" xfId="0" applyFont="1" applyFill="1" applyBorder="1" applyAlignment="1">
      <alignment horizontal="center" vertical="center" wrapText="1"/>
    </xf>
    <xf numFmtId="0" fontId="79" fillId="22" borderId="38" xfId="0" applyFont="1" applyFill="1" applyBorder="1" applyAlignment="1">
      <alignment horizontal="justify" vertical="center" wrapText="1"/>
    </xf>
    <xf numFmtId="0" fontId="71" fillId="26" borderId="0" xfId="0" applyFont="1" applyFill="1" applyAlignment="1">
      <alignment vertical="top" wrapText="1"/>
    </xf>
    <xf numFmtId="0" fontId="8" fillId="0" borderId="134" xfId="1" applyFill="1" applyBorder="1" applyAlignment="1" applyProtection="1">
      <alignment vertical="center" wrapText="1"/>
    </xf>
    <xf numFmtId="0" fontId="97" fillId="0" borderId="58" xfId="0" applyFont="1" applyBorder="1" applyAlignment="1">
      <alignment horizontal="justify" vertical="center" wrapText="1"/>
    </xf>
    <xf numFmtId="0" fontId="97" fillId="0" borderId="38" xfId="0" applyFont="1" applyBorder="1" applyAlignment="1">
      <alignment horizontal="justify" vertical="center" wrapText="1"/>
    </xf>
    <xf numFmtId="0" fontId="97" fillId="30" borderId="38"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5"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26" fillId="0" borderId="0" xfId="19" applyFont="1">
      <alignment vertical="center"/>
    </xf>
    <xf numFmtId="0" fontId="18" fillId="2" borderId="43"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2" xfId="2" applyFont="1" applyFill="1" applyBorder="1" applyAlignment="1">
      <alignment horizontal="center" vertical="center" wrapText="1"/>
    </xf>
    <xf numFmtId="0" fontId="112" fillId="3" borderId="42" xfId="2" applyFont="1" applyFill="1" applyBorder="1" applyAlignment="1">
      <alignment horizontal="center" vertical="center"/>
    </xf>
    <xf numFmtId="14" fontId="112" fillId="3" borderId="41"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40"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2" fillId="3" borderId="9" xfId="2" applyFont="1" applyFill="1" applyBorder="1" applyAlignment="1">
      <alignment horizontal="center" vertical="center"/>
    </xf>
    <xf numFmtId="0" fontId="112" fillId="22" borderId="0" xfId="2" applyFont="1" applyFill="1" applyAlignment="1">
      <alignment horizontal="center" vertical="center"/>
    </xf>
    <xf numFmtId="14" fontId="112" fillId="22" borderId="0" xfId="2" applyNumberFormat="1" applyFont="1" applyFill="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117" fillId="26" borderId="113" xfId="0" applyFont="1" applyFill="1" applyBorder="1" applyAlignment="1">
      <alignment horizontal="left" vertical="center"/>
    </xf>
    <xf numFmtId="0" fontId="0" fillId="0" borderId="14" xfId="0" applyBorder="1" applyAlignment="1">
      <alignment vertical="top" wrapText="1"/>
    </xf>
    <xf numFmtId="0" fontId="24" fillId="22" borderId="39"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4"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26" fillId="37" borderId="0" xfId="0" applyFont="1" applyFill="1">
      <alignment vertical="center"/>
    </xf>
    <xf numFmtId="0" fontId="127" fillId="37" borderId="0" xfId="0" applyFont="1" applyFill="1">
      <alignment vertical="center"/>
    </xf>
    <xf numFmtId="0" fontId="128" fillId="37" borderId="0" xfId="0" applyFont="1" applyFill="1">
      <alignment vertical="center"/>
    </xf>
    <xf numFmtId="0" fontId="129"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2" fillId="27" borderId="0" xfId="0" applyNumberFormat="1" applyFont="1" applyFill="1" applyAlignment="1">
      <alignment vertical="center" wrapText="1"/>
    </xf>
    <xf numFmtId="0" fontId="122" fillId="26" borderId="0" xfId="0" applyFont="1" applyFill="1">
      <alignment vertical="center"/>
    </xf>
    <xf numFmtId="177" fontId="132" fillId="27" borderId="0" xfId="0" applyNumberFormat="1" applyFont="1" applyFill="1" applyAlignment="1">
      <alignment horizontal="right" vertical="center" wrapText="1"/>
    </xf>
    <xf numFmtId="0" fontId="133" fillId="27" borderId="0" xfId="0" applyFont="1" applyFill="1" applyAlignment="1">
      <alignment vertical="center" wrapText="1"/>
    </xf>
    <xf numFmtId="0" fontId="6" fillId="0" borderId="68" xfId="0" applyFont="1" applyBorder="1">
      <alignment vertical="center"/>
    </xf>
    <xf numFmtId="0" fontId="6" fillId="0" borderId="45" xfId="0" applyFont="1" applyBorder="1">
      <alignment vertical="center"/>
    </xf>
    <xf numFmtId="0" fontId="6" fillId="0" borderId="69" xfId="0" applyFont="1" applyBorder="1">
      <alignment vertical="center"/>
    </xf>
    <xf numFmtId="0" fontId="6" fillId="0" borderId="0" xfId="0" applyFont="1">
      <alignment vertical="center"/>
    </xf>
    <xf numFmtId="0" fontId="111" fillId="0" borderId="69" xfId="0" applyFont="1" applyBorder="1">
      <alignment vertical="center"/>
    </xf>
    <xf numFmtId="0" fontId="111" fillId="0" borderId="0" xfId="0" applyFont="1">
      <alignment vertical="center"/>
    </xf>
    <xf numFmtId="0" fontId="111" fillId="6" borderId="69" xfId="0" applyFont="1" applyFill="1" applyBorder="1">
      <alignment vertical="center"/>
    </xf>
    <xf numFmtId="0" fontId="111" fillId="6" borderId="0" xfId="0" applyFont="1" applyFill="1">
      <alignment vertical="center"/>
    </xf>
    <xf numFmtId="0" fontId="6" fillId="6" borderId="153" xfId="2" applyFill="1" applyBorder="1">
      <alignment vertical="center"/>
    </xf>
    <xf numFmtId="0" fontId="6" fillId="0" borderId="153" xfId="2" applyBorder="1">
      <alignment vertical="center"/>
    </xf>
    <xf numFmtId="3" fontId="138" fillId="22" borderId="0" xfId="0" applyNumberFormat="1" applyFont="1" applyFill="1" applyAlignment="1">
      <alignment vertical="center" wrapText="1"/>
    </xf>
    <xf numFmtId="0" fontId="114" fillId="22" borderId="151" xfId="17" applyFont="1" applyFill="1" applyBorder="1" applyAlignment="1">
      <alignment horizontal="center" vertical="center" wrapText="1"/>
    </xf>
    <xf numFmtId="14" fontId="114" fillId="22" borderId="152" xfId="17" applyNumberFormat="1" applyFont="1" applyFill="1" applyBorder="1" applyAlignment="1">
      <alignment horizontal="center" vertical="center"/>
    </xf>
    <xf numFmtId="185" fontId="138" fillId="22" borderId="0" xfId="0" applyNumberFormat="1" applyFont="1" applyFill="1" applyAlignment="1">
      <alignment horizontal="right" vertical="center" wrapText="1"/>
    </xf>
    <xf numFmtId="0" fontId="6" fillId="0" borderId="0" xfId="2" applyAlignment="1">
      <alignment horizontal="left" vertical="top"/>
    </xf>
    <xf numFmtId="0" fontId="6" fillId="38" borderId="164" xfId="2" applyFill="1" applyBorder="1" applyAlignment="1">
      <alignment horizontal="left" vertical="top"/>
    </xf>
    <xf numFmtId="0" fontId="8" fillId="38" borderId="163" xfId="1" applyFill="1" applyBorder="1" applyAlignment="1" applyProtection="1">
      <alignment horizontal="left" vertical="top"/>
    </xf>
    <xf numFmtId="14" fontId="19" fillId="3" borderId="103" xfId="2" applyNumberFormat="1" applyFont="1" applyFill="1" applyBorder="1" applyAlignment="1">
      <alignment horizontal="center" vertical="center" shrinkToFit="1"/>
    </xf>
    <xf numFmtId="14" fontId="27" fillId="3" borderId="103" xfId="1" applyNumberFormat="1" applyFont="1" applyFill="1" applyBorder="1" applyAlignment="1" applyProtection="1">
      <alignment horizontal="center" vertical="center" wrapText="1" shrinkToFit="1"/>
    </xf>
    <xf numFmtId="0" fontId="8" fillId="0" borderId="111"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0" fillId="22" borderId="0" xfId="0" applyNumberFormat="1" applyFont="1" applyFill="1" applyAlignment="1">
      <alignment horizontal="right" vertical="center"/>
    </xf>
    <xf numFmtId="185" fontId="140" fillId="0" borderId="0" xfId="0" applyNumberFormat="1" applyFont="1" applyAlignment="1">
      <alignment horizontal="right" vertical="center"/>
    </xf>
    <xf numFmtId="184" fontId="133" fillId="27" borderId="0" xfId="0" applyNumberFormat="1" applyFont="1" applyFill="1" applyAlignment="1">
      <alignment horizontal="center" vertical="center" wrapText="1"/>
    </xf>
    <xf numFmtId="184" fontId="133" fillId="27" borderId="0" xfId="0" applyNumberFormat="1" applyFont="1" applyFill="1" applyAlignment="1">
      <alignment vertical="center" wrapText="1"/>
    </xf>
    <xf numFmtId="0" fontId="144" fillId="2" borderId="64" xfId="2" applyFont="1" applyFill="1" applyBorder="1" applyAlignment="1">
      <alignment vertical="top" wrapText="1"/>
    </xf>
    <xf numFmtId="0" fontId="112" fillId="24" borderId="42" xfId="2" applyFont="1" applyFill="1" applyBorder="1" applyAlignment="1">
      <alignment horizontal="center" vertical="center"/>
    </xf>
    <xf numFmtId="0" fontId="112" fillId="24" borderId="9" xfId="2" applyFont="1" applyFill="1" applyBorder="1" applyAlignment="1">
      <alignment horizontal="center" vertical="center" wrapText="1"/>
    </xf>
    <xf numFmtId="0" fontId="112" fillId="24" borderId="40" xfId="2" applyFont="1" applyFill="1" applyBorder="1" applyAlignment="1">
      <alignment horizontal="center" vertical="center"/>
    </xf>
    <xf numFmtId="0" fontId="8" fillId="0" borderId="0" xfId="1" applyFill="1" applyBorder="1" applyAlignment="1" applyProtection="1">
      <alignment vertical="center" wrapText="1"/>
    </xf>
    <xf numFmtId="0" fontId="18" fillId="24" borderId="173" xfId="2" applyFont="1" applyFill="1" applyBorder="1" applyAlignment="1">
      <alignment horizontal="center" vertical="center" wrapText="1"/>
    </xf>
    <xf numFmtId="0" fontId="8" fillId="0" borderId="176" xfId="1" applyFill="1" applyBorder="1" applyAlignment="1" applyProtection="1">
      <alignment vertical="center" wrapText="1"/>
    </xf>
    <xf numFmtId="0" fontId="18" fillId="24" borderId="177" xfId="1" applyFont="1" applyFill="1" applyBorder="1" applyAlignment="1" applyProtection="1">
      <alignment horizontal="center" vertical="center" wrapText="1"/>
    </xf>
    <xf numFmtId="0" fontId="141" fillId="22" borderId="0" xfId="0" applyFont="1" applyFill="1" applyAlignment="1">
      <alignment vertical="center" wrapText="1"/>
    </xf>
    <xf numFmtId="0" fontId="138" fillId="22" borderId="0" xfId="0" applyFont="1" applyFill="1" applyAlignment="1">
      <alignment vertical="center" wrapText="1"/>
    </xf>
    <xf numFmtId="0" fontId="109" fillId="0" borderId="29" xfId="2" applyFont="1" applyBorder="1" applyAlignment="1">
      <alignment vertical="center" shrinkToFit="1"/>
    </xf>
    <xf numFmtId="0" fontId="148" fillId="0" borderId="0" xfId="0" applyFont="1" applyAlignment="1">
      <alignment vertical="center" wrapText="1"/>
    </xf>
    <xf numFmtId="0" fontId="149" fillId="0" borderId="0" xfId="0" applyFont="1" applyAlignment="1">
      <alignment vertical="center" wrapText="1"/>
    </xf>
    <xf numFmtId="3" fontId="136" fillId="27" borderId="0" xfId="0" applyNumberFormat="1" applyFont="1" applyFill="1">
      <alignment vertical="center"/>
    </xf>
    <xf numFmtId="3" fontId="132" fillId="27" borderId="0" xfId="0" applyNumberFormat="1" applyFont="1" applyFill="1" applyAlignment="1">
      <alignment horizontal="right" vertical="center" wrapText="1"/>
    </xf>
    <xf numFmtId="0" fontId="27" fillId="0" borderId="97" xfId="2" applyFont="1" applyBorder="1" applyAlignment="1">
      <alignment vertical="top" wrapText="1"/>
    </xf>
    <xf numFmtId="0" fontId="18" fillId="26" borderId="169" xfId="2" applyFont="1" applyFill="1" applyBorder="1" applyAlignment="1">
      <alignment horizontal="center" vertical="center" wrapText="1"/>
    </xf>
    <xf numFmtId="0" fontId="108" fillId="26" borderId="170" xfId="2" applyFont="1" applyFill="1" applyBorder="1" applyAlignment="1">
      <alignment horizontal="center" vertical="center"/>
    </xf>
    <xf numFmtId="0" fontId="108" fillId="26" borderId="171" xfId="2" applyFont="1" applyFill="1" applyBorder="1" applyAlignment="1">
      <alignment horizontal="center" vertical="center"/>
    </xf>
    <xf numFmtId="0" fontId="151" fillId="22" borderId="8" xfId="0" applyFont="1" applyFill="1" applyBorder="1" applyAlignment="1">
      <alignment horizontal="center" vertical="center" wrapText="1"/>
    </xf>
    <xf numFmtId="177" fontId="152" fillId="22" borderId="8" xfId="2" applyNumberFormat="1" applyFont="1" applyFill="1" applyBorder="1" applyAlignment="1">
      <alignment horizontal="center" vertical="center" shrinkToFit="1"/>
    </xf>
    <xf numFmtId="0" fontId="6" fillId="0" borderId="0" xfId="2" applyAlignment="1">
      <alignment horizontal="left" vertical="center"/>
    </xf>
    <xf numFmtId="177" fontId="23" fillId="24" borderId="8" xfId="2" applyNumberFormat="1" applyFont="1" applyFill="1" applyBorder="1" applyAlignment="1">
      <alignment horizontal="center" vertical="center" shrinkToFit="1"/>
    </xf>
    <xf numFmtId="0" fontId="155" fillId="6" borderId="69" xfId="0" applyFont="1" applyFill="1" applyBorder="1">
      <alignment vertical="center"/>
    </xf>
    <xf numFmtId="0" fontId="155" fillId="6" borderId="0" xfId="0" applyFont="1" applyFill="1" applyAlignment="1">
      <alignment horizontal="left" vertical="center"/>
    </xf>
    <xf numFmtId="0" fontId="155" fillId="6" borderId="0" xfId="0" applyFont="1" applyFill="1">
      <alignment vertical="center"/>
    </xf>
    <xf numFmtId="176" fontId="155" fillId="6" borderId="0" xfId="0" applyNumberFormat="1" applyFont="1" applyFill="1" applyAlignment="1">
      <alignment horizontal="left" vertical="center"/>
    </xf>
    <xf numFmtId="183" fontId="155" fillId="6" borderId="0" xfId="0" applyNumberFormat="1" applyFont="1" applyFill="1" applyAlignment="1">
      <alignment horizontal="center" vertical="center"/>
    </xf>
    <xf numFmtId="0" fontId="155" fillId="6" borderId="69" xfId="0" applyFont="1" applyFill="1" applyBorder="1" applyAlignment="1">
      <alignment vertical="top"/>
    </xf>
    <xf numFmtId="0" fontId="155" fillId="6" borderId="0" xfId="0" applyFont="1" applyFill="1" applyAlignment="1">
      <alignment vertical="top"/>
    </xf>
    <xf numFmtId="14" fontId="155" fillId="6" borderId="0" xfId="0" applyNumberFormat="1" applyFont="1" applyFill="1" applyAlignment="1">
      <alignment horizontal="left" vertical="center"/>
    </xf>
    <xf numFmtId="14" fontId="155" fillId="0" borderId="0" xfId="0" applyNumberFormat="1" applyFont="1">
      <alignment vertical="center"/>
    </xf>
    <xf numFmtId="0" fontId="156" fillId="0" borderId="0" xfId="0" applyFont="1">
      <alignment vertical="center"/>
    </xf>
    <xf numFmtId="0" fontId="8" fillId="0" borderId="186" xfId="1" applyBorder="1" applyAlignment="1" applyProtection="1">
      <alignment vertical="center"/>
    </xf>
    <xf numFmtId="0" fontId="6" fillId="0" borderId="63" xfId="2" applyBorder="1" applyAlignment="1">
      <alignmen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7"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7"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0" xfId="17" applyFont="1" applyBorder="1">
      <alignment vertical="center"/>
    </xf>
    <xf numFmtId="0" fontId="50" fillId="0" borderId="50" xfId="17" applyFont="1" applyBorder="1" applyAlignment="1">
      <alignment horizontal="right" vertical="center"/>
    </xf>
    <xf numFmtId="0" fontId="38" fillId="0" borderId="52" xfId="17" applyFont="1" applyBorder="1" applyAlignment="1">
      <alignment horizontal="center" vertical="center"/>
    </xf>
    <xf numFmtId="0" fontId="38" fillId="0" borderId="187"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8" xfId="17" applyFont="1" applyBorder="1" applyAlignment="1">
      <alignment horizontal="center" vertical="center" shrinkToFit="1"/>
    </xf>
    <xf numFmtId="0" fontId="50" fillId="0" borderId="53" xfId="17" applyFont="1" applyBorder="1" applyAlignment="1">
      <alignment vertical="center" shrinkToFit="1"/>
    </xf>
    <xf numFmtId="0" fontId="50" fillId="0" borderId="53" xfId="17" applyFont="1" applyBorder="1" applyAlignment="1">
      <alignment horizontal="center" vertical="center"/>
    </xf>
    <xf numFmtId="0" fontId="1" fillId="0" borderId="143" xfId="17" applyBorder="1" applyAlignment="1">
      <alignment horizontal="center" vertical="center" wrapText="1"/>
    </xf>
    <xf numFmtId="0" fontId="1" fillId="0" borderId="144" xfId="17" applyBorder="1" applyAlignment="1">
      <alignment horizontal="center" vertical="center"/>
    </xf>
    <xf numFmtId="0" fontId="13" fillId="0" borderId="146" xfId="2" applyFont="1" applyBorder="1" applyAlignment="1">
      <alignment horizontal="center" vertical="center" wrapText="1"/>
    </xf>
    <xf numFmtId="0" fontId="13" fillId="0" borderId="147"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0"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39"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39"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4"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4"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6"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88" xfId="16" applyFont="1" applyFill="1" applyBorder="1">
      <alignment vertical="center"/>
    </xf>
    <xf numFmtId="0" fontId="50" fillId="22" borderId="189" xfId="16" applyFont="1" applyFill="1" applyBorder="1">
      <alignment vertical="center"/>
    </xf>
    <xf numFmtId="0" fontId="10" fillId="22" borderId="189" xfId="16" applyFont="1" applyFill="1" applyBorder="1">
      <alignment vertical="center"/>
    </xf>
    <xf numFmtId="0" fontId="37" fillId="0" borderId="0" xfId="17" applyFont="1" applyAlignment="1">
      <alignment horizontal="left" vertical="center" indent="2"/>
    </xf>
    <xf numFmtId="0" fontId="137" fillId="28" borderId="0" xfId="0" applyFont="1" applyFill="1">
      <alignment vertical="center"/>
    </xf>
    <xf numFmtId="0" fontId="157" fillId="0" borderId="0" xfId="17" applyFont="1">
      <alignment vertical="center"/>
    </xf>
    <xf numFmtId="0" fontId="24" fillId="5" borderId="7" xfId="2" applyFont="1" applyFill="1" applyBorder="1" applyAlignment="1">
      <alignment horizontal="center" vertical="top" wrapText="1"/>
    </xf>
    <xf numFmtId="10" fontId="133" fillId="27" borderId="0" xfId="0" applyNumberFormat="1" applyFont="1" applyFill="1" applyAlignment="1">
      <alignment horizontal="center" vertical="center" wrapText="1"/>
    </xf>
    <xf numFmtId="3" fontId="132" fillId="27" borderId="0" xfId="0" applyNumberFormat="1" applyFont="1" applyFill="1" applyAlignment="1">
      <alignment vertical="center" wrapText="1"/>
    </xf>
    <xf numFmtId="0" fontId="1" fillId="22" borderId="0" xfId="2" applyFont="1" applyFill="1">
      <alignment vertical="center"/>
    </xf>
    <xf numFmtId="0" fontId="24" fillId="22" borderId="39" xfId="2" applyFont="1" applyFill="1" applyBorder="1" applyAlignment="1">
      <alignment horizontal="center" vertical="top" wrapText="1"/>
    </xf>
    <xf numFmtId="0" fontId="23" fillId="22" borderId="190"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4"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2" fillId="27" borderId="0" xfId="0" applyNumberFormat="1"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3" xfId="2" applyNumberFormat="1" applyFont="1" applyFill="1" applyBorder="1" applyAlignment="1">
      <alignment horizontal="center" vertical="center" wrapText="1"/>
    </xf>
    <xf numFmtId="177" fontId="13" fillId="22" borderId="104" xfId="2" applyNumberFormat="1" applyFont="1" applyFill="1" applyBorder="1" applyAlignment="1">
      <alignment horizontal="center" vertical="center" wrapText="1"/>
    </xf>
    <xf numFmtId="0" fontId="13" fillId="0" borderId="191" xfId="2" applyFont="1" applyBorder="1" applyAlignment="1">
      <alignment horizontal="center" vertical="center" wrapText="1"/>
    </xf>
    <xf numFmtId="0" fontId="13" fillId="0" borderId="192" xfId="2" applyFont="1" applyBorder="1" applyAlignment="1">
      <alignment horizontal="center" vertical="center" wrapText="1"/>
    </xf>
    <xf numFmtId="0" fontId="13" fillId="0" borderId="193" xfId="2" applyFont="1" applyBorder="1" applyAlignment="1">
      <alignment horizontal="center" vertical="center" wrapText="1"/>
    </xf>
    <xf numFmtId="0" fontId="13" fillId="0" borderId="191" xfId="2" applyFont="1" applyBorder="1" applyAlignment="1">
      <alignment horizontal="center" vertical="center"/>
    </xf>
    <xf numFmtId="0" fontId="13" fillId="6" borderId="191" xfId="2" applyFont="1" applyFill="1" applyBorder="1" applyAlignment="1">
      <alignment horizontal="center" vertical="center" wrapText="1"/>
    </xf>
    <xf numFmtId="0" fontId="151" fillId="22" borderId="154" xfId="0" applyFont="1" applyFill="1" applyBorder="1" applyAlignment="1">
      <alignment horizontal="center" vertical="center" wrapText="1"/>
    </xf>
    <xf numFmtId="0" fontId="151" fillId="22" borderId="182" xfId="0" applyFont="1" applyFill="1" applyBorder="1" applyAlignment="1">
      <alignment horizontal="center" vertical="center" wrapText="1"/>
    </xf>
    <xf numFmtId="0" fontId="165" fillId="22" borderId="190" xfId="2" applyFont="1" applyFill="1" applyBorder="1" applyAlignment="1">
      <alignment horizontal="center" vertical="center"/>
    </xf>
    <xf numFmtId="177" fontId="165" fillId="22" borderId="8" xfId="2" applyNumberFormat="1" applyFont="1" applyFill="1" applyBorder="1" applyAlignment="1">
      <alignment horizontal="center" vertical="center" shrinkToFit="1"/>
    </xf>
    <xf numFmtId="177" fontId="166" fillId="22" borderId="10" xfId="2" applyNumberFormat="1" applyFont="1" applyFill="1" applyBorder="1" applyAlignment="1">
      <alignment horizontal="center" vertical="center" shrinkToFit="1"/>
    </xf>
    <xf numFmtId="177" fontId="167" fillId="22" borderId="103" xfId="2" applyNumberFormat="1" applyFont="1" applyFill="1" applyBorder="1" applyAlignment="1">
      <alignment horizontal="center" vertical="center" wrapText="1"/>
    </xf>
    <xf numFmtId="0" fontId="123" fillId="34" borderId="194" xfId="2" applyFont="1" applyFill="1" applyBorder="1" applyAlignment="1">
      <alignment horizontal="center" vertical="center" wrapText="1"/>
    </xf>
    <xf numFmtId="0" fontId="124" fillId="34" borderId="195" xfId="2" applyFont="1" applyFill="1" applyBorder="1" applyAlignment="1">
      <alignment horizontal="center" vertical="center" wrapText="1"/>
    </xf>
    <xf numFmtId="0" fontId="160" fillId="34" borderId="195" xfId="2" applyFont="1" applyFill="1" applyBorder="1" applyAlignment="1">
      <alignment horizontal="left" vertical="center"/>
    </xf>
    <xf numFmtId="0" fontId="121" fillId="34" borderId="195" xfId="2" applyFont="1" applyFill="1" applyBorder="1" applyAlignment="1">
      <alignment horizontal="center" vertical="center"/>
    </xf>
    <xf numFmtId="0" fontId="121" fillId="34" borderId="196" xfId="2" applyFont="1" applyFill="1" applyBorder="1" applyAlignment="1">
      <alignment horizontal="center" vertical="center"/>
    </xf>
    <xf numFmtId="0" fontId="76" fillId="22" borderId="197" xfId="0" applyFont="1" applyFill="1" applyBorder="1" applyAlignment="1">
      <alignment horizontal="left" vertical="center"/>
    </xf>
    <xf numFmtId="14" fontId="76" fillId="22" borderId="197" xfId="0" applyNumberFormat="1" applyFont="1" applyFill="1" applyBorder="1" applyAlignment="1">
      <alignment horizontal="left" vertical="center"/>
    </xf>
    <xf numFmtId="0" fontId="103" fillId="0" borderId="135" xfId="0" applyFont="1" applyBorder="1" applyAlignment="1">
      <alignment horizontal="center" vertical="center" wrapText="1"/>
    </xf>
    <xf numFmtId="184" fontId="154" fillId="41" borderId="0" xfId="0" applyNumberFormat="1" applyFont="1" applyFill="1" applyAlignment="1">
      <alignment horizontal="center" vertical="center" wrapText="1"/>
    </xf>
    <xf numFmtId="177" fontId="23" fillId="22" borderId="8" xfId="2" applyNumberFormat="1" applyFont="1" applyFill="1" applyBorder="1" applyAlignment="1">
      <alignment horizontal="center" vertical="center" shrinkToFit="1"/>
    </xf>
    <xf numFmtId="0" fontId="146" fillId="42" borderId="0" xfId="0" applyFont="1" applyFill="1" applyAlignment="1">
      <alignment horizontal="center" vertical="center" wrapText="1"/>
    </xf>
    <xf numFmtId="0" fontId="145" fillId="42" borderId="110" xfId="0" applyFont="1" applyFill="1" applyBorder="1" applyAlignment="1">
      <alignment horizontal="center" vertical="center" wrapText="1"/>
    </xf>
    <xf numFmtId="0" fontId="112" fillId="24" borderId="27" xfId="2" applyFont="1" applyFill="1" applyBorder="1" applyAlignment="1">
      <alignment horizontal="center" vertical="center"/>
    </xf>
    <xf numFmtId="14" fontId="112" fillId="24" borderId="28" xfId="2" applyNumberFormat="1" applyFont="1" applyFill="1" applyBorder="1" applyAlignment="1">
      <alignment horizontal="center" vertical="center"/>
    </xf>
    <xf numFmtId="14" fontId="112" fillId="24" borderId="1" xfId="2" applyNumberFormat="1" applyFont="1" applyFill="1" applyBorder="1" applyAlignment="1">
      <alignment horizontal="center" vertical="center" wrapText="1"/>
    </xf>
    <xf numFmtId="0" fontId="112" fillId="24" borderId="2" xfId="2" applyFont="1" applyFill="1" applyBorder="1" applyAlignment="1">
      <alignment horizontal="center" vertical="center" shrinkToFit="1"/>
    </xf>
    <xf numFmtId="0" fontId="18" fillId="26" borderId="43" xfId="2" applyFont="1" applyFill="1" applyBorder="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14" fontId="114" fillId="0" borderId="152" xfId="17" applyNumberFormat="1" applyFont="1" applyBorder="1" applyAlignment="1">
      <alignment horizontal="center" vertical="center"/>
    </xf>
    <xf numFmtId="0" fontId="1" fillId="0" borderId="151" xfId="17" applyBorder="1" applyAlignment="1">
      <alignment horizontal="center" vertical="center" wrapText="1"/>
    </xf>
    <xf numFmtId="0" fontId="13" fillId="22" borderId="151" xfId="17" applyFont="1" applyFill="1" applyBorder="1" applyAlignment="1">
      <alignment horizontal="center" vertical="center" wrapText="1"/>
    </xf>
    <xf numFmtId="14" fontId="13" fillId="22" borderId="152" xfId="17" applyNumberFormat="1" applyFont="1" applyFill="1" applyBorder="1" applyAlignment="1">
      <alignment horizontal="center" vertical="center"/>
    </xf>
    <xf numFmtId="0" fontId="37" fillId="22" borderId="151" xfId="17" applyFont="1" applyFill="1" applyBorder="1" applyAlignment="1">
      <alignment horizontal="center" vertical="center" wrapText="1"/>
    </xf>
    <xf numFmtId="14" fontId="37" fillId="22" borderId="152" xfId="17" applyNumberFormat="1" applyFont="1" applyFill="1" applyBorder="1" applyAlignment="1">
      <alignment horizontal="center" vertical="center"/>
    </xf>
    <xf numFmtId="0" fontId="1" fillId="22" borderId="151" xfId="17" applyFill="1" applyBorder="1" applyAlignment="1">
      <alignment horizontal="center" vertical="center" wrapText="1"/>
    </xf>
    <xf numFmtId="14" fontId="1" fillId="22" borderId="152"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2"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14" fontId="114" fillId="22" borderId="152" xfId="17" applyNumberFormat="1" applyFont="1" applyFill="1" applyBorder="1" applyAlignment="1">
      <alignment horizontal="center" vertical="center" wrapText="1"/>
    </xf>
    <xf numFmtId="0" fontId="118" fillId="22" borderId="0" xfId="0" applyFont="1" applyFill="1" applyAlignment="1">
      <alignment horizontal="center" vertical="center"/>
    </xf>
    <xf numFmtId="0" fontId="76" fillId="22" borderId="0" xfId="0" applyFont="1" applyFill="1" applyAlignment="1">
      <alignment horizontal="center" vertical="center" wrapText="1"/>
    </xf>
    <xf numFmtId="0" fontId="159" fillId="0" borderId="0" xfId="0" applyFont="1">
      <alignment vertical="center"/>
    </xf>
    <xf numFmtId="0" fontId="168" fillId="0" borderId="0" xfId="0" applyFont="1" applyAlignment="1">
      <alignment vertical="center" wrapText="1"/>
    </xf>
    <xf numFmtId="0" fontId="8" fillId="0" borderId="198" xfId="1" applyBorder="1" applyAlignment="1" applyProtection="1">
      <alignment vertical="center"/>
    </xf>
    <xf numFmtId="0" fontId="41" fillId="0" borderId="0" xfId="17" applyFont="1" applyAlignment="1">
      <alignment horizontal="center" vertical="center"/>
    </xf>
    <xf numFmtId="0" fontId="155" fillId="6" borderId="0" xfId="0" applyFont="1" applyFill="1" applyAlignment="1">
      <alignment horizontal="left" vertical="top"/>
    </xf>
    <xf numFmtId="0" fontId="76" fillId="22" borderId="0" xfId="0" applyFont="1" applyFill="1" applyAlignment="1">
      <alignment horizontal="center" vertical="center"/>
    </xf>
    <xf numFmtId="0" fontId="158" fillId="27" borderId="0" xfId="0" applyFont="1" applyFill="1" applyAlignment="1">
      <alignment horizontal="left" vertical="center" wrapText="1"/>
    </xf>
    <xf numFmtId="0" fontId="158" fillId="41" borderId="0" xfId="0" applyFont="1" applyFill="1" applyAlignment="1">
      <alignment horizontal="left" vertical="center" wrapText="1"/>
    </xf>
    <xf numFmtId="0" fontId="158" fillId="41" borderId="0" xfId="0" applyFont="1" applyFill="1" applyAlignment="1">
      <alignment horizontal="left" vertical="center" shrinkToFit="1"/>
    </xf>
    <xf numFmtId="0" fontId="172" fillId="24" borderId="179" xfId="1" applyFont="1" applyFill="1" applyBorder="1" applyAlignment="1" applyProtection="1">
      <alignment horizontal="center" vertical="center" wrapText="1"/>
    </xf>
    <xf numFmtId="0" fontId="18" fillId="2" borderId="200" xfId="2" applyFont="1" applyFill="1" applyBorder="1" applyAlignment="1">
      <alignment horizontal="center" vertical="center" wrapText="1"/>
    </xf>
    <xf numFmtId="0" fontId="170" fillId="22" borderId="0" xfId="17" applyFont="1" applyFill="1" applyAlignment="1">
      <alignment horizontal="left" vertical="center"/>
    </xf>
    <xf numFmtId="3" fontId="148" fillId="0" borderId="0" xfId="0" applyNumberFormat="1" applyFont="1" applyAlignment="1">
      <alignment vertical="center" wrapText="1"/>
    </xf>
    <xf numFmtId="0" fontId="111" fillId="22" borderId="0" xfId="0" applyFont="1" applyFill="1">
      <alignment vertical="center"/>
    </xf>
    <xf numFmtId="3" fontId="174" fillId="27" borderId="0" xfId="0" applyNumberFormat="1" applyFont="1" applyFill="1" applyAlignment="1">
      <alignment vertical="top" wrapText="1"/>
    </xf>
    <xf numFmtId="0" fontId="173" fillId="27" borderId="0" xfId="0" applyFont="1" applyFill="1" applyAlignment="1">
      <alignment vertical="top" wrapText="1"/>
    </xf>
    <xf numFmtId="0" fontId="175" fillId="22" borderId="0" xfId="0" applyFont="1" applyFill="1" applyAlignment="1">
      <alignment vertical="top" wrapText="1"/>
    </xf>
    <xf numFmtId="0" fontId="169" fillId="27" borderId="0" xfId="0" applyFont="1" applyFill="1" applyAlignment="1">
      <alignment horizontal="left" vertical="center" shrinkToFit="1"/>
    </xf>
    <xf numFmtId="3" fontId="0" fillId="0" borderId="0" xfId="0" applyNumberFormat="1">
      <alignment vertical="center"/>
    </xf>
    <xf numFmtId="0" fontId="108" fillId="0" borderId="0" xfId="2" applyFont="1" applyAlignment="1">
      <alignment vertical="top" wrapText="1"/>
    </xf>
    <xf numFmtId="0" fontId="142" fillId="22" borderId="151" xfId="17" applyFont="1" applyFill="1" applyBorder="1" applyAlignment="1">
      <alignment horizontal="center" vertical="center" wrapText="1"/>
    </xf>
    <xf numFmtId="3" fontId="72" fillId="27" borderId="0" xfId="0" applyNumberFormat="1" applyFont="1" applyFill="1" applyAlignment="1">
      <alignment vertical="top" wrapText="1"/>
    </xf>
    <xf numFmtId="0" fontId="143" fillId="24" borderId="0" xfId="0" applyFont="1" applyFill="1" applyAlignment="1">
      <alignment horizontal="center" vertical="center" shrinkToFit="1"/>
    </xf>
    <xf numFmtId="0" fontId="8" fillId="0" borderId="208" xfId="1" applyBorder="1" applyAlignment="1" applyProtection="1">
      <alignment vertical="center" wrapText="1"/>
    </xf>
    <xf numFmtId="14" fontId="112" fillId="24" borderId="41" xfId="2" applyNumberFormat="1" applyFont="1" applyFill="1" applyBorder="1" applyAlignment="1">
      <alignment horizontal="center" vertical="center"/>
    </xf>
    <xf numFmtId="14" fontId="112" fillId="24" borderId="1" xfId="2" applyNumberFormat="1" applyFont="1" applyFill="1" applyBorder="1" applyAlignment="1">
      <alignment horizontal="center" vertical="center"/>
    </xf>
    <xf numFmtId="14" fontId="112" fillId="24" borderId="2" xfId="2" applyNumberFormat="1" applyFont="1" applyFill="1" applyBorder="1" applyAlignment="1">
      <alignment horizontal="center" vertical="center"/>
    </xf>
    <xf numFmtId="0" fontId="8" fillId="0" borderId="199" xfId="1" applyFill="1" applyBorder="1" applyAlignment="1" applyProtection="1">
      <alignment vertical="center" wrapText="1"/>
    </xf>
    <xf numFmtId="0" fontId="132" fillId="27" borderId="0" xfId="0" applyFont="1" applyFill="1" applyAlignment="1">
      <alignment horizontal="left" vertical="center" wrapText="1"/>
    </xf>
    <xf numFmtId="180" fontId="50" fillId="13" borderId="209"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6" xfId="1" applyBorder="1" applyAlignment="1" applyProtection="1">
      <alignment vertical="center" wrapText="1"/>
    </xf>
    <xf numFmtId="0" fontId="182" fillId="0" borderId="175" xfId="1" applyFont="1" applyFill="1" applyBorder="1" applyAlignment="1" applyProtection="1">
      <alignment vertical="top" wrapText="1"/>
    </xf>
    <xf numFmtId="0" fontId="182" fillId="0" borderId="168" xfId="1" applyFont="1" applyBorder="1" applyAlignment="1" applyProtection="1">
      <alignment horizontal="left" vertical="top" wrapText="1"/>
    </xf>
    <xf numFmtId="0" fontId="183"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184" fontId="154" fillId="43" borderId="0" xfId="0" applyNumberFormat="1" applyFont="1" applyFill="1" applyAlignment="1">
      <alignment vertical="center" wrapText="1"/>
    </xf>
    <xf numFmtId="0" fontId="147" fillId="45" borderId="99" xfId="2" applyFont="1" applyFill="1" applyBorder="1" applyAlignment="1">
      <alignment horizontal="center" vertical="center" wrapText="1" shrinkToFit="1"/>
    </xf>
    <xf numFmtId="0" fontId="21" fillId="0" borderId="96" xfId="1" applyFont="1" applyBorder="1" applyAlignment="1" applyProtection="1">
      <alignment vertical="top" wrapText="1"/>
    </xf>
    <xf numFmtId="14" fontId="142" fillId="22" borderId="152" xfId="17" applyNumberFormat="1" applyFont="1" applyFill="1" applyBorder="1" applyAlignment="1">
      <alignment horizontal="center" vertical="center" wrapText="1"/>
    </xf>
    <xf numFmtId="3" fontId="184" fillId="27" borderId="0" xfId="0" applyNumberFormat="1" applyFont="1" applyFill="1" applyAlignment="1">
      <alignment vertical="center" wrapText="1"/>
    </xf>
    <xf numFmtId="0" fontId="8" fillId="0" borderId="0" xfId="1" applyFill="1" applyAlignment="1" applyProtection="1">
      <alignment vertical="center"/>
    </xf>
    <xf numFmtId="0" fontId="21" fillId="0" borderId="134" xfId="1" applyFont="1" applyFill="1" applyBorder="1" applyAlignment="1" applyProtection="1">
      <alignment horizontal="left" vertical="top" wrapText="1"/>
    </xf>
    <xf numFmtId="0" fontId="112" fillId="3" borderId="9" xfId="2" applyFont="1" applyFill="1" applyBorder="1" applyAlignment="1">
      <alignment horizontal="center" vertical="center" wrapText="1" shrinkToFit="1"/>
    </xf>
    <xf numFmtId="0" fontId="132" fillId="27" borderId="0" xfId="0" applyFont="1" applyFill="1" applyAlignment="1">
      <alignment vertical="top" wrapText="1"/>
    </xf>
    <xf numFmtId="3" fontId="185" fillId="27" borderId="0" xfId="0" applyNumberFormat="1" applyFont="1" applyFill="1">
      <alignment vertical="center"/>
    </xf>
    <xf numFmtId="0" fontId="186" fillId="0" borderId="0" xfId="0" applyFont="1" applyAlignment="1">
      <alignment horizontal="left" vertical="center" wrapText="1"/>
    </xf>
    <xf numFmtId="185" fontId="187" fillId="0" borderId="0" xfId="0" applyNumberFormat="1" applyFont="1" applyAlignment="1">
      <alignment horizontal="left" vertical="center"/>
    </xf>
    <xf numFmtId="0" fontId="8" fillId="22" borderId="0" xfId="1" applyFill="1" applyBorder="1" applyAlignment="1" applyProtection="1">
      <alignment vertical="center" wrapText="1"/>
    </xf>
    <xf numFmtId="14" fontId="112" fillId="24" borderId="155" xfId="2" applyNumberFormat="1" applyFont="1" applyFill="1" applyBorder="1" applyAlignment="1">
      <alignment vertical="center" shrinkToFit="1"/>
    </xf>
    <xf numFmtId="0" fontId="182" fillId="22" borderId="168" xfId="1" applyFont="1" applyFill="1" applyBorder="1" applyAlignment="1" applyProtection="1">
      <alignment horizontal="left" vertical="top" wrapText="1"/>
    </xf>
    <xf numFmtId="0" fontId="28" fillId="24" borderId="212" xfId="0" applyFont="1" applyFill="1" applyBorder="1" applyAlignment="1">
      <alignment horizontal="center" vertical="center" wrapText="1"/>
    </xf>
    <xf numFmtId="14" fontId="29" fillId="24" borderId="213" xfId="2" applyNumberFormat="1" applyFont="1" applyFill="1" applyBorder="1" applyAlignment="1">
      <alignment horizontal="center" vertical="center" shrinkToFit="1"/>
    </xf>
    <xf numFmtId="0" fontId="108" fillId="24" borderId="214" xfId="2" applyFont="1" applyFill="1" applyBorder="1">
      <alignment vertical="center"/>
    </xf>
    <xf numFmtId="0" fontId="188" fillId="0" borderId="156" xfId="0" applyFont="1" applyBorder="1" applyAlignment="1">
      <alignment horizontal="left" vertical="top" wrapText="1"/>
    </xf>
    <xf numFmtId="14" fontId="108" fillId="24" borderId="215" xfId="1" applyNumberFormat="1" applyFont="1" applyFill="1" applyBorder="1" applyAlignment="1" applyProtection="1">
      <alignment vertical="center" wrapText="1"/>
    </xf>
    <xf numFmtId="0" fontId="8" fillId="0" borderId="216" xfId="1" applyFill="1" applyBorder="1" applyAlignment="1" applyProtection="1">
      <alignment vertical="center"/>
    </xf>
    <xf numFmtId="14" fontId="108" fillId="24" borderId="217" xfId="1" applyNumberFormat="1" applyFont="1" applyFill="1" applyBorder="1" applyAlignment="1" applyProtection="1">
      <alignment vertical="center" wrapText="1"/>
    </xf>
    <xf numFmtId="0" fontId="176" fillId="22" borderId="218" xfId="0" applyFont="1" applyFill="1" applyBorder="1" applyAlignment="1">
      <alignment horizontal="left" vertical="center"/>
    </xf>
    <xf numFmtId="14" fontId="76" fillId="22" borderId="219" xfId="0" applyNumberFormat="1" applyFont="1" applyFill="1" applyBorder="1" applyAlignment="1">
      <alignment horizontal="left" vertical="center"/>
    </xf>
    <xf numFmtId="0" fontId="189" fillId="0" borderId="0" xfId="0" applyFont="1" applyAlignment="1">
      <alignment horizontal="left" vertical="center" wrapText="1"/>
    </xf>
    <xf numFmtId="0" fontId="112" fillId="3" borderId="9" xfId="2" applyFont="1" applyFill="1" applyBorder="1" applyAlignment="1">
      <alignment horizontal="center" vertical="center" wrapText="1"/>
    </xf>
    <xf numFmtId="177" fontId="136" fillId="27" borderId="0" xfId="0" applyNumberFormat="1" applyFont="1" applyFill="1" applyAlignment="1">
      <alignment horizontal="right" vertical="center" wrapText="1"/>
    </xf>
    <xf numFmtId="0" fontId="177" fillId="27" borderId="0" xfId="0" applyFont="1" applyFill="1" applyAlignment="1">
      <alignment vertical="top" wrapText="1"/>
    </xf>
    <xf numFmtId="0" fontId="180" fillId="43" borderId="0" xfId="0" applyFont="1" applyFill="1" applyAlignment="1">
      <alignment vertical="center" wrapText="1"/>
    </xf>
    <xf numFmtId="0" fontId="190" fillId="0" borderId="175" xfId="1" applyFont="1" applyFill="1" applyBorder="1" applyAlignment="1" applyProtection="1">
      <alignment vertical="top" wrapText="1"/>
    </xf>
    <xf numFmtId="0" fontId="91" fillId="26" borderId="0" xfId="2" applyFont="1" applyFill="1">
      <alignment vertical="center"/>
    </xf>
    <xf numFmtId="177" fontId="158" fillId="43" borderId="0" xfId="0" applyNumberFormat="1" applyFont="1" applyFill="1" applyAlignment="1">
      <alignment vertical="center" wrapText="1"/>
    </xf>
    <xf numFmtId="184" fontId="158" fillId="43" borderId="0" xfId="0" applyNumberFormat="1" applyFont="1" applyFill="1" applyAlignment="1">
      <alignment vertical="center" wrapText="1"/>
    </xf>
    <xf numFmtId="3" fontId="158" fillId="43" borderId="0" xfId="0" applyNumberFormat="1" applyFont="1" applyFill="1" applyAlignment="1">
      <alignment vertical="center" wrapText="1"/>
    </xf>
    <xf numFmtId="56" fontId="108" fillId="24" borderId="214" xfId="2" applyNumberFormat="1" applyFont="1" applyFill="1" applyBorder="1">
      <alignment vertical="center"/>
    </xf>
    <xf numFmtId="0" fontId="193" fillId="24" borderId="0" xfId="0" applyFont="1" applyFill="1" applyAlignment="1">
      <alignment horizontal="center" vertical="center" wrapText="1"/>
    </xf>
    <xf numFmtId="0" fontId="190" fillId="0" borderId="210" xfId="1" applyFont="1" applyFill="1" applyBorder="1" applyAlignment="1" applyProtection="1">
      <alignment horizontal="left" vertical="top" wrapText="1"/>
    </xf>
    <xf numFmtId="0" fontId="178" fillId="0" borderId="8" xfId="0" applyFont="1" applyBorder="1" applyAlignment="1">
      <alignment horizontal="center" vertical="center" wrapText="1"/>
    </xf>
    <xf numFmtId="0" fontId="0" fillId="46" borderId="0" xfId="0" applyFill="1">
      <alignment vertical="center"/>
    </xf>
    <xf numFmtId="0" fontId="194" fillId="46" borderId="0" xfId="0" applyFont="1" applyFill="1">
      <alignment vertical="center"/>
    </xf>
    <xf numFmtId="0" fontId="195" fillId="46" borderId="0" xfId="1" applyFont="1" applyFill="1" applyAlignment="1" applyProtection="1">
      <alignment vertical="center"/>
    </xf>
    <xf numFmtId="0" fontId="8" fillId="0" borderId="0" xfId="1" applyAlignment="1" applyProtection="1">
      <alignment vertical="center"/>
    </xf>
    <xf numFmtId="0" fontId="196" fillId="43" borderId="0" xfId="0" applyFont="1" applyFill="1" applyAlignment="1">
      <alignment horizontal="left" vertical="center"/>
    </xf>
    <xf numFmtId="177" fontId="198" fillId="43" borderId="0" xfId="0" applyNumberFormat="1" applyFont="1" applyFill="1">
      <alignment vertical="center"/>
    </xf>
    <xf numFmtId="184" fontId="154" fillId="44" borderId="0" xfId="0" applyNumberFormat="1" applyFont="1" applyFill="1" applyAlignment="1">
      <alignment horizontal="center" vertical="center" wrapText="1"/>
    </xf>
    <xf numFmtId="14" fontId="112" fillId="24" borderId="1" xfId="2" applyNumberFormat="1" applyFont="1" applyFill="1" applyBorder="1" applyAlignment="1">
      <alignment vertical="center" wrapText="1" shrinkToFit="1"/>
    </xf>
    <xf numFmtId="0" fontId="199" fillId="0" borderId="0" xfId="0" applyFont="1" applyAlignment="1">
      <alignment horizontal="left" vertical="top" wrapText="1"/>
    </xf>
    <xf numFmtId="0" fontId="8" fillId="0" borderId="220" xfId="1" applyBorder="1" applyAlignment="1" applyProtection="1">
      <alignment vertical="center"/>
    </xf>
    <xf numFmtId="0" fontId="182" fillId="0" borderId="0" xfId="0" applyFont="1" applyAlignment="1">
      <alignment horizontal="left" vertical="top" wrapText="1"/>
    </xf>
    <xf numFmtId="0" fontId="18" fillId="24" borderId="221" xfId="2" applyFont="1" applyFill="1" applyBorder="1" applyAlignment="1">
      <alignment horizontal="center" vertical="center" wrapText="1"/>
    </xf>
    <xf numFmtId="0" fontId="122" fillId="24" borderId="0" xfId="0" quotePrefix="1" applyFont="1" applyFill="1">
      <alignment vertical="center"/>
    </xf>
    <xf numFmtId="0" fontId="200" fillId="6" borderId="18" xfId="2" applyFont="1" applyFill="1" applyBorder="1">
      <alignment vertical="center"/>
    </xf>
    <xf numFmtId="0" fontId="138" fillId="0" borderId="0" xfId="0" applyFont="1" applyAlignment="1">
      <alignment vertical="center" wrapText="1"/>
    </xf>
    <xf numFmtId="3" fontId="197" fillId="43" borderId="0" xfId="0" applyNumberFormat="1" applyFont="1" applyFill="1" applyAlignment="1">
      <alignment vertical="center" wrapText="1"/>
    </xf>
    <xf numFmtId="0" fontId="182" fillId="0" borderId="168" xfId="0" applyFont="1" applyBorder="1" applyAlignment="1">
      <alignment horizontal="left" vertical="top" wrapText="1"/>
    </xf>
    <xf numFmtId="0" fontId="76" fillId="0" borderId="0" xfId="0" applyFont="1">
      <alignment vertical="center"/>
    </xf>
    <xf numFmtId="0" fontId="8" fillId="0" borderId="222" xfId="1" applyBorder="1" applyAlignment="1" applyProtection="1">
      <alignment vertical="center"/>
    </xf>
    <xf numFmtId="0" fontId="204" fillId="6" borderId="15" xfId="2" applyFont="1" applyFill="1" applyBorder="1">
      <alignment vertical="center"/>
    </xf>
    <xf numFmtId="0" fontId="203" fillId="0" borderId="153" xfId="0" applyFont="1" applyBorder="1">
      <alignment vertical="center"/>
    </xf>
    <xf numFmtId="0" fontId="202" fillId="0" borderId="0" xfId="0" applyFont="1" applyAlignment="1">
      <alignment vertical="top" wrapText="1"/>
    </xf>
    <xf numFmtId="0" fontId="103" fillId="47" borderId="135" xfId="0" applyFont="1" applyFill="1" applyBorder="1" applyAlignment="1">
      <alignment horizontal="center" vertical="center" wrapText="1"/>
    </xf>
    <xf numFmtId="185" fontId="140" fillId="0" borderId="0" xfId="0" applyNumberFormat="1" applyFont="1" applyAlignment="1">
      <alignment horizontal="left" vertical="top"/>
    </xf>
    <xf numFmtId="0" fontId="186" fillId="0" borderId="0" xfId="0" applyFont="1" applyAlignment="1">
      <alignment horizontal="left" vertical="top" wrapText="1"/>
    </xf>
    <xf numFmtId="184" fontId="158" fillId="27" borderId="0" xfId="0" applyNumberFormat="1" applyFont="1" applyFill="1" applyAlignment="1">
      <alignment vertical="center" wrapText="1"/>
    </xf>
    <xf numFmtId="177" fontId="158" fillId="27" borderId="0" xfId="0" applyNumberFormat="1" applyFont="1" applyFill="1" applyAlignment="1">
      <alignment horizontal="right" vertical="center" wrapText="1"/>
    </xf>
    <xf numFmtId="184" fontId="169" fillId="27" borderId="0" xfId="0" applyNumberFormat="1" applyFont="1" applyFill="1" applyAlignment="1">
      <alignment vertical="center" wrapText="1"/>
    </xf>
    <xf numFmtId="0" fontId="201" fillId="45" borderId="0" xfId="0" applyFont="1" applyFill="1" applyAlignment="1">
      <alignment horizontal="center" vertical="center" wrapText="1"/>
    </xf>
    <xf numFmtId="0" fontId="205" fillId="46" borderId="0" xfId="0" applyFont="1" applyFill="1">
      <alignment vertical="center"/>
    </xf>
    <xf numFmtId="0" fontId="206" fillId="46" borderId="0" xfId="0" applyFont="1" applyFill="1">
      <alignment vertical="center"/>
    </xf>
    <xf numFmtId="0" fontId="182" fillId="0" borderId="223" xfId="1" applyFont="1" applyFill="1" applyBorder="1" applyAlignment="1" applyProtection="1">
      <alignment vertical="top" wrapText="1"/>
    </xf>
    <xf numFmtId="0" fontId="112" fillId="3" borderId="9" xfId="2" applyFont="1" applyFill="1" applyBorder="1" applyAlignment="1">
      <alignment horizontal="center" vertical="center" shrinkToFit="1"/>
    </xf>
    <xf numFmtId="0" fontId="113" fillId="3" borderId="9" xfId="2" applyFont="1" applyFill="1" applyBorder="1" applyAlignment="1">
      <alignment horizontal="center" vertical="center"/>
    </xf>
    <xf numFmtId="0" fontId="25" fillId="22" borderId="0" xfId="2" applyFont="1" applyFill="1">
      <alignment vertical="center"/>
    </xf>
    <xf numFmtId="0" fontId="8" fillId="0" borderId="2" xfId="1" applyFill="1" applyBorder="1" applyAlignment="1" applyProtection="1">
      <alignment horizontal="left" vertical="top" wrapText="1"/>
    </xf>
    <xf numFmtId="0" fontId="190" fillId="0" borderId="224" xfId="1" applyFont="1" applyFill="1" applyBorder="1" applyAlignment="1" applyProtection="1">
      <alignment horizontal="left" vertical="top" wrapText="1"/>
    </xf>
    <xf numFmtId="0" fontId="190" fillId="0" borderId="223" xfId="1" applyFont="1" applyFill="1" applyBorder="1" applyAlignment="1" applyProtection="1">
      <alignment vertical="top" wrapText="1"/>
    </xf>
    <xf numFmtId="0" fontId="192" fillId="0" borderId="223" xfId="1" applyFont="1" applyFill="1" applyBorder="1" applyAlignment="1" applyProtection="1">
      <alignment vertical="top" wrapText="1"/>
    </xf>
    <xf numFmtId="0" fontId="207" fillId="0" borderId="0" xfId="1" applyFont="1" applyAlignment="1" applyProtection="1">
      <alignment horizontal="left" vertical="top" wrapText="1"/>
    </xf>
    <xf numFmtId="3" fontId="132" fillId="27" borderId="226" xfId="0" applyNumberFormat="1" applyFont="1" applyFill="1" applyBorder="1" applyAlignment="1">
      <alignment horizontal="right" vertical="center" wrapText="1"/>
    </xf>
    <xf numFmtId="184" fontId="132" fillId="27" borderId="226" xfId="0" applyNumberFormat="1" applyFont="1" applyFill="1" applyBorder="1" applyAlignment="1">
      <alignment vertical="center" wrapText="1"/>
    </xf>
    <xf numFmtId="3" fontId="136" fillId="27" borderId="226" xfId="0" applyNumberFormat="1" applyFont="1" applyFill="1" applyBorder="1" applyAlignment="1">
      <alignment horizontal="right" vertical="center"/>
    </xf>
    <xf numFmtId="184" fontId="133" fillId="27" borderId="226" xfId="0" applyNumberFormat="1" applyFont="1" applyFill="1" applyBorder="1" applyAlignment="1">
      <alignment horizontal="center" vertical="center" wrapText="1"/>
    </xf>
    <xf numFmtId="3" fontId="153" fillId="27" borderId="0" xfId="0" applyNumberFormat="1" applyFont="1" applyFill="1" applyAlignment="1">
      <alignment vertical="center" wrapText="1"/>
    </xf>
    <xf numFmtId="177" fontId="133" fillId="27" borderId="0" xfId="0" applyNumberFormat="1" applyFont="1" applyFill="1" applyAlignment="1">
      <alignment horizontal="right" vertical="center" wrapText="1"/>
    </xf>
    <xf numFmtId="3" fontId="133" fillId="27" borderId="231" xfId="0" applyNumberFormat="1" applyFont="1" applyFill="1" applyBorder="1">
      <alignment vertical="center"/>
    </xf>
    <xf numFmtId="184" fontId="132" fillId="27" borderId="231" xfId="0" applyNumberFormat="1" applyFont="1" applyFill="1" applyBorder="1" applyAlignment="1">
      <alignment vertical="center" wrapText="1"/>
    </xf>
    <xf numFmtId="3" fontId="136" fillId="27" borderId="231" xfId="0" applyNumberFormat="1" applyFont="1" applyFill="1" applyBorder="1" applyAlignment="1">
      <alignment vertical="center" wrapText="1"/>
    </xf>
    <xf numFmtId="184" fontId="209" fillId="27" borderId="227" xfId="0" applyNumberFormat="1" applyFont="1" applyFill="1" applyBorder="1" applyAlignment="1">
      <alignment vertical="center" wrapText="1"/>
    </xf>
    <xf numFmtId="184" fontId="209" fillId="27" borderId="229" xfId="0" applyNumberFormat="1" applyFont="1" applyFill="1" applyBorder="1" applyAlignment="1">
      <alignment vertical="center" wrapText="1"/>
    </xf>
    <xf numFmtId="184" fontId="209" fillId="27" borderId="232" xfId="0" applyNumberFormat="1" applyFont="1" applyFill="1" applyBorder="1" applyAlignment="1">
      <alignment vertical="center" wrapText="1"/>
    </xf>
    <xf numFmtId="0" fontId="132" fillId="27" borderId="225" xfId="0" applyFont="1" applyFill="1" applyBorder="1" applyAlignment="1">
      <alignment horizontal="left" vertical="center" wrapText="1"/>
    </xf>
    <xf numFmtId="0" fontId="132" fillId="27" borderId="228" xfId="0" applyFont="1" applyFill="1" applyBorder="1" applyAlignment="1">
      <alignment horizontal="left" vertical="center" wrapText="1"/>
    </xf>
    <xf numFmtId="0" fontId="132" fillId="27" borderId="230" xfId="0" applyFont="1" applyFill="1" applyBorder="1" applyAlignment="1">
      <alignment horizontal="left" vertical="center" shrinkToFit="1"/>
    </xf>
    <xf numFmtId="0" fontId="158" fillId="27" borderId="0" xfId="0" applyFont="1" applyFill="1" applyAlignment="1">
      <alignment horizontal="left" vertical="center"/>
    </xf>
    <xf numFmtId="184" fontId="125" fillId="27" borderId="0" xfId="0" applyNumberFormat="1" applyFont="1" applyFill="1" applyAlignment="1">
      <alignment horizontal="center" vertical="center" wrapText="1"/>
    </xf>
    <xf numFmtId="184" fontId="154" fillId="27" borderId="0" xfId="0" applyNumberFormat="1" applyFont="1" applyFill="1" applyAlignment="1">
      <alignment horizontal="center" vertical="center" wrapText="1"/>
    </xf>
    <xf numFmtId="184" fontId="154" fillId="27" borderId="231" xfId="0" applyNumberFormat="1" applyFont="1" applyFill="1" applyBorder="1" applyAlignment="1">
      <alignment horizontal="center" vertical="center" wrapText="1"/>
    </xf>
    <xf numFmtId="184" fontId="133" fillId="43" borderId="0" xfId="0" applyNumberFormat="1" applyFont="1" applyFill="1" applyAlignment="1">
      <alignment horizontal="center" vertical="center" wrapText="1"/>
    </xf>
    <xf numFmtId="3" fontId="197" fillId="27" borderId="0" xfId="0" applyNumberFormat="1" applyFont="1" applyFill="1">
      <alignment vertical="center"/>
    </xf>
    <xf numFmtId="0" fontId="210" fillId="27" borderId="0" xfId="0" applyFont="1" applyFill="1" applyAlignment="1">
      <alignment horizontal="left" vertical="center"/>
    </xf>
    <xf numFmtId="177" fontId="211" fillId="27" borderId="0" xfId="0" applyNumberFormat="1" applyFont="1" applyFill="1">
      <alignment vertical="center"/>
    </xf>
    <xf numFmtId="0" fontId="212" fillId="27" borderId="0" xfId="0" applyFont="1" applyFill="1" applyAlignment="1">
      <alignment horizontal="left" vertical="center" shrinkToFit="1"/>
    </xf>
    <xf numFmtId="0" fontId="179" fillId="27" borderId="0" xfId="0" applyFont="1" applyFill="1" applyAlignment="1">
      <alignment horizontal="left" vertical="center" wrapText="1"/>
    </xf>
    <xf numFmtId="0" fontId="103" fillId="0" borderId="154" xfId="0" applyFont="1" applyBorder="1" applyAlignment="1">
      <alignment horizontal="center" vertical="center" wrapText="1"/>
    </xf>
    <xf numFmtId="0" fontId="23" fillId="22" borderId="197" xfId="2" applyFont="1" applyFill="1" applyBorder="1">
      <alignment vertical="center"/>
    </xf>
    <xf numFmtId="14" fontId="6" fillId="22" borderId="197" xfId="2" applyNumberFormat="1" applyFill="1" applyBorder="1">
      <alignment vertical="center"/>
    </xf>
    <xf numFmtId="14" fontId="13" fillId="24" borderId="1" xfId="1" applyNumberFormat="1" applyFont="1" applyFill="1" applyBorder="1" applyAlignment="1" applyProtection="1">
      <alignment horizontal="center" vertical="center" shrinkToFit="1"/>
    </xf>
    <xf numFmtId="0" fontId="114" fillId="24" borderId="151" xfId="17" applyFont="1" applyFill="1" applyBorder="1" applyAlignment="1">
      <alignment horizontal="center" vertical="center" wrapText="1"/>
    </xf>
    <xf numFmtId="14" fontId="114" fillId="24" borderId="152" xfId="17" applyNumberFormat="1" applyFont="1" applyFill="1" applyBorder="1" applyAlignment="1">
      <alignment horizontal="center" vertical="center"/>
    </xf>
    <xf numFmtId="0" fontId="140" fillId="24" borderId="0" xfId="0" applyFont="1" applyFill="1" applyAlignment="1">
      <alignment horizontal="center" vertical="center" wrapText="1"/>
    </xf>
    <xf numFmtId="14" fontId="37" fillId="24" borderId="152" xfId="17" applyNumberFormat="1" applyFont="1" applyFill="1" applyBorder="1" applyAlignment="1">
      <alignment horizontal="center" vertical="center" wrapText="1"/>
    </xf>
    <xf numFmtId="0" fontId="119" fillId="24" borderId="0" xfId="0" applyFont="1" applyFill="1" applyAlignment="1">
      <alignment vertical="center" wrapText="1"/>
    </xf>
    <xf numFmtId="0" fontId="37" fillId="24" borderId="151" xfId="17" applyFont="1" applyFill="1" applyBorder="1" applyAlignment="1">
      <alignment horizontal="center" vertical="center" wrapText="1"/>
    </xf>
    <xf numFmtId="14" fontId="37" fillId="24" borderId="152" xfId="17" applyNumberFormat="1" applyFont="1" applyFill="1" applyBorder="1" applyAlignment="1">
      <alignment horizontal="center" vertical="center"/>
    </xf>
    <xf numFmtId="56" fontId="114" fillId="24" borderId="151" xfId="17" applyNumberFormat="1" applyFont="1" applyFill="1" applyBorder="1" applyAlignment="1">
      <alignment horizontal="center" vertical="center" wrapText="1"/>
    </xf>
    <xf numFmtId="14" fontId="213" fillId="24" borderId="0" xfId="0" applyNumberFormat="1" applyFont="1" applyFill="1" applyAlignment="1">
      <alignment horizontal="center" vertical="center"/>
    </xf>
    <xf numFmtId="0" fontId="76" fillId="24" borderId="197" xfId="0" applyFont="1" applyFill="1" applyBorder="1" applyAlignment="1">
      <alignment horizontal="left" vertical="center"/>
    </xf>
    <xf numFmtId="0" fontId="76" fillId="48" borderId="197" xfId="0" applyFont="1" applyFill="1" applyBorder="1" applyAlignment="1">
      <alignment horizontal="left" vertical="center"/>
    </xf>
    <xf numFmtId="0" fontId="76" fillId="49" borderId="197" xfId="0" applyFont="1" applyFill="1" applyBorder="1" applyAlignment="1">
      <alignment horizontal="left" vertical="center"/>
    </xf>
    <xf numFmtId="0" fontId="76" fillId="38" borderId="197" xfId="0" applyFont="1" applyFill="1" applyBorder="1" applyAlignment="1">
      <alignment horizontal="left" vertical="center"/>
    </xf>
    <xf numFmtId="0" fontId="76" fillId="50" borderId="197" xfId="0" applyFont="1" applyFill="1" applyBorder="1" applyAlignment="1">
      <alignment horizontal="left" vertical="center"/>
    </xf>
    <xf numFmtId="0" fontId="76" fillId="51" borderId="197" xfId="0" applyFont="1" applyFill="1" applyBorder="1" applyAlignment="1">
      <alignment horizontal="left" vertical="center"/>
    </xf>
    <xf numFmtId="0" fontId="214" fillId="46" borderId="0" xfId="0" applyFont="1" applyFill="1">
      <alignment vertical="center"/>
    </xf>
    <xf numFmtId="0" fontId="215" fillId="46" borderId="0" xfId="0" applyFont="1" applyFill="1">
      <alignment vertical="center"/>
    </xf>
    <xf numFmtId="0" fontId="6" fillId="0" borderId="69" xfId="0" applyFont="1" applyBorder="1" applyAlignment="1">
      <alignment horizontal="left" vertical="center"/>
    </xf>
    <xf numFmtId="0" fontId="6" fillId="0" borderId="0" xfId="0" applyFont="1" applyAlignment="1">
      <alignment horizontal="left" vertical="center"/>
    </xf>
    <xf numFmtId="0" fontId="6" fillId="0" borderId="71" xfId="0" applyFont="1" applyBorder="1" applyAlignment="1">
      <alignment horizontal="left" vertical="center"/>
    </xf>
    <xf numFmtId="0" fontId="155" fillId="6" borderId="0" xfId="0" applyFont="1" applyFill="1" applyAlignment="1">
      <alignment horizontal="left" vertical="center" wrapText="1"/>
    </xf>
    <xf numFmtId="0" fontId="155" fillId="6" borderId="71" xfId="0" applyFont="1" applyFill="1" applyBorder="1" applyAlignment="1">
      <alignment horizontal="left" vertical="center" wrapText="1"/>
    </xf>
    <xf numFmtId="0" fontId="155" fillId="6" borderId="0" xfId="0" applyFont="1" applyFill="1" applyAlignment="1">
      <alignment horizontal="left" vertical="center"/>
    </xf>
    <xf numFmtId="0" fontId="155" fillId="6"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0" fillId="7" borderId="148" xfId="17" applyFont="1" applyFill="1" applyBorder="1" applyAlignment="1">
      <alignment horizontal="left" vertical="center" wrapText="1"/>
    </xf>
    <xf numFmtId="0" fontId="10" fillId="7" borderId="145" xfId="17" applyFont="1" applyFill="1" applyBorder="1" applyAlignment="1">
      <alignment horizontal="left" vertical="center" wrapText="1"/>
    </xf>
    <xf numFmtId="0" fontId="10" fillId="7" borderId="149" xfId="17" applyFont="1" applyFill="1" applyBorder="1" applyAlignment="1">
      <alignment horizontal="left" vertical="center" wrapText="1"/>
    </xf>
    <xf numFmtId="0" fontId="37" fillId="22" borderId="183" xfId="17" applyFont="1" applyFill="1" applyBorder="1" applyAlignment="1">
      <alignment horizontal="left" vertical="top" wrapText="1"/>
    </xf>
    <xf numFmtId="0" fontId="37" fillId="22" borderId="184" xfId="17" applyFont="1" applyFill="1" applyBorder="1" applyAlignment="1">
      <alignment horizontal="left" vertical="top" wrapText="1"/>
    </xf>
    <xf numFmtId="0" fontId="37" fillId="22" borderId="185" xfId="17" applyFont="1" applyFill="1" applyBorder="1" applyAlignment="1">
      <alignment horizontal="left" vertical="top" wrapText="1"/>
    </xf>
    <xf numFmtId="0" fontId="37" fillId="0" borderId="183" xfId="17" applyFont="1" applyBorder="1" applyAlignment="1">
      <alignment horizontal="left" vertical="top" wrapText="1"/>
    </xf>
    <xf numFmtId="0" fontId="37" fillId="0" borderId="184" xfId="17" applyFont="1" applyBorder="1" applyAlignment="1">
      <alignment horizontal="left" vertical="top" wrapText="1"/>
    </xf>
    <xf numFmtId="0" fontId="37" fillId="0" borderId="185" xfId="17" applyFont="1" applyBorder="1" applyAlignment="1">
      <alignment horizontal="left" vertical="top" wrapText="1"/>
    </xf>
    <xf numFmtId="0" fontId="13" fillId="22" borderId="183" xfId="2" applyFont="1" applyFill="1" applyBorder="1" applyAlignment="1">
      <alignment horizontal="left" vertical="top" wrapText="1"/>
    </xf>
    <xf numFmtId="0" fontId="13" fillId="22" borderId="184" xfId="2" applyFont="1" applyFill="1" applyBorder="1" applyAlignment="1">
      <alignment horizontal="left" vertical="top" wrapText="1"/>
    </xf>
    <xf numFmtId="0" fontId="13" fillId="22" borderId="185" xfId="2" applyFont="1" applyFill="1" applyBorder="1" applyAlignment="1">
      <alignment horizontal="left" vertical="top" wrapText="1"/>
    </xf>
    <xf numFmtId="0" fontId="120" fillId="22" borderId="183" xfId="2" applyFont="1" applyFill="1" applyBorder="1" applyAlignment="1">
      <alignment horizontal="left" vertical="top" wrapText="1"/>
    </xf>
    <xf numFmtId="0" fontId="120" fillId="22" borderId="184" xfId="2" applyFont="1" applyFill="1" applyBorder="1" applyAlignment="1">
      <alignment horizontal="left" vertical="top" wrapText="1"/>
    </xf>
    <xf numFmtId="0" fontId="120" fillId="22" borderId="185" xfId="2" applyFont="1" applyFill="1" applyBorder="1" applyAlignment="1">
      <alignment horizontal="left" vertical="top" wrapText="1"/>
    </xf>
    <xf numFmtId="0" fontId="13" fillId="24" borderId="183" xfId="2" applyFont="1" applyFill="1" applyBorder="1" applyAlignment="1">
      <alignment horizontal="left" vertical="top" wrapText="1"/>
    </xf>
    <xf numFmtId="0" fontId="13" fillId="24" borderId="184" xfId="2" applyFont="1" applyFill="1" applyBorder="1" applyAlignment="1">
      <alignment horizontal="left" vertical="top" wrapText="1"/>
    </xf>
    <xf numFmtId="0" fontId="13" fillId="24" borderId="185" xfId="2" applyFont="1" applyFill="1" applyBorder="1" applyAlignment="1">
      <alignment horizontal="left" vertical="top" wrapText="1"/>
    </xf>
    <xf numFmtId="0" fontId="60" fillId="14" borderId="59" xfId="17" applyFont="1" applyFill="1" applyBorder="1" applyAlignment="1">
      <alignment horizontal="right" vertical="center" wrapText="1"/>
    </xf>
    <xf numFmtId="0" fontId="61" fillId="14" borderId="59" xfId="0" applyFont="1" applyFill="1" applyBorder="1" applyAlignment="1">
      <alignment horizontal="right" vertical="center"/>
    </xf>
    <xf numFmtId="0" fontId="0" fillId="14" borderId="59" xfId="0" applyFill="1" applyBorder="1" applyAlignment="1">
      <alignment horizontal="right" vertical="center"/>
    </xf>
    <xf numFmtId="180" fontId="60" fillId="14" borderId="59" xfId="17" applyNumberFormat="1" applyFont="1" applyFill="1" applyBorder="1" applyAlignment="1">
      <alignment horizontal="center" vertical="center" wrapText="1"/>
    </xf>
    <xf numFmtId="180" fontId="0" fillId="14" borderId="59" xfId="0" applyNumberFormat="1" applyFill="1" applyBorder="1" applyAlignment="1">
      <alignment horizontal="center" vertical="center" wrapText="1"/>
    </xf>
    <xf numFmtId="0" fontId="62" fillId="15" borderId="60" xfId="17" applyFont="1" applyFill="1" applyBorder="1" applyAlignment="1">
      <alignment horizontal="center" vertical="center" wrapText="1"/>
    </xf>
    <xf numFmtId="0" fontId="63" fillId="15" borderId="60" xfId="0" applyFont="1" applyFill="1" applyBorder="1" applyAlignment="1">
      <alignment horizontal="center" vertical="center"/>
    </xf>
    <xf numFmtId="0" fontId="62" fillId="11" borderId="60" xfId="0" applyFont="1" applyFill="1" applyBorder="1" applyAlignment="1">
      <alignment horizontal="center" vertical="center"/>
    </xf>
    <xf numFmtId="0" fontId="65" fillId="11" borderId="60" xfId="0" applyFont="1" applyFill="1" applyBorder="1" applyAlignment="1">
      <alignment horizontal="center" vertical="center"/>
    </xf>
    <xf numFmtId="0" fontId="67" fillId="21" borderId="122" xfId="16" applyFont="1" applyFill="1" applyBorder="1" applyAlignment="1">
      <alignment horizontal="center" vertical="center"/>
    </xf>
    <xf numFmtId="0" fontId="67" fillId="21" borderId="127" xfId="16" applyFont="1" applyFill="1" applyBorder="1" applyAlignment="1">
      <alignment horizontal="center" vertical="center"/>
    </xf>
    <xf numFmtId="0" fontId="67" fillId="21" borderId="129" xfId="16" applyFont="1" applyFill="1" applyBorder="1" applyAlignment="1">
      <alignment horizontal="center" vertical="center"/>
    </xf>
    <xf numFmtId="0" fontId="68" fillId="2" borderId="123" xfId="16" applyFont="1" applyFill="1" applyBorder="1" applyAlignment="1">
      <alignment vertical="center" wrapText="1"/>
    </xf>
    <xf numFmtId="0" fontId="68" fillId="2" borderId="124" xfId="16" applyFont="1" applyFill="1" applyBorder="1" applyAlignment="1">
      <alignment vertical="center" wrapText="1"/>
    </xf>
    <xf numFmtId="0" fontId="68" fillId="2" borderId="125" xfId="16" applyFont="1" applyFill="1" applyBorder="1" applyAlignment="1">
      <alignment vertical="center" wrapText="1"/>
    </xf>
    <xf numFmtId="0" fontId="68" fillId="2" borderId="101" xfId="16" applyFont="1" applyFill="1" applyBorder="1" applyAlignment="1">
      <alignment vertical="center" wrapText="1"/>
    </xf>
    <xf numFmtId="0" fontId="68" fillId="2" borderId="0" xfId="16" applyFont="1" applyFill="1" applyAlignment="1">
      <alignment vertical="center" wrapText="1"/>
    </xf>
    <xf numFmtId="0" fontId="68" fillId="2" borderId="102" xfId="16" applyFont="1" applyFill="1" applyBorder="1" applyAlignment="1">
      <alignment vertical="center" wrapText="1"/>
    </xf>
    <xf numFmtId="0" fontId="68" fillId="2" borderId="130" xfId="16" applyFont="1" applyFill="1" applyBorder="1" applyAlignment="1">
      <alignment vertical="center" wrapText="1"/>
    </xf>
    <xf numFmtId="0" fontId="68" fillId="2" borderId="131" xfId="16" applyFont="1" applyFill="1" applyBorder="1" applyAlignment="1">
      <alignment vertical="center" wrapText="1"/>
    </xf>
    <xf numFmtId="0" fontId="68" fillId="2" borderId="132" xfId="16" applyFont="1" applyFill="1" applyBorder="1" applyAlignment="1">
      <alignment vertical="center" wrapText="1"/>
    </xf>
    <xf numFmtId="0" fontId="68" fillId="2" borderId="123" xfId="16" applyFont="1" applyFill="1" applyBorder="1" applyAlignment="1">
      <alignment horizontal="left" vertical="center" wrapText="1"/>
    </xf>
    <xf numFmtId="0" fontId="68" fillId="2" borderId="124"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01"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8" xfId="16" applyFont="1" applyFill="1" applyBorder="1" applyAlignment="1">
      <alignment horizontal="left" vertical="center" wrapText="1"/>
    </xf>
    <xf numFmtId="0" fontId="68" fillId="2" borderId="130" xfId="16" applyFont="1" applyFill="1" applyBorder="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7" fillId="6" borderId="37" xfId="17" applyFont="1" applyFill="1" applyBorder="1" applyAlignment="1">
      <alignment horizontal="center" vertical="center" wrapText="1"/>
    </xf>
    <xf numFmtId="0" fontId="60" fillId="31" borderId="73" xfId="17" applyFont="1" applyFill="1" applyBorder="1" applyAlignment="1">
      <alignment horizontal="center" vertical="center" wrapText="1"/>
    </xf>
    <xf numFmtId="0" fontId="58" fillId="18" borderId="73" xfId="17" applyFont="1" applyFill="1" applyBorder="1" applyAlignment="1">
      <alignment horizontal="center" vertical="center" wrapText="1"/>
    </xf>
    <xf numFmtId="0" fontId="0" fillId="18" borderId="73" xfId="0" applyFill="1" applyBorder="1" applyAlignment="1">
      <alignment horizontal="center" vertical="center" wrapText="1"/>
    </xf>
    <xf numFmtId="0" fontId="68" fillId="3" borderId="74" xfId="17" applyFont="1" applyFill="1" applyBorder="1" applyAlignment="1">
      <alignment horizontal="center" vertical="center" wrapText="1"/>
    </xf>
    <xf numFmtId="0" fontId="68" fillId="3" borderId="75" xfId="17" applyFont="1" applyFill="1" applyBorder="1" applyAlignment="1">
      <alignment horizontal="center" vertical="center" wrapText="1"/>
    </xf>
    <xf numFmtId="0" fontId="68" fillId="3" borderId="76" xfId="17"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0" fontId="37" fillId="24" borderId="183" xfId="17" applyFont="1" applyFill="1" applyBorder="1" applyAlignment="1">
      <alignment horizontal="left" vertical="top" wrapText="1"/>
    </xf>
    <xf numFmtId="0" fontId="37" fillId="24" borderId="184" xfId="17" applyFont="1" applyFill="1" applyBorder="1" applyAlignment="1">
      <alignment horizontal="left" vertical="top" wrapText="1"/>
    </xf>
    <xf numFmtId="0" fontId="37" fillId="24" borderId="185" xfId="17" applyFont="1" applyFill="1" applyBorder="1" applyAlignment="1">
      <alignment horizontal="left" vertical="top" wrapText="1"/>
    </xf>
    <xf numFmtId="0" fontId="13" fillId="22" borderId="183" xfId="17" applyFont="1" applyFill="1" applyBorder="1" applyAlignment="1">
      <alignment horizontal="left" vertical="top" wrapText="1"/>
    </xf>
    <xf numFmtId="0" fontId="13" fillId="22" borderId="184" xfId="17" applyFont="1" applyFill="1" applyBorder="1" applyAlignment="1">
      <alignment horizontal="left" vertical="top" wrapText="1"/>
    </xf>
    <xf numFmtId="0" fontId="13" fillId="22" borderId="185" xfId="17" applyFont="1" applyFill="1" applyBorder="1" applyAlignment="1">
      <alignment horizontal="left" vertical="top" wrapText="1"/>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50" fillId="0" borderId="51" xfId="17" applyFont="1" applyBorder="1" applyAlignment="1">
      <alignment horizontal="center" vertical="center"/>
    </xf>
    <xf numFmtId="0" fontId="1" fillId="0" borderId="77" xfId="17" applyBorder="1" applyAlignment="1">
      <alignment horizontal="center" vertical="center"/>
    </xf>
    <xf numFmtId="0" fontId="1" fillId="0" borderId="78" xfId="17" applyBorder="1" applyAlignment="1">
      <alignment horizontal="center" vertical="center"/>
    </xf>
    <xf numFmtId="0" fontId="1" fillId="0" borderId="79" xfId="17" applyBorder="1" applyAlignment="1">
      <alignment horizontal="center" vertical="center"/>
    </xf>
    <xf numFmtId="0" fontId="38" fillId="0" borderId="80" xfId="17" applyFont="1" applyBorder="1" applyAlignment="1">
      <alignment horizontal="center" vertical="center" wrapText="1"/>
    </xf>
    <xf numFmtId="0" fontId="38" fillId="0" borderId="45" xfId="17" applyFont="1" applyBorder="1" applyAlignment="1">
      <alignment horizontal="center" vertical="center" wrapText="1"/>
    </xf>
    <xf numFmtId="0" fontId="34" fillId="19" borderId="0" xfId="17" applyFont="1" applyFill="1" applyAlignment="1">
      <alignment horizontal="center" vertical="center"/>
    </xf>
    <xf numFmtId="179" fontId="11" fillId="0" borderId="81" xfId="17" applyNumberFormat="1" applyFont="1" applyBorder="1" applyAlignment="1">
      <alignment horizontal="center" vertical="center" shrinkToFit="1"/>
    </xf>
    <xf numFmtId="179" fontId="11" fillId="0" borderId="82" xfId="17" applyNumberFormat="1" applyFont="1" applyBorder="1" applyAlignment="1">
      <alignment horizontal="center" vertical="center" shrinkToFit="1"/>
    </xf>
    <xf numFmtId="0" fontId="48" fillId="0" borderId="83" xfId="17" applyFont="1" applyBorder="1" applyAlignment="1">
      <alignment horizontal="center" vertical="center"/>
    </xf>
    <xf numFmtId="0" fontId="48" fillId="0" borderId="84" xfId="17" applyFont="1" applyBorder="1" applyAlignment="1">
      <alignment horizontal="center" vertical="center"/>
    </xf>
    <xf numFmtId="0" fontId="37" fillId="12" borderId="85" xfId="18" applyFont="1" applyFill="1" applyBorder="1" applyAlignment="1">
      <alignment horizontal="center" vertical="center"/>
    </xf>
    <xf numFmtId="0" fontId="37" fillId="12" borderId="86" xfId="18" applyFont="1" applyFill="1" applyBorder="1" applyAlignment="1">
      <alignment horizontal="center" vertical="center"/>
    </xf>
    <xf numFmtId="0" fontId="12" fillId="0" borderId="136" xfId="17" applyFont="1" applyBorder="1" applyAlignment="1">
      <alignment horizontal="center" vertical="center" wrapText="1"/>
    </xf>
    <xf numFmtId="0" fontId="12" fillId="0" borderId="137" xfId="17" applyFont="1" applyBorder="1" applyAlignment="1">
      <alignment horizontal="center" vertical="center" wrapText="1"/>
    </xf>
    <xf numFmtId="0" fontId="12" fillId="0" borderId="138" xfId="17" applyFont="1" applyBorder="1" applyAlignment="1">
      <alignment horizontal="center" vertical="center" wrapText="1"/>
    </xf>
    <xf numFmtId="0" fontId="55" fillId="0" borderId="140" xfId="17" applyFont="1" applyBorder="1" applyAlignment="1">
      <alignment horizontal="center" vertical="center"/>
    </xf>
    <xf numFmtId="0" fontId="55" fillId="0" borderId="141" xfId="17" applyFont="1" applyBorder="1" applyAlignment="1">
      <alignment horizontal="center" vertical="center"/>
    </xf>
    <xf numFmtId="0" fontId="55" fillId="0" borderId="142" xfId="17" applyFont="1" applyBorder="1" applyAlignment="1">
      <alignment horizontal="center" vertical="center"/>
    </xf>
    <xf numFmtId="0" fontId="162" fillId="22" borderId="183" xfId="17" applyFont="1" applyFill="1" applyBorder="1" applyAlignment="1">
      <alignment horizontal="left" vertical="top" wrapText="1"/>
    </xf>
    <xf numFmtId="0" fontId="162" fillId="22" borderId="184" xfId="17" applyFont="1" applyFill="1" applyBorder="1" applyAlignment="1">
      <alignment horizontal="left" vertical="top" wrapText="1"/>
    </xf>
    <xf numFmtId="0" fontId="162" fillId="22" borderId="185" xfId="17" applyFont="1" applyFill="1" applyBorder="1" applyAlignment="1">
      <alignment horizontal="left" vertical="top" wrapText="1"/>
    </xf>
    <xf numFmtId="0" fontId="150" fillId="27" borderId="0" xfId="0" applyFont="1" applyFill="1" applyAlignment="1">
      <alignment horizontal="center" vertical="top" wrapText="1"/>
    </xf>
    <xf numFmtId="0" fontId="173" fillId="27" borderId="0" xfId="0" applyFont="1" applyFill="1" applyAlignment="1">
      <alignment horizontal="left" vertical="top" wrapText="1"/>
    </xf>
    <xf numFmtId="0" fontId="137" fillId="28" borderId="0" xfId="0" applyFont="1" applyFill="1" applyAlignment="1">
      <alignment horizontal="left" vertical="center" wrapText="1"/>
    </xf>
    <xf numFmtId="0" fontId="134" fillId="26" borderId="0" xfId="0" applyFont="1" applyFill="1" applyAlignment="1">
      <alignment horizontal="left" vertical="center"/>
    </xf>
    <xf numFmtId="0" fontId="135"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73" fillId="27" borderId="0" xfId="0" applyFont="1" applyFill="1" applyAlignment="1">
      <alignment horizontal="right" vertical="top" wrapText="1"/>
    </xf>
    <xf numFmtId="0" fontId="115" fillId="32" borderId="0" xfId="0" applyFont="1" applyFill="1" applyAlignment="1">
      <alignment horizontal="center" vertical="top" wrapText="1"/>
    </xf>
    <xf numFmtId="0" fontId="105" fillId="32" borderId="0" xfId="0" applyFont="1" applyFill="1" applyAlignment="1">
      <alignment horizontal="center" vertical="top" wrapText="1"/>
    </xf>
    <xf numFmtId="0" fontId="131" fillId="36" borderId="0" xfId="0" applyFont="1" applyFill="1" applyAlignment="1">
      <alignment horizontal="left" vertical="top" wrapText="1"/>
    </xf>
    <xf numFmtId="0" fontId="130" fillId="36" borderId="0" xfId="0" applyFont="1" applyFill="1" applyAlignment="1">
      <alignment horizontal="left" vertical="top" wrapText="1"/>
    </xf>
    <xf numFmtId="0" fontId="18" fillId="36" borderId="0" xfId="0" applyFont="1" applyFill="1" applyAlignment="1">
      <alignment horizontal="center" vertical="center"/>
    </xf>
    <xf numFmtId="0" fontId="115" fillId="36" borderId="0" xfId="0" applyFont="1" applyFill="1" applyAlignment="1">
      <alignment horizontal="center" vertical="center"/>
    </xf>
    <xf numFmtId="0" fontId="177" fillId="27" borderId="0" xfId="0" applyFont="1" applyFill="1" applyAlignment="1">
      <alignment horizontal="left" vertical="top" wrapText="1"/>
    </xf>
    <xf numFmtId="0" fontId="177" fillId="27" borderId="0" xfId="0" applyFont="1" applyFill="1" applyAlignment="1">
      <alignment horizontal="center" vertical="top"/>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13" xfId="0" applyFont="1" applyFill="1" applyBorder="1" applyAlignment="1">
      <alignment horizontal="left" vertical="center"/>
    </xf>
    <xf numFmtId="0" fontId="79" fillId="25" borderId="114" xfId="0" applyFont="1" applyFill="1" applyBorder="1" applyAlignment="1">
      <alignment horizontal="left" vertical="center"/>
    </xf>
    <xf numFmtId="0" fontId="79" fillId="25" borderId="115" xfId="0" applyFont="1" applyFill="1" applyBorder="1" applyAlignment="1">
      <alignment horizontal="left" vertical="center"/>
    </xf>
    <xf numFmtId="0" fontId="81" fillId="0" borderId="110" xfId="0" applyFont="1" applyBorder="1" applyAlignment="1">
      <alignment horizontal="justify" vertical="center" wrapText="1"/>
    </xf>
    <xf numFmtId="0" fontId="81" fillId="0" borderId="111" xfId="0" applyFont="1" applyBorder="1" applyAlignment="1">
      <alignment horizontal="justify" vertical="center" wrapText="1"/>
    </xf>
    <xf numFmtId="0" fontId="79" fillId="0" borderId="110" xfId="0" applyFont="1" applyBorder="1" applyAlignment="1">
      <alignment horizontal="justify" vertical="center" wrapText="1"/>
    </xf>
    <xf numFmtId="0" fontId="79" fillId="0" borderId="111" xfId="0" applyFont="1" applyBorder="1" applyAlignment="1">
      <alignment horizontal="justify" vertical="center" wrapText="1"/>
    </xf>
    <xf numFmtId="0" fontId="79" fillId="0" borderId="112" xfId="0" applyFont="1" applyBorder="1" applyAlignment="1">
      <alignment horizontal="left" vertical="center"/>
    </xf>
    <xf numFmtId="0" fontId="105" fillId="33" borderId="0" xfId="0" applyFont="1" applyFill="1" applyAlignment="1">
      <alignment horizontal="left" vertical="center" wrapText="1"/>
    </xf>
    <xf numFmtId="0" fontId="107" fillId="26" borderId="113" xfId="0" applyFont="1" applyFill="1" applyBorder="1" applyAlignment="1">
      <alignment horizontal="left"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104" fillId="22" borderId="0" xfId="0" applyFont="1" applyFill="1" applyAlignment="1">
      <alignment horizontal="left" vertical="center"/>
    </xf>
    <xf numFmtId="0" fontId="79" fillId="22" borderId="112" xfId="0" applyFont="1" applyFill="1" applyBorder="1" applyAlignment="1">
      <alignment horizontal="left" vertical="center"/>
    </xf>
    <xf numFmtId="0" fontId="143" fillId="22" borderId="0" xfId="0" applyFont="1" applyFill="1" applyAlignment="1">
      <alignment horizontal="left" vertical="top" wrapText="1"/>
    </xf>
    <xf numFmtId="14" fontId="108" fillId="24" borderId="21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5" xfId="2" applyNumberFormat="1" applyFont="1" applyFill="1" applyBorder="1" applyAlignment="1">
      <alignment horizontal="center" vertical="center" shrinkToFit="1"/>
    </xf>
    <xf numFmtId="14" fontId="108" fillId="24" borderId="204" xfId="1" applyNumberFormat="1" applyFont="1" applyFill="1" applyBorder="1" applyAlignment="1" applyProtection="1">
      <alignment horizontal="center" vertical="center" wrapText="1"/>
    </xf>
    <xf numFmtId="14" fontId="108" fillId="24" borderId="205" xfId="1" applyNumberFormat="1" applyFont="1" applyFill="1" applyBorder="1" applyAlignment="1" applyProtection="1">
      <alignment horizontal="center" vertical="center" wrapText="1"/>
    </xf>
    <xf numFmtId="14" fontId="108" fillId="24" borderId="206" xfId="1" applyNumberFormat="1" applyFont="1" applyFill="1" applyBorder="1" applyAlignment="1" applyProtection="1">
      <alignment horizontal="center" vertical="center" wrapText="1"/>
    </xf>
    <xf numFmtId="56" fontId="108" fillId="24" borderId="41"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74" xfId="1" applyNumberFormat="1" applyFont="1" applyFill="1" applyBorder="1" applyAlignment="1" applyProtection="1">
      <alignment horizontal="center" vertical="center" wrapText="1"/>
    </xf>
    <xf numFmtId="0" fontId="108" fillId="24" borderId="174" xfId="2" applyFont="1" applyFill="1" applyBorder="1" applyAlignment="1">
      <alignment horizontal="center" vertical="center"/>
    </xf>
    <xf numFmtId="56" fontId="112" fillId="24" borderId="41" xfId="2" applyNumberFormat="1" applyFont="1" applyFill="1" applyBorder="1" applyAlignment="1">
      <alignment horizontal="center" vertical="center" wrapText="1"/>
    </xf>
    <xf numFmtId="0" fontId="112" fillId="24" borderId="1" xfId="2" applyFont="1" applyFill="1" applyBorder="1" applyAlignment="1">
      <alignment horizontal="center" vertical="center" wrapText="1"/>
    </xf>
    <xf numFmtId="0" fontId="112" fillId="24" borderId="2" xfId="2" applyFont="1" applyFill="1" applyBorder="1" applyAlignment="1">
      <alignment horizontal="center" vertical="center" wrapText="1"/>
    </xf>
    <xf numFmtId="14" fontId="108" fillId="24" borderId="159" xfId="1" applyNumberFormat="1" applyFont="1" applyFill="1" applyBorder="1" applyAlignment="1" applyProtection="1">
      <alignment horizontal="center" vertical="center" wrapText="1" shrinkToFit="1"/>
    </xf>
    <xf numFmtId="14" fontId="108" fillId="24" borderId="161" xfId="1" applyNumberFormat="1" applyFont="1" applyFill="1" applyBorder="1" applyAlignment="1" applyProtection="1">
      <alignment horizontal="center" vertical="center" wrapText="1" shrinkToFit="1"/>
    </xf>
    <xf numFmtId="14" fontId="108" fillId="24" borderId="160" xfId="1" applyNumberFormat="1" applyFont="1" applyFill="1" applyBorder="1" applyAlignment="1" applyProtection="1">
      <alignment horizontal="center" vertical="center" wrapText="1" shrinkToFit="1"/>
    </xf>
    <xf numFmtId="0" fontId="108" fillId="0" borderId="207" xfId="2" applyFont="1" applyBorder="1" applyAlignment="1">
      <alignment horizontal="left" vertical="top" wrapText="1"/>
    </xf>
    <xf numFmtId="0" fontId="108" fillId="0" borderId="211" xfId="2" applyFont="1" applyBorder="1" applyAlignment="1">
      <alignment horizontal="left" vertical="top" wrapText="1"/>
    </xf>
    <xf numFmtId="0" fontId="112" fillId="24" borderId="41" xfId="2" applyFont="1" applyFill="1" applyBorder="1" applyAlignment="1">
      <alignment horizontal="center" vertical="center" wrapText="1"/>
    </xf>
    <xf numFmtId="14" fontId="108" fillId="24" borderId="158" xfId="2" applyNumberFormat="1" applyFont="1" applyFill="1" applyBorder="1" applyAlignment="1">
      <alignment horizontal="center" vertical="center" wrapText="1" shrinkToFit="1"/>
    </xf>
    <xf numFmtId="14" fontId="108" fillId="24" borderId="156" xfId="2" applyNumberFormat="1" applyFont="1" applyFill="1" applyBorder="1" applyAlignment="1">
      <alignment horizontal="center" vertical="center" wrapText="1" shrinkToFit="1"/>
    </xf>
    <xf numFmtId="14" fontId="108" fillId="24" borderId="157" xfId="2" applyNumberFormat="1" applyFont="1" applyFill="1" applyBorder="1" applyAlignment="1">
      <alignment horizontal="center" vertical="center" wrapText="1" shrinkToFit="1"/>
    </xf>
    <xf numFmtId="0" fontId="108" fillId="24" borderId="204" xfId="2" applyFont="1" applyFill="1" applyBorder="1" applyAlignment="1">
      <alignment horizontal="center" vertical="center"/>
    </xf>
    <xf numFmtId="0" fontId="108" fillId="24" borderId="178" xfId="2" applyFont="1" applyFill="1" applyBorder="1" applyAlignment="1">
      <alignment horizontal="center" vertical="center"/>
    </xf>
    <xf numFmtId="56" fontId="108" fillId="24" borderId="41"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5" xfId="2" applyNumberFormat="1" applyFont="1" applyFill="1" applyBorder="1" applyAlignment="1">
      <alignment horizontal="center" vertical="center" wrapText="1"/>
    </xf>
    <xf numFmtId="14" fontId="108" fillId="24" borderId="201" xfId="2" applyNumberFormat="1" applyFont="1" applyFill="1" applyBorder="1" applyAlignment="1">
      <alignment horizontal="center" vertical="center"/>
    </xf>
    <xf numFmtId="14" fontId="108" fillId="24" borderId="202" xfId="2" applyNumberFormat="1" applyFont="1" applyFill="1" applyBorder="1" applyAlignment="1">
      <alignment horizontal="center" vertical="center"/>
    </xf>
    <xf numFmtId="14" fontId="108" fillId="24" borderId="203" xfId="2" applyNumberFormat="1" applyFont="1" applyFill="1" applyBorder="1" applyAlignment="1">
      <alignment horizontal="center" vertical="center"/>
    </xf>
    <xf numFmtId="0" fontId="10" fillId="0" borderId="171" xfId="2" applyFont="1" applyBorder="1">
      <alignment vertical="center"/>
    </xf>
    <xf numFmtId="0" fontId="10" fillId="0" borderId="0" xfId="2" applyFont="1" applyAlignment="1">
      <alignment vertical="center" wrapText="1"/>
    </xf>
    <xf numFmtId="0" fontId="10" fillId="0" borderId="0" xfId="2" applyFont="1">
      <alignment vertical="center"/>
    </xf>
    <xf numFmtId="0" fontId="112" fillId="3" borderId="1" xfId="2" applyFont="1" applyFill="1" applyBorder="1" applyAlignment="1">
      <alignment horizontal="center" vertical="center"/>
    </xf>
    <xf numFmtId="0" fontId="112" fillId="3" borderId="2" xfId="2" applyFont="1" applyFill="1" applyBorder="1" applyAlignment="1">
      <alignment horizontal="center" vertical="center"/>
    </xf>
    <xf numFmtId="14" fontId="112" fillId="3" borderId="1" xfId="2" applyNumberFormat="1"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7" xfId="2" applyFill="1" applyBorder="1">
      <alignment vertical="center"/>
    </xf>
    <xf numFmtId="0" fontId="6" fillId="6" borderId="25" xfId="2" applyFill="1" applyBorder="1">
      <alignment vertical="center"/>
    </xf>
    <xf numFmtId="0" fontId="6" fillId="6" borderId="88" xfId="2" applyFill="1" applyBorder="1">
      <alignment vertical="center"/>
    </xf>
    <xf numFmtId="0" fontId="6" fillId="6" borderId="89" xfId="2" applyFill="1" applyBorder="1">
      <alignment vertical="center"/>
    </xf>
    <xf numFmtId="0" fontId="6" fillId="6" borderId="90" xfId="2" applyFill="1" applyBorder="1">
      <alignment vertical="center"/>
    </xf>
    <xf numFmtId="0" fontId="6" fillId="6" borderId="91" xfId="2" applyFill="1" applyBorder="1">
      <alignment vertical="center"/>
    </xf>
    <xf numFmtId="0" fontId="22" fillId="6" borderId="92" xfId="2" applyFont="1" applyFill="1" applyBorder="1" applyAlignment="1">
      <alignment horizontal="center" vertical="top" wrapText="1"/>
    </xf>
    <xf numFmtId="0" fontId="22" fillId="6" borderId="84" xfId="2" applyFont="1" applyFill="1" applyBorder="1" applyAlignment="1">
      <alignment horizontal="center" vertical="top" wrapText="1"/>
    </xf>
    <xf numFmtId="0" fontId="22" fillId="6" borderId="93" xfId="2" applyFont="1" applyFill="1" applyBorder="1" applyAlignment="1">
      <alignment horizontal="center" vertical="top" wrapText="1"/>
    </xf>
    <xf numFmtId="0" fontId="22" fillId="6" borderId="94" xfId="2" applyFont="1" applyFill="1" applyBorder="1" applyAlignment="1">
      <alignment horizontal="center" vertical="top" wrapText="1"/>
    </xf>
    <xf numFmtId="0" fontId="22" fillId="6" borderId="95"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1" fillId="17" borderId="67" xfId="2" applyFont="1" applyFill="1" applyBorder="1" applyAlignment="1">
      <alignment vertical="top" wrapText="1"/>
    </xf>
    <xf numFmtId="0" fontId="6" fillId="0" borderId="63"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9" borderId="55" xfId="2" applyFill="1" applyBorder="1" applyAlignment="1">
      <alignment horizontal="left" vertical="top" wrapText="1"/>
    </xf>
    <xf numFmtId="0" fontId="6" fillId="29" borderId="139" xfId="2" applyFill="1" applyBorder="1" applyAlignment="1">
      <alignment horizontal="left" vertical="top" wrapText="1"/>
    </xf>
    <xf numFmtId="0" fontId="6" fillId="29" borderId="163" xfId="2" applyFill="1" applyBorder="1" applyAlignment="1">
      <alignment horizontal="left" vertical="top" wrapText="1"/>
    </xf>
    <xf numFmtId="0" fontId="1" fillId="38" borderId="55" xfId="2" applyFont="1" applyFill="1" applyBorder="1" applyAlignment="1">
      <alignment horizontal="left" vertical="top" wrapText="1"/>
    </xf>
    <xf numFmtId="0" fontId="1" fillId="38" borderId="66" xfId="2" applyFont="1" applyFill="1" applyBorder="1" applyAlignment="1">
      <alignment horizontal="lef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6" fillId="2" borderId="72" xfId="2" applyFill="1" applyBorder="1" applyAlignment="1">
      <alignment vertical="top" wrapText="1"/>
    </xf>
    <xf numFmtId="0" fontId="15" fillId="2" borderId="63" xfId="0" applyFont="1" applyFill="1" applyBorder="1" applyAlignment="1">
      <alignment vertical="top" wrapText="1"/>
    </xf>
    <xf numFmtId="0" fontId="1" fillId="2" borderId="72" xfId="2" applyFont="1" applyFill="1" applyBorder="1" applyAlignment="1">
      <alignment horizontal="left" vertical="top" wrapText="1"/>
    </xf>
    <xf numFmtId="0" fontId="1" fillId="2" borderId="63" xfId="2" applyFont="1" applyFill="1" applyBorder="1" applyAlignment="1">
      <alignment horizontal="left" vertical="top" wrapText="1"/>
    </xf>
    <xf numFmtId="0" fontId="26" fillId="0" borderId="0" xfId="19" applyFont="1" applyAlignment="1">
      <alignment vertical="center" wrapText="1"/>
    </xf>
    <xf numFmtId="0" fontId="109" fillId="22" borderId="165" xfId="1" applyFont="1" applyFill="1" applyBorder="1" applyAlignment="1" applyProtection="1">
      <alignment horizontal="center" vertical="center" wrapText="1" shrinkToFit="1"/>
    </xf>
    <xf numFmtId="0" fontId="28" fillId="22" borderId="166" xfId="2" applyFont="1" applyFill="1" applyBorder="1" applyAlignment="1">
      <alignment horizontal="center" vertical="center" wrapText="1" shrinkToFit="1"/>
    </xf>
    <xf numFmtId="0" fontId="28" fillId="22" borderId="167" xfId="2" applyFont="1" applyFill="1" applyBorder="1" applyAlignment="1">
      <alignment horizontal="center" vertical="center" wrapText="1" shrinkToFit="1"/>
    </xf>
    <xf numFmtId="0" fontId="20" fillId="22" borderId="56" xfId="2" applyFont="1" applyFill="1" applyBorder="1" applyAlignment="1">
      <alignment horizontal="left" vertical="top" wrapText="1" shrinkToFit="1"/>
    </xf>
    <xf numFmtId="0" fontId="20" fillId="22" borderId="57" xfId="2" applyFont="1" applyFill="1" applyBorder="1" applyAlignment="1">
      <alignment horizontal="left" vertical="top" wrapText="1" shrinkToFit="1"/>
    </xf>
    <xf numFmtId="0" fontId="20" fillId="22" borderId="58" xfId="2" applyFont="1" applyFill="1" applyBorder="1" applyAlignment="1">
      <alignment horizontal="left" vertical="top" wrapText="1" shrinkToFit="1"/>
    </xf>
    <xf numFmtId="0" fontId="10" fillId="0" borderId="57" xfId="2" applyFont="1" applyBorder="1">
      <alignment vertical="center"/>
    </xf>
    <xf numFmtId="0" fontId="25" fillId="22" borderId="107" xfId="2" applyFont="1" applyFill="1" applyBorder="1" applyAlignment="1">
      <alignment horizontal="left" vertical="top" wrapText="1"/>
    </xf>
    <xf numFmtId="0" fontId="25" fillId="22" borderId="108" xfId="2" applyFont="1" applyFill="1" applyBorder="1" applyAlignment="1">
      <alignment horizontal="left" vertical="top" wrapText="1"/>
    </xf>
    <xf numFmtId="0" fontId="25" fillId="22" borderId="109" xfId="2" applyFont="1" applyFill="1" applyBorder="1" applyAlignment="1">
      <alignment horizontal="left" vertical="top" wrapText="1"/>
    </xf>
    <xf numFmtId="0" fontId="28" fillId="39" borderId="165" xfId="2" applyFont="1" applyFill="1" applyBorder="1" applyAlignment="1">
      <alignment horizontal="center" vertical="center" wrapText="1" shrinkToFit="1"/>
    </xf>
    <xf numFmtId="0" fontId="28" fillId="39" borderId="166" xfId="2" applyFont="1" applyFill="1" applyBorder="1" applyAlignment="1">
      <alignment horizontal="center" vertical="center" wrapText="1" shrinkToFit="1"/>
    </xf>
    <xf numFmtId="0" fontId="28" fillId="39" borderId="167" xfId="2" applyFont="1" applyFill="1" applyBorder="1" applyAlignment="1">
      <alignment horizontal="center" vertical="center" wrapText="1" shrinkToFit="1"/>
    </xf>
    <xf numFmtId="0" fontId="20" fillId="39" borderId="56" xfId="2" applyFont="1" applyFill="1" applyBorder="1" applyAlignment="1">
      <alignment horizontal="left" vertical="top" wrapText="1" shrinkToFit="1"/>
    </xf>
    <xf numFmtId="0" fontId="20" fillId="39" borderId="57" xfId="2" applyFont="1" applyFill="1" applyBorder="1" applyAlignment="1">
      <alignment horizontal="left" vertical="top" wrapText="1" shrinkToFit="1"/>
    </xf>
    <xf numFmtId="0" fontId="20" fillId="39" borderId="58" xfId="2" applyFont="1" applyFill="1" applyBorder="1" applyAlignment="1">
      <alignment horizontal="left" vertical="top" wrapText="1" shrinkToFit="1"/>
    </xf>
    <xf numFmtId="0" fontId="28" fillId="20" borderId="57" xfId="2" applyFont="1" applyFill="1" applyBorder="1" applyAlignment="1">
      <alignment horizontal="center" vertical="center" shrinkToFit="1"/>
    </xf>
    <xf numFmtId="0" fontId="28" fillId="20" borderId="58" xfId="2" applyFont="1" applyFill="1" applyBorder="1" applyAlignment="1">
      <alignment horizontal="center" vertical="center" shrinkToFit="1"/>
    </xf>
    <xf numFmtId="0" fontId="109" fillId="22" borderId="99"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0" xfId="1" applyFont="1" applyFill="1" applyBorder="1" applyAlignment="1" applyProtection="1">
      <alignment horizontal="center" vertical="center" wrapText="1"/>
    </xf>
    <xf numFmtId="0" fontId="21" fillId="22" borderId="96" xfId="1" applyFont="1" applyFill="1" applyBorder="1" applyAlignment="1" applyProtection="1">
      <alignment horizontal="left" vertical="top" wrapText="1"/>
    </xf>
    <xf numFmtId="0" fontId="21" fillId="22" borderId="180" xfId="1" applyFont="1" applyFill="1" applyBorder="1" applyAlignment="1" applyProtection="1">
      <alignment horizontal="left" vertical="top" wrapText="1"/>
    </xf>
    <xf numFmtId="0" fontId="21" fillId="22" borderId="181" xfId="1" applyFont="1" applyFill="1" applyBorder="1" applyAlignment="1" applyProtection="1">
      <alignment horizontal="left" vertical="top" wrapText="1"/>
    </xf>
    <xf numFmtId="0" fontId="28" fillId="24" borderId="99"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0" xfId="2" applyFont="1" applyFill="1" applyBorder="1" applyAlignment="1">
      <alignment horizontal="center" vertical="center" shrinkToFit="1"/>
    </xf>
    <xf numFmtId="0" fontId="191" fillId="22" borderId="99"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0" xfId="2" applyFont="1" applyFill="1" applyBorder="1" applyAlignment="1">
      <alignment horizontal="center" vertical="center" shrinkToFit="1"/>
    </xf>
    <xf numFmtId="0" fontId="21" fillId="22" borderId="96" xfId="1" applyFont="1" applyFill="1" applyBorder="1" applyAlignment="1" applyProtection="1">
      <alignment vertical="top" wrapText="1"/>
    </xf>
    <xf numFmtId="0" fontId="21" fillId="22" borderId="97" xfId="2" applyFont="1" applyFill="1" applyBorder="1" applyAlignment="1">
      <alignment vertical="top" wrapText="1"/>
    </xf>
    <xf numFmtId="0" fontId="21" fillId="22" borderId="98" xfId="2" applyFont="1" applyFill="1" applyBorder="1" applyAlignment="1">
      <alignment vertical="top" wrapText="1"/>
    </xf>
    <xf numFmtId="0" fontId="21" fillId="39" borderId="96" xfId="1" applyFont="1" applyFill="1" applyBorder="1" applyAlignment="1" applyProtection="1">
      <alignment vertical="top" wrapText="1"/>
    </xf>
    <xf numFmtId="0" fontId="21" fillId="39" borderId="97" xfId="2" applyFont="1" applyFill="1" applyBorder="1" applyAlignment="1">
      <alignment vertical="top" wrapText="1"/>
    </xf>
    <xf numFmtId="0" fontId="21" fillId="39" borderId="98" xfId="2" applyFont="1" applyFill="1" applyBorder="1" applyAlignment="1">
      <alignment vertical="top" wrapText="1"/>
    </xf>
    <xf numFmtId="0" fontId="139" fillId="39" borderId="99"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0"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216" fillId="52" borderId="0" xfId="2" applyFont="1" applyFill="1" applyAlignment="1">
      <alignment horizontal="center" vertical="center"/>
    </xf>
    <xf numFmtId="0" fontId="6" fillId="0" borderId="0" xfId="4"/>
    <xf numFmtId="0" fontId="21" fillId="0" borderId="0" xfId="2" applyFont="1" applyAlignment="1">
      <alignment horizontal="center" vertical="center"/>
    </xf>
    <xf numFmtId="0" fontId="217" fillId="0" borderId="0" xfId="2" applyFont="1" applyAlignment="1">
      <alignment horizontal="center" vertical="center"/>
    </xf>
    <xf numFmtId="0" fontId="218" fillId="10" borderId="0" xfId="2" applyFont="1" applyFill="1" applyAlignment="1">
      <alignment horizontal="center" vertical="center"/>
    </xf>
    <xf numFmtId="0" fontId="21" fillId="10" borderId="0" xfId="2" applyFont="1" applyFill="1" applyAlignment="1">
      <alignment horizontal="center" vertical="center"/>
    </xf>
    <xf numFmtId="0" fontId="68" fillId="10" borderId="0" xfId="4" applyFont="1" applyFill="1" applyAlignment="1">
      <alignment vertical="top"/>
    </xf>
    <xf numFmtId="0" fontId="219" fillId="10" borderId="0" xfId="2" applyFont="1" applyFill="1" applyAlignment="1">
      <alignment horizontal="center" vertical="center"/>
    </xf>
    <xf numFmtId="0" fontId="68" fillId="10" borderId="0" xfId="2" applyFont="1" applyFill="1" applyAlignment="1">
      <alignment vertical="top"/>
    </xf>
    <xf numFmtId="0" fontId="220" fillId="0" borderId="0" xfId="2" applyFont="1">
      <alignment vertical="center"/>
    </xf>
    <xf numFmtId="0" fontId="221" fillId="3" borderId="0" xfId="4" applyFont="1" applyFill="1" applyAlignment="1">
      <alignment vertical="top"/>
    </xf>
    <xf numFmtId="0" fontId="221" fillId="3" borderId="0" xfId="2" applyFont="1" applyFill="1" applyAlignment="1">
      <alignment horizontal="center" vertical="center"/>
    </xf>
    <xf numFmtId="0" fontId="221" fillId="3" borderId="0" xfId="2" applyFont="1" applyFill="1" applyAlignment="1">
      <alignment vertical="top"/>
    </xf>
    <xf numFmtId="0" fontId="7" fillId="3" borderId="0" xfId="2" applyFont="1" applyFill="1" applyAlignment="1">
      <alignment vertical="top"/>
    </xf>
    <xf numFmtId="0" fontId="222" fillId="3" borderId="0" xfId="2" applyFont="1" applyFill="1" applyAlignment="1">
      <alignment vertical="top" wrapText="1"/>
    </xf>
    <xf numFmtId="0" fontId="223" fillId="3" borderId="0" xfId="2" applyFont="1" applyFill="1" applyAlignment="1">
      <alignment vertical="top" wrapText="1"/>
    </xf>
    <xf numFmtId="0" fontId="51" fillId="53" borderId="0" xfId="2" applyFont="1" applyFill="1" applyAlignment="1">
      <alignment horizontal="left" vertical="top" wrapText="1" indent="1"/>
    </xf>
    <xf numFmtId="0" fontId="224" fillId="53" borderId="0" xfId="2" applyFont="1" applyFill="1" applyAlignment="1">
      <alignment horizontal="left" vertical="top" wrapText="1" indent="1"/>
    </xf>
    <xf numFmtId="0" fontId="225" fillId="3" borderId="0" xfId="2" applyFont="1" applyFill="1" applyAlignment="1">
      <alignment vertical="top"/>
    </xf>
    <xf numFmtId="0" fontId="34" fillId="3" borderId="0" xfId="2" applyFont="1" applyFill="1" applyAlignment="1">
      <alignment vertical="top"/>
    </xf>
    <xf numFmtId="0" fontId="6" fillId="3" borderId="0" xfId="2" applyFill="1" applyAlignment="1">
      <alignment vertical="top" wrapText="1"/>
    </xf>
    <xf numFmtId="0" fontId="226" fillId="3" borderId="0" xfId="2" applyFont="1" applyFill="1" applyAlignment="1">
      <alignment vertical="top"/>
    </xf>
    <xf numFmtId="0" fontId="6" fillId="3" borderId="0" xfId="2" applyFill="1" applyAlignment="1">
      <alignment horizontal="left" vertical="center"/>
    </xf>
    <xf numFmtId="0" fontId="17" fillId="54" borderId="0" xfId="4" applyFont="1" applyFill="1" applyAlignment="1">
      <alignment vertical="center"/>
    </xf>
    <xf numFmtId="0" fontId="227" fillId="54" borderId="0" xfId="4" applyFont="1" applyFill="1" applyAlignment="1">
      <alignment vertical="center" wrapText="1"/>
    </xf>
    <xf numFmtId="0" fontId="229" fillId="54" borderId="0" xfId="0" applyFont="1" applyFill="1">
      <alignment vertical="center"/>
    </xf>
    <xf numFmtId="0" fontId="6" fillId="0" borderId="0" xfId="4" applyAlignment="1">
      <alignment horizontal="center" vertical="center"/>
    </xf>
    <xf numFmtId="0" fontId="6" fillId="54" borderId="0" xfId="4" applyFill="1" applyAlignment="1">
      <alignment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FCC00"/>
      <color rgb="FF3399FF"/>
      <color rgb="FF7BB2F5"/>
      <color rgb="FFFF99FF"/>
      <color rgb="FF6EF729"/>
      <color rgb="FF00CC00"/>
      <color rgb="FF0033CC"/>
      <color rgb="FF66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'47　感染症統計'!$A$7</c:f>
              <c:strCache>
                <c:ptCount val="1"/>
                <c:pt idx="0">
                  <c:v>2022年</c:v>
                </c:pt>
              </c:strCache>
            </c:strRef>
          </c:tx>
          <c:spPr>
            <a:ln w="63500" cap="rnd">
              <a:solidFill>
                <a:srgbClr val="FF0000"/>
              </a:solidFill>
              <a:round/>
            </a:ln>
            <a:effectLst/>
          </c:spPr>
          <c:marker>
            <c:symbol val="none"/>
          </c:marker>
          <c:val>
            <c:numRef>
              <c:f>'47　感染症統計'!$B$7:$M$7</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576</c:v>
                </c:pt>
                <c:pt idx="9" formatCode="General">
                  <c:v>325</c:v>
                </c:pt>
                <c:pt idx="10" formatCode="General">
                  <c:v>158</c:v>
                </c:pt>
              </c:numCache>
            </c:numRef>
          </c:val>
          <c:smooth val="0"/>
          <c:extLst>
            <c:ext xmlns:c16="http://schemas.microsoft.com/office/drawing/2014/chart" uri="{C3380CC4-5D6E-409C-BE32-E72D297353CC}">
              <c16:uniqueId val="{00000000-EF25-4824-8530-875CCEE0B185}"/>
            </c:ext>
          </c:extLst>
        </c:ser>
        <c:ser>
          <c:idx val="7"/>
          <c:order val="1"/>
          <c:tx>
            <c:strRef>
              <c:f>'47　感染症統計'!$A$8</c:f>
              <c:strCache>
                <c:ptCount val="1"/>
                <c:pt idx="0">
                  <c:v>2021年</c:v>
                </c:pt>
              </c:strCache>
            </c:strRef>
          </c:tx>
          <c:spPr>
            <a:ln w="25400" cap="rnd">
              <a:solidFill>
                <a:schemeClr val="accent6">
                  <a:lumMod val="75000"/>
                </a:schemeClr>
              </a:solidFill>
              <a:round/>
            </a:ln>
            <a:effectLst/>
          </c:spPr>
          <c:marker>
            <c:symbol val="none"/>
          </c:marker>
          <c:val>
            <c:numRef>
              <c:f>'47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EF25-4824-8530-875CCEE0B185}"/>
            </c:ext>
          </c:extLst>
        </c:ser>
        <c:ser>
          <c:idx val="0"/>
          <c:order val="2"/>
          <c:tx>
            <c:strRef>
              <c:f>'47　感染症統計'!$A$9</c:f>
              <c:strCache>
                <c:ptCount val="1"/>
                <c:pt idx="0">
                  <c:v>2020年</c:v>
                </c:pt>
              </c:strCache>
            </c:strRef>
          </c:tx>
          <c:spPr>
            <a:ln w="19050" cap="rnd">
              <a:solidFill>
                <a:schemeClr val="accent1"/>
              </a:solidFill>
              <a:round/>
            </a:ln>
            <a:effectLst/>
          </c:spPr>
          <c:marker>
            <c:symbol val="none"/>
          </c:marker>
          <c:val>
            <c:numRef>
              <c:f>'47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EF25-4824-8530-875CCEE0B185}"/>
            </c:ext>
          </c:extLst>
        </c:ser>
        <c:ser>
          <c:idx val="1"/>
          <c:order val="3"/>
          <c:tx>
            <c:strRef>
              <c:f>'47　感染症統計'!$A$10</c:f>
              <c:strCache>
                <c:ptCount val="1"/>
                <c:pt idx="0">
                  <c:v>2019年</c:v>
                </c:pt>
              </c:strCache>
            </c:strRef>
          </c:tx>
          <c:spPr>
            <a:ln w="12700" cap="rnd">
              <a:solidFill>
                <a:srgbClr val="FF0066"/>
              </a:solidFill>
              <a:round/>
            </a:ln>
            <a:effectLst/>
          </c:spPr>
          <c:marker>
            <c:symbol val="none"/>
          </c:marker>
          <c:val>
            <c:numRef>
              <c:f>'47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EF25-4824-8530-875CCEE0B185}"/>
            </c:ext>
          </c:extLst>
        </c:ser>
        <c:ser>
          <c:idx val="2"/>
          <c:order val="4"/>
          <c:tx>
            <c:strRef>
              <c:f>'47　感染症統計'!$A$11</c:f>
              <c:strCache>
                <c:ptCount val="1"/>
                <c:pt idx="0">
                  <c:v>2018年</c:v>
                </c:pt>
              </c:strCache>
            </c:strRef>
          </c:tx>
          <c:spPr>
            <a:ln w="12700" cap="rnd">
              <a:solidFill>
                <a:schemeClr val="accent3"/>
              </a:solidFill>
              <a:round/>
            </a:ln>
            <a:effectLst/>
          </c:spPr>
          <c:marker>
            <c:symbol val="none"/>
          </c:marker>
          <c:val>
            <c:numRef>
              <c:f>'47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EF25-4824-8530-875CCEE0B185}"/>
            </c:ext>
          </c:extLst>
        </c:ser>
        <c:ser>
          <c:idx val="3"/>
          <c:order val="5"/>
          <c:tx>
            <c:strRef>
              <c:f>'47　感染症統計'!$A$12</c:f>
              <c:strCache>
                <c:ptCount val="1"/>
                <c:pt idx="0">
                  <c:v>2017年</c:v>
                </c:pt>
              </c:strCache>
            </c:strRef>
          </c:tx>
          <c:spPr>
            <a:ln w="12700" cap="rnd">
              <a:solidFill>
                <a:schemeClr val="accent4"/>
              </a:solidFill>
              <a:round/>
            </a:ln>
            <a:effectLst/>
          </c:spPr>
          <c:marker>
            <c:symbol val="none"/>
          </c:marker>
          <c:val>
            <c:numRef>
              <c:f>'47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EF25-4824-8530-875CCEE0B185}"/>
            </c:ext>
          </c:extLst>
        </c:ser>
        <c:ser>
          <c:idx val="4"/>
          <c:order val="6"/>
          <c:tx>
            <c:strRef>
              <c:f>'47　感染症統計'!$A$13</c:f>
              <c:strCache>
                <c:ptCount val="1"/>
                <c:pt idx="0">
                  <c:v>2016年</c:v>
                </c:pt>
              </c:strCache>
            </c:strRef>
          </c:tx>
          <c:spPr>
            <a:ln w="12700" cap="rnd">
              <a:solidFill>
                <a:schemeClr val="accent5"/>
              </a:solidFill>
              <a:round/>
            </a:ln>
            <a:effectLst/>
          </c:spPr>
          <c:marker>
            <c:symbol val="none"/>
          </c:marker>
          <c:val>
            <c:numRef>
              <c:f>'47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EF25-4824-8530-875CCEE0B185}"/>
            </c:ext>
          </c:extLst>
        </c:ser>
        <c:ser>
          <c:idx val="5"/>
          <c:order val="7"/>
          <c:tx>
            <c:strRef>
              <c:f>'47　感染症統計'!$A$14</c:f>
              <c:strCache>
                <c:ptCount val="1"/>
                <c:pt idx="0">
                  <c:v>2015年</c:v>
                </c:pt>
              </c:strCache>
            </c:strRef>
          </c:tx>
          <c:spPr>
            <a:ln w="12700" cap="rnd">
              <a:solidFill>
                <a:schemeClr val="accent6"/>
              </a:solidFill>
              <a:round/>
            </a:ln>
            <a:effectLst/>
          </c:spPr>
          <c:marker>
            <c:symbol val="none"/>
          </c:marker>
          <c:val>
            <c:numRef>
              <c:f>'47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EF25-4824-8530-875CCEE0B185}"/>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'47　感染症統計'!$P$8</c:f>
              <c:strCache>
                <c:ptCount val="1"/>
                <c:pt idx="0">
                  <c:v>2021年</c:v>
                </c:pt>
              </c:strCache>
            </c:strRef>
          </c:tx>
          <c:spPr>
            <a:ln w="63500" cap="rnd">
              <a:solidFill>
                <a:srgbClr val="FF0000"/>
              </a:solidFill>
              <a:round/>
            </a:ln>
            <a:effectLst/>
          </c:spPr>
          <c:marker>
            <c:symbol val="none"/>
          </c:marker>
          <c:cat>
            <c:numRef>
              <c:f>'47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'47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691A-4A61-BF12-3A5977548A2F}"/>
            </c:ext>
          </c:extLst>
        </c:ser>
        <c:ser>
          <c:idx val="7"/>
          <c:order val="1"/>
          <c:tx>
            <c:strRef>
              <c:f>'47　感染症統計'!$P$9</c:f>
              <c:strCache>
                <c:ptCount val="1"/>
                <c:pt idx="0">
                  <c:v>2020年</c:v>
                </c:pt>
              </c:strCache>
            </c:strRef>
          </c:tx>
          <c:spPr>
            <a:ln w="25400" cap="rnd">
              <a:solidFill>
                <a:schemeClr val="accent6">
                  <a:lumMod val="75000"/>
                </a:schemeClr>
              </a:solidFill>
              <a:round/>
            </a:ln>
            <a:effectLst/>
          </c:spPr>
          <c:marker>
            <c:symbol val="none"/>
          </c:marker>
          <c:cat>
            <c:numRef>
              <c:f>'47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'47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1-691A-4A61-BF12-3A5977548A2F}"/>
            </c:ext>
          </c:extLst>
        </c:ser>
        <c:ser>
          <c:idx val="0"/>
          <c:order val="2"/>
          <c:tx>
            <c:strRef>
              <c:f>'47　感染症統計'!$P$10</c:f>
              <c:strCache>
                <c:ptCount val="1"/>
                <c:pt idx="0">
                  <c:v>2019年</c:v>
                </c:pt>
              </c:strCache>
            </c:strRef>
          </c:tx>
          <c:spPr>
            <a:ln w="19050" cap="rnd">
              <a:solidFill>
                <a:schemeClr val="accent1"/>
              </a:solidFill>
              <a:round/>
            </a:ln>
            <a:effectLst/>
          </c:spPr>
          <c:marker>
            <c:symbol val="none"/>
          </c:marker>
          <c:cat>
            <c:numRef>
              <c:f>'47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'47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2-691A-4A61-BF12-3A5977548A2F}"/>
            </c:ext>
          </c:extLst>
        </c:ser>
        <c:ser>
          <c:idx val="1"/>
          <c:order val="3"/>
          <c:tx>
            <c:strRef>
              <c:f>'47　感染症統計'!$P$11</c:f>
              <c:strCache>
                <c:ptCount val="1"/>
                <c:pt idx="0">
                  <c:v>2018年</c:v>
                </c:pt>
              </c:strCache>
            </c:strRef>
          </c:tx>
          <c:spPr>
            <a:ln w="12700" cap="rnd">
              <a:solidFill>
                <a:schemeClr val="accent2"/>
              </a:solidFill>
              <a:round/>
            </a:ln>
            <a:effectLst/>
          </c:spPr>
          <c:marker>
            <c:symbol val="none"/>
          </c:marker>
          <c:cat>
            <c:numRef>
              <c:f>'47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'47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691A-4A61-BF12-3A5977548A2F}"/>
            </c:ext>
          </c:extLst>
        </c:ser>
        <c:ser>
          <c:idx val="2"/>
          <c:order val="4"/>
          <c:tx>
            <c:strRef>
              <c:f>'47　感染症統計'!$P$12</c:f>
              <c:strCache>
                <c:ptCount val="1"/>
                <c:pt idx="0">
                  <c:v>2017年</c:v>
                </c:pt>
              </c:strCache>
            </c:strRef>
          </c:tx>
          <c:spPr>
            <a:ln w="12700" cap="rnd">
              <a:solidFill>
                <a:schemeClr val="accent3"/>
              </a:solidFill>
              <a:round/>
            </a:ln>
            <a:effectLst/>
          </c:spPr>
          <c:marker>
            <c:symbol val="none"/>
          </c:marker>
          <c:cat>
            <c:numRef>
              <c:f>'47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'47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691A-4A61-BF12-3A5977548A2F}"/>
            </c:ext>
          </c:extLst>
        </c:ser>
        <c:ser>
          <c:idx val="3"/>
          <c:order val="5"/>
          <c:tx>
            <c:strRef>
              <c:f>'47　感染症統計'!$P$13</c:f>
              <c:strCache>
                <c:ptCount val="1"/>
                <c:pt idx="0">
                  <c:v>2016年</c:v>
                </c:pt>
              </c:strCache>
            </c:strRef>
          </c:tx>
          <c:spPr>
            <a:ln w="12700" cap="rnd">
              <a:solidFill>
                <a:schemeClr val="accent4"/>
              </a:solidFill>
              <a:round/>
            </a:ln>
            <a:effectLst/>
          </c:spPr>
          <c:marker>
            <c:symbol val="none"/>
          </c:marker>
          <c:cat>
            <c:numRef>
              <c:f>'47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'47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691A-4A61-BF12-3A5977548A2F}"/>
            </c:ext>
          </c:extLst>
        </c:ser>
        <c:ser>
          <c:idx val="4"/>
          <c:order val="6"/>
          <c:tx>
            <c:strRef>
              <c:f>'47　感染症統計'!$P$14</c:f>
              <c:strCache>
                <c:ptCount val="1"/>
                <c:pt idx="0">
                  <c:v>2015年</c:v>
                </c:pt>
              </c:strCache>
            </c:strRef>
          </c:tx>
          <c:spPr>
            <a:ln w="12700" cap="rnd">
              <a:solidFill>
                <a:schemeClr val="accent5"/>
              </a:solidFill>
              <a:round/>
            </a:ln>
            <a:effectLst/>
          </c:spPr>
          <c:marker>
            <c:symbol val="none"/>
          </c:marker>
          <c:cat>
            <c:numRef>
              <c:f>'47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numCache>
            </c:numRef>
          </c:cat>
          <c:val>
            <c:numRef>
              <c:f>'47　感染症統計'!$Q$14:$AB$14</c:f>
              <c:numCache>
                <c:formatCode>#,##0_ </c:formatCode>
                <c:ptCount val="12"/>
                <c:pt idx="0">
                  <c:v>7</c:v>
                </c:pt>
                <c:pt idx="1">
                  <c:v>13</c:v>
                </c:pt>
                <c:pt idx="2">
                  <c:v>12</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691A-4A61-BF12-3A5977548A2F}"/>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9.sv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sv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4.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8.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91439</xdr:colOff>
      <xdr:row>3</xdr:row>
      <xdr:rowOff>121920</xdr:rowOff>
    </xdr:from>
    <xdr:to>
      <xdr:col>18</xdr:col>
      <xdr:colOff>243570</xdr:colOff>
      <xdr:row>28</xdr:row>
      <xdr:rowOff>160020</xdr:rowOff>
    </xdr:to>
    <xdr:pic>
      <xdr:nvPicPr>
        <xdr:cNvPr id="3" name="図 2">
          <a:extLst>
            <a:ext uri="{FF2B5EF4-FFF2-40B4-BE49-F238E27FC236}">
              <a16:creationId xmlns:a16="http://schemas.microsoft.com/office/drawing/2014/main" id="{8855B1D2-DCB4-B1F5-2865-1E8B479AF17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01039" y="769620"/>
          <a:ext cx="9349471" cy="4328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xdr:colOff>
      <xdr:row>4</xdr:row>
      <xdr:rowOff>0</xdr:rowOff>
    </xdr:from>
    <xdr:to>
      <xdr:col>13</xdr:col>
      <xdr:colOff>144780</xdr:colOff>
      <xdr:row>17</xdr:row>
      <xdr:rowOff>480060</xdr:rowOff>
    </xdr:to>
    <xdr:pic>
      <xdr:nvPicPr>
        <xdr:cNvPr id="30" name="図 29" descr="感染性胃腸炎患者報告数　直近5シーズン">
          <a:extLst>
            <a:ext uri="{FF2B5EF4-FFF2-40B4-BE49-F238E27FC236}">
              <a16:creationId xmlns:a16="http://schemas.microsoft.com/office/drawing/2014/main" id="{72ADF804-2120-5808-BD79-4C7B55C824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193280" cy="2796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2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3.2</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10892"/>
            <a:gd name="adj6" fmla="val -10403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1821904</xdr:colOff>
      <xdr:row>14</xdr:row>
      <xdr:rowOff>54467</xdr:rowOff>
    </xdr:from>
    <xdr:to>
      <xdr:col>8</xdr:col>
      <xdr:colOff>315922</xdr:colOff>
      <xdr:row>16</xdr:row>
      <xdr:rowOff>18586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355804" y="277480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266700</xdr:colOff>
      <xdr:row>8</xdr:row>
      <xdr:rowOff>38100</xdr:rowOff>
    </xdr:from>
    <xdr:to>
      <xdr:col>6</xdr:col>
      <xdr:colOff>495300</xdr:colOff>
      <xdr:row>11</xdr:row>
      <xdr:rowOff>114300</xdr:rowOff>
    </xdr:to>
    <xdr:sp macro="" textlink="">
      <xdr:nvSpPr>
        <xdr:cNvPr id="2" name="右矢印 1">
          <a:extLst>
            <a:ext uri="{FF2B5EF4-FFF2-40B4-BE49-F238E27FC236}">
              <a16:creationId xmlns:a16="http://schemas.microsoft.com/office/drawing/2014/main" id="{7A98347A-47F1-4909-8BD9-67633008AC74}"/>
            </a:ext>
          </a:extLst>
        </xdr:cNvPr>
        <xdr:cNvSpPr/>
      </xdr:nvSpPr>
      <xdr:spPr>
        <a:xfrm>
          <a:off x="3070860" y="2194560"/>
          <a:ext cx="845820" cy="899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6</xdr:row>
      <xdr:rowOff>133350</xdr:rowOff>
    </xdr:from>
    <xdr:to>
      <xdr:col>4</xdr:col>
      <xdr:colOff>657225</xdr:colOff>
      <xdr:row>15</xdr:row>
      <xdr:rowOff>57150</xdr:rowOff>
    </xdr:to>
    <xdr:sp macro="" textlink="">
      <xdr:nvSpPr>
        <xdr:cNvPr id="3" name="正方形/長方形 2">
          <a:extLst>
            <a:ext uri="{FF2B5EF4-FFF2-40B4-BE49-F238E27FC236}">
              <a16:creationId xmlns:a16="http://schemas.microsoft.com/office/drawing/2014/main" id="{0A8BBEC5-7466-40C5-A885-69282C726804}"/>
            </a:ext>
          </a:extLst>
        </xdr:cNvPr>
        <xdr:cNvSpPr>
          <a:spLocks noChangeArrowheads="1"/>
        </xdr:cNvSpPr>
      </xdr:nvSpPr>
      <xdr:spPr bwMode="auto">
        <a:xfrm>
          <a:off x="344805" y="1741170"/>
          <a:ext cx="2461260" cy="2392680"/>
        </a:xfrm>
        <a:prstGeom prst="rect">
          <a:avLst/>
        </a:prstGeom>
        <a:noFill/>
        <a:ln w="63500" algn="ctr">
          <a:solidFill>
            <a:srgbClr val="0000FF"/>
          </a:solidFill>
          <a:round/>
          <a:headEnd/>
          <a:tailEnd/>
        </a:ln>
      </xdr:spPr>
    </xdr:sp>
    <xdr:clientData/>
  </xdr:twoCellAnchor>
  <xdr:twoCellAnchor editAs="oneCell">
    <xdr:from>
      <xdr:col>1</xdr:col>
      <xdr:colOff>22860</xdr:colOff>
      <xdr:row>6</xdr:row>
      <xdr:rowOff>160020</xdr:rowOff>
    </xdr:from>
    <xdr:to>
      <xdr:col>4</xdr:col>
      <xdr:colOff>592507</xdr:colOff>
      <xdr:row>15</xdr:row>
      <xdr:rowOff>30479</xdr:rowOff>
    </xdr:to>
    <xdr:pic>
      <xdr:nvPicPr>
        <xdr:cNvPr id="4" name="図 3">
          <a:extLst>
            <a:ext uri="{FF2B5EF4-FFF2-40B4-BE49-F238E27FC236}">
              <a16:creationId xmlns:a16="http://schemas.microsoft.com/office/drawing/2014/main" id="{584E6E8E-B931-442E-BB1F-C8866C7DF019}"/>
            </a:ext>
          </a:extLst>
        </xdr:cNvPr>
        <xdr:cNvPicPr>
          <a:picLocks noChangeAspect="1"/>
        </xdr:cNvPicPr>
      </xdr:nvPicPr>
      <xdr:blipFill>
        <a:blip xmlns:r="http://schemas.openxmlformats.org/officeDocument/2006/relationships" r:embed="rId1"/>
        <a:stretch>
          <a:fillRect/>
        </a:stretch>
      </xdr:blipFill>
      <xdr:spPr>
        <a:xfrm>
          <a:off x="358140" y="1767840"/>
          <a:ext cx="2421307" cy="23393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843280</xdr:colOff>
      <xdr:row>31</xdr:row>
      <xdr:rowOff>20320</xdr:rowOff>
    </xdr:from>
    <xdr:to>
      <xdr:col>11</xdr:col>
      <xdr:colOff>0</xdr:colOff>
      <xdr:row>41</xdr:row>
      <xdr:rowOff>251622</xdr:rowOff>
    </xdr:to>
    <xdr:pic>
      <xdr:nvPicPr>
        <xdr:cNvPr id="4" name="図 3">
          <a:extLst>
            <a:ext uri="{FF2B5EF4-FFF2-40B4-BE49-F238E27FC236}">
              <a16:creationId xmlns:a16="http://schemas.microsoft.com/office/drawing/2014/main" id="{D5953CAE-0815-BCCF-A731-9C2478DD3BF9}"/>
            </a:ext>
          </a:extLst>
        </xdr:cNvPr>
        <xdr:cNvPicPr>
          <a:picLocks noChangeAspect="1"/>
        </xdr:cNvPicPr>
      </xdr:nvPicPr>
      <xdr:blipFill>
        <a:blip xmlns:r="http://schemas.openxmlformats.org/officeDocument/2006/relationships" r:embed="rId1"/>
        <a:stretch>
          <a:fillRect/>
        </a:stretch>
      </xdr:blipFill>
      <xdr:spPr>
        <a:xfrm>
          <a:off x="843280" y="14010640"/>
          <a:ext cx="11531600" cy="2974502"/>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1.04% :</a:t>
          </a:r>
          <a:r>
            <a:rPr kumimoji="1" lang="ja-JP" altLang="en-US" sz="1400" b="1">
              <a:solidFill>
                <a:srgbClr val="FFFF00"/>
              </a:solidFill>
            </a:rPr>
            <a:t>　</a:t>
          </a:r>
          <a:r>
            <a:rPr kumimoji="1" lang="en-US" altLang="ja-JP" sz="1400" b="1">
              <a:solidFill>
                <a:srgbClr val="FFFF00"/>
              </a:solidFill>
            </a:rPr>
            <a:t>0.0%</a:t>
          </a:r>
          <a:r>
            <a:rPr kumimoji="1" lang="ja-JP" altLang="en-US" sz="1400" b="1">
              <a:solidFill>
                <a:srgbClr val="FFFF00"/>
              </a:solidFill>
            </a:rPr>
            <a:t>増減なし</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50</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2987040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a:solidFill>
                <a:schemeClr val="dk1"/>
              </a:solidFill>
              <a:effectLst/>
              <a:latin typeface="+mn-lt"/>
              <a:ea typeface="+mn-ea"/>
              <a:cs typeface="+mn-cs"/>
            </a:rPr>
            <a:t>北半球が冬季に向かい世界的第６波の静かな足音が聞こえ始めている。</a:t>
          </a:r>
          <a:endParaRPr lang="en-US" altLang="ja-JP" sz="2000" b="1" i="0">
            <a:solidFill>
              <a:schemeClr val="dk1"/>
            </a:solidFill>
            <a:effectLst/>
            <a:latin typeface="+mn-lt"/>
            <a:ea typeface="+mn-ea"/>
            <a:cs typeface="+mn-cs"/>
          </a:endParaRPr>
        </a:p>
        <a:p>
          <a:r>
            <a:rPr lang="ja-JP" altLang="en-US" sz="2000" b="1" i="0">
              <a:solidFill>
                <a:schemeClr val="dk1"/>
              </a:solidFill>
              <a:effectLst/>
              <a:latin typeface="+mn-lt"/>
              <a:ea typeface="+mn-ea"/>
              <a:cs typeface="+mn-cs"/>
            </a:rPr>
            <a:t>ドイツ、フランス、ロシアなどに感染増加の兆しは一旦終息しはじめる。　　　　　　</a:t>
          </a:r>
        </a:p>
        <a:p>
          <a:r>
            <a:rPr lang="ja-JP" altLang="en-US" sz="2000" b="1" i="0">
              <a:solidFill>
                <a:schemeClr val="dk1"/>
              </a:solidFill>
              <a:effectLst/>
              <a:latin typeface="+mn-lt"/>
              <a:ea typeface="+mn-ea"/>
              <a:cs typeface="+mn-cs"/>
            </a:rPr>
            <a:t>日本国内においても</a:t>
          </a:r>
          <a:endParaRPr lang="ja-JP" altLang="en-US" sz="2000" b="1" i="0">
            <a:solidFill>
              <a:sysClr val="windowText" lastClr="000000"/>
            </a:solidFill>
            <a:effectLst/>
            <a:latin typeface="+mn-lt"/>
            <a:ea typeface="+mn-ea"/>
            <a:cs typeface="+mn-cs"/>
          </a:endParaRPr>
        </a:p>
        <a:p>
          <a:r>
            <a:rPr lang="ja-JP" altLang="en-US" sz="2000" b="0" i="0">
              <a:solidFill>
                <a:schemeClr val="dk1"/>
              </a:solidFill>
              <a:effectLst/>
              <a:latin typeface="+mn-lt"/>
              <a:ea typeface="+mn-ea"/>
              <a:cs typeface="+mn-cs"/>
            </a:rPr>
            <a:t>直近</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週間の人口</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万人あたりの感染者数を都道府県別にみる。</a:t>
          </a:r>
          <a:r>
            <a:rPr lang="en-US" altLang="ja-JP" sz="2000" b="0" i="0">
              <a:solidFill>
                <a:schemeClr val="dk1"/>
              </a:solidFill>
              <a:effectLst/>
              <a:latin typeface="+mn-lt"/>
              <a:ea typeface="+mn-ea"/>
              <a:cs typeface="+mn-cs"/>
            </a:rPr>
            <a:t>11</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19</a:t>
          </a:r>
          <a:r>
            <a:rPr lang="ja-JP" altLang="en-US" sz="2000" b="0" i="0">
              <a:solidFill>
                <a:schemeClr val="dk1"/>
              </a:solidFill>
              <a:effectLst/>
              <a:latin typeface="+mn-lt"/>
              <a:ea typeface="+mn-ea"/>
              <a:cs typeface="+mn-cs"/>
            </a:rPr>
            <a:t>日時点で北海道が</a:t>
          </a:r>
          <a:r>
            <a:rPr lang="en-US" altLang="ja-JP" sz="2000" b="0" i="0">
              <a:solidFill>
                <a:schemeClr val="dk1"/>
              </a:solidFill>
              <a:effectLst/>
              <a:latin typeface="+mn-lt"/>
              <a:ea typeface="+mn-ea"/>
              <a:cs typeface="+mn-cs"/>
            </a:rPr>
            <a:t>1134.9 </a:t>
          </a:r>
          <a:r>
            <a:rPr lang="ja-JP" altLang="en-US" sz="2000" b="0" i="0">
              <a:solidFill>
                <a:schemeClr val="dk1"/>
              </a:solidFill>
              <a:effectLst/>
              <a:latin typeface="+mn-lt"/>
              <a:ea typeface="+mn-ea"/>
              <a:cs typeface="+mn-cs"/>
            </a:rPr>
            <a:t>人と最も多かった。都道府県別の累計感染者数を人口</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万人あたりでみる。</a:t>
          </a:r>
          <a:r>
            <a:rPr lang="en-US" altLang="ja-JP" sz="2000" b="0" i="0">
              <a:solidFill>
                <a:schemeClr val="dk1"/>
              </a:solidFill>
              <a:effectLst/>
              <a:latin typeface="+mn-lt"/>
              <a:ea typeface="+mn-ea"/>
              <a:cs typeface="+mn-cs"/>
            </a:rPr>
            <a:t>11</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19</a:t>
          </a:r>
          <a:r>
            <a:rPr lang="ja-JP" altLang="en-US" sz="2000" b="0" i="0">
              <a:solidFill>
                <a:schemeClr val="dk1"/>
              </a:solidFill>
              <a:effectLst/>
              <a:latin typeface="+mn-lt"/>
              <a:ea typeface="+mn-ea"/>
              <a:cs typeface="+mn-cs"/>
            </a:rPr>
            <a:t>日時点で沖縄県は</a:t>
          </a:r>
          <a:r>
            <a:rPr lang="en-US" altLang="ja-JP" sz="2000" b="0" i="0">
              <a:solidFill>
                <a:schemeClr val="dk1"/>
              </a:solidFill>
              <a:effectLst/>
              <a:latin typeface="+mn-lt"/>
              <a:ea typeface="+mn-ea"/>
              <a:cs typeface="+mn-cs"/>
            </a:rPr>
            <a:t>34673</a:t>
          </a:r>
          <a:r>
            <a:rPr lang="ja-JP" altLang="en-US" sz="2000" b="0" i="0">
              <a:solidFill>
                <a:schemeClr val="dk1"/>
              </a:solidFill>
              <a:effectLst/>
              <a:latin typeface="+mn-lt"/>
              <a:ea typeface="+mn-ea"/>
              <a:cs typeface="+mn-cs"/>
            </a:rPr>
            <a:t>人に達した。</a:t>
          </a:r>
          <a:endParaRPr lang="ja-JP" altLang="en-US" sz="2000" b="1" i="0">
            <a:solidFill>
              <a:sysClr val="windowText" lastClr="000000"/>
            </a:solidFill>
            <a:effectLst/>
            <a:latin typeface="+mn-lt"/>
            <a:ea typeface="+mn-ea"/>
            <a:cs typeface="+mn-cs"/>
          </a:endParaRPr>
        </a:p>
      </xdr:txBody>
    </xdr:sp>
    <xdr:clientData/>
  </xdr:twoCellAnchor>
  <xdr:twoCellAnchor>
    <xdr:from>
      <xdr:col>3</xdr:col>
      <xdr:colOff>814884</xdr:colOff>
      <xdr:row>38</xdr:row>
      <xdr:rowOff>81279</xdr:rowOff>
    </xdr:from>
    <xdr:to>
      <xdr:col>4</xdr:col>
      <xdr:colOff>853443</xdr:colOff>
      <xdr:row>40</xdr:row>
      <xdr:rowOff>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608603" y="15418840"/>
          <a:ext cx="467361"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6</xdr:col>
      <xdr:colOff>203200</xdr:colOff>
      <xdr:row>38</xdr:row>
      <xdr:rowOff>121920</xdr:rowOff>
    </xdr:from>
    <xdr:to>
      <xdr:col>7</xdr:col>
      <xdr:colOff>284480</xdr:colOff>
      <xdr:row>40</xdr:row>
      <xdr:rowOff>10160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503160" y="15702280"/>
          <a:ext cx="43688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924566</xdr:colOff>
      <xdr:row>38</xdr:row>
      <xdr:rowOff>60960</xdr:rowOff>
    </xdr:from>
    <xdr:to>
      <xdr:col>6</xdr:col>
      <xdr:colOff>101605</xdr:colOff>
      <xdr:row>40</xdr:row>
      <xdr:rowOff>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6151886" y="15539720"/>
          <a:ext cx="487680"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833120</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4053840" y="1632367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883920</xdr:colOff>
      <xdr:row>33</xdr:row>
      <xdr:rowOff>142240</xdr:rowOff>
    </xdr:from>
    <xdr:to>
      <xdr:col>8</xdr:col>
      <xdr:colOff>1046480</xdr:colOff>
      <xdr:row>39</xdr:row>
      <xdr:rowOff>233680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798560" y="14752320"/>
          <a:ext cx="1737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9</xdr:col>
      <xdr:colOff>101600</xdr:colOff>
      <xdr:row>37</xdr:row>
      <xdr:rowOff>233680</xdr:rowOff>
    </xdr:from>
    <xdr:to>
      <xdr:col>10</xdr:col>
      <xdr:colOff>162560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1018520" y="15671800"/>
          <a:ext cx="568960" cy="9652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81280</xdr:colOff>
      <xdr:row>38</xdr:row>
      <xdr:rowOff>213360</xdr:rowOff>
    </xdr:from>
    <xdr:to>
      <xdr:col>10</xdr:col>
      <xdr:colOff>579120</xdr:colOff>
      <xdr:row>39</xdr:row>
      <xdr:rowOff>91440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704320" y="16123920"/>
          <a:ext cx="497840" cy="15240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802640</xdr:colOff>
      <xdr:row>0</xdr:row>
      <xdr:rowOff>355600</xdr:rowOff>
    </xdr:from>
    <xdr:to>
      <xdr:col>5</xdr:col>
      <xdr:colOff>457200</xdr:colOff>
      <xdr:row>2</xdr:row>
      <xdr:rowOff>3335347</xdr:rowOff>
    </xdr:to>
    <xdr:pic>
      <xdr:nvPicPr>
        <xdr:cNvPr id="9" name="図 8">
          <a:extLst>
            <a:ext uri="{FF2B5EF4-FFF2-40B4-BE49-F238E27FC236}">
              <a16:creationId xmlns:a16="http://schemas.microsoft.com/office/drawing/2014/main" id="{B4453B2A-1616-0999-A2A6-757800661E74}"/>
            </a:ext>
          </a:extLst>
        </xdr:cNvPr>
        <xdr:cNvPicPr>
          <a:picLocks noChangeAspect="1"/>
        </xdr:cNvPicPr>
      </xdr:nvPicPr>
      <xdr:blipFill>
        <a:blip xmlns:r="http://schemas.openxmlformats.org/officeDocument/2006/relationships" r:embed="rId7"/>
        <a:stretch>
          <a:fillRect/>
        </a:stretch>
      </xdr:blipFill>
      <xdr:spPr>
        <a:xfrm>
          <a:off x="1676400" y="355600"/>
          <a:ext cx="4907280" cy="37722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68540" y="7940041"/>
          <a:ext cx="4553463" cy="261674"/>
        </a:xfrm>
        <a:prstGeom prst="rect">
          <a:avLst/>
        </a:prstGeom>
      </xdr:spPr>
    </xdr:pic>
    <xdr:clientData/>
  </xdr:oneCellAnchor>
  <xdr:twoCellAnchor>
    <xdr:from>
      <xdr:col>18</xdr:col>
      <xdr:colOff>18887</xdr:colOff>
      <xdr:row>22</xdr:row>
      <xdr:rowOff>24319</xdr:rowOff>
    </xdr:from>
    <xdr:to>
      <xdr:col>24</xdr:col>
      <xdr:colOff>186447</xdr:colOff>
      <xdr:row>45</xdr:row>
      <xdr:rowOff>8107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454227" y="3773359"/>
          <a:ext cx="2956480" cy="3816648"/>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10</xdr:col>
      <xdr:colOff>162128</xdr:colOff>
      <xdr:row>44</xdr:row>
      <xdr:rowOff>40532</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68310" y="3890902"/>
          <a:ext cx="2880118" cy="3563890"/>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13</xdr:col>
      <xdr:colOff>2087670</xdr:colOff>
      <xdr:row>43</xdr:row>
      <xdr:rowOff>227370</xdr:rowOff>
    </xdr:to>
    <xdr:pic>
      <xdr:nvPicPr>
        <xdr:cNvPr id="3" name="図 2">
          <a:extLst>
            <a:ext uri="{FF2B5EF4-FFF2-40B4-BE49-F238E27FC236}">
              <a16:creationId xmlns:a16="http://schemas.microsoft.com/office/drawing/2014/main" id="{45166CFF-5B98-A824-3B46-58D9E34D860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6035495"/>
          <a:ext cx="10143099" cy="60889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ドライン"/>
      <sheetName val="スポンサー公告"/>
      <sheetName val="40　ノロウイルス関連情報 "/>
      <sheetName val="40  衛生訓話"/>
      <sheetName val="40　新型コロナウイルス情報"/>
      <sheetName val="40　食中毒記事等 "/>
      <sheetName val="40　海外情報"/>
      <sheetName val="38　感染症情報"/>
      <sheetName val="40　感染症統計"/>
      <sheetName val="40 食品回収"/>
      <sheetName val="40　食品表示"/>
      <sheetName val="40残留農薬　等 "/>
    </sheetNames>
    <sheetDataSet>
      <sheetData sheetId="0"/>
      <sheetData sheetId="1"/>
      <sheetData sheetId="2">
        <row r="72">
          <cell r="H72" t="str">
            <v>管理レベル「1」　</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westa.co.jp/pdf/hadakamugi_item_180404.pdf" TargetMode="External"/><Relationship Id="rId2" Type="http://schemas.openxmlformats.org/officeDocument/2006/relationships/hyperlink" Target="https://foocom.net/column/residue/23473/" TargetMode="External"/><Relationship Id="rId1" Type="http://schemas.openxmlformats.org/officeDocument/2006/relationships/hyperlink" Target="https://www.excite.co.jp/news/article/Recall_45010/"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excite.co.jp/news/article/Chibanippo_excite_1004187/" TargetMode="External"/><Relationship Id="rId7" Type="http://schemas.openxmlformats.org/officeDocument/2006/relationships/hyperlink" Target="https://www.fukuishimbun.co.jp/articles/-/1677614" TargetMode="External"/><Relationship Id="rId2" Type="http://schemas.openxmlformats.org/officeDocument/2006/relationships/hyperlink" Target="https://www.metro.tokyo.lg.jp/tosei/hodohappyo/press/2022/12/02/03.html" TargetMode="External"/><Relationship Id="rId1" Type="http://schemas.openxmlformats.org/officeDocument/2006/relationships/hyperlink" Target="https://www.chibanippo.co.jp/news/national/1004354" TargetMode="External"/><Relationship Id="rId6" Type="http://schemas.openxmlformats.org/officeDocument/2006/relationships/hyperlink" Target="https://news.yahoo.co.jp/articles/c31c573f550a4fb7d467a6dfaa19773b4cd63025" TargetMode="External"/><Relationship Id="rId5" Type="http://schemas.openxmlformats.org/officeDocument/2006/relationships/hyperlink" Target="https://news.yahoo.co.jp/articles/7191739aed1034625c3b09c4ca24761bf04e4235" TargetMode="External"/><Relationship Id="rId4" Type="http://schemas.openxmlformats.org/officeDocument/2006/relationships/hyperlink" Target="https://www.pref.fukuoka.lg.jp/press-release/syokuchudoku20221130.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gigazine.net/news/20221125-scientists-crack-ketchup-splatters-bottle/" TargetMode="External"/><Relationship Id="rId3" Type="http://schemas.openxmlformats.org/officeDocument/2006/relationships/hyperlink" Target="https://www.nna.jp/news/2444841?media=bn&amp;country=icn&amp;type=3&amp;free=0" TargetMode="External"/><Relationship Id="rId7" Type="http://schemas.openxmlformats.org/officeDocument/2006/relationships/hyperlink" Target="https://www.jetro.go.jp/biznews/2022/11/2a9e972090f07782.html" TargetMode="External"/><Relationship Id="rId12" Type="http://schemas.openxmlformats.org/officeDocument/2006/relationships/printerSettings" Target="../printerSettings/printerSettings7.bin"/><Relationship Id="rId2" Type="http://schemas.openxmlformats.org/officeDocument/2006/relationships/hyperlink" Target="https://www.jetro.go.jp/events/aff/fe86f511b99483fa.html" TargetMode="External"/><Relationship Id="rId1" Type="http://schemas.openxmlformats.org/officeDocument/2006/relationships/hyperlink" Target="https://news.yahoo.co.jp/articles/056fda2baf092ede0ad01b31f17afa4ed49410b0" TargetMode="External"/><Relationship Id="rId6" Type="http://schemas.openxmlformats.org/officeDocument/2006/relationships/hyperlink" Target="https://www.nna.jp/news/2444281" TargetMode="External"/><Relationship Id="rId11" Type="http://schemas.openxmlformats.org/officeDocument/2006/relationships/hyperlink" Target="https://news.yahoo.co.jp/articles/6490725df40b7f8343d630c04e30ede21e1e3647" TargetMode="External"/><Relationship Id="rId5" Type="http://schemas.openxmlformats.org/officeDocument/2006/relationships/hyperlink" Target="https://www.cnn.co.jp/business/35196694.html" TargetMode="External"/><Relationship Id="rId10" Type="http://schemas.openxmlformats.org/officeDocument/2006/relationships/hyperlink" Target="https://www.nna.jp/s/TEDiwCpnJW" TargetMode="External"/><Relationship Id="rId4" Type="http://schemas.openxmlformats.org/officeDocument/2006/relationships/hyperlink" Target="https://www.gifu-np.co.jp/articles/-/165202" TargetMode="External"/><Relationship Id="rId9" Type="http://schemas.openxmlformats.org/officeDocument/2006/relationships/hyperlink" Target="https://www.jetro.go.jp/biznews/2022/11/e21ac3cc28a4b128.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Normal="100" workbookViewId="0">
      <selection activeCell="G19" sqref="A9:H1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19" t="s">
        <v>264</v>
      </c>
      <c r="B1" s="220"/>
      <c r="C1" s="220" t="s">
        <v>253</v>
      </c>
      <c r="D1" s="220"/>
      <c r="E1" s="220"/>
      <c r="F1" s="220"/>
      <c r="G1" s="220"/>
      <c r="H1" s="220"/>
      <c r="I1" s="121"/>
    </row>
    <row r="2" spans="1:10">
      <c r="A2" s="221" t="s">
        <v>121</v>
      </c>
      <c r="B2" s="222"/>
      <c r="C2" s="222"/>
      <c r="D2" s="222"/>
      <c r="E2" s="222"/>
      <c r="F2" s="222"/>
      <c r="G2" s="222"/>
      <c r="H2" s="222"/>
      <c r="I2" s="121"/>
    </row>
    <row r="3" spans="1:10" ht="15.75" customHeight="1">
      <c r="A3" s="595" t="s">
        <v>29</v>
      </c>
      <c r="B3" s="596"/>
      <c r="C3" s="596"/>
      <c r="D3" s="596"/>
      <c r="E3" s="596"/>
      <c r="F3" s="596"/>
      <c r="G3" s="596"/>
      <c r="H3" s="597"/>
      <c r="I3" s="121"/>
    </row>
    <row r="4" spans="1:10">
      <c r="A4" s="221" t="s">
        <v>192</v>
      </c>
      <c r="B4" s="222"/>
      <c r="C4" s="222"/>
      <c r="D4" s="222"/>
      <c r="E4" s="222"/>
      <c r="F4" s="222"/>
      <c r="G4" s="222"/>
      <c r="H4" s="222"/>
      <c r="I4" s="121"/>
    </row>
    <row r="5" spans="1:10">
      <c r="A5" s="221" t="s">
        <v>122</v>
      </c>
      <c r="B5" s="222"/>
      <c r="C5" s="222"/>
      <c r="D5" s="222"/>
      <c r="E5" s="222"/>
      <c r="F5" s="222"/>
      <c r="G5" s="222"/>
      <c r="H5" s="222"/>
      <c r="I5" s="121"/>
    </row>
    <row r="6" spans="1:10">
      <c r="A6" s="223" t="s">
        <v>121</v>
      </c>
      <c r="B6" s="224"/>
      <c r="C6" s="224"/>
      <c r="D6" s="224"/>
      <c r="E6" s="224"/>
      <c r="F6" s="224"/>
      <c r="G6" s="224"/>
      <c r="H6" s="224"/>
      <c r="I6" s="121"/>
    </row>
    <row r="7" spans="1:10">
      <c r="A7" s="223" t="s">
        <v>123</v>
      </c>
      <c r="B7" s="224"/>
      <c r="C7" s="224"/>
      <c r="D7" s="224"/>
      <c r="E7" s="224"/>
      <c r="F7" s="224"/>
      <c r="G7" s="224"/>
      <c r="H7" s="224"/>
      <c r="I7" s="121"/>
    </row>
    <row r="8" spans="1:10">
      <c r="A8" s="225" t="s">
        <v>124</v>
      </c>
      <c r="B8" s="226"/>
      <c r="C8" s="226"/>
      <c r="D8" s="226"/>
      <c r="E8" s="226"/>
      <c r="F8" s="226"/>
      <c r="G8" s="226"/>
      <c r="H8" s="226"/>
      <c r="I8" s="121"/>
    </row>
    <row r="9" spans="1:10" ht="15" customHeight="1">
      <c r="A9" s="268" t="s">
        <v>125</v>
      </c>
      <c r="B9" s="269" t="str">
        <f>+'47　食中毒記事等 '!A11</f>
        <v>食中毒（疑い）が発生しました</v>
      </c>
      <c r="C9" s="270"/>
      <c r="D9" s="270"/>
      <c r="E9" s="270"/>
      <c r="F9" s="270"/>
      <c r="G9" s="270"/>
      <c r="H9" s="270"/>
      <c r="I9" s="121"/>
    </row>
    <row r="10" spans="1:10" ht="15" customHeight="1">
      <c r="A10" s="268" t="s">
        <v>126</v>
      </c>
      <c r="B10" s="269" t="str">
        <f>+'[1]40　ノロウイルス関連情報 '!H72</f>
        <v>管理レベル「1」　</v>
      </c>
      <c r="C10" s="269" t="s">
        <v>268</v>
      </c>
      <c r="D10" s="271">
        <f>+'47　ノロウイルス関連情報 '!G73</f>
        <v>3.2</v>
      </c>
      <c r="E10" s="269" t="s">
        <v>269</v>
      </c>
      <c r="F10" s="272">
        <f>+'47　ノロウイルス関連情報 '!I73</f>
        <v>-2.0000000000000018E-2</v>
      </c>
      <c r="G10" s="270" t="s">
        <v>29</v>
      </c>
      <c r="H10" s="270"/>
      <c r="I10" s="121"/>
    </row>
    <row r="11" spans="1:10" s="140" customFormat="1" ht="15" customHeight="1">
      <c r="A11" s="273" t="s">
        <v>127</v>
      </c>
      <c r="B11" s="601" t="str">
        <f>+'47残留農薬　等 '!A2</f>
        <v>オランダ苺 一部残留農薬基準超過</v>
      </c>
      <c r="C11" s="601"/>
      <c r="D11" s="601"/>
      <c r="E11" s="601"/>
      <c r="F11" s="601"/>
      <c r="G11" s="601"/>
      <c r="H11" s="274"/>
      <c r="I11" s="139"/>
      <c r="J11" s="140" t="s">
        <v>128</v>
      </c>
    </row>
    <row r="12" spans="1:10" ht="15" customHeight="1">
      <c r="A12" s="268" t="s">
        <v>129</v>
      </c>
      <c r="B12" s="269" t="str">
        <f>+'47　食品表示'!A2</f>
        <v>高病原性鳥インフルエンザウイルスを野鳥のふんから検出　宮崎市佐土原町で採取</v>
      </c>
      <c r="C12" s="270"/>
      <c r="D12" s="270"/>
      <c r="E12" s="270"/>
      <c r="F12" s="270"/>
      <c r="G12" s="270"/>
      <c r="H12" s="270"/>
      <c r="I12" s="121"/>
    </row>
    <row r="13" spans="1:10" ht="15" customHeight="1">
      <c r="A13" s="268" t="s">
        <v>130</v>
      </c>
      <c r="B13" s="275" t="str">
        <f>+'47　海外情報'!A2</f>
        <v>【食品輸出ウェビナー】タイ（バンコク）における日本食品市場 ｜ イベント情報 - ジェトロ</v>
      </c>
      <c r="C13" s="270" t="str">
        <f>+'47　海外情報'!B3</f>
        <v>日本からタイ</v>
      </c>
      <c r="D13" s="270"/>
      <c r="E13" s="270"/>
      <c r="F13" s="270"/>
      <c r="G13" s="270"/>
      <c r="H13" s="270"/>
      <c r="I13" s="121"/>
    </row>
    <row r="14" spans="1:10" ht="15" customHeight="1">
      <c r="A14" s="275" t="s">
        <v>131</v>
      </c>
      <c r="B14" s="276" t="str">
        <f>+'47　海外情報'!A5</f>
        <v>「丸亀製麺」中国へ再進出、ゼロから数百店舗めざす/トリドールホールディングス（食品産業新聞社ニュースWEB）</v>
      </c>
      <c r="C14" s="598" t="str">
        <f>+'47　海外情報'!B6</f>
        <v>中國</v>
      </c>
      <c r="D14" s="598"/>
      <c r="E14" s="598"/>
      <c r="F14" s="598"/>
      <c r="G14" s="598"/>
      <c r="H14" s="599"/>
      <c r="I14" s="121"/>
    </row>
    <row r="15" spans="1:10" ht="15" customHeight="1">
      <c r="A15" s="268" t="s">
        <v>132</v>
      </c>
      <c r="B15" s="269" t="str">
        <f>+'47　感染症統計'!A20</f>
        <v>※2022年 第47週（11/21～11/27） 現在</v>
      </c>
      <c r="C15" s="270"/>
      <c r="D15" s="269" t="s">
        <v>21</v>
      </c>
      <c r="E15" s="270"/>
      <c r="F15" s="270"/>
      <c r="G15" s="270"/>
      <c r="H15" s="270"/>
      <c r="I15" s="121"/>
    </row>
    <row r="16" spans="1:10" ht="15" customHeight="1">
      <c r="A16" s="268" t="s">
        <v>133</v>
      </c>
      <c r="B16" s="600" t="str">
        <f>+'46　感染症情報'!B2</f>
        <v>2022年 第46週（11月14日〜 11月20日）</v>
      </c>
      <c r="C16" s="600"/>
      <c r="D16" s="600"/>
      <c r="E16" s="600"/>
      <c r="F16" s="600"/>
      <c r="G16" s="600"/>
      <c r="H16" s="270"/>
      <c r="I16" s="121"/>
    </row>
    <row r="17" spans="1:9" ht="15" customHeight="1">
      <c r="A17" s="268" t="s">
        <v>230</v>
      </c>
      <c r="B17" s="439" t="str">
        <f>+'47  衛生訓話'!A2</f>
        <v>今週のお題(HACCPの制度化定着してますか　その1)</v>
      </c>
      <c r="C17" s="270"/>
      <c r="D17" s="270"/>
      <c r="E17" s="270"/>
      <c r="F17" s="277"/>
      <c r="G17" s="270"/>
      <c r="H17" s="270"/>
      <c r="I17" s="121"/>
    </row>
    <row r="18" spans="1:9" ht="15" customHeight="1">
      <c r="A18" s="268" t="s">
        <v>137</v>
      </c>
      <c r="B18" s="270" t="str">
        <f>+'47　新型コロナウイルス情報'!C4</f>
        <v>今週の新型コロナ 新規感染者数　世界で368万人(対前週の増減 : 18万人増加)</v>
      </c>
      <c r="C18" s="270"/>
      <c r="D18" s="270"/>
      <c r="E18" s="270"/>
      <c r="F18" s="270" t="s">
        <v>21</v>
      </c>
      <c r="G18" s="270"/>
      <c r="H18" s="270"/>
      <c r="I18" s="121"/>
    </row>
    <row r="19" spans="1:9" ht="15" customHeight="1">
      <c r="A19" s="268" t="s">
        <v>195</v>
      </c>
      <c r="B19" s="270" t="str">
        <f>+スポンサー公告!B2</f>
        <v>大好評　うちのわんちゃんにも　一つ用意します</v>
      </c>
      <c r="C19" s="270"/>
      <c r="D19" s="270"/>
      <c r="E19" s="270"/>
      <c r="F19" s="270"/>
      <c r="G19" s="270"/>
      <c r="H19" s="270"/>
      <c r="I19" s="121"/>
    </row>
    <row r="20" spans="1:9">
      <c r="A20" s="225" t="s">
        <v>124</v>
      </c>
      <c r="B20" s="226"/>
      <c r="C20" s="226"/>
      <c r="D20" s="226"/>
      <c r="E20" s="226"/>
      <c r="F20" s="226"/>
      <c r="G20" s="226"/>
      <c r="H20" s="226"/>
      <c r="I20" s="121"/>
    </row>
    <row r="21" spans="1:9">
      <c r="A21" s="223" t="s">
        <v>21</v>
      </c>
      <c r="B21" s="224"/>
      <c r="C21" s="224"/>
      <c r="D21" s="224"/>
      <c r="E21" s="224"/>
      <c r="F21" s="224"/>
      <c r="G21" s="224"/>
      <c r="H21" s="224"/>
      <c r="I21" s="121"/>
    </row>
    <row r="22" spans="1:9">
      <c r="A22" s="122" t="s">
        <v>134</v>
      </c>
      <c r="I22" s="121"/>
    </row>
    <row r="23" spans="1:9">
      <c r="A23" s="121"/>
      <c r="I23" s="121"/>
    </row>
    <row r="24" spans="1:9">
      <c r="A24" s="121"/>
      <c r="I24" s="121"/>
    </row>
    <row r="25" spans="1:9">
      <c r="A25" s="121"/>
      <c r="I25" s="121"/>
    </row>
    <row r="26" spans="1:9">
      <c r="A26" s="121"/>
      <c r="I26" s="121"/>
    </row>
    <row r="27" spans="1:9">
      <c r="A27" s="121"/>
      <c r="I27" s="121"/>
    </row>
    <row r="28" spans="1:9">
      <c r="A28" s="121"/>
      <c r="I28" s="121"/>
    </row>
    <row r="29" spans="1:9">
      <c r="A29" s="121"/>
      <c r="I29" s="121"/>
    </row>
    <row r="30" spans="1:9">
      <c r="A30" s="121"/>
      <c r="I30" s="121"/>
    </row>
    <row r="31" spans="1:9">
      <c r="A31" s="121"/>
      <c r="I31" s="121"/>
    </row>
    <row r="32" spans="1:9">
      <c r="A32" s="121"/>
      <c r="I32" s="121"/>
    </row>
    <row r="33" spans="1:9" ht="13.8" thickBot="1">
      <c r="A33" s="123"/>
      <c r="B33" s="124"/>
      <c r="C33" s="124"/>
      <c r="D33" s="124"/>
      <c r="E33" s="124"/>
      <c r="F33" s="124"/>
      <c r="G33" s="124"/>
      <c r="H33" s="124"/>
      <c r="I33" s="121"/>
    </row>
    <row r="34" spans="1:9" ht="13.8" thickTop="1"/>
    <row r="37" spans="1:9" ht="24.6">
      <c r="A37" s="153" t="s">
        <v>158</v>
      </c>
    </row>
    <row r="38" spans="1:9" ht="40.5" customHeight="1">
      <c r="A38" s="602" t="s">
        <v>159</v>
      </c>
      <c r="B38" s="602"/>
      <c r="C38" s="602"/>
      <c r="D38" s="602"/>
      <c r="E38" s="602"/>
      <c r="F38" s="602"/>
      <c r="G38" s="602"/>
    </row>
    <row r="39" spans="1:9" ht="30.75" customHeight="1">
      <c r="A39" s="606" t="s">
        <v>160</v>
      </c>
      <c r="B39" s="606"/>
      <c r="C39" s="606"/>
      <c r="D39" s="606"/>
      <c r="E39" s="606"/>
      <c r="F39" s="606"/>
      <c r="G39" s="606"/>
    </row>
    <row r="40" spans="1:9" ht="15">
      <c r="A40" s="154"/>
    </row>
    <row r="41" spans="1:9" ht="69.75" customHeight="1">
      <c r="A41" s="604" t="s">
        <v>168</v>
      </c>
      <c r="B41" s="604"/>
      <c r="C41" s="604"/>
      <c r="D41" s="604"/>
      <c r="E41" s="604"/>
      <c r="F41" s="604"/>
      <c r="G41" s="604"/>
    </row>
    <row r="42" spans="1:9" ht="35.25" customHeight="1">
      <c r="A42" s="606" t="s">
        <v>161</v>
      </c>
      <c r="B42" s="606"/>
      <c r="C42" s="606"/>
      <c r="D42" s="606"/>
      <c r="E42" s="606"/>
      <c r="F42" s="606"/>
      <c r="G42" s="606"/>
    </row>
    <row r="43" spans="1:9" ht="59.25" customHeight="1">
      <c r="A43" s="604" t="s">
        <v>162</v>
      </c>
      <c r="B43" s="604"/>
      <c r="C43" s="604"/>
      <c r="D43" s="604"/>
      <c r="E43" s="604"/>
      <c r="F43" s="604"/>
      <c r="G43" s="604"/>
    </row>
    <row r="44" spans="1:9" ht="15">
      <c r="A44" s="155"/>
    </row>
    <row r="45" spans="1:9" ht="27.75" customHeight="1">
      <c r="A45" s="605" t="s">
        <v>163</v>
      </c>
      <c r="B45" s="605"/>
      <c r="C45" s="605"/>
      <c r="D45" s="605"/>
      <c r="E45" s="605"/>
      <c r="F45" s="605"/>
      <c r="G45" s="605"/>
    </row>
    <row r="46" spans="1:9" ht="53.25" customHeight="1">
      <c r="A46" s="603" t="s">
        <v>169</v>
      </c>
      <c r="B46" s="604"/>
      <c r="C46" s="604"/>
      <c r="D46" s="604"/>
      <c r="E46" s="604"/>
      <c r="F46" s="604"/>
      <c r="G46" s="604"/>
    </row>
    <row r="47" spans="1:9" ht="15">
      <c r="A47" s="155"/>
    </row>
    <row r="48" spans="1:9" ht="32.25" customHeight="1">
      <c r="A48" s="605" t="s">
        <v>164</v>
      </c>
      <c r="B48" s="605"/>
      <c r="C48" s="605"/>
      <c r="D48" s="605"/>
      <c r="E48" s="605"/>
      <c r="F48" s="605"/>
      <c r="G48" s="605"/>
    </row>
    <row r="49" spans="1:7" ht="15">
      <c r="A49" s="154"/>
    </row>
    <row r="50" spans="1:7" ht="87" customHeight="1">
      <c r="A50" s="603" t="s">
        <v>170</v>
      </c>
      <c r="B50" s="604"/>
      <c r="C50" s="604"/>
      <c r="D50" s="604"/>
      <c r="E50" s="604"/>
      <c r="F50" s="604"/>
      <c r="G50" s="604"/>
    </row>
    <row r="51" spans="1:7" ht="15">
      <c r="A51" s="155"/>
    </row>
    <row r="52" spans="1:7" ht="32.25" customHeight="1">
      <c r="A52" s="605" t="s">
        <v>165</v>
      </c>
      <c r="B52" s="605"/>
      <c r="C52" s="605"/>
      <c r="D52" s="605"/>
      <c r="E52" s="605"/>
      <c r="F52" s="605"/>
      <c r="G52" s="605"/>
    </row>
    <row r="53" spans="1:7" ht="29.25" customHeight="1">
      <c r="A53" s="604" t="s">
        <v>166</v>
      </c>
      <c r="B53" s="604"/>
      <c r="C53" s="604"/>
      <c r="D53" s="604"/>
      <c r="E53" s="604"/>
      <c r="F53" s="604"/>
      <c r="G53" s="604"/>
    </row>
    <row r="54" spans="1:7" ht="15">
      <c r="A54" s="155"/>
    </row>
    <row r="55" spans="1:7" s="140" customFormat="1" ht="110.25" customHeight="1">
      <c r="A55" s="607" t="s">
        <v>171</v>
      </c>
      <c r="B55" s="608"/>
      <c r="C55" s="608"/>
      <c r="D55" s="608"/>
      <c r="E55" s="608"/>
      <c r="F55" s="608"/>
      <c r="G55" s="608"/>
    </row>
    <row r="56" spans="1:7" ht="34.5" customHeight="1">
      <c r="A56" s="606" t="s">
        <v>167</v>
      </c>
      <c r="B56" s="606"/>
      <c r="C56" s="606"/>
      <c r="D56" s="606"/>
      <c r="E56" s="606"/>
      <c r="F56" s="606"/>
      <c r="G56" s="606"/>
    </row>
    <row r="57" spans="1:7" ht="114" customHeight="1">
      <c r="A57" s="603" t="s">
        <v>172</v>
      </c>
      <c r="B57" s="604"/>
      <c r="C57" s="604"/>
      <c r="D57" s="604"/>
      <c r="E57" s="604"/>
      <c r="F57" s="604"/>
      <c r="G57" s="604"/>
    </row>
    <row r="58" spans="1:7" ht="109.5" customHeight="1">
      <c r="A58" s="604"/>
      <c r="B58" s="604"/>
      <c r="C58" s="604"/>
      <c r="D58" s="604"/>
      <c r="E58" s="604"/>
      <c r="F58" s="604"/>
      <c r="G58" s="604"/>
    </row>
    <row r="59" spans="1:7" ht="15">
      <c r="A59" s="155"/>
    </row>
    <row r="60" spans="1:7" s="152" customFormat="1" ht="57.75" customHeight="1">
      <c r="A60" s="604"/>
      <c r="B60" s="604"/>
      <c r="C60" s="604"/>
      <c r="D60" s="604"/>
      <c r="E60" s="604"/>
      <c r="F60" s="604"/>
      <c r="G60" s="604"/>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0"/>
  <sheetViews>
    <sheetView view="pageBreakPreview" zoomScaleNormal="100" zoomScaleSheetLayoutView="100" workbookViewId="0">
      <selection activeCell="C45" sqref="C45"/>
    </sheetView>
  </sheetViews>
  <sheetFormatPr defaultColWidth="9" defaultRowHeight="13.2"/>
  <cols>
    <col min="1" max="1" width="21.33203125" style="43" customWidth="1"/>
    <col min="2" max="2" width="19.77734375" style="43" customWidth="1"/>
    <col min="3" max="3" width="80.21875" style="380" customWidth="1"/>
    <col min="4" max="4" width="14.44140625" style="44" customWidth="1"/>
    <col min="5" max="5" width="13.6640625" style="44"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00" t="s">
        <v>291</v>
      </c>
      <c r="B1" s="401" t="s">
        <v>223</v>
      </c>
      <c r="C1" s="402" t="s">
        <v>255</v>
      </c>
      <c r="D1" s="403" t="s">
        <v>25</v>
      </c>
      <c r="E1" s="404" t="s">
        <v>26</v>
      </c>
    </row>
    <row r="2" spans="1:5" s="130" customFormat="1" ht="22.95" customHeight="1">
      <c r="A2" s="493" t="s">
        <v>381</v>
      </c>
      <c r="B2" s="405" t="s">
        <v>382</v>
      </c>
      <c r="C2" s="588" t="s">
        <v>443</v>
      </c>
      <c r="D2" s="406">
        <v>44896</v>
      </c>
      <c r="E2" s="494">
        <v>44897</v>
      </c>
    </row>
    <row r="3" spans="1:5" s="130" customFormat="1" ht="22.95" customHeight="1">
      <c r="A3" s="493" t="s">
        <v>381</v>
      </c>
      <c r="B3" s="405" t="s">
        <v>383</v>
      </c>
      <c r="C3" s="590" t="s">
        <v>444</v>
      </c>
      <c r="D3" s="406">
        <v>44896</v>
      </c>
      <c r="E3" s="494">
        <v>44897</v>
      </c>
    </row>
    <row r="4" spans="1:5" s="130" customFormat="1" ht="22.95" customHeight="1">
      <c r="A4" s="493" t="s">
        <v>384</v>
      </c>
      <c r="B4" s="405" t="s">
        <v>385</v>
      </c>
      <c r="C4" s="587" t="s">
        <v>445</v>
      </c>
      <c r="D4" s="406">
        <v>44896</v>
      </c>
      <c r="E4" s="494">
        <v>44897</v>
      </c>
    </row>
    <row r="5" spans="1:5" s="130" customFormat="1" ht="22.95" customHeight="1">
      <c r="A5" s="493" t="s">
        <v>384</v>
      </c>
      <c r="B5" s="405" t="s">
        <v>386</v>
      </c>
      <c r="C5" s="588" t="s">
        <v>446</v>
      </c>
      <c r="D5" s="406">
        <v>44896</v>
      </c>
      <c r="E5" s="494">
        <v>44897</v>
      </c>
    </row>
    <row r="6" spans="1:5" s="130" customFormat="1" ht="22.95" customHeight="1">
      <c r="A6" s="493" t="s">
        <v>387</v>
      </c>
      <c r="B6" s="405" t="s">
        <v>388</v>
      </c>
      <c r="C6" s="591" t="s">
        <v>447</v>
      </c>
      <c r="D6" s="406">
        <v>44889</v>
      </c>
      <c r="E6" s="494">
        <v>44897</v>
      </c>
    </row>
    <row r="7" spans="1:5" s="130" customFormat="1" ht="22.95" customHeight="1">
      <c r="A7" s="493" t="s">
        <v>384</v>
      </c>
      <c r="B7" s="405" t="s">
        <v>389</v>
      </c>
      <c r="C7" s="405" t="s">
        <v>448</v>
      </c>
      <c r="D7" s="406">
        <v>44868</v>
      </c>
      <c r="E7" s="494">
        <v>44897</v>
      </c>
    </row>
    <row r="8" spans="1:5" s="130" customFormat="1" ht="22.95" customHeight="1">
      <c r="A8" s="493" t="s">
        <v>381</v>
      </c>
      <c r="B8" s="405" t="s">
        <v>390</v>
      </c>
      <c r="C8" s="590" t="s">
        <v>449</v>
      </c>
      <c r="D8" s="406">
        <v>44896</v>
      </c>
      <c r="E8" s="494">
        <v>44897</v>
      </c>
    </row>
    <row r="9" spans="1:5" s="130" customFormat="1" ht="22.95" customHeight="1">
      <c r="A9" s="493" t="s">
        <v>381</v>
      </c>
      <c r="B9" s="405" t="s">
        <v>391</v>
      </c>
      <c r="C9" s="591" t="s">
        <v>392</v>
      </c>
      <c r="D9" s="406">
        <v>44895</v>
      </c>
      <c r="E9" s="494">
        <v>44896</v>
      </c>
    </row>
    <row r="10" spans="1:5" s="130" customFormat="1" ht="22.95" customHeight="1">
      <c r="A10" s="493" t="s">
        <v>381</v>
      </c>
      <c r="B10" s="405" t="s">
        <v>393</v>
      </c>
      <c r="C10" s="591" t="s">
        <v>394</v>
      </c>
      <c r="D10" s="406">
        <v>44895</v>
      </c>
      <c r="E10" s="494">
        <v>44896</v>
      </c>
    </row>
    <row r="11" spans="1:5" s="130" customFormat="1" ht="22.95" customHeight="1">
      <c r="A11" s="493" t="s">
        <v>395</v>
      </c>
      <c r="B11" s="405" t="s">
        <v>396</v>
      </c>
      <c r="C11" s="591" t="s">
        <v>397</v>
      </c>
      <c r="D11" s="406">
        <v>44895</v>
      </c>
      <c r="E11" s="494">
        <v>44896</v>
      </c>
    </row>
    <row r="12" spans="1:5" s="130" customFormat="1" ht="22.95" customHeight="1">
      <c r="A12" s="493" t="s">
        <v>381</v>
      </c>
      <c r="B12" s="405" t="s">
        <v>398</v>
      </c>
      <c r="C12" s="588" t="s">
        <v>399</v>
      </c>
      <c r="D12" s="406">
        <v>44895</v>
      </c>
      <c r="E12" s="494">
        <v>44896</v>
      </c>
    </row>
    <row r="13" spans="1:5" s="130" customFormat="1" ht="22.95" customHeight="1">
      <c r="A13" s="493" t="s">
        <v>381</v>
      </c>
      <c r="B13" s="405" t="s">
        <v>400</v>
      </c>
      <c r="C13" s="592" t="s">
        <v>401</v>
      </c>
      <c r="D13" s="406">
        <v>44895</v>
      </c>
      <c r="E13" s="494">
        <v>44896</v>
      </c>
    </row>
    <row r="14" spans="1:5" s="130" customFormat="1" ht="22.95" customHeight="1">
      <c r="A14" s="493" t="s">
        <v>381</v>
      </c>
      <c r="B14" s="405" t="s">
        <v>402</v>
      </c>
      <c r="C14" s="588" t="s">
        <v>403</v>
      </c>
      <c r="D14" s="406">
        <v>44895</v>
      </c>
      <c r="E14" s="494">
        <v>44896</v>
      </c>
    </row>
    <row r="15" spans="1:5" s="130" customFormat="1" ht="22.95" customHeight="1">
      <c r="A15" s="493" t="s">
        <v>384</v>
      </c>
      <c r="B15" s="405" t="s">
        <v>404</v>
      </c>
      <c r="C15" s="587" t="s">
        <v>405</v>
      </c>
      <c r="D15" s="406">
        <v>44895</v>
      </c>
      <c r="E15" s="494">
        <v>44896</v>
      </c>
    </row>
    <row r="16" spans="1:5" s="130" customFormat="1" ht="22.95" customHeight="1">
      <c r="A16" s="493" t="s">
        <v>381</v>
      </c>
      <c r="B16" s="405" t="s">
        <v>406</v>
      </c>
      <c r="C16" s="592" t="s">
        <v>407</v>
      </c>
      <c r="D16" s="406">
        <v>44895</v>
      </c>
      <c r="E16" s="494">
        <v>44896</v>
      </c>
    </row>
    <row r="17" spans="1:5" s="130" customFormat="1" ht="22.95" customHeight="1">
      <c r="A17" s="493" t="s">
        <v>384</v>
      </c>
      <c r="B17" s="405" t="s">
        <v>408</v>
      </c>
      <c r="C17" s="589" t="s">
        <v>409</v>
      </c>
      <c r="D17" s="406">
        <v>44895</v>
      </c>
      <c r="E17" s="494">
        <v>44895</v>
      </c>
    </row>
    <row r="18" spans="1:5" s="130" customFormat="1" ht="22.95" customHeight="1">
      <c r="A18" s="493" t="s">
        <v>381</v>
      </c>
      <c r="B18" s="405" t="s">
        <v>410</v>
      </c>
      <c r="C18" s="587" t="s">
        <v>411</v>
      </c>
      <c r="D18" s="406">
        <v>44894</v>
      </c>
      <c r="E18" s="494">
        <v>44895</v>
      </c>
    </row>
    <row r="19" spans="1:5" s="130" customFormat="1" ht="22.95" customHeight="1">
      <c r="A19" s="493" t="s">
        <v>381</v>
      </c>
      <c r="B19" s="405" t="s">
        <v>412</v>
      </c>
      <c r="C19" s="587" t="s">
        <v>413</v>
      </c>
      <c r="D19" s="406">
        <v>44894</v>
      </c>
      <c r="E19" s="494">
        <v>44895</v>
      </c>
    </row>
    <row r="20" spans="1:5" s="130" customFormat="1" ht="22.95" customHeight="1">
      <c r="A20" s="493" t="s">
        <v>381</v>
      </c>
      <c r="B20" s="405" t="s">
        <v>414</v>
      </c>
      <c r="C20" s="591" t="s">
        <v>415</v>
      </c>
      <c r="D20" s="406">
        <v>44894</v>
      </c>
      <c r="E20" s="494">
        <v>44895</v>
      </c>
    </row>
    <row r="21" spans="1:5" s="130" customFormat="1" ht="22.95" customHeight="1">
      <c r="A21" s="493" t="s">
        <v>381</v>
      </c>
      <c r="B21" s="405" t="s">
        <v>416</v>
      </c>
      <c r="C21" s="591" t="s">
        <v>417</v>
      </c>
      <c r="D21" s="406">
        <v>44894</v>
      </c>
      <c r="E21" s="494">
        <v>44895</v>
      </c>
    </row>
    <row r="22" spans="1:5" s="130" customFormat="1" ht="22.95" customHeight="1">
      <c r="A22" s="493" t="s">
        <v>381</v>
      </c>
      <c r="B22" s="405" t="s">
        <v>418</v>
      </c>
      <c r="C22" s="591" t="s">
        <v>419</v>
      </c>
      <c r="D22" s="406">
        <v>44894</v>
      </c>
      <c r="E22" s="494">
        <v>44895</v>
      </c>
    </row>
    <row r="23" spans="1:5" s="130" customFormat="1" ht="22.95" customHeight="1">
      <c r="A23" s="493" t="s">
        <v>384</v>
      </c>
      <c r="B23" s="405" t="s">
        <v>420</v>
      </c>
      <c r="C23" s="587" t="s">
        <v>421</v>
      </c>
      <c r="D23" s="406">
        <v>44894</v>
      </c>
      <c r="E23" s="494">
        <v>44895</v>
      </c>
    </row>
    <row r="24" spans="1:5" s="130" customFormat="1" ht="22.95" customHeight="1">
      <c r="A24" s="493" t="s">
        <v>381</v>
      </c>
      <c r="B24" s="405" t="s">
        <v>422</v>
      </c>
      <c r="C24" s="405" t="s">
        <v>423</v>
      </c>
      <c r="D24" s="406">
        <v>44894</v>
      </c>
      <c r="E24" s="494">
        <v>44895</v>
      </c>
    </row>
    <row r="25" spans="1:5" s="130" customFormat="1" ht="22.95" customHeight="1">
      <c r="A25" s="493" t="s">
        <v>381</v>
      </c>
      <c r="B25" s="405" t="s">
        <v>424</v>
      </c>
      <c r="C25" s="588" t="s">
        <v>425</v>
      </c>
      <c r="D25" s="406">
        <v>44893</v>
      </c>
      <c r="E25" s="494">
        <v>44894</v>
      </c>
    </row>
    <row r="26" spans="1:5" s="130" customFormat="1" ht="22.95" customHeight="1">
      <c r="A26" s="493" t="s">
        <v>384</v>
      </c>
      <c r="B26" s="405" t="s">
        <v>382</v>
      </c>
      <c r="C26" s="587" t="s">
        <v>426</v>
      </c>
      <c r="D26" s="406">
        <v>44893</v>
      </c>
      <c r="E26" s="494">
        <v>44894</v>
      </c>
    </row>
    <row r="27" spans="1:5" s="130" customFormat="1" ht="22.95" customHeight="1">
      <c r="A27" s="493" t="s">
        <v>384</v>
      </c>
      <c r="B27" s="405" t="s">
        <v>427</v>
      </c>
      <c r="C27" s="587" t="s">
        <v>428</v>
      </c>
      <c r="D27" s="406">
        <v>44893</v>
      </c>
      <c r="E27" s="494">
        <v>44894</v>
      </c>
    </row>
    <row r="28" spans="1:5" s="130" customFormat="1" ht="22.95" customHeight="1">
      <c r="A28" s="493" t="s">
        <v>384</v>
      </c>
      <c r="B28" s="405" t="s">
        <v>427</v>
      </c>
      <c r="C28" s="587" t="s">
        <v>429</v>
      </c>
      <c r="D28" s="406">
        <v>44893</v>
      </c>
      <c r="E28" s="494">
        <v>44894</v>
      </c>
    </row>
    <row r="29" spans="1:5" s="130" customFormat="1" ht="22.95" customHeight="1">
      <c r="A29" s="493" t="s">
        <v>430</v>
      </c>
      <c r="B29" s="405" t="s">
        <v>431</v>
      </c>
      <c r="C29" s="592" t="s">
        <v>432</v>
      </c>
      <c r="D29" s="406">
        <v>44890</v>
      </c>
      <c r="E29" s="494">
        <v>44893</v>
      </c>
    </row>
    <row r="30" spans="1:5" s="130" customFormat="1" ht="22.95" customHeight="1">
      <c r="A30" s="493" t="s">
        <v>384</v>
      </c>
      <c r="B30" s="405" t="s">
        <v>433</v>
      </c>
      <c r="C30" s="590" t="s">
        <v>434</v>
      </c>
      <c r="D30" s="406">
        <v>44890</v>
      </c>
      <c r="E30" s="494">
        <v>44893</v>
      </c>
    </row>
    <row r="31" spans="1:5" s="130" customFormat="1" ht="22.95" customHeight="1">
      <c r="A31" s="493" t="s">
        <v>381</v>
      </c>
      <c r="B31" s="405" t="s">
        <v>435</v>
      </c>
      <c r="C31" s="591" t="s">
        <v>436</v>
      </c>
      <c r="D31" s="406">
        <v>44890</v>
      </c>
      <c r="E31" s="494">
        <v>44893</v>
      </c>
    </row>
    <row r="32" spans="1:5" s="130" customFormat="1" ht="22.95" customHeight="1">
      <c r="A32" s="493" t="s">
        <v>381</v>
      </c>
      <c r="B32" s="405" t="s">
        <v>437</v>
      </c>
      <c r="C32" s="587" t="s">
        <v>438</v>
      </c>
      <c r="D32" s="406">
        <v>44890</v>
      </c>
      <c r="E32" s="494">
        <v>44893</v>
      </c>
    </row>
    <row r="33" spans="1:11" s="130" customFormat="1" ht="22.95" customHeight="1">
      <c r="A33" s="493" t="s">
        <v>384</v>
      </c>
      <c r="B33" s="405" t="s">
        <v>439</v>
      </c>
      <c r="C33" s="589" t="s">
        <v>440</v>
      </c>
      <c r="D33" s="406">
        <v>44890</v>
      </c>
      <c r="E33" s="494">
        <v>44893</v>
      </c>
    </row>
    <row r="34" spans="1:11" s="130" customFormat="1" ht="22.95" customHeight="1">
      <c r="A34" s="493" t="s">
        <v>381</v>
      </c>
      <c r="B34" s="405" t="s">
        <v>441</v>
      </c>
      <c r="C34" s="405" t="s">
        <v>442</v>
      </c>
      <c r="D34" s="406">
        <v>44890</v>
      </c>
      <c r="E34" s="494">
        <v>44893</v>
      </c>
    </row>
    <row r="35" spans="1:11" s="130" customFormat="1" ht="22.95" customHeight="1">
      <c r="A35" s="493"/>
      <c r="B35" s="405"/>
      <c r="C35" s="405"/>
      <c r="D35" s="406"/>
      <c r="E35" s="494"/>
    </row>
    <row r="36" spans="1:11" ht="18.75" customHeight="1">
      <c r="A36" s="493"/>
      <c r="B36" s="575"/>
      <c r="C36" s="575"/>
      <c r="D36" s="576"/>
      <c r="E36" s="576"/>
    </row>
    <row r="37" spans="1:11" ht="18.75" customHeight="1">
      <c r="A37" s="1"/>
      <c r="B37" s="1"/>
      <c r="C37" s="130"/>
      <c r="D37" s="173"/>
      <c r="E37" s="173"/>
    </row>
    <row r="38" spans="1:11" ht="16.2" customHeight="1">
      <c r="A38" s="40"/>
      <c r="B38" s="41"/>
      <c r="C38" s="378"/>
      <c r="D38" s="42"/>
      <c r="E38" s="42"/>
    </row>
    <row r="39" spans="1:11" ht="16.2" customHeight="1">
      <c r="A39" s="174" t="s">
        <v>173</v>
      </c>
      <c r="B39" s="174"/>
      <c r="C39" s="379"/>
      <c r="D39" s="52"/>
      <c r="E39" s="52"/>
    </row>
    <row r="40" spans="1:11" ht="20.25" customHeight="1">
      <c r="A40" s="801" t="s">
        <v>27</v>
      </c>
      <c r="B40" s="801"/>
      <c r="C40" s="801"/>
      <c r="D40" s="53"/>
      <c r="E40" s="53"/>
      <c r="J40" s="173"/>
      <c r="K40" s="173"/>
    </row>
  </sheetData>
  <mergeCells count="1">
    <mergeCell ref="A40:C40"/>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N21" sqref="N21"/>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6" ht="43.8" customHeight="1" thickBot="1">
      <c r="A1" s="826" t="s">
        <v>292</v>
      </c>
      <c r="B1" s="827"/>
      <c r="C1" s="827"/>
      <c r="D1" s="827"/>
      <c r="E1" s="827"/>
      <c r="F1" s="827"/>
      <c r="G1" s="827"/>
      <c r="H1" s="827"/>
      <c r="I1" s="827"/>
      <c r="J1" s="827"/>
      <c r="K1" s="827"/>
      <c r="L1" s="827"/>
      <c r="M1" s="827"/>
      <c r="N1" s="828"/>
    </row>
    <row r="2" spans="1:16" ht="47.4" customHeight="1">
      <c r="A2" s="829" t="s">
        <v>450</v>
      </c>
      <c r="B2" s="830"/>
      <c r="C2" s="830"/>
      <c r="D2" s="830"/>
      <c r="E2" s="830"/>
      <c r="F2" s="830"/>
      <c r="G2" s="830"/>
      <c r="H2" s="830"/>
      <c r="I2" s="830"/>
      <c r="J2" s="830"/>
      <c r="K2" s="830"/>
      <c r="L2" s="830"/>
      <c r="M2" s="830"/>
      <c r="N2" s="831"/>
    </row>
    <row r="3" spans="1:16" ht="112.8" customHeight="1" thickBot="1">
      <c r="A3" s="832" t="s">
        <v>451</v>
      </c>
      <c r="B3" s="833"/>
      <c r="C3" s="833"/>
      <c r="D3" s="833"/>
      <c r="E3" s="833"/>
      <c r="F3" s="833"/>
      <c r="G3" s="833"/>
      <c r="H3" s="833"/>
      <c r="I3" s="833"/>
      <c r="J3" s="833"/>
      <c r="K3" s="833"/>
      <c r="L3" s="833"/>
      <c r="M3" s="833"/>
      <c r="N3" s="834"/>
      <c r="P3" s="512" t="s">
        <v>267</v>
      </c>
    </row>
    <row r="4" spans="1:16" ht="42" customHeight="1">
      <c r="A4" s="838" t="s">
        <v>452</v>
      </c>
      <c r="B4" s="839"/>
      <c r="C4" s="839"/>
      <c r="D4" s="839"/>
      <c r="E4" s="839"/>
      <c r="F4" s="839"/>
      <c r="G4" s="839"/>
      <c r="H4" s="839"/>
      <c r="I4" s="839"/>
      <c r="J4" s="839"/>
      <c r="K4" s="839"/>
      <c r="L4" s="839"/>
      <c r="M4" s="839"/>
      <c r="N4" s="840"/>
    </row>
    <row r="5" spans="1:16" ht="150" customHeight="1" thickBot="1">
      <c r="A5" s="835" t="s">
        <v>453</v>
      </c>
      <c r="B5" s="836"/>
      <c r="C5" s="836"/>
      <c r="D5" s="836"/>
      <c r="E5" s="836"/>
      <c r="F5" s="836"/>
      <c r="G5" s="836"/>
      <c r="H5" s="836"/>
      <c r="I5" s="836"/>
      <c r="J5" s="836"/>
      <c r="K5" s="836"/>
      <c r="L5" s="836"/>
      <c r="M5" s="836"/>
      <c r="N5" s="837"/>
    </row>
    <row r="6" spans="1:16" ht="45" customHeight="1" thickBot="1">
      <c r="A6" s="802" t="s">
        <v>454</v>
      </c>
      <c r="B6" s="803"/>
      <c r="C6" s="803"/>
      <c r="D6" s="803"/>
      <c r="E6" s="803"/>
      <c r="F6" s="803"/>
      <c r="G6" s="803"/>
      <c r="H6" s="803"/>
      <c r="I6" s="803"/>
      <c r="J6" s="803"/>
      <c r="K6" s="803"/>
      <c r="L6" s="803"/>
      <c r="M6" s="803"/>
      <c r="N6" s="804"/>
    </row>
    <row r="7" spans="1:16" ht="72.599999999999994" customHeight="1" thickBot="1">
      <c r="A7" s="805" t="s">
        <v>455</v>
      </c>
      <c r="B7" s="806"/>
      <c r="C7" s="806"/>
      <c r="D7" s="806"/>
      <c r="E7" s="806"/>
      <c r="F7" s="806"/>
      <c r="G7" s="806"/>
      <c r="H7" s="806"/>
      <c r="I7" s="806"/>
      <c r="J7" s="806"/>
      <c r="K7" s="806"/>
      <c r="L7" s="806"/>
      <c r="M7" s="806"/>
      <c r="N7" s="807"/>
      <c r="O7" s="45"/>
    </row>
    <row r="8" spans="1:16" ht="50.4" hidden="1" customHeight="1" thickBot="1">
      <c r="A8" s="812"/>
      <c r="B8" s="813"/>
      <c r="C8" s="813"/>
      <c r="D8" s="813"/>
      <c r="E8" s="813"/>
      <c r="F8" s="813"/>
      <c r="G8" s="813"/>
      <c r="H8" s="813"/>
      <c r="I8" s="813"/>
      <c r="J8" s="813"/>
      <c r="K8" s="813"/>
      <c r="L8" s="813"/>
      <c r="M8" s="813"/>
      <c r="N8" s="814"/>
      <c r="O8" s="48"/>
    </row>
    <row r="9" spans="1:16" ht="292.8" hidden="1" customHeight="1" thickBot="1">
      <c r="A9" s="815"/>
      <c r="B9" s="816"/>
      <c r="C9" s="816"/>
      <c r="D9" s="816"/>
      <c r="E9" s="816"/>
      <c r="F9" s="816"/>
      <c r="G9" s="816"/>
      <c r="H9" s="816"/>
      <c r="I9" s="816"/>
      <c r="J9" s="816"/>
      <c r="K9" s="816"/>
      <c r="L9" s="816"/>
      <c r="M9" s="816"/>
      <c r="N9" s="817"/>
      <c r="O9" s="48"/>
    </row>
    <row r="10" spans="1:16" s="130" customFormat="1" ht="50.4" hidden="1" customHeight="1">
      <c r="A10" s="820"/>
      <c r="B10" s="821"/>
      <c r="C10" s="821"/>
      <c r="D10" s="821"/>
      <c r="E10" s="821"/>
      <c r="F10" s="821"/>
      <c r="G10" s="821"/>
      <c r="H10" s="821"/>
      <c r="I10" s="821"/>
      <c r="J10" s="821"/>
      <c r="K10" s="821"/>
      <c r="L10" s="821"/>
      <c r="M10" s="821"/>
      <c r="N10" s="822"/>
      <c r="O10" s="417"/>
    </row>
    <row r="11" spans="1:16" s="130" customFormat="1" ht="95.4" hidden="1" customHeight="1" thickBot="1">
      <c r="A11" s="823"/>
      <c r="B11" s="824"/>
      <c r="C11" s="824"/>
      <c r="D11" s="824"/>
      <c r="E11" s="824"/>
      <c r="F11" s="824"/>
      <c r="G11" s="824"/>
      <c r="H11" s="824"/>
      <c r="I11" s="824"/>
      <c r="J11" s="824"/>
      <c r="K11" s="824"/>
      <c r="L11" s="824"/>
      <c r="M11" s="824"/>
      <c r="N11" s="825"/>
      <c r="O11" s="417"/>
    </row>
    <row r="12" spans="1:16" s="130" customFormat="1" ht="13.8" hidden="1" customHeight="1">
      <c r="A12" s="126"/>
      <c r="B12" s="127"/>
      <c r="C12" s="127"/>
      <c r="D12" s="127"/>
      <c r="E12" s="127"/>
      <c r="F12" s="127"/>
      <c r="G12" s="127"/>
      <c r="H12" s="127"/>
      <c r="I12" s="127"/>
      <c r="J12" s="127"/>
      <c r="K12" s="127"/>
      <c r="L12" s="127"/>
      <c r="M12" s="127"/>
      <c r="N12" s="128"/>
      <c r="O12" s="129"/>
    </row>
    <row r="13" spans="1:16" s="130" customFormat="1" ht="13.8" hidden="1" customHeight="1" thickBot="1">
      <c r="A13" s="126"/>
      <c r="B13" s="127"/>
      <c r="C13" s="127"/>
      <c r="D13" s="127"/>
      <c r="E13" s="127"/>
      <c r="F13" s="127"/>
      <c r="G13" s="127"/>
      <c r="H13" s="127"/>
      <c r="I13" s="127"/>
      <c r="J13" s="127"/>
      <c r="K13" s="127"/>
      <c r="L13" s="127"/>
      <c r="M13" s="127"/>
      <c r="N13" s="128"/>
      <c r="O13" s="129"/>
    </row>
    <row r="14" spans="1:16" ht="26.4" customHeight="1">
      <c r="A14" s="818" t="s">
        <v>213</v>
      </c>
      <c r="B14" s="818"/>
      <c r="C14" s="818"/>
      <c r="D14" s="818"/>
      <c r="E14" s="818"/>
      <c r="F14" s="818"/>
      <c r="G14" s="818"/>
      <c r="H14" s="818"/>
      <c r="I14" s="818"/>
      <c r="J14" s="818"/>
      <c r="K14" s="818"/>
      <c r="L14" s="818"/>
      <c r="M14" s="818"/>
      <c r="N14" s="819"/>
    </row>
    <row r="15" spans="1:16" ht="21.6" customHeight="1">
      <c r="A15" s="809" t="s">
        <v>235</v>
      </c>
      <c r="B15" s="810"/>
      <c r="C15" s="810"/>
      <c r="D15" s="810"/>
      <c r="E15" s="810"/>
      <c r="F15" s="810"/>
      <c r="G15" s="810"/>
      <c r="H15" s="810"/>
      <c r="I15" s="810"/>
      <c r="J15" s="810"/>
      <c r="K15" s="810"/>
      <c r="L15" s="810"/>
      <c r="M15" s="810"/>
      <c r="N15" s="811"/>
      <c r="O15" s="54" t="s">
        <v>213</v>
      </c>
    </row>
    <row r="16" spans="1:16" ht="30" customHeight="1" thickBot="1">
      <c r="A16" s="49"/>
      <c r="B16" s="50"/>
      <c r="C16" s="50"/>
      <c r="D16" s="50"/>
      <c r="E16" s="50"/>
      <c r="F16" s="50"/>
      <c r="G16" s="50"/>
      <c r="H16" s="50"/>
      <c r="I16" s="50"/>
      <c r="J16" s="50"/>
      <c r="K16" s="50"/>
      <c r="L16" s="50"/>
      <c r="M16" s="50"/>
      <c r="N16" s="51"/>
    </row>
    <row r="17" spans="1:14" ht="22.8" customHeight="1">
      <c r="A17" s="808" t="s">
        <v>29</v>
      </c>
      <c r="B17" s="808"/>
      <c r="C17" s="808"/>
      <c r="D17" s="808"/>
      <c r="E17" s="808"/>
      <c r="F17" s="808"/>
      <c r="G17" s="808"/>
      <c r="H17" s="808"/>
      <c r="I17" s="808"/>
      <c r="J17" s="808"/>
      <c r="K17" s="808"/>
      <c r="L17" s="808"/>
      <c r="M17" s="808"/>
      <c r="N17" s="808"/>
    </row>
    <row r="18" spans="1:14" ht="40.200000000000003" customHeight="1">
      <c r="A18" s="764" t="s">
        <v>27</v>
      </c>
      <c r="B18" s="765"/>
      <c r="C18" s="765"/>
      <c r="D18" s="765"/>
      <c r="E18" s="765"/>
      <c r="F18" s="765"/>
      <c r="G18" s="765"/>
      <c r="H18" s="765"/>
      <c r="I18" s="765"/>
      <c r="J18" s="765"/>
      <c r="K18" s="765"/>
      <c r="L18" s="765"/>
      <c r="M18" s="765"/>
      <c r="N18" s="765"/>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252</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1:N1"/>
    <mergeCell ref="A2:N2"/>
    <mergeCell ref="A3:N3"/>
    <mergeCell ref="A5:N5"/>
    <mergeCell ref="A4:N4"/>
    <mergeCell ref="A6:N6"/>
    <mergeCell ref="A7:N7"/>
    <mergeCell ref="A18:N18"/>
    <mergeCell ref="A17:N17"/>
    <mergeCell ref="A15:N15"/>
    <mergeCell ref="A8:N8"/>
    <mergeCell ref="A9:N9"/>
    <mergeCell ref="A14:N14"/>
    <mergeCell ref="A10:N10"/>
    <mergeCell ref="A11:N11"/>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7"/>
  <sheetViews>
    <sheetView view="pageBreakPreview" zoomScale="95" zoomScaleNormal="75" zoomScaleSheetLayoutView="95" workbookViewId="0">
      <selection activeCell="A11" sqref="A11:XFD13"/>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3" customFormat="1" ht="46.2" customHeight="1" thickBot="1">
      <c r="A1" s="188" t="s">
        <v>293</v>
      </c>
      <c r="B1" s="46" t="s">
        <v>0</v>
      </c>
      <c r="C1" s="47" t="s">
        <v>2</v>
      </c>
    </row>
    <row r="2" spans="1:3" ht="40.799999999999997" customHeight="1">
      <c r="A2" s="537" t="s">
        <v>456</v>
      </c>
      <c r="B2" s="2"/>
      <c r="C2" s="841"/>
    </row>
    <row r="3" spans="1:3" ht="202.2" customHeight="1">
      <c r="A3" s="470" t="s">
        <v>457</v>
      </c>
      <c r="B3" s="55"/>
      <c r="C3" s="842"/>
    </row>
    <row r="4" spans="1:3" ht="31.8" customHeight="1" thickBot="1">
      <c r="A4" s="164" t="s">
        <v>458</v>
      </c>
      <c r="B4" s="1"/>
      <c r="C4" s="1"/>
    </row>
    <row r="5" spans="1:3" ht="41.4" customHeight="1">
      <c r="A5" s="410" t="s">
        <v>459</v>
      </c>
      <c r="B5" s="2"/>
      <c r="C5" s="841"/>
    </row>
    <row r="6" spans="1:3" ht="139.80000000000001" customHeight="1">
      <c r="A6" s="530" t="s">
        <v>460</v>
      </c>
      <c r="B6" s="55"/>
      <c r="C6" s="842"/>
    </row>
    <row r="7" spans="1:3" ht="42.6" customHeight="1" thickBot="1">
      <c r="A7" s="476" t="s">
        <v>461</v>
      </c>
      <c r="B7" s="1"/>
      <c r="C7" s="1"/>
    </row>
    <row r="8" spans="1:3" ht="43.2" customHeight="1">
      <c r="A8" s="411" t="s">
        <v>462</v>
      </c>
      <c r="B8" s="236"/>
      <c r="C8" s="841"/>
    </row>
    <row r="9" spans="1:3" ht="164.4" customHeight="1" thickBot="1">
      <c r="A9" s="477" t="s">
        <v>463</v>
      </c>
      <c r="B9" s="237"/>
      <c r="C9" s="842"/>
    </row>
    <row r="10" spans="1:3" ht="28.8" customHeight="1" thickBot="1">
      <c r="A10" s="238" t="s">
        <v>464</v>
      </c>
      <c r="B10" s="1"/>
      <c r="C10" s="1"/>
    </row>
    <row r="11" spans="1:3" ht="42.6" hidden="1" customHeight="1">
      <c r="A11" s="472"/>
      <c r="B11" s="255"/>
      <c r="C11" s="255"/>
    </row>
    <row r="12" spans="1:3" ht="127.2" hidden="1" customHeight="1" thickBot="1">
      <c r="A12" s="473"/>
      <c r="B12" s="260"/>
      <c r="C12" s="260"/>
    </row>
    <row r="13" spans="1:3" ht="42.6" hidden="1" customHeight="1" thickBot="1">
      <c r="A13" s="164"/>
      <c r="B13" s="1"/>
      <c r="C13" s="1"/>
    </row>
    <row r="14" spans="1:3" ht="27.6" customHeight="1">
      <c r="A14" s="249"/>
      <c r="B14" s="1"/>
      <c r="C14" s="1"/>
    </row>
    <row r="15" spans="1:3" ht="39" customHeight="1">
      <c r="A15" s="1" t="s">
        <v>220</v>
      </c>
      <c r="B15" s="1"/>
      <c r="C15" s="1"/>
    </row>
    <row r="16" spans="1:3" ht="32.25" customHeight="1">
      <c r="A16" s="1" t="s">
        <v>221</v>
      </c>
      <c r="B16" s="1"/>
      <c r="C16" s="1"/>
    </row>
    <row r="17" ht="36.75" customHeight="1"/>
    <row r="18" ht="33" customHeight="1"/>
    <row r="19" ht="36.75" customHeight="1"/>
    <row r="20" ht="36.75" customHeight="1"/>
    <row r="21" ht="25.5" customHeight="1"/>
    <row r="22" ht="32.25" customHeight="1"/>
    <row r="23" ht="30.75" customHeight="1"/>
    <row r="24" ht="42.75" customHeight="1"/>
    <row r="25" ht="43.5" customHeight="1"/>
    <row r="26" ht="27.75" customHeight="1"/>
    <row r="27" ht="30.75" customHeight="1"/>
    <row r="28" ht="29.25" customHeight="1"/>
    <row r="29" ht="27" customHeight="1"/>
    <row r="30" ht="27" customHeight="1"/>
    <row r="31" ht="27" customHeight="1"/>
    <row r="32" ht="27" customHeight="1"/>
    <row r="33" ht="27" customHeight="1"/>
    <row r="34" ht="27" customHeight="1"/>
    <row r="35" ht="27" customHeight="1"/>
    <row r="36" ht="27" customHeight="1"/>
    <row r="37" ht="27" customHeight="1"/>
  </sheetData>
  <mergeCells count="3">
    <mergeCell ref="C2:C3"/>
    <mergeCell ref="C5:C6"/>
    <mergeCell ref="C8:C9"/>
  </mergeCells>
  <phoneticPr fontId="16"/>
  <hyperlinks>
    <hyperlink ref="A4" r:id="rId1" xr:uid="{9DB6B44A-6681-469C-A801-930E53C2CE83}"/>
    <hyperlink ref="A7" r:id="rId2" xr:uid="{121C4125-67AC-473F-99BF-0415E00AE9EA}"/>
    <hyperlink ref="A10" r:id="rId3" xr:uid="{D6428C8F-2A97-47D3-9C58-7957AC9616D8}"/>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V30"/>
  <sheetViews>
    <sheetView view="pageBreakPreview" zoomScaleNormal="100" zoomScaleSheetLayoutView="100" workbookViewId="0">
      <selection activeCell="T15" sqref="T15"/>
    </sheetView>
  </sheetViews>
  <sheetFormatPr defaultRowHeight="13.2"/>
  <cols>
    <col min="9" max="9" width="8.88671875" customWidth="1"/>
    <col min="10" max="10" width="8.88671875" hidden="1" customWidth="1"/>
    <col min="11" max="11" width="0.77734375" customWidth="1"/>
    <col min="19" max="19" width="4.77734375" customWidth="1"/>
    <col min="21" max="21" width="3.88671875" customWidth="1"/>
  </cols>
  <sheetData>
    <row r="1" spans="1:22">
      <c r="A1" s="509"/>
      <c r="B1" s="509"/>
      <c r="C1" s="509"/>
      <c r="D1" s="509"/>
      <c r="E1" s="509"/>
      <c r="F1" s="509"/>
      <c r="G1" s="509"/>
      <c r="H1" s="509"/>
      <c r="I1" s="509"/>
      <c r="J1" s="509"/>
      <c r="K1" s="509"/>
      <c r="L1" s="509"/>
      <c r="M1" s="509"/>
      <c r="N1" s="509"/>
      <c r="O1" s="509"/>
      <c r="P1" s="509"/>
      <c r="Q1" s="509"/>
      <c r="R1" s="509"/>
      <c r="S1" s="509"/>
      <c r="T1" s="509"/>
      <c r="U1" s="509"/>
      <c r="V1" s="509"/>
    </row>
    <row r="2" spans="1:22" ht="24.6">
      <c r="A2" s="509"/>
      <c r="B2" s="538" t="s">
        <v>271</v>
      </c>
      <c r="C2" s="539"/>
      <c r="D2" s="539"/>
      <c r="E2" s="539"/>
      <c r="F2" s="539"/>
      <c r="G2" s="539"/>
      <c r="H2" s="539"/>
      <c r="I2" s="539"/>
      <c r="J2" s="539"/>
      <c r="K2" s="539"/>
      <c r="L2" s="539"/>
      <c r="M2" s="539"/>
      <c r="N2" s="593" t="s">
        <v>473</v>
      </c>
      <c r="O2" s="594"/>
      <c r="P2" s="594"/>
      <c r="Q2" s="594"/>
      <c r="R2" s="594"/>
      <c r="S2" s="594"/>
      <c r="T2" s="594"/>
      <c r="U2" s="509"/>
    </row>
    <row r="3" spans="1:22">
      <c r="A3" s="509"/>
      <c r="B3" s="509"/>
      <c r="C3" s="509"/>
      <c r="D3" s="509"/>
      <c r="E3" s="509"/>
      <c r="F3" s="509"/>
      <c r="G3" s="509"/>
      <c r="H3" s="509"/>
      <c r="I3" s="509"/>
      <c r="J3" s="509"/>
      <c r="K3" s="509"/>
      <c r="L3" s="509"/>
      <c r="M3" s="509"/>
      <c r="N3" s="509"/>
      <c r="O3" s="509"/>
      <c r="P3" s="509"/>
      <c r="Q3" s="509"/>
      <c r="R3" s="509"/>
      <c r="S3" s="509"/>
      <c r="T3" s="509"/>
      <c r="U3" s="509"/>
    </row>
    <row r="4" spans="1:22">
      <c r="A4" s="509"/>
      <c r="B4" s="509"/>
      <c r="C4" s="509"/>
      <c r="D4" s="509"/>
      <c r="E4" s="509"/>
      <c r="F4" s="509"/>
      <c r="G4" s="509"/>
      <c r="H4" s="509"/>
      <c r="I4" s="509"/>
      <c r="J4" s="509"/>
      <c r="K4" s="509"/>
      <c r="L4" s="509"/>
      <c r="M4" s="509"/>
      <c r="N4" s="509"/>
      <c r="O4" s="509"/>
      <c r="P4" s="509"/>
      <c r="Q4" s="509"/>
      <c r="R4" s="509"/>
      <c r="S4" s="509"/>
      <c r="T4" s="509"/>
      <c r="U4" s="509"/>
    </row>
    <row r="5" spans="1:22">
      <c r="A5" s="509"/>
      <c r="B5" s="509"/>
      <c r="C5" s="509"/>
      <c r="D5" s="509"/>
      <c r="E5" s="509"/>
      <c r="F5" s="509"/>
      <c r="G5" s="509"/>
      <c r="H5" s="509"/>
      <c r="I5" s="509"/>
      <c r="J5" s="509"/>
      <c r="K5" s="509"/>
      <c r="L5" s="509"/>
      <c r="M5" s="509"/>
      <c r="N5" s="509"/>
      <c r="O5" s="509"/>
      <c r="P5" s="509"/>
      <c r="Q5" s="509"/>
      <c r="R5" s="509"/>
      <c r="S5" s="509"/>
      <c r="T5" s="509"/>
      <c r="U5" s="509"/>
    </row>
    <row r="6" spans="1:22">
      <c r="A6" s="509"/>
      <c r="B6" s="509"/>
      <c r="C6" s="509"/>
      <c r="D6" s="509"/>
      <c r="E6" s="509"/>
      <c r="F6" s="509"/>
      <c r="G6" s="509"/>
      <c r="H6" s="509"/>
      <c r="I6" s="509"/>
      <c r="J6" s="509"/>
      <c r="K6" s="509"/>
      <c r="L6" s="509"/>
      <c r="M6" s="509"/>
      <c r="N6" s="509"/>
      <c r="O6" s="509"/>
      <c r="P6" s="509"/>
      <c r="Q6" s="509"/>
      <c r="R6" s="509"/>
      <c r="S6" s="509"/>
      <c r="T6" s="509"/>
      <c r="U6" s="509"/>
    </row>
    <row r="7" spans="1:22">
      <c r="A7" s="509"/>
      <c r="B7" s="509"/>
      <c r="C7" s="509"/>
      <c r="D7" s="509"/>
      <c r="E7" s="509"/>
      <c r="F7" s="509"/>
      <c r="G7" s="509"/>
      <c r="H7" s="509"/>
      <c r="I7" s="509"/>
      <c r="J7" s="509"/>
      <c r="K7" s="509"/>
      <c r="L7" s="509"/>
      <c r="M7" s="509"/>
      <c r="N7" s="509"/>
      <c r="O7" s="509"/>
      <c r="P7" s="509"/>
      <c r="Q7" s="509"/>
      <c r="R7" s="509"/>
      <c r="S7" s="509"/>
      <c r="T7" s="509"/>
      <c r="U7" s="509"/>
    </row>
    <row r="8" spans="1:22">
      <c r="A8" s="509"/>
      <c r="B8" s="509"/>
      <c r="C8" s="509"/>
      <c r="D8" s="509"/>
      <c r="E8" s="509"/>
      <c r="F8" s="509"/>
      <c r="G8" s="509"/>
      <c r="H8" s="509"/>
      <c r="I8" s="509"/>
      <c r="J8" s="509"/>
      <c r="K8" s="509"/>
      <c r="L8" s="509"/>
      <c r="M8" s="509"/>
      <c r="N8" s="509"/>
      <c r="O8" s="509"/>
      <c r="P8" s="509"/>
      <c r="Q8" s="509"/>
      <c r="R8" s="509"/>
      <c r="S8" s="509"/>
      <c r="T8" s="509"/>
      <c r="U8" s="509"/>
    </row>
    <row r="9" spans="1:22">
      <c r="A9" s="509"/>
      <c r="B9" s="509"/>
      <c r="C9" s="509"/>
      <c r="D9" s="509"/>
      <c r="E9" s="509"/>
      <c r="F9" s="509"/>
      <c r="G9" s="509"/>
      <c r="H9" s="509"/>
      <c r="I9" s="509"/>
      <c r="J9" s="509"/>
      <c r="K9" s="509"/>
      <c r="L9" s="509"/>
      <c r="M9" s="509"/>
      <c r="N9" s="509"/>
      <c r="O9" s="509"/>
      <c r="P9" s="509"/>
      <c r="Q9" s="509"/>
      <c r="R9" s="509"/>
      <c r="S9" s="509"/>
      <c r="T9" s="509"/>
      <c r="U9" s="509"/>
    </row>
    <row r="10" spans="1:22">
      <c r="A10" s="509"/>
      <c r="B10" s="509"/>
      <c r="C10" s="509"/>
      <c r="D10" s="509"/>
      <c r="E10" s="509"/>
      <c r="F10" s="509"/>
      <c r="G10" s="509"/>
      <c r="H10" s="509"/>
      <c r="I10" s="509"/>
      <c r="J10" s="509"/>
      <c r="K10" s="509"/>
      <c r="L10" s="509"/>
      <c r="M10" s="509"/>
      <c r="N10" s="509"/>
      <c r="O10" s="509"/>
      <c r="P10" s="509"/>
      <c r="Q10" s="509"/>
      <c r="R10" s="509"/>
      <c r="S10" s="509"/>
      <c r="T10" s="509"/>
      <c r="U10" s="509"/>
    </row>
    <row r="11" spans="1:22" ht="21" customHeight="1">
      <c r="A11" s="509"/>
      <c r="B11" s="509"/>
      <c r="C11" s="509"/>
      <c r="D11" s="509"/>
      <c r="E11" s="509"/>
      <c r="F11" s="509"/>
      <c r="G11" s="509"/>
      <c r="H11" s="509"/>
      <c r="I11" s="509"/>
      <c r="J11" s="509"/>
      <c r="K11" s="509"/>
      <c r="L11" s="509"/>
      <c r="M11" s="509"/>
      <c r="N11" s="509"/>
      <c r="O11" s="509"/>
      <c r="P11" s="509"/>
      <c r="Q11" s="509"/>
      <c r="R11" s="509"/>
      <c r="S11" s="509"/>
      <c r="T11" s="509"/>
      <c r="U11" s="509"/>
    </row>
    <row r="12" spans="1:22" ht="13.2" customHeight="1">
      <c r="A12" s="509"/>
      <c r="B12" s="509"/>
      <c r="C12" s="509"/>
      <c r="D12" s="509"/>
      <c r="E12" s="509"/>
      <c r="F12" s="509"/>
      <c r="G12" s="509"/>
      <c r="H12" s="509"/>
      <c r="I12" s="509"/>
      <c r="J12" s="509"/>
      <c r="K12" s="509"/>
      <c r="L12" s="509"/>
      <c r="M12" s="509"/>
      <c r="N12" s="509"/>
      <c r="O12" s="509"/>
      <c r="P12" s="509"/>
      <c r="Q12" s="509"/>
      <c r="R12" s="509"/>
      <c r="S12" s="509"/>
      <c r="T12" s="509"/>
      <c r="U12" s="509"/>
    </row>
    <row r="13" spans="1:22" ht="13.2" customHeight="1">
      <c r="A13" s="509"/>
      <c r="B13" s="509"/>
      <c r="C13" s="509"/>
      <c r="D13" s="509"/>
      <c r="E13" s="509"/>
      <c r="F13" s="509"/>
      <c r="G13" s="509"/>
      <c r="H13" s="509"/>
      <c r="I13" s="509"/>
      <c r="J13" s="509"/>
      <c r="K13" s="509"/>
      <c r="L13" s="509"/>
      <c r="M13" s="509"/>
      <c r="N13" s="509"/>
      <c r="O13" s="509"/>
      <c r="P13" s="509"/>
      <c r="Q13" s="509"/>
      <c r="R13" s="509"/>
      <c r="S13" s="509"/>
      <c r="T13" s="509"/>
      <c r="U13" s="509"/>
    </row>
    <row r="14" spans="1:22">
      <c r="A14" s="509"/>
      <c r="B14" s="509"/>
      <c r="C14" s="509"/>
      <c r="D14" s="509"/>
      <c r="E14" s="509"/>
      <c r="F14" s="509"/>
      <c r="G14" s="509"/>
      <c r="H14" s="509"/>
      <c r="I14" s="509"/>
      <c r="J14" s="509"/>
      <c r="K14" s="509"/>
      <c r="L14" s="509"/>
      <c r="M14" s="509"/>
      <c r="N14" s="509"/>
      <c r="O14" s="509"/>
      <c r="P14" s="509"/>
      <c r="Q14" s="509"/>
      <c r="R14" s="509"/>
      <c r="S14" s="509"/>
      <c r="T14" s="509"/>
      <c r="U14" s="509"/>
    </row>
    <row r="15" spans="1:22">
      <c r="A15" s="509"/>
      <c r="B15" s="509"/>
      <c r="C15" s="509"/>
      <c r="D15" s="509"/>
      <c r="E15" s="509"/>
      <c r="F15" s="509"/>
      <c r="G15" s="509"/>
      <c r="H15" s="509"/>
      <c r="I15" s="509"/>
      <c r="J15" s="509"/>
      <c r="K15" s="509"/>
      <c r="L15" s="509"/>
      <c r="M15" s="509"/>
      <c r="N15" s="509"/>
      <c r="O15" s="509"/>
      <c r="P15" s="509"/>
      <c r="Q15" s="509"/>
      <c r="R15" s="509"/>
      <c r="S15" s="509"/>
      <c r="T15" s="509"/>
      <c r="U15" s="509"/>
    </row>
    <row r="16" spans="1:22">
      <c r="A16" s="509"/>
      <c r="B16" s="509"/>
      <c r="C16" s="509"/>
      <c r="D16" s="509"/>
      <c r="E16" s="509"/>
      <c r="F16" s="509"/>
      <c r="G16" s="509"/>
      <c r="H16" s="509"/>
      <c r="I16" s="509"/>
      <c r="J16" s="509"/>
      <c r="K16" s="509"/>
      <c r="L16" s="509"/>
      <c r="M16" s="509"/>
      <c r="N16" s="509"/>
      <c r="O16" s="509"/>
      <c r="P16" s="509"/>
      <c r="Q16" s="509"/>
      <c r="R16" s="509"/>
      <c r="S16" s="509"/>
      <c r="T16" s="509"/>
      <c r="U16" s="509"/>
    </row>
    <row r="17" spans="1:21">
      <c r="A17" s="509"/>
      <c r="B17" s="509"/>
      <c r="C17" s="509"/>
      <c r="D17" s="509"/>
      <c r="E17" s="509"/>
      <c r="F17" s="509"/>
      <c r="G17" s="509"/>
      <c r="H17" s="509"/>
      <c r="I17" s="509"/>
      <c r="J17" s="509"/>
      <c r="K17" s="509"/>
      <c r="L17" s="509"/>
      <c r="M17" s="509"/>
      <c r="N17" s="509"/>
      <c r="O17" s="509"/>
      <c r="P17" s="509"/>
      <c r="Q17" s="509"/>
      <c r="R17" s="509"/>
      <c r="S17" s="509"/>
      <c r="T17" s="509"/>
      <c r="U17" s="509"/>
    </row>
    <row r="18" spans="1:21">
      <c r="A18" s="509"/>
      <c r="B18" s="509"/>
      <c r="C18" s="509"/>
      <c r="D18" s="509"/>
      <c r="E18" s="509"/>
      <c r="F18" s="509"/>
      <c r="G18" s="509"/>
      <c r="H18" s="509"/>
      <c r="I18" s="509"/>
      <c r="J18" s="509"/>
      <c r="K18" s="509"/>
      <c r="L18" s="509"/>
      <c r="M18" s="509"/>
      <c r="N18" s="509"/>
      <c r="O18" s="509"/>
      <c r="P18" s="509"/>
      <c r="Q18" s="509"/>
      <c r="R18" s="509"/>
      <c r="S18" s="509"/>
      <c r="T18" s="509"/>
      <c r="U18" s="509"/>
    </row>
    <row r="19" spans="1:21">
      <c r="A19" s="509"/>
      <c r="B19" s="509"/>
      <c r="C19" s="509"/>
      <c r="D19" s="509"/>
      <c r="E19" s="509"/>
      <c r="F19" s="509"/>
      <c r="G19" s="509"/>
      <c r="H19" s="509"/>
      <c r="I19" s="509"/>
      <c r="J19" s="509"/>
      <c r="K19" s="509"/>
      <c r="L19" s="509"/>
      <c r="M19" s="509"/>
      <c r="N19" s="509"/>
      <c r="O19" s="509"/>
      <c r="P19" s="509"/>
      <c r="Q19" s="509"/>
      <c r="R19" s="509"/>
      <c r="S19" s="509"/>
      <c r="T19" s="509"/>
      <c r="U19" s="509"/>
    </row>
    <row r="20" spans="1:21">
      <c r="A20" s="509"/>
      <c r="B20" s="509"/>
      <c r="C20" s="509"/>
      <c r="D20" s="509"/>
      <c r="E20" s="509"/>
      <c r="F20" s="509"/>
      <c r="G20" s="509"/>
      <c r="H20" s="509"/>
      <c r="I20" s="509"/>
      <c r="J20" s="509"/>
      <c r="K20" s="509"/>
      <c r="L20" s="509"/>
      <c r="M20" s="509"/>
      <c r="N20" s="509"/>
      <c r="O20" s="509"/>
      <c r="P20" s="509"/>
      <c r="Q20" s="509"/>
      <c r="R20" s="509"/>
      <c r="S20" s="509"/>
      <c r="T20" s="509"/>
      <c r="U20" s="509"/>
    </row>
    <row r="21" spans="1:21">
      <c r="A21" s="509"/>
      <c r="B21" s="509"/>
      <c r="C21" s="509"/>
      <c r="D21" s="509"/>
      <c r="E21" s="509"/>
      <c r="F21" s="509"/>
      <c r="G21" s="509"/>
      <c r="H21" s="509"/>
      <c r="I21" s="509"/>
      <c r="J21" s="509"/>
      <c r="K21" s="509"/>
      <c r="L21" s="509"/>
      <c r="M21" s="509"/>
      <c r="N21" s="509"/>
      <c r="O21" s="509"/>
      <c r="P21" s="509"/>
      <c r="Q21" s="509"/>
      <c r="R21" s="509"/>
      <c r="S21" s="509"/>
      <c r="T21" s="509"/>
      <c r="U21" s="509"/>
    </row>
    <row r="22" spans="1:21">
      <c r="A22" s="509"/>
      <c r="B22" s="509"/>
      <c r="C22" s="509"/>
      <c r="D22" s="509"/>
      <c r="E22" s="509"/>
      <c r="F22" s="509"/>
      <c r="G22" s="509"/>
      <c r="H22" s="509"/>
      <c r="I22" s="509"/>
      <c r="J22" s="509"/>
      <c r="K22" s="509"/>
      <c r="L22" s="509"/>
      <c r="M22" s="509"/>
      <c r="N22" s="509"/>
      <c r="O22" s="509"/>
      <c r="P22" s="509"/>
      <c r="Q22" s="509"/>
      <c r="R22" s="509"/>
      <c r="S22" s="509"/>
      <c r="T22" s="509"/>
      <c r="U22" s="509"/>
    </row>
    <row r="23" spans="1:21">
      <c r="A23" s="509"/>
      <c r="B23" s="509"/>
      <c r="C23" s="509"/>
      <c r="D23" s="509"/>
      <c r="E23" s="509"/>
      <c r="F23" s="509"/>
      <c r="G23" s="509"/>
      <c r="H23" s="509"/>
      <c r="I23" s="509"/>
      <c r="J23" s="509"/>
      <c r="K23" s="509"/>
      <c r="L23" s="509"/>
      <c r="M23" s="509"/>
      <c r="N23" s="509"/>
      <c r="O23" s="509"/>
      <c r="P23" s="509"/>
      <c r="Q23" s="509"/>
      <c r="R23" s="509"/>
      <c r="S23" s="509"/>
      <c r="T23" s="509"/>
      <c r="U23" s="509"/>
    </row>
    <row r="24" spans="1:21">
      <c r="A24" s="509"/>
      <c r="B24" s="509"/>
      <c r="C24" s="509"/>
      <c r="D24" s="509"/>
      <c r="E24" s="509"/>
      <c r="F24" s="509"/>
      <c r="G24" s="509"/>
      <c r="H24" s="509"/>
      <c r="I24" s="509"/>
      <c r="J24" s="509"/>
      <c r="K24" s="509"/>
      <c r="L24" s="509"/>
      <c r="M24" s="509"/>
      <c r="N24" s="509"/>
      <c r="O24" s="509"/>
      <c r="P24" s="509"/>
      <c r="Q24" s="509"/>
      <c r="R24" s="509"/>
      <c r="S24" s="509"/>
      <c r="T24" s="509"/>
      <c r="U24" s="509"/>
    </row>
    <row r="25" spans="1:21">
      <c r="A25" s="509"/>
      <c r="B25" s="509"/>
      <c r="C25" s="509"/>
      <c r="D25" s="509"/>
      <c r="E25" s="509"/>
      <c r="F25" s="509"/>
      <c r="G25" s="509"/>
      <c r="H25" s="509"/>
      <c r="I25" s="509"/>
      <c r="J25" s="509"/>
      <c r="K25" s="509"/>
      <c r="L25" s="509"/>
      <c r="M25" s="509"/>
      <c r="N25" s="509"/>
      <c r="O25" s="509"/>
      <c r="P25" s="509"/>
      <c r="Q25" s="509"/>
      <c r="R25" s="509"/>
      <c r="S25" s="509"/>
      <c r="T25" s="509"/>
      <c r="U25" s="509"/>
    </row>
    <row r="26" spans="1:21">
      <c r="A26" s="509"/>
      <c r="B26" s="509"/>
      <c r="C26" s="509"/>
      <c r="D26" s="509"/>
      <c r="E26" s="509"/>
      <c r="F26" s="509"/>
      <c r="G26" s="509"/>
      <c r="H26" s="509"/>
      <c r="I26" s="509"/>
      <c r="J26" s="509"/>
      <c r="K26" s="509"/>
      <c r="L26" s="509"/>
      <c r="M26" s="509"/>
      <c r="N26" s="509"/>
      <c r="O26" s="509"/>
      <c r="P26" s="509"/>
      <c r="Q26" s="509"/>
      <c r="R26" s="509"/>
      <c r="S26" s="509"/>
      <c r="T26" s="509"/>
      <c r="U26" s="509"/>
    </row>
    <row r="27" spans="1:21">
      <c r="A27" s="509"/>
      <c r="B27" s="509"/>
      <c r="C27" s="509"/>
      <c r="D27" s="509"/>
      <c r="E27" s="509"/>
      <c r="F27" s="509"/>
      <c r="G27" s="509"/>
      <c r="H27" s="509"/>
      <c r="I27" s="509"/>
      <c r="J27" s="509"/>
      <c r="K27" s="509"/>
      <c r="L27" s="509"/>
      <c r="M27" s="509"/>
      <c r="N27" s="509"/>
      <c r="O27" s="509"/>
      <c r="P27" s="509"/>
      <c r="Q27" s="509"/>
      <c r="R27" s="509"/>
      <c r="S27" s="509"/>
      <c r="T27" s="509"/>
      <c r="U27" s="509"/>
    </row>
    <row r="28" spans="1:21">
      <c r="A28" s="509"/>
      <c r="B28" s="509"/>
      <c r="C28" s="509"/>
      <c r="D28" s="509"/>
      <c r="E28" s="509"/>
      <c r="F28" s="509"/>
      <c r="G28" s="509"/>
      <c r="H28" s="509"/>
      <c r="I28" s="509"/>
      <c r="J28" s="509"/>
      <c r="K28" s="509"/>
      <c r="L28" s="509"/>
      <c r="M28" s="509"/>
      <c r="N28" s="509"/>
      <c r="O28" s="509"/>
      <c r="P28" s="509"/>
      <c r="Q28" s="509"/>
      <c r="R28" s="509"/>
      <c r="S28" s="509"/>
      <c r="T28" s="509"/>
      <c r="U28" s="509"/>
    </row>
    <row r="29" spans="1:21" ht="16.2">
      <c r="A29" s="509"/>
      <c r="B29" s="510"/>
      <c r="C29" s="511"/>
      <c r="D29" s="510"/>
      <c r="E29" s="510"/>
      <c r="F29" s="510"/>
      <c r="G29" s="510"/>
      <c r="H29" s="510"/>
      <c r="I29" s="510"/>
      <c r="J29" s="509"/>
      <c r="K29" s="509"/>
      <c r="L29" s="509"/>
      <c r="M29" s="509"/>
      <c r="N29" s="509"/>
      <c r="O29" s="509"/>
      <c r="P29" s="509"/>
      <c r="Q29" s="509"/>
      <c r="R29" s="509"/>
      <c r="S29" s="509"/>
      <c r="T29" s="509"/>
      <c r="U29" s="509"/>
    </row>
    <row r="30" spans="1:21">
      <c r="A30" s="509"/>
      <c r="B30" s="509"/>
      <c r="C30" s="509"/>
      <c r="D30" s="509"/>
      <c r="E30" s="509"/>
      <c r="F30" s="509"/>
      <c r="G30" s="509"/>
      <c r="H30" s="509"/>
      <c r="I30" s="509"/>
      <c r="J30" s="509"/>
      <c r="K30" s="509"/>
      <c r="L30" s="509"/>
      <c r="M30" s="509"/>
      <c r="N30" s="509"/>
      <c r="O30" s="509"/>
      <c r="P30" s="509"/>
      <c r="Q30" s="509"/>
      <c r="R30" s="509"/>
      <c r="S30" s="509"/>
      <c r="T30" s="509"/>
      <c r="U30" s="509"/>
    </row>
  </sheetData>
  <sheetProtection formatCells="0" formatColumns="0" formatRows="0" insertColumns="0" insertRows="0" insertHyperlinks="0" deleteColumns="0" deleteRows="0" sort="0" autoFilter="0" pivotTables="0"/>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H43" sqref="H43:L43"/>
    </sheetView>
  </sheetViews>
  <sheetFormatPr defaultColWidth="9" defaultRowHeight="13.2"/>
  <cols>
    <col min="1" max="1" width="12.77734375" style="64" customWidth="1"/>
    <col min="2" max="2" width="5.109375" style="64" customWidth="1"/>
    <col min="3" max="3" width="3.77734375" style="64" customWidth="1"/>
    <col min="4" max="4" width="6.88671875" style="64" customWidth="1"/>
    <col min="5" max="5" width="13.109375" style="64" customWidth="1"/>
    <col min="6" max="6" width="13.109375" style="107" customWidth="1"/>
    <col min="7" max="7" width="11.33203125" style="64" customWidth="1"/>
    <col min="8" max="8" width="26.6640625" style="81" customWidth="1"/>
    <col min="9" max="9" width="13" style="72" customWidth="1"/>
    <col min="10" max="10" width="16.109375" style="72" customWidth="1"/>
    <col min="11" max="11" width="13.44140625" style="107" customWidth="1"/>
    <col min="12" max="12" width="20.44140625" style="107" customWidth="1"/>
    <col min="13" max="13" width="13.44140625" style="79" customWidth="1"/>
    <col min="14" max="14" width="22.44140625" style="64" customWidth="1"/>
    <col min="15" max="15" width="9" style="65"/>
    <col min="16" max="16384" width="9" style="64"/>
  </cols>
  <sheetData>
    <row r="1" spans="1:16" ht="26.25" customHeight="1" thickTop="1">
      <c r="A1" s="56" t="s">
        <v>236</v>
      </c>
      <c r="B1" s="57"/>
      <c r="C1" s="57"/>
      <c r="D1" s="58"/>
      <c r="E1" s="58"/>
      <c r="F1" s="59"/>
      <c r="G1" s="60"/>
      <c r="H1" s="61"/>
      <c r="I1" s="282" t="s">
        <v>38</v>
      </c>
      <c r="J1" s="81"/>
      <c r="K1" s="62"/>
      <c r="L1" s="283"/>
      <c r="M1" s="63"/>
    </row>
    <row r="2" spans="1:16" ht="17.399999999999999">
      <c r="A2" s="66"/>
      <c r="B2" s="284"/>
      <c r="C2" s="284"/>
      <c r="D2" s="284"/>
      <c r="E2" s="284"/>
      <c r="F2" s="284"/>
      <c r="G2" s="67"/>
      <c r="H2" s="68"/>
      <c r="I2" s="285" t="s">
        <v>39</v>
      </c>
      <c r="J2" s="69"/>
      <c r="K2" s="286" t="s">
        <v>21</v>
      </c>
      <c r="L2" s="70"/>
      <c r="M2" s="63"/>
      <c r="N2" s="239"/>
      <c r="P2" s="168"/>
    </row>
    <row r="3" spans="1:16" ht="17.399999999999999">
      <c r="A3" s="287" t="s">
        <v>29</v>
      </c>
      <c r="B3" s="288"/>
      <c r="D3" s="289"/>
      <c r="E3" s="289"/>
      <c r="F3" s="289"/>
      <c r="G3" s="71"/>
      <c r="H3"/>
      <c r="J3" s="290"/>
      <c r="L3" s="62"/>
      <c r="M3" s="73"/>
    </row>
    <row r="4" spans="1:16" ht="17.399999999999999">
      <c r="A4" s="74"/>
      <c r="B4" s="288"/>
      <c r="C4" s="107"/>
      <c r="D4" s="289"/>
      <c r="E4" s="289"/>
      <c r="F4" s="291"/>
      <c r="G4" s="75"/>
      <c r="H4" s="76"/>
      <c r="I4" s="76"/>
      <c r="J4" s="81"/>
      <c r="L4" s="62"/>
      <c r="M4" s="73"/>
      <c r="N4" s="363"/>
    </row>
    <row r="5" spans="1:16">
      <c r="A5" s="292"/>
      <c r="D5" s="289"/>
      <c r="E5" s="77"/>
      <c r="F5" s="293"/>
      <c r="G5" s="78"/>
      <c r="H5"/>
      <c r="I5" s="294"/>
      <c r="J5" s="81"/>
      <c r="M5" s="73"/>
    </row>
    <row r="6" spans="1:16" ht="17.399999999999999">
      <c r="A6" s="292"/>
      <c r="D6" s="289"/>
      <c r="E6" s="293"/>
      <c r="F6" s="293"/>
      <c r="G6" s="78"/>
      <c r="H6" s="68"/>
      <c r="I6" s="295"/>
      <c r="J6" s="81"/>
      <c r="M6" s="73"/>
    </row>
    <row r="7" spans="1:16">
      <c r="A7" s="292"/>
      <c r="D7" s="289"/>
      <c r="E7" s="293"/>
      <c r="F7" s="293"/>
      <c r="G7" s="78"/>
      <c r="H7" s="296"/>
      <c r="I7" s="294"/>
      <c r="J7" s="81"/>
      <c r="M7" s="73"/>
    </row>
    <row r="8" spans="1:16">
      <c r="A8" s="292"/>
      <c r="D8" s="289"/>
      <c r="E8" s="293"/>
      <c r="F8" s="293"/>
      <c r="G8" s="78"/>
      <c r="H8" s="69"/>
      <c r="I8" s="43"/>
      <c r="J8" s="43"/>
      <c r="K8" s="43"/>
    </row>
    <row r="9" spans="1:16">
      <c r="A9" s="292"/>
      <c r="D9" s="289"/>
      <c r="E9" s="293"/>
      <c r="F9" s="293"/>
      <c r="G9" s="78"/>
      <c r="H9" s="43"/>
      <c r="I9" s="43"/>
      <c r="J9" s="43"/>
      <c r="K9" s="43"/>
      <c r="N9" s="80"/>
    </row>
    <row r="10" spans="1:16">
      <c r="A10" s="292"/>
      <c r="D10" s="289"/>
      <c r="E10" s="293"/>
      <c r="F10" s="293"/>
      <c r="G10" s="78"/>
      <c r="H10" s="43"/>
      <c r="I10" s="43"/>
      <c r="J10" s="43"/>
      <c r="K10" s="43"/>
      <c r="N10" s="80" t="s">
        <v>40</v>
      </c>
    </row>
    <row r="11" spans="1:16">
      <c r="A11" s="292"/>
      <c r="D11" s="289"/>
      <c r="E11" s="293"/>
      <c r="F11" s="293"/>
      <c r="G11" s="78"/>
      <c r="H11" s="43"/>
      <c r="I11" s="43"/>
      <c r="J11" s="43"/>
      <c r="K11" s="43"/>
    </row>
    <row r="12" spans="1:16">
      <c r="A12" s="292"/>
      <c r="D12" s="289"/>
      <c r="E12" s="293"/>
      <c r="F12" s="293"/>
      <c r="G12" s="78"/>
      <c r="H12" s="43"/>
      <c r="I12" s="43"/>
      <c r="J12" s="43"/>
      <c r="K12" s="43"/>
      <c r="N12" s="80" t="s">
        <v>41</v>
      </c>
      <c r="O12" s="438"/>
    </row>
    <row r="13" spans="1:16">
      <c r="A13" s="292"/>
      <c r="D13" s="289"/>
      <c r="E13" s="293"/>
      <c r="F13" s="293"/>
      <c r="G13" s="78"/>
      <c r="H13" s="43"/>
      <c r="I13" s="43"/>
      <c r="J13" s="43"/>
      <c r="K13" s="43"/>
    </row>
    <row r="14" spans="1:16">
      <c r="A14" s="292"/>
      <c r="D14" s="289"/>
      <c r="E14" s="293"/>
      <c r="F14" s="293"/>
      <c r="G14" s="78"/>
      <c r="H14" s="43"/>
      <c r="I14" s="43"/>
      <c r="J14" s="43"/>
      <c r="K14" s="43"/>
      <c r="N14" s="297" t="s">
        <v>42</v>
      </c>
    </row>
    <row r="15" spans="1:16">
      <c r="A15" s="292"/>
      <c r="D15" s="289"/>
      <c r="E15" s="289" t="s">
        <v>21</v>
      </c>
      <c r="F15" s="291"/>
      <c r="G15" s="71"/>
      <c r="H15" s="296"/>
      <c r="I15" s="294"/>
      <c r="J15" s="69"/>
    </row>
    <row r="16" spans="1:16">
      <c r="A16" s="292"/>
      <c r="D16" s="289"/>
      <c r="E16" s="289"/>
      <c r="F16" s="291"/>
      <c r="G16" s="71"/>
      <c r="I16" s="294"/>
      <c r="J16" s="81"/>
      <c r="N16" s="365" t="s">
        <v>229</v>
      </c>
    </row>
    <row r="17" spans="1:19" ht="20.25" customHeight="1" thickBot="1">
      <c r="A17" s="672" t="s">
        <v>286</v>
      </c>
      <c r="B17" s="673"/>
      <c r="C17" s="673"/>
      <c r="D17" s="299"/>
      <c r="E17" s="300"/>
      <c r="F17" s="673" t="s">
        <v>287</v>
      </c>
      <c r="G17" s="674"/>
      <c r="H17" s="296"/>
      <c r="I17" s="294"/>
      <c r="J17" s="69"/>
      <c r="L17" s="70"/>
      <c r="M17" s="73"/>
      <c r="N17" s="298" t="s">
        <v>135</v>
      </c>
    </row>
    <row r="18" spans="1:19" ht="39" customHeight="1" thickTop="1">
      <c r="A18" s="675" t="s">
        <v>43</v>
      </c>
      <c r="B18" s="676"/>
      <c r="C18" s="677"/>
      <c r="D18" s="301" t="s">
        <v>44</v>
      </c>
      <c r="E18" s="302"/>
      <c r="F18" s="678" t="s">
        <v>45</v>
      </c>
      <c r="G18" s="679"/>
      <c r="I18" s="294"/>
      <c r="J18" s="81"/>
      <c r="M18" s="73"/>
      <c r="Q18" s="64" t="s">
        <v>29</v>
      </c>
      <c r="S18" s="64" t="s">
        <v>21</v>
      </c>
    </row>
    <row r="19" spans="1:19" ht="30" customHeight="1">
      <c r="A19" s="680" t="s">
        <v>234</v>
      </c>
      <c r="B19" s="680"/>
      <c r="C19" s="680"/>
      <c r="D19" s="680"/>
      <c r="E19" s="680"/>
      <c r="F19" s="680"/>
      <c r="G19" s="680"/>
      <c r="H19" s="303"/>
      <c r="I19" s="82" t="s">
        <v>46</v>
      </c>
      <c r="J19" s="82"/>
      <c r="K19" s="82"/>
      <c r="L19" s="70"/>
      <c r="M19" s="73"/>
    </row>
    <row r="20" spans="1:19" ht="17.399999999999999">
      <c r="E20" s="304" t="s">
        <v>47</v>
      </c>
      <c r="F20" s="305" t="s">
        <v>48</v>
      </c>
      <c r="H20" s="446" t="s">
        <v>214</v>
      </c>
      <c r="I20" s="294"/>
      <c r="J20" s="81" t="s">
        <v>21</v>
      </c>
      <c r="K20" s="306" t="s">
        <v>21</v>
      </c>
      <c r="M20" s="73"/>
    </row>
    <row r="21" spans="1:19" ht="16.8" thickBot="1">
      <c r="A21" s="307"/>
      <c r="B21" s="681">
        <v>44899</v>
      </c>
      <c r="C21" s="682"/>
      <c r="D21" s="308" t="s">
        <v>49</v>
      </c>
      <c r="E21" s="683" t="s">
        <v>50</v>
      </c>
      <c r="F21" s="684"/>
      <c r="G21" s="72" t="s">
        <v>51</v>
      </c>
      <c r="H21" s="685" t="s">
        <v>288</v>
      </c>
      <c r="I21" s="686"/>
      <c r="J21" s="686"/>
      <c r="K21" s="686"/>
      <c r="L21" s="686"/>
      <c r="M21" s="83" t="s">
        <v>214</v>
      </c>
      <c r="N21" s="84"/>
    </row>
    <row r="22" spans="1:19" ht="36" customHeight="1" thickTop="1" thickBot="1">
      <c r="A22" s="309" t="s">
        <v>52</v>
      </c>
      <c r="B22" s="687" t="s">
        <v>53</v>
      </c>
      <c r="C22" s="688"/>
      <c r="D22" s="689"/>
      <c r="E22" s="85" t="s">
        <v>284</v>
      </c>
      <c r="F22" s="85" t="s">
        <v>285</v>
      </c>
      <c r="G22" s="310" t="s">
        <v>54</v>
      </c>
      <c r="H22" s="690" t="s">
        <v>55</v>
      </c>
      <c r="I22" s="691"/>
      <c r="J22" s="691"/>
      <c r="K22" s="691"/>
      <c r="L22" s="692"/>
      <c r="M22" s="311" t="s">
        <v>56</v>
      </c>
      <c r="N22" s="312" t="s">
        <v>57</v>
      </c>
      <c r="R22" s="64" t="s">
        <v>29</v>
      </c>
    </row>
    <row r="23" spans="1:19" ht="81.599999999999994" customHeight="1" thickBot="1">
      <c r="A23" s="313" t="s">
        <v>58</v>
      </c>
      <c r="B23" s="609" t="str">
        <f t="shared" ref="B23" si="0">IF(G23&gt;5,"☆☆☆☆",IF(AND(G23&gt;=2.39,G23&lt;5),"☆☆☆",IF(AND(G23&gt;=1.39,G23&lt;2.4),"☆☆",IF(AND(G23&gt;0,G23&lt;1.4),"☆",IF(AND(G23&gt;=-1.39,G23&lt;0),"★",IF(AND(G23&gt;=-2.39,G23&lt;-1.4),"★★",IF(AND(G23&gt;=-3.39,G23&lt;-2.4),"★★★")))))))</f>
        <v>★</v>
      </c>
      <c r="C23" s="610"/>
      <c r="D23" s="611"/>
      <c r="E23" s="407">
        <v>1.06</v>
      </c>
      <c r="F23" s="407">
        <v>0.71</v>
      </c>
      <c r="G23" s="464">
        <f t="shared" ref="G23:G70" si="1">+F23-E23</f>
        <v>-0.35000000000000009</v>
      </c>
      <c r="H23" s="613"/>
      <c r="I23" s="613"/>
      <c r="J23" s="613"/>
      <c r="K23" s="613"/>
      <c r="L23" s="614"/>
      <c r="M23" s="455"/>
      <c r="N23" s="474"/>
      <c r="O23" s="381" t="s">
        <v>228</v>
      </c>
    </row>
    <row r="24" spans="1:19" ht="66" customHeight="1" thickBot="1">
      <c r="A24" s="314" t="s">
        <v>59</v>
      </c>
      <c r="B24" s="609" t="str">
        <f t="shared" ref="B24" si="2">IF(G24&gt;5,"☆☆☆☆",IF(AND(G24&gt;=2.39,G24&lt;5),"☆☆☆",IF(AND(G24&gt;=1.39,G24&lt;2.4),"☆☆",IF(AND(G24&gt;0,G24&lt;1.4),"☆",IF(AND(G24&gt;=-1.39,G24&lt;0),"★",IF(AND(G24&gt;=-2.39,G24&lt;-1.4),"★★",IF(AND(G24&gt;=-3.39,G24&lt;-2.4),"★★★")))))))</f>
        <v>★</v>
      </c>
      <c r="C24" s="610"/>
      <c r="D24" s="611"/>
      <c r="E24" s="407">
        <v>1.4</v>
      </c>
      <c r="F24" s="407">
        <v>1.36</v>
      </c>
      <c r="G24" s="464">
        <f t="shared" si="1"/>
        <v>-3.9999999999999813E-2</v>
      </c>
      <c r="H24" s="693"/>
      <c r="I24" s="694"/>
      <c r="J24" s="694"/>
      <c r="K24" s="694"/>
      <c r="L24" s="695"/>
      <c r="M24" s="230"/>
      <c r="N24" s="231"/>
      <c r="O24" s="381" t="s">
        <v>59</v>
      </c>
      <c r="Q24" s="64" t="s">
        <v>29</v>
      </c>
    </row>
    <row r="25" spans="1:19" ht="81" customHeight="1" thickBot="1">
      <c r="A25" s="389" t="s">
        <v>60</v>
      </c>
      <c r="B25" s="609" t="str">
        <f t="shared" ref="B25:B38" si="3">IF(G25&gt;5,"☆☆☆☆",IF(AND(G25&gt;=2.39,G25&lt;5),"☆☆☆",IF(AND(G25&gt;=1.39,G25&lt;2.4),"☆☆",IF(AND(G25&gt;0,G25&lt;1.4),"☆",IF(AND(G25&gt;=-1.39,G25&lt;0),"★",IF(AND(G25&gt;=-2.39,G25&lt;-1.4),"★★",IF(AND(G25&gt;=-3.39,G25&lt;-2.4),"★★★")))))))</f>
        <v>☆</v>
      </c>
      <c r="C25" s="610"/>
      <c r="D25" s="611"/>
      <c r="E25" s="170">
        <v>3.03</v>
      </c>
      <c r="F25" s="170">
        <v>3.78</v>
      </c>
      <c r="G25" s="464">
        <f t="shared" si="1"/>
        <v>0.75</v>
      </c>
      <c r="H25" s="612"/>
      <c r="I25" s="613"/>
      <c r="J25" s="613"/>
      <c r="K25" s="613"/>
      <c r="L25" s="614"/>
      <c r="M25" s="455"/>
      <c r="N25" s="231"/>
      <c r="O25" s="381" t="s">
        <v>60</v>
      </c>
    </row>
    <row r="26" spans="1:19" ht="83.25" customHeight="1" thickBot="1">
      <c r="A26" s="389" t="s">
        <v>61</v>
      </c>
      <c r="B26" s="609" t="str">
        <f t="shared" si="3"/>
        <v>☆</v>
      </c>
      <c r="C26" s="610"/>
      <c r="D26" s="611"/>
      <c r="E26" s="407">
        <v>2.0299999999999998</v>
      </c>
      <c r="F26" s="407">
        <v>2.2200000000000002</v>
      </c>
      <c r="G26" s="464">
        <f t="shared" si="1"/>
        <v>0.19000000000000039</v>
      </c>
      <c r="H26" s="612"/>
      <c r="I26" s="613"/>
      <c r="J26" s="613"/>
      <c r="K26" s="613"/>
      <c r="L26" s="614"/>
      <c r="M26" s="230"/>
      <c r="N26" s="231"/>
      <c r="O26" s="381" t="s">
        <v>61</v>
      </c>
    </row>
    <row r="27" spans="1:19" ht="78.599999999999994" customHeight="1" thickBot="1">
      <c r="A27" s="389" t="s">
        <v>62</v>
      </c>
      <c r="B27" s="609" t="str">
        <f t="shared" si="3"/>
        <v>☆</v>
      </c>
      <c r="C27" s="610"/>
      <c r="D27" s="611"/>
      <c r="E27" s="407">
        <v>0.79</v>
      </c>
      <c r="F27" s="407">
        <v>0.85</v>
      </c>
      <c r="G27" s="464">
        <f t="shared" si="1"/>
        <v>5.9999999999999942E-2</v>
      </c>
      <c r="H27" s="612"/>
      <c r="I27" s="613"/>
      <c r="J27" s="613"/>
      <c r="K27" s="613"/>
      <c r="L27" s="614"/>
      <c r="M27" s="230"/>
      <c r="N27" s="231"/>
      <c r="O27" s="381" t="s">
        <v>62</v>
      </c>
    </row>
    <row r="28" spans="1:19" ht="87" customHeight="1" thickBot="1">
      <c r="A28" s="389" t="s">
        <v>63</v>
      </c>
      <c r="B28" s="609" t="str">
        <f t="shared" si="3"/>
        <v>☆</v>
      </c>
      <c r="C28" s="610"/>
      <c r="D28" s="611"/>
      <c r="E28" s="407">
        <v>2.38</v>
      </c>
      <c r="F28" s="407">
        <v>2.48</v>
      </c>
      <c r="G28" s="464">
        <f t="shared" si="1"/>
        <v>0.10000000000000009</v>
      </c>
      <c r="H28" s="612"/>
      <c r="I28" s="613"/>
      <c r="J28" s="613"/>
      <c r="K28" s="613"/>
      <c r="L28" s="614"/>
      <c r="M28" s="230"/>
      <c r="N28" s="231"/>
      <c r="O28" s="381" t="s">
        <v>63</v>
      </c>
    </row>
    <row r="29" spans="1:19" ht="71.25" customHeight="1" thickBot="1">
      <c r="A29" s="389" t="s">
        <v>64</v>
      </c>
      <c r="B29" s="609" t="str">
        <f t="shared" si="3"/>
        <v>★</v>
      </c>
      <c r="C29" s="610"/>
      <c r="D29" s="611"/>
      <c r="E29" s="407">
        <v>1.42</v>
      </c>
      <c r="F29" s="407">
        <v>1.28</v>
      </c>
      <c r="G29" s="464">
        <f t="shared" si="1"/>
        <v>-0.1399999999999999</v>
      </c>
      <c r="H29" s="612"/>
      <c r="I29" s="613"/>
      <c r="J29" s="613"/>
      <c r="K29" s="613"/>
      <c r="L29" s="614"/>
      <c r="M29" s="230"/>
      <c r="N29" s="231"/>
      <c r="O29" s="381" t="s">
        <v>64</v>
      </c>
    </row>
    <row r="30" spans="1:19" ht="73.5" customHeight="1" thickBot="1">
      <c r="A30" s="389" t="s">
        <v>65</v>
      </c>
      <c r="B30" s="609" t="str">
        <f t="shared" si="3"/>
        <v>☆</v>
      </c>
      <c r="C30" s="610"/>
      <c r="D30" s="611"/>
      <c r="E30" s="407">
        <v>2.27</v>
      </c>
      <c r="F30" s="407">
        <v>2.63</v>
      </c>
      <c r="G30" s="464">
        <f t="shared" si="1"/>
        <v>0.35999999999999988</v>
      </c>
      <c r="H30" s="612" t="s">
        <v>272</v>
      </c>
      <c r="I30" s="613"/>
      <c r="J30" s="613"/>
      <c r="K30" s="613"/>
      <c r="L30" s="614"/>
      <c r="M30" s="230" t="s">
        <v>273</v>
      </c>
      <c r="N30" s="231">
        <v>44889</v>
      </c>
      <c r="O30" s="381" t="s">
        <v>65</v>
      </c>
    </row>
    <row r="31" spans="1:19" ht="75.75" customHeight="1" thickBot="1">
      <c r="A31" s="389" t="s">
        <v>66</v>
      </c>
      <c r="B31" s="609" t="str">
        <f t="shared" si="3"/>
        <v>★</v>
      </c>
      <c r="C31" s="610"/>
      <c r="D31" s="611"/>
      <c r="E31" s="407">
        <v>1.38</v>
      </c>
      <c r="F31" s="407">
        <v>1.17</v>
      </c>
      <c r="G31" s="464">
        <f t="shared" si="1"/>
        <v>-0.20999999999999996</v>
      </c>
      <c r="H31" s="612"/>
      <c r="I31" s="613"/>
      <c r="J31" s="613"/>
      <c r="K31" s="613"/>
      <c r="L31" s="614"/>
      <c r="M31" s="230"/>
      <c r="N31" s="231"/>
      <c r="O31" s="381" t="s">
        <v>66</v>
      </c>
    </row>
    <row r="32" spans="1:19" ht="78.599999999999994" customHeight="1" thickBot="1">
      <c r="A32" s="390" t="s">
        <v>67</v>
      </c>
      <c r="B32" s="609" t="str">
        <f t="shared" si="3"/>
        <v>★</v>
      </c>
      <c r="C32" s="610"/>
      <c r="D32" s="611"/>
      <c r="E32" s="170">
        <v>4.59</v>
      </c>
      <c r="F32" s="170">
        <v>4.13</v>
      </c>
      <c r="G32" s="464">
        <f t="shared" si="1"/>
        <v>-0.45999999999999996</v>
      </c>
      <c r="H32" s="612"/>
      <c r="I32" s="613"/>
      <c r="J32" s="613"/>
      <c r="K32" s="613"/>
      <c r="L32" s="614"/>
      <c r="M32" s="230"/>
      <c r="N32" s="231"/>
      <c r="O32" s="381" t="s">
        <v>67</v>
      </c>
    </row>
    <row r="33" spans="1:16" ht="94.95" customHeight="1" thickBot="1">
      <c r="A33" s="391" t="s">
        <v>68</v>
      </c>
      <c r="B33" s="609" t="str">
        <f t="shared" si="3"/>
        <v>☆</v>
      </c>
      <c r="C33" s="610"/>
      <c r="D33" s="611"/>
      <c r="E33" s="531">
        <v>6.03</v>
      </c>
      <c r="F33" s="531">
        <v>6.72</v>
      </c>
      <c r="G33" s="464">
        <f t="shared" si="1"/>
        <v>0.6899999999999995</v>
      </c>
      <c r="H33" s="612"/>
      <c r="I33" s="613"/>
      <c r="J33" s="613"/>
      <c r="K33" s="613"/>
      <c r="L33" s="614"/>
      <c r="M33" s="230"/>
      <c r="N33" s="231"/>
      <c r="O33" s="381" t="s">
        <v>68</v>
      </c>
    </row>
    <row r="34" spans="1:16" ht="81" customHeight="1" thickBot="1">
      <c r="A34" s="314" t="s">
        <v>69</v>
      </c>
      <c r="B34" s="609" t="str">
        <f t="shared" si="3"/>
        <v>☆</v>
      </c>
      <c r="C34" s="610"/>
      <c r="D34" s="611"/>
      <c r="E34" s="170">
        <v>3.76</v>
      </c>
      <c r="F34" s="170">
        <v>4.12</v>
      </c>
      <c r="G34" s="464">
        <f t="shared" si="1"/>
        <v>0.36000000000000032</v>
      </c>
      <c r="H34" s="666" t="s">
        <v>307</v>
      </c>
      <c r="I34" s="667"/>
      <c r="J34" s="667"/>
      <c r="K34" s="667"/>
      <c r="L34" s="668"/>
      <c r="M34" s="580" t="s">
        <v>308</v>
      </c>
      <c r="N34" s="581">
        <v>44897</v>
      </c>
      <c r="O34" s="381" t="s">
        <v>69</v>
      </c>
    </row>
    <row r="35" spans="1:16" ht="94.5" customHeight="1" thickBot="1">
      <c r="A35" s="390" t="s">
        <v>70</v>
      </c>
      <c r="B35" s="609" t="str">
        <f t="shared" si="3"/>
        <v>★</v>
      </c>
      <c r="C35" s="610"/>
      <c r="D35" s="611"/>
      <c r="E35" s="170">
        <v>5.69</v>
      </c>
      <c r="F35" s="170">
        <v>5.33</v>
      </c>
      <c r="G35" s="464">
        <f t="shared" si="1"/>
        <v>-0.36000000000000032</v>
      </c>
      <c r="H35" s="669"/>
      <c r="I35" s="670"/>
      <c r="J35" s="670"/>
      <c r="K35" s="670"/>
      <c r="L35" s="671"/>
      <c r="M35" s="421"/>
      <c r="N35" s="422"/>
      <c r="O35" s="381" t="s">
        <v>70</v>
      </c>
    </row>
    <row r="36" spans="1:16" ht="92.4" customHeight="1" thickBot="1">
      <c r="A36" s="392" t="s">
        <v>71</v>
      </c>
      <c r="B36" s="609" t="str">
        <f t="shared" si="3"/>
        <v>★</v>
      </c>
      <c r="C36" s="610"/>
      <c r="D36" s="611"/>
      <c r="E36" s="170">
        <v>3.51</v>
      </c>
      <c r="F36" s="170">
        <v>3.35</v>
      </c>
      <c r="G36" s="464">
        <f t="shared" si="1"/>
        <v>-0.1599999999999997</v>
      </c>
      <c r="H36" s="666" t="s">
        <v>326</v>
      </c>
      <c r="I36" s="667"/>
      <c r="J36" s="667"/>
      <c r="K36" s="667"/>
      <c r="L36" s="668"/>
      <c r="M36" s="583" t="s">
        <v>327</v>
      </c>
      <c r="N36" s="584">
        <v>44894</v>
      </c>
      <c r="O36" s="381" t="s">
        <v>71</v>
      </c>
    </row>
    <row r="37" spans="1:16" ht="87.75" customHeight="1" thickBot="1">
      <c r="A37" s="389" t="s">
        <v>72</v>
      </c>
      <c r="B37" s="609" t="str">
        <f t="shared" si="3"/>
        <v>☆</v>
      </c>
      <c r="C37" s="610"/>
      <c r="D37" s="611"/>
      <c r="E37" s="407">
        <v>1.39</v>
      </c>
      <c r="F37" s="407">
        <v>1.55</v>
      </c>
      <c r="G37" s="464">
        <f t="shared" si="1"/>
        <v>0.16000000000000014</v>
      </c>
      <c r="H37" s="612"/>
      <c r="I37" s="613"/>
      <c r="J37" s="613"/>
      <c r="K37" s="613"/>
      <c r="L37" s="614"/>
      <c r="M37" s="230"/>
      <c r="N37" s="231"/>
      <c r="O37" s="381" t="s">
        <v>72</v>
      </c>
    </row>
    <row r="38" spans="1:16" ht="75.75" customHeight="1" thickBot="1">
      <c r="A38" s="389" t="s">
        <v>73</v>
      </c>
      <c r="B38" s="609" t="str">
        <f t="shared" si="3"/>
        <v>☆</v>
      </c>
      <c r="C38" s="610"/>
      <c r="D38" s="611"/>
      <c r="E38" s="170">
        <v>3.21</v>
      </c>
      <c r="F38" s="170">
        <v>3.66</v>
      </c>
      <c r="G38" s="464">
        <f t="shared" si="1"/>
        <v>0.45000000000000018</v>
      </c>
      <c r="H38" s="612"/>
      <c r="I38" s="613"/>
      <c r="J38" s="613"/>
      <c r="K38" s="613"/>
      <c r="L38" s="614"/>
      <c r="M38" s="425"/>
      <c r="N38" s="426"/>
      <c r="O38" s="381" t="s">
        <v>73</v>
      </c>
    </row>
    <row r="39" spans="1:16" ht="70.2" customHeight="1" thickBot="1">
      <c r="A39" s="389" t="s">
        <v>74</v>
      </c>
      <c r="B39" s="609" t="s">
        <v>259</v>
      </c>
      <c r="C39" s="610"/>
      <c r="D39" s="611"/>
      <c r="E39" s="170">
        <v>3.52</v>
      </c>
      <c r="F39" s="170">
        <v>3.45</v>
      </c>
      <c r="G39" s="464">
        <f t="shared" si="1"/>
        <v>-6.999999999999984E-2</v>
      </c>
      <c r="H39" s="612"/>
      <c r="I39" s="613"/>
      <c r="J39" s="613"/>
      <c r="K39" s="613"/>
      <c r="L39" s="614"/>
      <c r="M39" s="423"/>
      <c r="N39" s="424"/>
      <c r="O39" s="381" t="s">
        <v>74</v>
      </c>
    </row>
    <row r="40" spans="1:16" ht="78.75" customHeight="1" thickBot="1">
      <c r="A40" s="389" t="s">
        <v>75</v>
      </c>
      <c r="B40" s="609" t="str">
        <f t="shared" ref="B40:B70" si="4">IF(G40&gt;5,"☆☆☆☆",IF(AND(G40&gt;=2.39,G40&lt;5),"☆☆☆",IF(AND(G40&gt;=1.39,G40&lt;2.4),"☆☆",IF(AND(G40&gt;0,G40&lt;1.4),"☆",IF(AND(G40&gt;=-1.39,G40&lt;0),"★",IF(AND(G40&gt;=-2.39,G40&lt;-1.4),"★★",IF(AND(G40&gt;=-3.39,G40&lt;-2.4),"★★★")))))))</f>
        <v>★</v>
      </c>
      <c r="C40" s="610"/>
      <c r="D40" s="611"/>
      <c r="E40" s="531">
        <v>7.83</v>
      </c>
      <c r="F40" s="531">
        <v>7.78</v>
      </c>
      <c r="G40" s="464">
        <f t="shared" si="1"/>
        <v>-4.9999999999999822E-2</v>
      </c>
      <c r="H40" s="612"/>
      <c r="I40" s="613"/>
      <c r="J40" s="613"/>
      <c r="K40" s="613"/>
      <c r="L40" s="614"/>
      <c r="M40" s="425"/>
      <c r="N40" s="426"/>
      <c r="O40" s="381" t="s">
        <v>75</v>
      </c>
    </row>
    <row r="41" spans="1:16" ht="66" customHeight="1" thickBot="1">
      <c r="A41" s="389" t="s">
        <v>76</v>
      </c>
      <c r="B41" s="609" t="str">
        <f t="shared" si="4"/>
        <v>★</v>
      </c>
      <c r="C41" s="610"/>
      <c r="D41" s="611"/>
      <c r="E41" s="407">
        <v>2.13</v>
      </c>
      <c r="F41" s="407">
        <v>2</v>
      </c>
      <c r="G41" s="464">
        <f t="shared" si="1"/>
        <v>-0.12999999999999989</v>
      </c>
      <c r="H41" s="612"/>
      <c r="I41" s="613"/>
      <c r="J41" s="613"/>
      <c r="K41" s="613"/>
      <c r="L41" s="614"/>
      <c r="M41" s="230"/>
      <c r="N41" s="231"/>
      <c r="O41" s="381" t="s">
        <v>76</v>
      </c>
    </row>
    <row r="42" spans="1:16" ht="77.25" customHeight="1" thickBot="1">
      <c r="A42" s="389" t="s">
        <v>77</v>
      </c>
      <c r="B42" s="609" t="str">
        <f t="shared" si="4"/>
        <v>☆</v>
      </c>
      <c r="C42" s="610"/>
      <c r="D42" s="611"/>
      <c r="E42" s="407">
        <v>2.4300000000000002</v>
      </c>
      <c r="F42" s="407">
        <v>2.56</v>
      </c>
      <c r="G42" s="464">
        <f t="shared" si="1"/>
        <v>0.12999999999999989</v>
      </c>
      <c r="H42" s="612"/>
      <c r="I42" s="613"/>
      <c r="J42" s="613"/>
      <c r="K42" s="613"/>
      <c r="L42" s="614"/>
      <c r="M42" s="423"/>
      <c r="N42" s="231"/>
      <c r="O42" s="381" t="s">
        <v>77</v>
      </c>
      <c r="P42" s="64" t="s">
        <v>214</v>
      </c>
    </row>
    <row r="43" spans="1:16" ht="69.75" customHeight="1" thickBot="1">
      <c r="A43" s="389" t="s">
        <v>78</v>
      </c>
      <c r="B43" s="609" t="str">
        <f t="shared" si="4"/>
        <v>☆</v>
      </c>
      <c r="C43" s="610"/>
      <c r="D43" s="611"/>
      <c r="E43" s="407">
        <v>1.1100000000000001</v>
      </c>
      <c r="F43" s="407">
        <v>1.38</v>
      </c>
      <c r="G43" s="464">
        <f t="shared" si="1"/>
        <v>0.2699999999999998</v>
      </c>
      <c r="H43" s="612"/>
      <c r="I43" s="613"/>
      <c r="J43" s="613"/>
      <c r="K43" s="613"/>
      <c r="L43" s="614"/>
      <c r="M43" s="230"/>
      <c r="N43" s="231"/>
      <c r="O43" s="381" t="s">
        <v>78</v>
      </c>
    </row>
    <row r="44" spans="1:16" ht="77.25" customHeight="1" thickBot="1">
      <c r="A44" s="393" t="s">
        <v>79</v>
      </c>
      <c r="B44" s="609" t="str">
        <f t="shared" si="4"/>
        <v>☆</v>
      </c>
      <c r="C44" s="610"/>
      <c r="D44" s="611"/>
      <c r="E44" s="407">
        <v>2.11</v>
      </c>
      <c r="F44" s="407">
        <v>2.21</v>
      </c>
      <c r="G44" s="464">
        <f t="shared" si="1"/>
        <v>0.10000000000000009</v>
      </c>
      <c r="H44" s="666" t="s">
        <v>330</v>
      </c>
      <c r="I44" s="667"/>
      <c r="J44" s="667"/>
      <c r="K44" s="667"/>
      <c r="L44" s="668"/>
      <c r="M44" s="578" t="s">
        <v>331</v>
      </c>
      <c r="N44" s="586">
        <v>44894</v>
      </c>
      <c r="O44" s="381" t="s">
        <v>79</v>
      </c>
    </row>
    <row r="45" spans="1:16" ht="81.75" customHeight="1" thickBot="1">
      <c r="A45" s="389" t="s">
        <v>80</v>
      </c>
      <c r="B45" s="609" t="str">
        <f t="shared" si="4"/>
        <v>☆</v>
      </c>
      <c r="C45" s="610"/>
      <c r="D45" s="611"/>
      <c r="E45" s="407">
        <v>2.35</v>
      </c>
      <c r="F45" s="407">
        <v>2.42</v>
      </c>
      <c r="G45" s="464">
        <f t="shared" si="1"/>
        <v>6.999999999999984E-2</v>
      </c>
      <c r="H45" s="612"/>
      <c r="I45" s="613"/>
      <c r="J45" s="613"/>
      <c r="K45" s="613"/>
      <c r="L45" s="614"/>
      <c r="M45" s="230"/>
      <c r="N45" s="432"/>
      <c r="O45" s="381" t="s">
        <v>80</v>
      </c>
    </row>
    <row r="46" spans="1:16" ht="72.75" customHeight="1" thickBot="1">
      <c r="A46" s="389" t="s">
        <v>81</v>
      </c>
      <c r="B46" s="609" t="str">
        <f t="shared" si="4"/>
        <v>☆</v>
      </c>
      <c r="C46" s="610"/>
      <c r="D46" s="611"/>
      <c r="E46" s="170">
        <v>4.3099999999999996</v>
      </c>
      <c r="F46" s="170">
        <v>4.42</v>
      </c>
      <c r="G46" s="464">
        <f t="shared" si="1"/>
        <v>0.11000000000000032</v>
      </c>
      <c r="H46" s="612"/>
      <c r="I46" s="613"/>
      <c r="J46" s="613"/>
      <c r="K46" s="613"/>
      <c r="L46" s="614"/>
      <c r="M46" s="230"/>
      <c r="N46" s="231"/>
      <c r="O46" s="381" t="s">
        <v>81</v>
      </c>
    </row>
    <row r="47" spans="1:16" ht="81.75" customHeight="1" thickBot="1">
      <c r="A47" s="389" t="s">
        <v>82</v>
      </c>
      <c r="B47" s="609" t="str">
        <f t="shared" si="4"/>
        <v>☆</v>
      </c>
      <c r="C47" s="610"/>
      <c r="D47" s="611"/>
      <c r="E47" s="407">
        <v>1.69</v>
      </c>
      <c r="F47" s="407">
        <v>2.06</v>
      </c>
      <c r="G47" s="464">
        <f t="shared" si="1"/>
        <v>0.37000000000000011</v>
      </c>
      <c r="H47" s="612"/>
      <c r="I47" s="613"/>
      <c r="J47" s="613"/>
      <c r="K47" s="613"/>
      <c r="L47" s="614"/>
      <c r="M47" s="433"/>
      <c r="N47" s="231"/>
      <c r="O47" s="381" t="s">
        <v>82</v>
      </c>
    </row>
    <row r="48" spans="1:16" ht="78.75" customHeight="1" thickBot="1">
      <c r="A48" s="389" t="s">
        <v>83</v>
      </c>
      <c r="B48" s="609" t="str">
        <f t="shared" si="4"/>
        <v>☆</v>
      </c>
      <c r="C48" s="610"/>
      <c r="D48" s="611"/>
      <c r="E48" s="407">
        <v>1.42</v>
      </c>
      <c r="F48" s="407">
        <v>1.84</v>
      </c>
      <c r="G48" s="464">
        <f t="shared" si="1"/>
        <v>0.42000000000000015</v>
      </c>
      <c r="H48" s="618"/>
      <c r="I48" s="619"/>
      <c r="J48" s="619"/>
      <c r="K48" s="619"/>
      <c r="L48" s="620"/>
      <c r="M48" s="230"/>
      <c r="N48" s="231"/>
      <c r="O48" s="381" t="s">
        <v>83</v>
      </c>
    </row>
    <row r="49" spans="1:15" ht="74.25" customHeight="1" thickBot="1">
      <c r="A49" s="389" t="s">
        <v>84</v>
      </c>
      <c r="B49" s="609" t="str">
        <f t="shared" si="4"/>
        <v>☆</v>
      </c>
      <c r="C49" s="610"/>
      <c r="D49" s="611"/>
      <c r="E49" s="407">
        <v>2.91</v>
      </c>
      <c r="F49" s="407">
        <v>2.99</v>
      </c>
      <c r="G49" s="464">
        <f t="shared" si="1"/>
        <v>8.0000000000000071E-2</v>
      </c>
      <c r="H49" s="612"/>
      <c r="I49" s="613"/>
      <c r="J49" s="613"/>
      <c r="K49" s="613"/>
      <c r="L49" s="614"/>
      <c r="M49" s="434"/>
      <c r="N49" s="231"/>
      <c r="O49" s="381" t="s">
        <v>84</v>
      </c>
    </row>
    <row r="50" spans="1:15" ht="73.2" customHeight="1" thickBot="1">
      <c r="A50" s="389" t="s">
        <v>85</v>
      </c>
      <c r="B50" s="609" t="str">
        <f t="shared" si="4"/>
        <v>★</v>
      </c>
      <c r="C50" s="610"/>
      <c r="D50" s="611"/>
      <c r="E50" s="170">
        <v>3.58</v>
      </c>
      <c r="F50" s="407">
        <v>2.85</v>
      </c>
      <c r="G50" s="464">
        <f t="shared" si="1"/>
        <v>-0.73</v>
      </c>
      <c r="H50" s="618"/>
      <c r="I50" s="619"/>
      <c r="J50" s="619"/>
      <c r="K50" s="619"/>
      <c r="L50" s="620"/>
      <c r="M50" s="230"/>
      <c r="N50" s="231"/>
      <c r="O50" s="381" t="s">
        <v>85</v>
      </c>
    </row>
    <row r="51" spans="1:15" ht="73.5" customHeight="1" thickBot="1">
      <c r="A51" s="389" t="s">
        <v>86</v>
      </c>
      <c r="B51" s="609" t="str">
        <f t="shared" si="4"/>
        <v>☆</v>
      </c>
      <c r="C51" s="610"/>
      <c r="D51" s="611"/>
      <c r="E51" s="407">
        <v>1.56</v>
      </c>
      <c r="F51" s="407">
        <v>1.65</v>
      </c>
      <c r="G51" s="464">
        <f t="shared" si="1"/>
        <v>8.9999999999999858E-2</v>
      </c>
      <c r="H51" s="612"/>
      <c r="I51" s="613"/>
      <c r="J51" s="613"/>
      <c r="K51" s="613"/>
      <c r="L51" s="614"/>
      <c r="M51" s="425"/>
      <c r="N51" s="426"/>
      <c r="O51" s="381" t="s">
        <v>86</v>
      </c>
    </row>
    <row r="52" spans="1:15" ht="91.95" customHeight="1" thickBot="1">
      <c r="A52" s="389" t="s">
        <v>87</v>
      </c>
      <c r="B52" s="609" t="str">
        <f t="shared" si="4"/>
        <v>★</v>
      </c>
      <c r="C52" s="610"/>
      <c r="D52" s="611"/>
      <c r="E52" s="407">
        <v>2.37</v>
      </c>
      <c r="F52" s="407">
        <v>1.83</v>
      </c>
      <c r="G52" s="464">
        <f t="shared" si="1"/>
        <v>-0.54</v>
      </c>
      <c r="H52" s="612"/>
      <c r="I52" s="613"/>
      <c r="J52" s="613"/>
      <c r="K52" s="613"/>
      <c r="L52" s="614"/>
      <c r="M52" s="230"/>
      <c r="N52" s="231"/>
      <c r="O52" s="381" t="s">
        <v>87</v>
      </c>
    </row>
    <row r="53" spans="1:15" ht="77.25" customHeight="1" thickBot="1">
      <c r="A53" s="389" t="s">
        <v>88</v>
      </c>
      <c r="B53" s="609" t="str">
        <f t="shared" si="4"/>
        <v>★</v>
      </c>
      <c r="C53" s="610"/>
      <c r="D53" s="611"/>
      <c r="E53" s="407">
        <v>1.89</v>
      </c>
      <c r="F53" s="407">
        <v>1.68</v>
      </c>
      <c r="G53" s="464">
        <f t="shared" si="1"/>
        <v>-0.20999999999999996</v>
      </c>
      <c r="H53" s="612"/>
      <c r="I53" s="613"/>
      <c r="J53" s="613"/>
      <c r="K53" s="613"/>
      <c r="L53" s="614"/>
      <c r="M53" s="230"/>
      <c r="N53" s="231"/>
      <c r="O53" s="381" t="s">
        <v>88</v>
      </c>
    </row>
    <row r="54" spans="1:15" ht="63.75" customHeight="1" thickBot="1">
      <c r="A54" s="389" t="s">
        <v>89</v>
      </c>
      <c r="B54" s="609" t="str">
        <f t="shared" si="4"/>
        <v>★</v>
      </c>
      <c r="C54" s="610"/>
      <c r="D54" s="611"/>
      <c r="E54" s="170">
        <v>4.26</v>
      </c>
      <c r="F54" s="170">
        <v>3.17</v>
      </c>
      <c r="G54" s="464">
        <f t="shared" si="1"/>
        <v>-1.0899999999999999</v>
      </c>
      <c r="H54" s="612"/>
      <c r="I54" s="613"/>
      <c r="J54" s="613"/>
      <c r="K54" s="613"/>
      <c r="L54" s="614"/>
      <c r="M54" s="230"/>
      <c r="N54" s="231"/>
      <c r="O54" s="381" t="s">
        <v>89</v>
      </c>
    </row>
    <row r="55" spans="1:15" ht="93.6" customHeight="1" thickBot="1">
      <c r="A55" s="389" t="s">
        <v>90</v>
      </c>
      <c r="B55" s="609" t="str">
        <f t="shared" si="4"/>
        <v>☆</v>
      </c>
      <c r="C55" s="610"/>
      <c r="D55" s="611"/>
      <c r="E55" s="170">
        <v>3.69</v>
      </c>
      <c r="F55" s="170">
        <v>4.1100000000000003</v>
      </c>
      <c r="G55" s="464">
        <f t="shared" si="1"/>
        <v>0.42000000000000037</v>
      </c>
      <c r="H55" s="666" t="s">
        <v>300</v>
      </c>
      <c r="I55" s="667"/>
      <c r="J55" s="667"/>
      <c r="K55" s="667"/>
      <c r="L55" s="668"/>
      <c r="M55" s="578" t="s">
        <v>301</v>
      </c>
      <c r="N55" s="579">
        <v>44896</v>
      </c>
      <c r="O55" s="381" t="s">
        <v>90</v>
      </c>
    </row>
    <row r="56" spans="1:15" ht="80.25" customHeight="1" thickBot="1">
      <c r="A56" s="389" t="s">
        <v>91</v>
      </c>
      <c r="B56" s="609" t="str">
        <f t="shared" si="4"/>
        <v>☆</v>
      </c>
      <c r="C56" s="610"/>
      <c r="D56" s="611"/>
      <c r="E56" s="170">
        <v>3.16</v>
      </c>
      <c r="F56" s="170">
        <v>3.49</v>
      </c>
      <c r="G56" s="464">
        <f t="shared" si="1"/>
        <v>0.33000000000000007</v>
      </c>
      <c r="H56" s="666" t="s">
        <v>314</v>
      </c>
      <c r="I56" s="667"/>
      <c r="J56" s="667"/>
      <c r="K56" s="667"/>
      <c r="L56" s="668"/>
      <c r="M56" s="578" t="s">
        <v>315</v>
      </c>
      <c r="N56" s="579">
        <v>44896</v>
      </c>
      <c r="O56" s="381" t="s">
        <v>91</v>
      </c>
    </row>
    <row r="57" spans="1:15" ht="63.75" customHeight="1" thickBot="1">
      <c r="A57" s="389" t="s">
        <v>92</v>
      </c>
      <c r="B57" s="609" t="str">
        <f t="shared" si="4"/>
        <v>☆</v>
      </c>
      <c r="C57" s="610"/>
      <c r="D57" s="611"/>
      <c r="E57" s="407">
        <v>2.13</v>
      </c>
      <c r="F57" s="407">
        <v>2.29</v>
      </c>
      <c r="G57" s="464">
        <f t="shared" si="1"/>
        <v>0.16000000000000014</v>
      </c>
      <c r="H57" s="618"/>
      <c r="I57" s="619"/>
      <c r="J57" s="619"/>
      <c r="K57" s="619"/>
      <c r="L57" s="620"/>
      <c r="M57" s="230"/>
      <c r="N57" s="231"/>
      <c r="O57" s="381" t="s">
        <v>92</v>
      </c>
    </row>
    <row r="58" spans="1:15" ht="69.75" customHeight="1" thickBot="1">
      <c r="A58" s="389" t="s">
        <v>93</v>
      </c>
      <c r="B58" s="609" t="str">
        <f t="shared" si="4"/>
        <v>★</v>
      </c>
      <c r="C58" s="610"/>
      <c r="D58" s="611"/>
      <c r="E58" s="170">
        <v>3.43</v>
      </c>
      <c r="F58" s="170">
        <v>3.22</v>
      </c>
      <c r="G58" s="464">
        <f t="shared" si="1"/>
        <v>-0.20999999999999996</v>
      </c>
      <c r="H58" s="612"/>
      <c r="I58" s="613"/>
      <c r="J58" s="613"/>
      <c r="K58" s="613"/>
      <c r="L58" s="614"/>
      <c r="M58" s="230"/>
      <c r="N58" s="231"/>
      <c r="O58" s="381" t="s">
        <v>93</v>
      </c>
    </row>
    <row r="59" spans="1:15" ht="76.2" customHeight="1" thickBot="1">
      <c r="A59" s="389" t="s">
        <v>94</v>
      </c>
      <c r="B59" s="609" t="str">
        <f t="shared" si="4"/>
        <v>★</v>
      </c>
      <c r="C59" s="610"/>
      <c r="D59" s="611"/>
      <c r="E59" s="170">
        <v>3.14</v>
      </c>
      <c r="F59" s="407">
        <v>2</v>
      </c>
      <c r="G59" s="464">
        <f t="shared" si="1"/>
        <v>-1.1400000000000001</v>
      </c>
      <c r="H59" s="612"/>
      <c r="I59" s="613"/>
      <c r="J59" s="613"/>
      <c r="K59" s="613"/>
      <c r="L59" s="614"/>
      <c r="M59" s="425"/>
      <c r="N59" s="426"/>
      <c r="O59" s="381" t="s">
        <v>94</v>
      </c>
    </row>
    <row r="60" spans="1:15" ht="91.95" customHeight="1" thickBot="1">
      <c r="A60" s="389" t="s">
        <v>95</v>
      </c>
      <c r="B60" s="609" t="str">
        <f t="shared" si="4"/>
        <v>★</v>
      </c>
      <c r="C60" s="610"/>
      <c r="D60" s="611"/>
      <c r="E60" s="170">
        <v>4.3499999999999996</v>
      </c>
      <c r="F60" s="170">
        <v>3.14</v>
      </c>
      <c r="G60" s="464">
        <f t="shared" si="1"/>
        <v>-1.2099999999999995</v>
      </c>
      <c r="H60" s="612"/>
      <c r="I60" s="613"/>
      <c r="J60" s="613"/>
      <c r="K60" s="613"/>
      <c r="L60" s="614"/>
      <c r="M60" s="230"/>
      <c r="N60" s="231"/>
      <c r="O60" s="381" t="s">
        <v>95</v>
      </c>
    </row>
    <row r="61" spans="1:15" ht="81" customHeight="1" thickBot="1">
      <c r="A61" s="389" t="s">
        <v>96</v>
      </c>
      <c r="B61" s="609" t="str">
        <f t="shared" si="4"/>
        <v>☆</v>
      </c>
      <c r="C61" s="610"/>
      <c r="D61" s="611"/>
      <c r="E61" s="407">
        <v>1</v>
      </c>
      <c r="F61" s="407">
        <v>1.3</v>
      </c>
      <c r="G61" s="464">
        <f t="shared" si="1"/>
        <v>0.30000000000000004</v>
      </c>
      <c r="H61" s="612"/>
      <c r="I61" s="613"/>
      <c r="J61" s="613"/>
      <c r="K61" s="613"/>
      <c r="L61" s="614"/>
      <c r="M61" s="230"/>
      <c r="N61" s="231"/>
      <c r="O61" s="381" t="s">
        <v>96</v>
      </c>
    </row>
    <row r="62" spans="1:15" ht="75.599999999999994" customHeight="1" thickBot="1">
      <c r="A62" s="389" t="s">
        <v>97</v>
      </c>
      <c r="B62" s="609" t="str">
        <f t="shared" si="4"/>
        <v>★</v>
      </c>
      <c r="C62" s="610"/>
      <c r="D62" s="611"/>
      <c r="E62" s="170">
        <v>4.45</v>
      </c>
      <c r="F62" s="170">
        <v>4.1500000000000004</v>
      </c>
      <c r="G62" s="464">
        <f t="shared" si="1"/>
        <v>-0.29999999999999982</v>
      </c>
      <c r="H62" s="666" t="s">
        <v>328</v>
      </c>
      <c r="I62" s="667"/>
      <c r="J62" s="667"/>
      <c r="K62" s="667"/>
      <c r="L62" s="668"/>
      <c r="M62" s="585">
        <v>44895</v>
      </c>
      <c r="N62" s="579" t="s">
        <v>329</v>
      </c>
      <c r="O62" s="381" t="s">
        <v>97</v>
      </c>
    </row>
    <row r="63" spans="1:15" ht="87" customHeight="1" thickBot="1">
      <c r="A63" s="389" t="s">
        <v>98</v>
      </c>
      <c r="B63" s="609" t="str">
        <f t="shared" si="4"/>
        <v>★</v>
      </c>
      <c r="C63" s="610"/>
      <c r="D63" s="611"/>
      <c r="E63" s="170">
        <v>3.83</v>
      </c>
      <c r="F63" s="170">
        <v>3.26</v>
      </c>
      <c r="G63" s="464">
        <f t="shared" si="1"/>
        <v>-0.57000000000000028</v>
      </c>
      <c r="H63" s="612"/>
      <c r="I63" s="613"/>
      <c r="J63" s="613"/>
      <c r="K63" s="613"/>
      <c r="L63" s="614"/>
      <c r="M63" s="440"/>
      <c r="N63" s="231"/>
      <c r="O63" s="381" t="s">
        <v>98</v>
      </c>
    </row>
    <row r="64" spans="1:15" ht="73.2" customHeight="1" thickBot="1">
      <c r="A64" s="389" t="s">
        <v>99</v>
      </c>
      <c r="B64" s="609" t="str">
        <f t="shared" si="4"/>
        <v>★</v>
      </c>
      <c r="C64" s="610"/>
      <c r="D64" s="611"/>
      <c r="E64" s="407">
        <v>1.93</v>
      </c>
      <c r="F64" s="407">
        <v>1.61</v>
      </c>
      <c r="G64" s="464">
        <f t="shared" si="1"/>
        <v>-0.31999999999999984</v>
      </c>
      <c r="H64" s="621"/>
      <c r="I64" s="622"/>
      <c r="J64" s="622"/>
      <c r="K64" s="622"/>
      <c r="L64" s="623"/>
      <c r="M64" s="230"/>
      <c r="N64" s="231"/>
      <c r="O64" s="381" t="s">
        <v>99</v>
      </c>
    </row>
    <row r="65" spans="1:18" ht="80.25" customHeight="1" thickBot="1">
      <c r="A65" s="389" t="s">
        <v>100</v>
      </c>
      <c r="B65" s="609" t="str">
        <f t="shared" si="4"/>
        <v>☆</v>
      </c>
      <c r="C65" s="610"/>
      <c r="D65" s="611"/>
      <c r="E65" s="170">
        <v>4.76</v>
      </c>
      <c r="F65" s="170">
        <v>5.28</v>
      </c>
      <c r="G65" s="464">
        <f t="shared" si="1"/>
        <v>0.52000000000000046</v>
      </c>
      <c r="H65" s="624" t="s">
        <v>312</v>
      </c>
      <c r="I65" s="625"/>
      <c r="J65" s="625"/>
      <c r="K65" s="625"/>
      <c r="L65" s="626"/>
      <c r="M65" s="582" t="s">
        <v>313</v>
      </c>
      <c r="N65" s="579">
        <v>44896</v>
      </c>
      <c r="O65" s="381" t="s">
        <v>100</v>
      </c>
    </row>
    <row r="66" spans="1:18" ht="88.5" customHeight="1" thickBot="1">
      <c r="A66" s="389" t="s">
        <v>101</v>
      </c>
      <c r="B66" s="609" t="str">
        <f t="shared" si="4"/>
        <v>★</v>
      </c>
      <c r="C66" s="610"/>
      <c r="D66" s="611"/>
      <c r="E66" s="170">
        <v>5.94</v>
      </c>
      <c r="F66" s="170">
        <v>5.1100000000000003</v>
      </c>
      <c r="G66" s="464">
        <f t="shared" si="1"/>
        <v>-0.83000000000000007</v>
      </c>
      <c r="H66" s="618"/>
      <c r="I66" s="619"/>
      <c r="J66" s="619"/>
      <c r="K66" s="619"/>
      <c r="L66" s="620"/>
      <c r="M66" s="230"/>
      <c r="N66" s="231"/>
      <c r="O66" s="381" t="s">
        <v>101</v>
      </c>
    </row>
    <row r="67" spans="1:18" ht="78.75" customHeight="1" thickBot="1">
      <c r="A67" s="389" t="s">
        <v>102</v>
      </c>
      <c r="B67" s="609" t="str">
        <f t="shared" si="4"/>
        <v>☆</v>
      </c>
      <c r="C67" s="610"/>
      <c r="D67" s="611"/>
      <c r="E67" s="170">
        <v>4.42</v>
      </c>
      <c r="F67" s="170">
        <v>5.31</v>
      </c>
      <c r="G67" s="464">
        <f t="shared" si="1"/>
        <v>0.88999999999999968</v>
      </c>
      <c r="H67" s="612"/>
      <c r="I67" s="613"/>
      <c r="J67" s="613"/>
      <c r="K67" s="613"/>
      <c r="L67" s="614"/>
      <c r="M67" s="230"/>
      <c r="N67" s="231"/>
      <c r="O67" s="381" t="s">
        <v>102</v>
      </c>
    </row>
    <row r="68" spans="1:18" ht="63" customHeight="1" thickBot="1">
      <c r="A68" s="392" t="s">
        <v>103</v>
      </c>
      <c r="B68" s="609" t="str">
        <f t="shared" si="4"/>
        <v>☆</v>
      </c>
      <c r="C68" s="610"/>
      <c r="D68" s="611"/>
      <c r="E68" s="407">
        <v>2.41</v>
      </c>
      <c r="F68" s="407">
        <v>2.69</v>
      </c>
      <c r="G68" s="464">
        <f t="shared" si="1"/>
        <v>0.2799999999999998</v>
      </c>
      <c r="H68" s="615"/>
      <c r="I68" s="616"/>
      <c r="J68" s="616"/>
      <c r="K68" s="616"/>
      <c r="L68" s="617"/>
      <c r="M68" s="420"/>
      <c r="N68" s="419"/>
      <c r="O68" s="381" t="s">
        <v>103</v>
      </c>
    </row>
    <row r="69" spans="1:18" ht="72.75" customHeight="1" thickBot="1">
      <c r="A69" s="390" t="s">
        <v>104</v>
      </c>
      <c r="B69" s="609" t="str">
        <f t="shared" si="4"/>
        <v>★</v>
      </c>
      <c r="C69" s="610"/>
      <c r="D69" s="611"/>
      <c r="E69" s="574">
        <v>1.39</v>
      </c>
      <c r="F69" s="574">
        <v>0.94</v>
      </c>
      <c r="G69" s="464">
        <f t="shared" si="1"/>
        <v>-0.44999999999999996</v>
      </c>
      <c r="H69" s="618"/>
      <c r="I69" s="619"/>
      <c r="J69" s="619"/>
      <c r="K69" s="619"/>
      <c r="L69" s="620"/>
      <c r="M69" s="230"/>
      <c r="N69" s="231"/>
      <c r="O69" s="381" t="s">
        <v>104</v>
      </c>
    </row>
    <row r="70" spans="1:18" ht="58.5" customHeight="1" thickBot="1">
      <c r="A70" s="315" t="s">
        <v>105</v>
      </c>
      <c r="B70" s="609" t="str">
        <f t="shared" si="4"/>
        <v>★</v>
      </c>
      <c r="C70" s="610"/>
      <c r="D70" s="611"/>
      <c r="E70" s="170">
        <v>3.22</v>
      </c>
      <c r="F70" s="170">
        <v>3.2</v>
      </c>
      <c r="G70" s="464">
        <f t="shared" si="1"/>
        <v>-2.0000000000000018E-2</v>
      </c>
      <c r="H70" s="612"/>
      <c r="I70" s="613"/>
      <c r="J70" s="613"/>
      <c r="K70" s="613"/>
      <c r="L70" s="614"/>
      <c r="M70" s="316"/>
      <c r="N70" s="231"/>
      <c r="O70" s="381"/>
    </row>
    <row r="71" spans="1:18" ht="42.75" customHeight="1" thickBot="1">
      <c r="A71" s="317"/>
      <c r="B71" s="317"/>
      <c r="C71" s="317"/>
      <c r="D71" s="317"/>
      <c r="E71" s="657"/>
      <c r="F71" s="657"/>
      <c r="G71" s="657"/>
      <c r="H71" s="657"/>
      <c r="I71" s="657"/>
      <c r="J71" s="657"/>
      <c r="K71" s="657"/>
      <c r="L71" s="657"/>
      <c r="M71" s="65">
        <f>COUNTIF(E23:E69,"&gt;=10")</f>
        <v>0</v>
      </c>
      <c r="N71" s="65">
        <f>COUNTIF(F23:F69,"&gt;=10")</f>
        <v>0</v>
      </c>
      <c r="O71" s="65" t="s">
        <v>29</v>
      </c>
    </row>
    <row r="72" spans="1:18" ht="36.75" customHeight="1" thickBot="1">
      <c r="A72" s="86" t="s">
        <v>21</v>
      </c>
      <c r="B72" s="87"/>
      <c r="C72" s="151"/>
      <c r="D72" s="151"/>
      <c r="E72" s="658" t="s">
        <v>20</v>
      </c>
      <c r="F72" s="658"/>
      <c r="G72" s="658"/>
      <c r="H72" s="659" t="s">
        <v>254</v>
      </c>
      <c r="I72" s="660"/>
      <c r="J72" s="87"/>
      <c r="K72" s="88"/>
      <c r="L72" s="88"/>
      <c r="M72" s="89"/>
      <c r="N72" s="90"/>
    </row>
    <row r="73" spans="1:18" ht="36.75" customHeight="1" thickBot="1">
      <c r="A73" s="91"/>
      <c r="B73" s="318"/>
      <c r="C73" s="661" t="s">
        <v>106</v>
      </c>
      <c r="D73" s="662"/>
      <c r="E73" s="662"/>
      <c r="F73" s="663"/>
      <c r="G73" s="92">
        <f>+F70</f>
        <v>3.2</v>
      </c>
      <c r="H73" s="93" t="s">
        <v>107</v>
      </c>
      <c r="I73" s="664">
        <f>+G70</f>
        <v>-2.0000000000000018E-2</v>
      </c>
      <c r="J73" s="665"/>
      <c r="K73" s="319"/>
      <c r="L73" s="319"/>
      <c r="M73" s="320"/>
      <c r="N73" s="94"/>
    </row>
    <row r="74" spans="1:18" ht="36.75" customHeight="1" thickBot="1">
      <c r="A74" s="91"/>
      <c r="B74" s="318"/>
      <c r="C74" s="627" t="s">
        <v>108</v>
      </c>
      <c r="D74" s="628"/>
      <c r="E74" s="628"/>
      <c r="F74" s="629"/>
      <c r="G74" s="95">
        <f>+F35</f>
        <v>5.33</v>
      </c>
      <c r="H74" s="96" t="s">
        <v>107</v>
      </c>
      <c r="I74" s="630">
        <f>+G35</f>
        <v>-0.36000000000000032</v>
      </c>
      <c r="J74" s="631"/>
      <c r="K74" s="319"/>
      <c r="L74" s="319"/>
      <c r="M74" s="320"/>
      <c r="N74" s="94"/>
      <c r="R74" s="360" t="s">
        <v>21</v>
      </c>
    </row>
    <row r="75" spans="1:18" ht="36.75" customHeight="1" thickBot="1">
      <c r="A75" s="91"/>
      <c r="B75" s="318"/>
      <c r="C75" s="632" t="s">
        <v>109</v>
      </c>
      <c r="D75" s="633"/>
      <c r="E75" s="633"/>
      <c r="F75" s="97" t="str">
        <f>VLOOKUP(G75,F:P,10,0)</f>
        <v>福井県</v>
      </c>
      <c r="G75" s="98">
        <f>MAX(F23:F70)</f>
        <v>7.78</v>
      </c>
      <c r="H75" s="634" t="s">
        <v>110</v>
      </c>
      <c r="I75" s="635"/>
      <c r="J75" s="635"/>
      <c r="K75" s="99">
        <f>+N71</f>
        <v>0</v>
      </c>
      <c r="L75" s="100" t="s">
        <v>111</v>
      </c>
      <c r="M75" s="101">
        <f>N71-M71</f>
        <v>0</v>
      </c>
      <c r="N75" s="94"/>
      <c r="R75" s="361"/>
    </row>
    <row r="76" spans="1:18" ht="36.75" customHeight="1" thickBot="1">
      <c r="A76" s="102"/>
      <c r="B76" s="103"/>
      <c r="C76" s="103"/>
      <c r="D76" s="103"/>
      <c r="E76" s="103"/>
      <c r="F76" s="103"/>
      <c r="G76" s="103"/>
      <c r="H76" s="103"/>
      <c r="I76" s="103"/>
      <c r="J76" s="103"/>
      <c r="K76" s="104"/>
      <c r="L76" s="104"/>
      <c r="M76" s="105"/>
      <c r="N76" s="106"/>
      <c r="R76" s="361"/>
    </row>
    <row r="77" spans="1:18" ht="30.75" customHeight="1">
      <c r="A77" s="135"/>
      <c r="B77" s="135"/>
      <c r="C77" s="135"/>
      <c r="D77" s="135"/>
      <c r="E77" s="135"/>
      <c r="F77" s="135"/>
      <c r="G77" s="135"/>
      <c r="H77" s="135"/>
      <c r="I77" s="135"/>
      <c r="J77" s="135"/>
      <c r="K77" s="321"/>
      <c r="L77" s="321"/>
      <c r="M77" s="322"/>
      <c r="N77" s="323"/>
      <c r="R77" s="362"/>
    </row>
    <row r="78" spans="1:18" ht="30.75" customHeight="1" thickBot="1">
      <c r="A78" s="324"/>
      <c r="B78" s="324"/>
      <c r="C78" s="324"/>
      <c r="D78" s="324"/>
      <c r="E78" s="324"/>
      <c r="F78" s="324"/>
      <c r="G78" s="324"/>
      <c r="H78" s="324"/>
      <c r="I78" s="324"/>
      <c r="J78" s="324"/>
      <c r="K78" s="325"/>
      <c r="L78" s="325"/>
      <c r="M78" s="326"/>
      <c r="N78" s="324"/>
    </row>
    <row r="79" spans="1:18" ht="24.75" customHeight="1" thickTop="1">
      <c r="A79" s="636">
        <v>1</v>
      </c>
      <c r="B79" s="639" t="s">
        <v>250</v>
      </c>
      <c r="C79" s="640"/>
      <c r="D79" s="640"/>
      <c r="E79" s="640"/>
      <c r="F79" s="641"/>
      <c r="G79" s="648" t="s">
        <v>251</v>
      </c>
      <c r="H79" s="649"/>
      <c r="I79" s="649"/>
      <c r="J79" s="649"/>
      <c r="K79" s="649"/>
      <c r="L79" s="649"/>
      <c r="M79" s="649"/>
      <c r="N79" s="650"/>
    </row>
    <row r="80" spans="1:18" ht="24.75" customHeight="1">
      <c r="A80" s="637"/>
      <c r="B80" s="642"/>
      <c r="C80" s="643"/>
      <c r="D80" s="643"/>
      <c r="E80" s="643"/>
      <c r="F80" s="644"/>
      <c r="G80" s="651"/>
      <c r="H80" s="652"/>
      <c r="I80" s="652"/>
      <c r="J80" s="652"/>
      <c r="K80" s="652"/>
      <c r="L80" s="652"/>
      <c r="M80" s="652"/>
      <c r="N80" s="653"/>
      <c r="O80" s="327" t="s">
        <v>29</v>
      </c>
      <c r="P80" s="327"/>
    </row>
    <row r="81" spans="1:16" ht="24.75" customHeight="1">
      <c r="A81" s="637"/>
      <c r="B81" s="642"/>
      <c r="C81" s="643"/>
      <c r="D81" s="643"/>
      <c r="E81" s="643"/>
      <c r="F81" s="644"/>
      <c r="G81" s="651"/>
      <c r="H81" s="652"/>
      <c r="I81" s="652"/>
      <c r="J81" s="652"/>
      <c r="K81" s="652"/>
      <c r="L81" s="652"/>
      <c r="M81" s="652"/>
      <c r="N81" s="653"/>
      <c r="O81" s="327" t="s">
        <v>21</v>
      </c>
      <c r="P81" s="327" t="s">
        <v>112</v>
      </c>
    </row>
    <row r="82" spans="1:16" ht="24.75" customHeight="1">
      <c r="A82" s="637"/>
      <c r="B82" s="642"/>
      <c r="C82" s="643"/>
      <c r="D82" s="643"/>
      <c r="E82" s="643"/>
      <c r="F82" s="644"/>
      <c r="G82" s="651"/>
      <c r="H82" s="652"/>
      <c r="I82" s="652"/>
      <c r="J82" s="652"/>
      <c r="K82" s="652"/>
      <c r="L82" s="652"/>
      <c r="M82" s="652"/>
      <c r="N82" s="653"/>
      <c r="O82" s="328"/>
      <c r="P82" s="327"/>
    </row>
    <row r="83" spans="1:16" ht="46.2" customHeight="1" thickBot="1">
      <c r="A83" s="638"/>
      <c r="B83" s="645"/>
      <c r="C83" s="646"/>
      <c r="D83" s="646"/>
      <c r="E83" s="646"/>
      <c r="F83" s="647"/>
      <c r="G83" s="654"/>
      <c r="H83" s="655"/>
      <c r="I83" s="655"/>
      <c r="J83" s="655"/>
      <c r="K83" s="655"/>
      <c r="L83" s="655"/>
      <c r="M83" s="655"/>
      <c r="N83" s="656"/>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500EF-EF4C-4FFF-9A16-C63AC31F5067}">
  <sheetPr>
    <pageSetUpPr fitToPage="1"/>
  </sheetPr>
  <dimension ref="A1:P38"/>
  <sheetViews>
    <sheetView view="pageBreakPreview" zoomScale="95" zoomScaleNormal="100" zoomScaleSheetLayoutView="95" workbookViewId="0">
      <selection activeCell="P17" sqref="P17"/>
    </sheetView>
  </sheetViews>
  <sheetFormatPr defaultColWidth="9" defaultRowHeight="13.2"/>
  <cols>
    <col min="1" max="1" width="4.88671875" style="844" customWidth="1"/>
    <col min="2" max="8" width="9" style="844"/>
    <col min="9" max="9" width="6" style="844" customWidth="1"/>
    <col min="10" max="10" width="9" style="844"/>
    <col min="11" max="11" width="5.88671875" style="844" customWidth="1"/>
    <col min="12" max="12" width="34.77734375" style="844" customWidth="1"/>
    <col min="13" max="13" width="6.33203125" style="844" customWidth="1"/>
    <col min="14" max="14" width="3.44140625" style="844" customWidth="1"/>
    <col min="15" max="16384" width="9" style="844"/>
  </cols>
  <sheetData>
    <row r="1" spans="1:14" ht="23.4">
      <c r="A1" s="843" t="s">
        <v>474</v>
      </c>
      <c r="B1" s="843"/>
      <c r="C1" s="843"/>
      <c r="D1" s="843"/>
      <c r="E1" s="843"/>
      <c r="F1" s="843"/>
      <c r="G1" s="843"/>
      <c r="H1" s="843"/>
      <c r="I1" s="843"/>
      <c r="J1" s="789"/>
      <c r="K1" s="789"/>
      <c r="L1" s="789"/>
      <c r="M1" s="789"/>
    </row>
    <row r="2" spans="1:14" s="1" customFormat="1" ht="26.25" customHeight="1">
      <c r="A2" s="845" t="s">
        <v>478</v>
      </c>
      <c r="B2" s="845"/>
      <c r="C2" s="845"/>
      <c r="D2" s="845"/>
      <c r="E2" s="845"/>
      <c r="F2" s="845"/>
      <c r="G2" s="845"/>
      <c r="H2" s="845"/>
      <c r="I2" s="845"/>
      <c r="J2" s="845"/>
      <c r="K2" s="845"/>
      <c r="L2" s="845"/>
      <c r="M2" s="845"/>
    </row>
    <row r="3" spans="1:14" s="1" customFormat="1" ht="26.25" customHeight="1">
      <c r="A3" s="846" t="s">
        <v>475</v>
      </c>
      <c r="B3" s="846"/>
      <c r="C3" s="846"/>
      <c r="D3" s="846"/>
      <c r="E3" s="846"/>
      <c r="F3" s="846"/>
      <c r="G3" s="846"/>
      <c r="H3" s="846"/>
      <c r="I3" s="846"/>
      <c r="J3" s="846"/>
      <c r="K3" s="846"/>
      <c r="L3" s="845"/>
      <c r="M3" s="845"/>
    </row>
    <row r="4" spans="1:14" s="1" customFormat="1" ht="22.2" customHeight="1">
      <c r="A4" s="847" t="s">
        <v>476</v>
      </c>
      <c r="B4" s="847"/>
      <c r="C4" s="847"/>
      <c r="D4" s="847"/>
      <c r="E4" s="847"/>
      <c r="F4" s="847"/>
      <c r="G4" s="847"/>
      <c r="H4" s="847"/>
      <c r="I4" s="847"/>
      <c r="J4" s="847"/>
      <c r="K4" s="847"/>
      <c r="L4" s="848"/>
      <c r="M4" s="848"/>
    </row>
    <row r="5" spans="1:14" ht="22.2" customHeight="1">
      <c r="A5" s="849"/>
      <c r="B5" s="850" t="s">
        <v>477</v>
      </c>
      <c r="C5" s="850"/>
      <c r="D5" s="850"/>
      <c r="E5" s="850"/>
      <c r="F5" s="850"/>
      <c r="G5" s="850"/>
      <c r="H5" s="850"/>
      <c r="I5" s="850"/>
      <c r="J5" s="850"/>
      <c r="K5" s="850"/>
      <c r="L5" s="850"/>
      <c r="M5" s="851"/>
      <c r="N5" s="852"/>
    </row>
    <row r="6" spans="1:14" ht="7.2" customHeight="1">
      <c r="A6" s="853"/>
      <c r="B6" s="854"/>
      <c r="C6" s="854"/>
      <c r="D6" s="854"/>
      <c r="E6" s="854"/>
      <c r="F6" s="854"/>
      <c r="G6" s="854"/>
      <c r="H6" s="854"/>
      <c r="I6" s="854"/>
      <c r="J6" s="854"/>
      <c r="K6" s="854"/>
      <c r="L6" s="854"/>
      <c r="M6" s="855"/>
      <c r="N6" s="852"/>
    </row>
    <row r="7" spans="1:14" ht="21.75" customHeight="1">
      <c r="A7" s="856"/>
      <c r="B7" s="857"/>
      <c r="C7" s="858"/>
      <c r="D7" s="858"/>
      <c r="E7" s="858"/>
      <c r="F7" s="856"/>
      <c r="G7" s="856" t="s">
        <v>21</v>
      </c>
      <c r="H7" s="859" t="s">
        <v>479</v>
      </c>
      <c r="I7" s="860"/>
      <c r="J7" s="860"/>
      <c r="K7" s="860"/>
      <c r="L7" s="860"/>
      <c r="M7" s="856"/>
      <c r="N7" s="852"/>
    </row>
    <row r="8" spans="1:14" ht="21.75" customHeight="1">
      <c r="A8" s="856"/>
      <c r="B8" s="858"/>
      <c r="C8" s="858"/>
      <c r="D8" s="858"/>
      <c r="E8" s="858"/>
      <c r="F8" s="856"/>
      <c r="G8" s="856"/>
      <c r="H8" s="860"/>
      <c r="I8" s="860"/>
      <c r="J8" s="860"/>
      <c r="K8" s="860"/>
      <c r="L8" s="860"/>
      <c r="M8" s="856"/>
      <c r="N8" s="852"/>
    </row>
    <row r="9" spans="1:14" ht="21.75" customHeight="1">
      <c r="A9" s="856"/>
      <c r="B9" s="858"/>
      <c r="C9" s="858"/>
      <c r="D9" s="858"/>
      <c r="E9" s="858"/>
      <c r="F9" s="856"/>
      <c r="G9" s="856"/>
      <c r="H9" s="860"/>
      <c r="I9" s="860"/>
      <c r="J9" s="860"/>
      <c r="K9" s="860"/>
      <c r="L9" s="860"/>
      <c r="M9" s="856"/>
    </row>
    <row r="10" spans="1:14" ht="21.75" customHeight="1">
      <c r="A10" s="856"/>
      <c r="B10" s="858"/>
      <c r="C10" s="858"/>
      <c r="D10" s="858"/>
      <c r="E10" s="858"/>
      <c r="F10" s="856"/>
      <c r="G10" s="856"/>
      <c r="H10" s="860"/>
      <c r="I10" s="860"/>
      <c r="J10" s="860"/>
      <c r="K10" s="860"/>
      <c r="L10" s="860"/>
      <c r="M10" s="856"/>
    </row>
    <row r="11" spans="1:14" ht="21.75" customHeight="1">
      <c r="A11" s="856"/>
      <c r="B11" s="858"/>
      <c r="C11" s="858"/>
      <c r="D11" s="858"/>
      <c r="E11" s="858"/>
      <c r="F11" s="856"/>
      <c r="G11" s="856"/>
      <c r="H11" s="860"/>
      <c r="I11" s="860"/>
      <c r="J11" s="860"/>
      <c r="K11" s="860"/>
      <c r="L11" s="860"/>
      <c r="M11" s="856"/>
    </row>
    <row r="12" spans="1:14" ht="21.75" customHeight="1">
      <c r="A12" s="856"/>
      <c r="B12" s="858"/>
      <c r="C12" s="858"/>
      <c r="D12" s="858"/>
      <c r="E12" s="858"/>
      <c r="F12" s="861"/>
      <c r="G12" s="861"/>
      <c r="H12" s="860"/>
      <c r="I12" s="860"/>
      <c r="J12" s="860"/>
      <c r="K12" s="860"/>
      <c r="L12" s="860"/>
      <c r="M12" s="856"/>
    </row>
    <row r="13" spans="1:14" ht="21.75" customHeight="1">
      <c r="A13" s="856"/>
      <c r="B13" s="858"/>
      <c r="C13" s="858"/>
      <c r="D13" s="858"/>
      <c r="E13" s="858"/>
      <c r="F13" s="862"/>
      <c r="G13" s="862"/>
      <c r="H13" s="860"/>
      <c r="I13" s="860"/>
      <c r="J13" s="860"/>
      <c r="K13" s="860"/>
      <c r="L13" s="860"/>
      <c r="M13" s="856"/>
    </row>
    <row r="14" spans="1:14" ht="21.75" customHeight="1">
      <c r="A14" s="856"/>
      <c r="B14" s="863"/>
      <c r="C14" s="863"/>
      <c r="D14" s="863"/>
      <c r="E14" s="863"/>
      <c r="F14" s="862"/>
      <c r="G14" s="862"/>
      <c r="H14" s="860"/>
      <c r="I14" s="860"/>
      <c r="J14" s="860"/>
      <c r="K14" s="860"/>
      <c r="L14" s="860"/>
      <c r="M14" s="856"/>
    </row>
    <row r="15" spans="1:14" ht="21.75" customHeight="1">
      <c r="A15" s="856"/>
      <c r="B15" s="863"/>
      <c r="C15" s="863"/>
      <c r="D15" s="863"/>
      <c r="E15" s="863"/>
      <c r="F15" s="861"/>
      <c r="G15" s="861"/>
      <c r="H15" s="860"/>
      <c r="I15" s="860"/>
      <c r="J15" s="860"/>
      <c r="K15" s="860"/>
      <c r="L15" s="860"/>
      <c r="M15" s="856"/>
    </row>
    <row r="16" spans="1:14" ht="11.4" customHeight="1">
      <c r="A16" s="864"/>
      <c r="B16" s="865" t="s">
        <v>21</v>
      </c>
      <c r="C16" s="856"/>
      <c r="D16" s="856"/>
      <c r="E16" s="856"/>
      <c r="F16" s="856"/>
      <c r="G16" s="856"/>
      <c r="H16" s="856"/>
      <c r="I16" s="856"/>
      <c r="J16" s="856"/>
      <c r="K16" s="856"/>
      <c r="L16" s="856"/>
      <c r="M16" s="856"/>
    </row>
    <row r="17" spans="1:16" ht="21.75" customHeight="1">
      <c r="A17" s="866"/>
      <c r="B17" s="867" t="s">
        <v>480</v>
      </c>
      <c r="C17" s="868"/>
      <c r="D17" s="868"/>
      <c r="E17" s="868"/>
      <c r="F17" s="868"/>
      <c r="G17" s="868"/>
      <c r="H17" s="868"/>
      <c r="I17" s="868"/>
      <c r="J17" s="868"/>
      <c r="K17" s="868"/>
      <c r="L17" s="868"/>
      <c r="M17" s="868"/>
    </row>
    <row r="18" spans="1:16" ht="13.5" customHeight="1">
      <c r="A18" s="866"/>
      <c r="B18" s="868"/>
      <c r="C18" s="868"/>
      <c r="D18" s="868"/>
      <c r="E18" s="868"/>
      <c r="F18" s="868"/>
      <c r="G18" s="868"/>
      <c r="H18" s="868"/>
      <c r="I18" s="868"/>
      <c r="J18" s="868"/>
      <c r="K18" s="868"/>
      <c r="L18" s="868"/>
      <c r="M18" s="868"/>
    </row>
    <row r="19" spans="1:16" ht="37.5" customHeight="1">
      <c r="A19" s="866"/>
      <c r="B19" s="868"/>
      <c r="C19" s="868"/>
      <c r="D19" s="868"/>
      <c r="E19" s="868"/>
      <c r="F19" s="868"/>
      <c r="G19" s="868"/>
      <c r="H19" s="868"/>
      <c r="I19" s="868"/>
      <c r="J19" s="868"/>
      <c r="K19" s="868"/>
      <c r="L19" s="868"/>
      <c r="M19" s="868"/>
      <c r="P19" s="869"/>
    </row>
    <row r="20" spans="1:16" ht="37.5" customHeight="1">
      <c r="A20" s="866"/>
      <c r="B20" s="868"/>
      <c r="C20" s="868"/>
      <c r="D20" s="868"/>
      <c r="E20" s="868"/>
      <c r="F20" s="868"/>
      <c r="G20" s="868"/>
      <c r="H20" s="868"/>
      <c r="I20" s="868"/>
      <c r="J20" s="868"/>
      <c r="K20" s="868"/>
      <c r="L20" s="868"/>
      <c r="M20" s="868"/>
    </row>
    <row r="21" spans="1:16" ht="37.5" customHeight="1">
      <c r="A21" s="866"/>
      <c r="B21" s="868"/>
      <c r="C21" s="868"/>
      <c r="D21" s="868"/>
      <c r="E21" s="868"/>
      <c r="F21" s="868"/>
      <c r="G21" s="868"/>
      <c r="H21" s="868"/>
      <c r="I21" s="868"/>
      <c r="J21" s="868"/>
      <c r="K21" s="868"/>
      <c r="L21" s="868"/>
      <c r="M21" s="868"/>
    </row>
    <row r="22" spans="1:16" ht="24" customHeight="1">
      <c r="A22" s="870"/>
      <c r="B22" s="868"/>
      <c r="C22" s="868"/>
      <c r="D22" s="868"/>
      <c r="E22" s="868"/>
      <c r="F22" s="868"/>
      <c r="G22" s="868"/>
      <c r="H22" s="868"/>
      <c r="I22" s="868"/>
      <c r="J22" s="868"/>
      <c r="K22" s="868"/>
      <c r="L22" s="868"/>
      <c r="M22" s="868"/>
    </row>
    <row r="23" spans="1:16">
      <c r="G23" s="140"/>
      <c r="H23" s="140"/>
      <c r="I23" s="140"/>
      <c r="J23" s="140"/>
      <c r="K23" s="140"/>
      <c r="L23" s="140"/>
      <c r="M23" s="140"/>
    </row>
    <row r="24" spans="1:16">
      <c r="G24" s="140"/>
      <c r="H24" s="140"/>
      <c r="I24" s="140"/>
      <c r="J24" s="140"/>
      <c r="K24" s="140"/>
      <c r="L24" s="140"/>
      <c r="M24" s="140"/>
    </row>
    <row r="25" spans="1:16">
      <c r="G25" s="140"/>
      <c r="H25" s="140"/>
      <c r="I25" s="140"/>
      <c r="J25" s="140"/>
      <c r="K25" s="140"/>
      <c r="L25" s="140"/>
      <c r="M25" s="140"/>
    </row>
    <row r="26" spans="1:16">
      <c r="G26" s="140"/>
      <c r="H26" s="140"/>
      <c r="I26" s="140"/>
      <c r="J26" s="140"/>
      <c r="K26" s="140"/>
      <c r="L26" s="140"/>
      <c r="M26" s="140"/>
    </row>
    <row r="27" spans="1:16">
      <c r="G27" s="140"/>
      <c r="H27" s="140"/>
      <c r="I27" s="140"/>
      <c r="J27" s="140"/>
      <c r="K27" s="140"/>
      <c r="L27" s="140"/>
      <c r="M27" s="140"/>
    </row>
    <row r="28" spans="1:16">
      <c r="G28" s="140"/>
      <c r="H28" s="140"/>
      <c r="I28" s="140"/>
      <c r="J28" s="140"/>
      <c r="K28" s="140"/>
      <c r="L28" s="140"/>
      <c r="M28" s="140"/>
    </row>
    <row r="29" spans="1:16">
      <c r="G29" s="140"/>
      <c r="H29" s="140"/>
      <c r="I29" s="140"/>
      <c r="J29" s="140"/>
      <c r="K29" s="140"/>
      <c r="L29" s="140"/>
      <c r="M29" s="140"/>
    </row>
    <row r="30" spans="1:16">
      <c r="G30" s="140"/>
      <c r="H30" s="140"/>
      <c r="I30" s="140"/>
      <c r="J30" s="140"/>
      <c r="K30" s="140"/>
      <c r="L30" s="140"/>
      <c r="M30" s="140"/>
    </row>
    <row r="31" spans="1:16">
      <c r="G31" s="140"/>
      <c r="H31" s="140"/>
      <c r="I31" s="140"/>
      <c r="J31" s="140"/>
      <c r="K31" s="140"/>
      <c r="L31" s="140"/>
      <c r="M31" s="140"/>
    </row>
    <row r="32" spans="1:16">
      <c r="G32" s="140"/>
      <c r="H32" s="140"/>
      <c r="I32" s="140"/>
      <c r="J32" s="140"/>
      <c r="K32" s="140"/>
      <c r="L32" s="140"/>
      <c r="M32" s="140"/>
    </row>
    <row r="33" spans="7:13">
      <c r="G33" s="140"/>
      <c r="H33" s="140"/>
      <c r="I33" s="140"/>
      <c r="J33" s="140"/>
      <c r="K33" s="140"/>
      <c r="L33" s="140"/>
      <c r="M33" s="140"/>
    </row>
    <row r="34" spans="7:13">
      <c r="G34" s="140"/>
      <c r="H34" s="140"/>
      <c r="I34" s="140"/>
      <c r="J34" s="140"/>
      <c r="K34" s="140"/>
      <c r="L34" s="140"/>
      <c r="M34" s="140"/>
    </row>
    <row r="35" spans="7:13">
      <c r="G35" s="140"/>
      <c r="H35" s="140"/>
      <c r="I35" s="140"/>
      <c r="J35" s="140"/>
      <c r="K35" s="140"/>
      <c r="L35" s="140"/>
      <c r="M35" s="140"/>
    </row>
    <row r="36" spans="7:13">
      <c r="G36" s="140"/>
      <c r="H36" s="140"/>
      <c r="I36" s="140"/>
      <c r="J36" s="140"/>
      <c r="K36" s="140"/>
      <c r="L36" s="140"/>
      <c r="M36" s="140"/>
    </row>
    <row r="37" spans="7:13">
      <c r="G37" s="140"/>
      <c r="H37" s="140"/>
      <c r="I37" s="140"/>
      <c r="J37" s="140"/>
      <c r="K37" s="140"/>
      <c r="L37" s="140"/>
      <c r="M37" s="140"/>
    </row>
    <row r="38" spans="7:13">
      <c r="G38" s="140"/>
      <c r="H38" s="140"/>
      <c r="I38" s="140"/>
      <c r="J38" s="140"/>
      <c r="K38" s="140"/>
      <c r="L38" s="140"/>
      <c r="M38" s="140"/>
    </row>
  </sheetData>
  <mergeCells count="8">
    <mergeCell ref="B17:M22"/>
    <mergeCell ref="A1:M1"/>
    <mergeCell ref="A2:M2"/>
    <mergeCell ref="A3:M3"/>
    <mergeCell ref="A4:M4"/>
    <mergeCell ref="B5:L5"/>
    <mergeCell ref="B7:E15"/>
    <mergeCell ref="H7:L15"/>
  </mergeCells>
  <phoneticPr fontId="106"/>
  <pageMargins left="0.74803149606299213" right="0.74803149606299213" top="0.98425196850393704" bottom="0.98425196850393704" header="0.51181102362204722" footer="0.51181102362204722"/>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A7" zoomScale="75" zoomScaleNormal="75" workbookViewId="0">
      <selection activeCell="P19" sqref="P19"/>
    </sheetView>
  </sheetViews>
  <sheetFormatPr defaultColWidth="8.88671875" defaultRowHeight="14.4"/>
  <cols>
    <col min="1" max="1" width="12.77734375" style="131"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42" customWidth="1"/>
    <col min="17" max="17" width="40.44140625" customWidth="1"/>
  </cols>
  <sheetData>
    <row r="1" spans="2:19" ht="31.2" customHeight="1">
      <c r="B1" s="137"/>
      <c r="C1" s="364" t="s">
        <v>279</v>
      </c>
      <c r="D1" s="187"/>
      <c r="E1" s="187"/>
      <c r="F1" s="187"/>
      <c r="G1" s="187" t="s">
        <v>263</v>
      </c>
      <c r="H1" s="187"/>
      <c r="I1" s="187"/>
      <c r="J1" s="187"/>
      <c r="K1" s="187"/>
      <c r="L1" s="187"/>
      <c r="M1" s="187"/>
      <c r="N1" s="187"/>
      <c r="O1" s="131"/>
      <c r="P1" s="241"/>
    </row>
    <row r="2" spans="2:19" ht="31.2" customHeight="1">
      <c r="B2" s="137"/>
      <c r="C2" s="187"/>
      <c r="D2" s="187"/>
      <c r="E2" s="187"/>
      <c r="F2" s="187"/>
      <c r="G2" s="187"/>
      <c r="H2" s="187"/>
      <c r="I2" s="187"/>
      <c r="J2" s="187"/>
      <c r="K2" s="187"/>
      <c r="L2" s="187"/>
      <c r="M2" s="187"/>
      <c r="N2" s="187"/>
      <c r="O2" s="131"/>
      <c r="P2" s="241"/>
    </row>
    <row r="3" spans="2:19" ht="266.39999999999998" customHeight="1">
      <c r="B3" s="698"/>
      <c r="C3" s="698"/>
      <c r="D3" s="698"/>
      <c r="E3" s="698"/>
      <c r="F3" s="698"/>
      <c r="G3" s="698"/>
      <c r="H3" s="698"/>
      <c r="I3" s="698"/>
      <c r="J3" s="698"/>
      <c r="K3" s="698"/>
      <c r="L3" s="698"/>
      <c r="M3" s="698"/>
      <c r="N3" s="698"/>
      <c r="O3" s="131" t="s">
        <v>205</v>
      </c>
      <c r="P3" s="241"/>
    </row>
    <row r="4" spans="2:19" ht="29.25" customHeight="1">
      <c r="B4" s="208"/>
      <c r="C4" s="209" t="s">
        <v>281</v>
      </c>
      <c r="D4" s="210"/>
      <c r="E4" s="210"/>
      <c r="F4" s="210"/>
      <c r="G4" s="211"/>
      <c r="H4" s="210"/>
      <c r="I4" s="210"/>
      <c r="J4" s="212"/>
      <c r="K4" s="212"/>
      <c r="L4" s="212"/>
      <c r="M4" s="212"/>
      <c r="N4" s="213"/>
      <c r="O4" s="131"/>
      <c r="P4" s="232"/>
    </row>
    <row r="5" spans="2:19" ht="267" customHeight="1">
      <c r="B5" s="703" t="s">
        <v>282</v>
      </c>
      <c r="C5" s="704"/>
      <c r="D5" s="704"/>
      <c r="E5" s="704"/>
      <c r="F5" s="704"/>
      <c r="G5" s="704"/>
      <c r="H5" s="704"/>
      <c r="I5" s="704"/>
      <c r="J5" s="704"/>
      <c r="K5" s="704"/>
      <c r="L5" s="704"/>
      <c r="M5" s="704"/>
      <c r="N5" s="704"/>
      <c r="O5" s="131"/>
      <c r="P5" s="427" t="s">
        <v>205</v>
      </c>
    </row>
    <row r="6" spans="2:19" ht="32.4" customHeight="1">
      <c r="B6" s="707" t="s">
        <v>247</v>
      </c>
      <c r="C6" s="708"/>
      <c r="D6" s="708"/>
      <c r="E6" s="708"/>
      <c r="F6" s="708"/>
      <c r="G6" s="708"/>
      <c r="H6" s="708"/>
      <c r="I6" s="708"/>
      <c r="J6" s="708"/>
      <c r="K6" s="708"/>
      <c r="L6" s="708"/>
      <c r="M6" s="708"/>
      <c r="N6" s="708"/>
      <c r="O6" s="131"/>
      <c r="P6" s="229"/>
    </row>
    <row r="7" spans="2:19" ht="11.4" customHeight="1">
      <c r="B7" s="705"/>
      <c r="C7" s="706"/>
      <c r="D7" s="706"/>
      <c r="E7" s="706"/>
      <c r="F7" s="706"/>
      <c r="G7" s="706"/>
      <c r="H7" s="706"/>
      <c r="I7" s="706"/>
      <c r="J7" s="706"/>
      <c r="K7" s="706"/>
      <c r="L7" s="706"/>
      <c r="M7" s="706"/>
      <c r="N7" s="706"/>
      <c r="O7" s="131"/>
      <c r="P7" s="229"/>
      <c r="R7" t="s">
        <v>222</v>
      </c>
    </row>
    <row r="8" spans="2:19" ht="21.6" customHeight="1">
      <c r="B8" s="216"/>
      <c r="C8" s="699" t="s">
        <v>280</v>
      </c>
      <c r="D8" s="699"/>
      <c r="E8" s="699"/>
      <c r="F8" s="699"/>
      <c r="G8" s="699"/>
      <c r="H8" s="699"/>
      <c r="I8" s="699"/>
      <c r="J8" s="699"/>
      <c r="K8" s="699"/>
      <c r="L8" s="699"/>
      <c r="M8" s="138" t="s">
        <v>205</v>
      </c>
      <c r="N8" s="138"/>
      <c r="O8" s="131"/>
      <c r="P8" s="253"/>
      <c r="Q8" s="453" t="s">
        <v>205</v>
      </c>
    </row>
    <row r="9" spans="2:19" ht="21.6" customHeight="1">
      <c r="B9" s="216"/>
      <c r="C9" s="700" t="s">
        <v>175</v>
      </c>
      <c r="D9" s="700"/>
      <c r="E9" s="700"/>
      <c r="F9" s="700"/>
      <c r="G9" s="700"/>
      <c r="H9" s="700"/>
      <c r="I9" s="700"/>
      <c r="J9" s="700"/>
      <c r="K9" s="700"/>
      <c r="L9" s="700"/>
      <c r="M9" s="138"/>
      <c r="N9" s="163"/>
      <c r="O9" s="131"/>
      <c r="P9" s="254"/>
    </row>
    <row r="10" spans="2:19" ht="21.6" customHeight="1">
      <c r="B10" s="138"/>
      <c r="C10" s="138"/>
      <c r="D10" s="163"/>
      <c r="E10" s="163"/>
      <c r="F10" s="163"/>
      <c r="G10" s="179"/>
      <c r="H10" s="163"/>
      <c r="I10" s="163"/>
      <c r="J10" s="163"/>
      <c r="K10" s="163"/>
      <c r="L10" s="163"/>
      <c r="M10" s="163"/>
      <c r="N10" s="163"/>
      <c r="O10" s="131"/>
      <c r="P10" s="257"/>
    </row>
    <row r="11" spans="2:19" ht="15" customHeight="1">
      <c r="B11" s="131"/>
      <c r="C11" s="131"/>
      <c r="D11" s="180"/>
      <c r="E11" s="180"/>
      <c r="F11" s="180"/>
      <c r="G11" s="181"/>
      <c r="H11" s="180"/>
      <c r="I11" s="180"/>
      <c r="J11" s="180"/>
      <c r="K11" s="180"/>
      <c r="L11" s="180"/>
      <c r="M11" s="180"/>
      <c r="N11" s="180"/>
      <c r="O11" s="131"/>
      <c r="P11" s="447">
        <f>+H13-G13</f>
        <v>3676891</v>
      </c>
      <c r="Q11" s="435"/>
      <c r="R11" s="435"/>
      <c r="S11" s="435"/>
    </row>
    <row r="12" spans="2:19" ht="13.5" customHeight="1">
      <c r="B12" s="131"/>
      <c r="C12" s="131"/>
      <c r="D12" s="701" t="s">
        <v>176</v>
      </c>
      <c r="E12" s="701"/>
      <c r="F12" s="182"/>
      <c r="G12" s="183" t="s">
        <v>177</v>
      </c>
      <c r="H12" s="184" t="s">
        <v>178</v>
      </c>
      <c r="I12" s="185" t="s">
        <v>179</v>
      </c>
      <c r="J12" s="184" t="s">
        <v>180</v>
      </c>
      <c r="K12" s="184" t="s">
        <v>181</v>
      </c>
      <c r="L12" s="186" t="s">
        <v>194</v>
      </c>
      <c r="M12" s="180"/>
      <c r="N12" s="180"/>
      <c r="O12" s="131"/>
      <c r="P12" s="257"/>
      <c r="Q12" s="435"/>
      <c r="R12" s="435"/>
      <c r="S12" s="435"/>
    </row>
    <row r="13" spans="2:19" ht="18" customHeight="1">
      <c r="B13" s="131"/>
      <c r="C13" s="131"/>
      <c r="D13" s="701"/>
      <c r="E13" s="701"/>
      <c r="F13" s="218" t="s">
        <v>182</v>
      </c>
      <c r="G13" s="480">
        <v>641332107</v>
      </c>
      <c r="H13" s="480">
        <v>645008998</v>
      </c>
      <c r="I13" s="215">
        <f t="shared" ref="I13:I23" si="0">+H13/$H$13</f>
        <v>1</v>
      </c>
      <c r="J13" s="475">
        <v>6640432</v>
      </c>
      <c r="K13" s="367">
        <f>+J13/G13</f>
        <v>1.0354123748867605E-2</v>
      </c>
      <c r="L13" s="215">
        <f t="shared" ref="L13:L30" si="1">+H13/G13</f>
        <v>1.0057332089877733</v>
      </c>
      <c r="M13" s="702" t="s">
        <v>183</v>
      </c>
      <c r="N13" s="702"/>
      <c r="O13" s="448"/>
      <c r="P13" s="523"/>
      <c r="Q13" s="435"/>
      <c r="R13" s="435"/>
      <c r="S13" s="435"/>
    </row>
    <row r="14" spans="2:19" ht="17.25" customHeight="1">
      <c r="B14" s="131"/>
      <c r="C14" s="131"/>
      <c r="D14" s="701"/>
      <c r="E14" s="701"/>
      <c r="F14" s="463" t="s">
        <v>283</v>
      </c>
      <c r="G14" s="259">
        <v>98564494</v>
      </c>
      <c r="H14" s="259">
        <v>98967906</v>
      </c>
      <c r="I14" s="215">
        <f>+H14/$H$13</f>
        <v>0.15343647345521216</v>
      </c>
      <c r="J14" s="382">
        <v>1081431</v>
      </c>
      <c r="K14" s="243">
        <f>+J14/H14</f>
        <v>1.0927087817741642E-2</v>
      </c>
      <c r="L14" s="244">
        <f t="shared" si="1"/>
        <v>1.004092873443859</v>
      </c>
      <c r="M14" s="697" t="s">
        <v>214</v>
      </c>
      <c r="N14" s="449">
        <f>+H13-G13</f>
        <v>3676891</v>
      </c>
      <c r="O14" s="448"/>
      <c r="P14" s="481"/>
      <c r="Q14" s="435"/>
      <c r="R14" s="435"/>
      <c r="S14" s="435"/>
    </row>
    <row r="15" spans="2:19" ht="17.25" customHeight="1">
      <c r="B15" s="131"/>
      <c r="C15" s="131"/>
      <c r="D15" s="701"/>
      <c r="E15" s="701"/>
      <c r="F15" s="573" t="s">
        <v>237</v>
      </c>
      <c r="G15" s="259">
        <v>4428546</v>
      </c>
      <c r="H15" s="259">
        <v>4444912</v>
      </c>
      <c r="I15" s="215">
        <f t="shared" si="0"/>
        <v>6.8912402986353377E-3</v>
      </c>
      <c r="J15" s="258">
        <v>48133</v>
      </c>
      <c r="K15" s="243">
        <f>+J15/G15</f>
        <v>1.0868804343457198E-2</v>
      </c>
      <c r="L15" s="244">
        <f t="shared" si="1"/>
        <v>1.003695569606819</v>
      </c>
      <c r="M15" s="697"/>
      <c r="N15" s="456" t="s">
        <v>205</v>
      </c>
      <c r="O15" s="448"/>
      <c r="P15" s="481"/>
      <c r="Q15" s="256"/>
      <c r="R15" s="435"/>
      <c r="S15" s="435"/>
    </row>
    <row r="16" spans="2:19" ht="17.25" customHeight="1">
      <c r="B16" s="131"/>
      <c r="C16" s="131"/>
      <c r="D16" s="701"/>
      <c r="E16" s="701"/>
      <c r="F16" s="441" t="s">
        <v>239</v>
      </c>
      <c r="G16" s="258">
        <v>7125176</v>
      </c>
      <c r="H16" s="258">
        <v>7132792</v>
      </c>
      <c r="I16" s="215">
        <f t="shared" si="0"/>
        <v>1.1058437978565998E-2</v>
      </c>
      <c r="J16" s="217">
        <v>330525</v>
      </c>
      <c r="K16" s="565">
        <f t="shared" ref="K16:K23" si="2">+J16/H16</f>
        <v>4.6338796925523694E-2</v>
      </c>
      <c r="L16" s="244">
        <f t="shared" si="1"/>
        <v>1.0010688858773453</v>
      </c>
      <c r="M16" s="450"/>
      <c r="N16" s="450"/>
      <c r="O16" s="448"/>
      <c r="P16" s="481"/>
      <c r="Q16" s="257"/>
      <c r="R16" s="435"/>
      <c r="S16" s="435"/>
    </row>
    <row r="17" spans="2:19" ht="17.25" customHeight="1">
      <c r="B17" s="131"/>
      <c r="C17" s="131"/>
      <c r="D17" s="701"/>
      <c r="E17" s="701"/>
      <c r="F17" s="442" t="s">
        <v>240</v>
      </c>
      <c r="G17" s="258">
        <v>35149503</v>
      </c>
      <c r="H17" s="258">
        <v>35337546</v>
      </c>
      <c r="I17" s="215">
        <f t="shared" si="0"/>
        <v>5.4786128735525019E-2</v>
      </c>
      <c r="J17" s="217">
        <v>690074</v>
      </c>
      <c r="K17" s="408">
        <f t="shared" si="2"/>
        <v>1.9528067964877924E-2</v>
      </c>
      <c r="L17" s="244">
        <f t="shared" si="1"/>
        <v>1.0053498053727816</v>
      </c>
      <c r="M17" s="450"/>
      <c r="N17" s="450"/>
      <c r="O17" s="448"/>
      <c r="P17" s="495"/>
      <c r="Q17" s="436"/>
      <c r="R17" s="435"/>
      <c r="S17" s="435"/>
    </row>
    <row r="18" spans="2:19" ht="17.25" customHeight="1">
      <c r="B18" s="131"/>
      <c r="C18" s="131"/>
      <c r="D18" s="701"/>
      <c r="E18" s="701"/>
      <c r="F18" s="573" t="s">
        <v>184</v>
      </c>
      <c r="G18" s="497">
        <v>9723924</v>
      </c>
      <c r="H18" s="497">
        <v>9727247</v>
      </c>
      <c r="I18" s="215">
        <f>+H18/H13</f>
        <v>1.5080792717871511E-2</v>
      </c>
      <c r="J18" s="217">
        <v>130025</v>
      </c>
      <c r="K18" s="243">
        <f t="shared" si="2"/>
        <v>1.3367091428849294E-2</v>
      </c>
      <c r="L18" s="244">
        <f t="shared" si="1"/>
        <v>1.0003417344685128</v>
      </c>
      <c r="M18" s="450"/>
      <c r="N18" s="479"/>
      <c r="O18" s="448"/>
      <c r="P18" s="481"/>
      <c r="Q18" s="256"/>
      <c r="R18" s="435"/>
      <c r="S18" s="435"/>
    </row>
    <row r="19" spans="2:19" ht="17.25" customHeight="1">
      <c r="B19" s="131"/>
      <c r="C19" s="131"/>
      <c r="D19" s="701"/>
      <c r="E19" s="701"/>
      <c r="F19" s="463" t="s">
        <v>245</v>
      </c>
      <c r="G19" s="258">
        <v>4905535</v>
      </c>
      <c r="H19" s="258">
        <v>4933525</v>
      </c>
      <c r="I19" s="215">
        <f t="shared" si="0"/>
        <v>7.6487692656963526E-3</v>
      </c>
      <c r="J19" s="217">
        <v>62543</v>
      </c>
      <c r="K19" s="243">
        <f t="shared" si="2"/>
        <v>1.2677142611013423E-2</v>
      </c>
      <c r="L19" s="244">
        <f t="shared" si="1"/>
        <v>1.0057057996732262</v>
      </c>
      <c r="M19" s="450"/>
      <c r="N19" s="450"/>
      <c r="O19" s="448"/>
      <c r="P19" s="482"/>
      <c r="Q19" s="257"/>
      <c r="R19" s="435"/>
      <c r="S19" s="435"/>
    </row>
    <row r="20" spans="2:19" ht="17.25" customHeight="1" thickBot="1">
      <c r="B20" s="131"/>
      <c r="C20" s="131"/>
      <c r="D20" s="701"/>
      <c r="E20" s="701"/>
      <c r="F20" s="564" t="s">
        <v>241</v>
      </c>
      <c r="G20" s="569">
        <v>4040289</v>
      </c>
      <c r="H20" s="569">
        <v>4042769</v>
      </c>
      <c r="I20" s="534">
        <f t="shared" si="0"/>
        <v>6.2677714768872104E-3</v>
      </c>
      <c r="J20" s="535">
        <v>102464</v>
      </c>
      <c r="K20" s="565">
        <f t="shared" si="2"/>
        <v>2.5345004871660984E-2</v>
      </c>
      <c r="L20" s="536">
        <f t="shared" si="1"/>
        <v>1.0006138174769181</v>
      </c>
      <c r="M20" s="450"/>
      <c r="N20" s="450"/>
      <c r="O20" s="448"/>
      <c r="P20" s="481"/>
      <c r="Q20" s="436"/>
      <c r="R20" s="435"/>
      <c r="S20" s="435"/>
    </row>
    <row r="21" spans="2:19" ht="17.25" customHeight="1">
      <c r="B21" s="131"/>
      <c r="C21" s="131"/>
      <c r="D21" s="701"/>
      <c r="E21" s="701"/>
      <c r="F21" s="561" t="s">
        <v>274</v>
      </c>
      <c r="G21" s="549">
        <v>16919638</v>
      </c>
      <c r="H21" s="549">
        <v>16919638</v>
      </c>
      <c r="I21" s="550">
        <f t="shared" si="0"/>
        <v>2.6231630957805646E-2</v>
      </c>
      <c r="J21" s="551">
        <v>101203</v>
      </c>
      <c r="K21" s="552">
        <f t="shared" si="2"/>
        <v>5.9813927461095798E-3</v>
      </c>
      <c r="L21" s="558">
        <f t="shared" si="1"/>
        <v>1</v>
      </c>
      <c r="M21" s="450"/>
      <c r="N21" s="450"/>
      <c r="O21" s="448"/>
      <c r="P21" s="481"/>
      <c r="Q21" s="256"/>
      <c r="R21" s="435"/>
      <c r="S21" s="435"/>
    </row>
    <row r="22" spans="2:19" ht="17.25" customHeight="1">
      <c r="B22" s="131"/>
      <c r="C22" s="131"/>
      <c r="D22" s="701"/>
      <c r="E22" s="701"/>
      <c r="F22" s="562" t="s">
        <v>275</v>
      </c>
      <c r="G22" s="553">
        <v>7559526</v>
      </c>
      <c r="H22" s="553">
        <v>7559799</v>
      </c>
      <c r="I22" s="215">
        <f t="shared" si="0"/>
        <v>1.1720455099759709E-2</v>
      </c>
      <c r="J22" s="217">
        <v>144637</v>
      </c>
      <c r="K22" s="566">
        <f t="shared" si="2"/>
        <v>1.9132386985421173E-2</v>
      </c>
      <c r="L22" s="559">
        <f t="shared" si="1"/>
        <v>1.0000361133753624</v>
      </c>
      <c r="M22" s="450"/>
      <c r="N22" s="450"/>
      <c r="O22" s="448"/>
      <c r="P22" s="481"/>
      <c r="Q22" s="257"/>
      <c r="R22" s="435"/>
      <c r="S22" s="435"/>
    </row>
    <row r="23" spans="2:19" ht="17.25" customHeight="1">
      <c r="B23" s="131"/>
      <c r="C23" s="131"/>
      <c r="D23" s="701"/>
      <c r="E23" s="701"/>
      <c r="F23" s="562" t="s">
        <v>276</v>
      </c>
      <c r="G23" s="259">
        <v>44672442</v>
      </c>
      <c r="H23" s="259">
        <v>44674390</v>
      </c>
      <c r="I23" s="215">
        <f t="shared" si="0"/>
        <v>6.9261653928120864E-2</v>
      </c>
      <c r="J23" s="554">
        <v>530627</v>
      </c>
      <c r="K23" s="243">
        <f t="shared" si="2"/>
        <v>1.1877655184547567E-2</v>
      </c>
      <c r="L23" s="559">
        <f t="shared" si="1"/>
        <v>1.0000436063020688</v>
      </c>
      <c r="M23" s="450"/>
      <c r="N23" s="450"/>
      <c r="O23" s="448"/>
      <c r="P23" s="481"/>
      <c r="Q23" s="436"/>
      <c r="R23" s="435"/>
      <c r="S23" s="435"/>
    </row>
    <row r="24" spans="2:19" ht="17.25" customHeight="1" thickBot="1">
      <c r="B24" s="131"/>
      <c r="C24" s="131"/>
      <c r="D24" s="701"/>
      <c r="E24" s="701"/>
      <c r="F24" s="563" t="s">
        <v>277</v>
      </c>
      <c r="G24" s="555">
        <v>1574965</v>
      </c>
      <c r="H24" s="555">
        <v>1575225</v>
      </c>
      <c r="I24" s="556">
        <f>+G24/$H$13</f>
        <v>2.4417721378826407E-3</v>
      </c>
      <c r="J24" s="557">
        <v>30632</v>
      </c>
      <c r="K24" s="567">
        <f>+J24/G24</f>
        <v>1.9449321096024357E-2</v>
      </c>
      <c r="L24" s="560">
        <f t="shared" si="1"/>
        <v>1.0001650830335913</v>
      </c>
      <c r="M24" s="450"/>
      <c r="N24" s="450"/>
      <c r="O24" s="448"/>
      <c r="P24" s="481"/>
      <c r="Q24" s="256"/>
      <c r="R24" s="435"/>
      <c r="S24" s="435"/>
    </row>
    <row r="25" spans="2:19" ht="17.25" customHeight="1">
      <c r="B25" s="131"/>
      <c r="C25" s="131"/>
      <c r="D25" s="701"/>
      <c r="E25" s="701"/>
      <c r="F25" s="443" t="s">
        <v>242</v>
      </c>
      <c r="G25" s="368">
        <v>21262695</v>
      </c>
      <c r="H25" s="368">
        <v>21304497</v>
      </c>
      <c r="I25" s="215">
        <f t="shared" ref="I25:I30" si="3">+H25/$H$13</f>
        <v>3.3029767128923061E-2</v>
      </c>
      <c r="J25" s="217">
        <v>384272</v>
      </c>
      <c r="K25" s="515">
        <f t="shared" ref="K25:K30" si="4">+J25/H25</f>
        <v>1.8037130846130747E-2</v>
      </c>
      <c r="L25" s="244">
        <f t="shared" si="1"/>
        <v>1.0019659784425257</v>
      </c>
      <c r="M25" s="710" t="s">
        <v>258</v>
      </c>
      <c r="N25" s="710"/>
      <c r="O25" s="448"/>
      <c r="P25" s="481"/>
      <c r="Q25" s="257"/>
      <c r="R25" s="435"/>
      <c r="S25" s="435"/>
    </row>
    <row r="26" spans="2:19" ht="17.25" customHeight="1">
      <c r="B26" s="131"/>
      <c r="C26" s="131"/>
      <c r="D26" s="701"/>
      <c r="E26" s="701"/>
      <c r="F26" s="452" t="s">
        <v>243</v>
      </c>
      <c r="G26" s="368">
        <v>13595504</v>
      </c>
      <c r="H26" s="368">
        <v>13614807</v>
      </c>
      <c r="I26" s="215">
        <f t="shared" si="3"/>
        <v>2.1107933443123842E-2</v>
      </c>
      <c r="J26" s="217">
        <v>116108</v>
      </c>
      <c r="K26" s="243">
        <f t="shared" si="4"/>
        <v>8.5280680071337031E-3</v>
      </c>
      <c r="L26" s="244">
        <f t="shared" si="1"/>
        <v>1.0014198076069853</v>
      </c>
      <c r="M26" s="450"/>
      <c r="N26" s="450"/>
      <c r="O26" s="448"/>
      <c r="P26" s="481"/>
      <c r="Q26" s="436"/>
      <c r="R26" s="435"/>
      <c r="S26" s="435"/>
    </row>
    <row r="27" spans="2:19" ht="17.25" customHeight="1">
      <c r="B27" s="131"/>
      <c r="C27" s="131"/>
      <c r="D27" s="701"/>
      <c r="E27" s="701"/>
      <c r="F27" s="572" t="s">
        <v>238</v>
      </c>
      <c r="G27" s="368">
        <v>37789817</v>
      </c>
      <c r="H27" s="368">
        <v>38174893</v>
      </c>
      <c r="I27" s="215">
        <f t="shared" si="3"/>
        <v>5.9185054965698321E-2</v>
      </c>
      <c r="J27" s="217">
        <v>160133</v>
      </c>
      <c r="K27" s="243">
        <f t="shared" si="4"/>
        <v>4.1947203362167904E-3</v>
      </c>
      <c r="L27" s="244">
        <f t="shared" si="1"/>
        <v>1.0101899408509969</v>
      </c>
      <c r="M27" s="450"/>
      <c r="N27" s="450"/>
      <c r="O27" s="448"/>
      <c r="P27" s="481"/>
      <c r="Q27" s="256"/>
      <c r="R27" s="435"/>
      <c r="S27" s="435"/>
    </row>
    <row r="28" spans="2:19" ht="22.2" customHeight="1">
      <c r="B28" s="131"/>
      <c r="C28" s="131"/>
      <c r="D28" s="701"/>
      <c r="E28" s="701"/>
      <c r="F28" s="570" t="s">
        <v>193</v>
      </c>
      <c r="G28" s="258">
        <v>36373164</v>
      </c>
      <c r="H28" s="258">
        <v>36557861</v>
      </c>
      <c r="I28" s="215">
        <f t="shared" si="3"/>
        <v>5.6678063582610676E-2</v>
      </c>
      <c r="J28" s="571">
        <v>158198</v>
      </c>
      <c r="K28" s="243">
        <f t="shared" si="4"/>
        <v>4.3273319519432493E-3</v>
      </c>
      <c r="L28" s="244">
        <f t="shared" si="1"/>
        <v>1.005077837055913</v>
      </c>
      <c r="M28" s="498"/>
      <c r="N28" s="450"/>
      <c r="O28" s="448"/>
      <c r="P28" s="481"/>
      <c r="Q28" s="257"/>
      <c r="R28" s="435"/>
      <c r="S28" s="435"/>
    </row>
    <row r="29" spans="2:19" ht="22.2" customHeight="1">
      <c r="B29" s="131"/>
      <c r="C29" s="131"/>
      <c r="D29" s="696"/>
      <c r="E29" s="696"/>
      <c r="F29" s="513" t="s">
        <v>203</v>
      </c>
      <c r="G29" s="524">
        <v>24394223</v>
      </c>
      <c r="H29" s="524">
        <v>25153028</v>
      </c>
      <c r="I29" s="503">
        <f t="shared" si="3"/>
        <v>3.8996398620783274E-2</v>
      </c>
      <c r="J29" s="514">
        <v>50201</v>
      </c>
      <c r="K29" s="568">
        <f t="shared" si="4"/>
        <v>1.9958233259232249E-3</v>
      </c>
      <c r="L29" s="471">
        <f t="shared" si="1"/>
        <v>1.0311059302852155</v>
      </c>
      <c r="M29" s="709" t="s">
        <v>260</v>
      </c>
      <c r="N29" s="709"/>
      <c r="O29" s="448"/>
      <c r="P29" s="481"/>
      <c r="Q29" s="436"/>
      <c r="R29" s="435"/>
      <c r="S29" s="435"/>
    </row>
    <row r="30" spans="2:19" ht="23.4" customHeight="1">
      <c r="B30" s="136"/>
      <c r="C30" s="131"/>
      <c r="D30" s="240"/>
      <c r="E30" s="240"/>
      <c r="F30" s="499" t="s">
        <v>246</v>
      </c>
      <c r="G30" s="502">
        <v>3531143</v>
      </c>
      <c r="H30" s="502">
        <v>3848002</v>
      </c>
      <c r="I30" s="503">
        <f t="shared" si="3"/>
        <v>5.9658113482627725E-3</v>
      </c>
      <c r="J30" s="504">
        <v>16029</v>
      </c>
      <c r="K30" s="568">
        <f t="shared" si="4"/>
        <v>4.1655383754998047E-3</v>
      </c>
      <c r="L30" s="471">
        <f t="shared" si="1"/>
        <v>1.0897327012811433</v>
      </c>
      <c r="M30" s="709"/>
      <c r="N30" s="709"/>
      <c r="O30" s="448"/>
      <c r="P30" s="481"/>
      <c r="Q30" s="256"/>
      <c r="R30" s="435"/>
      <c r="S30" s="435"/>
    </row>
    <row r="31" spans="2:19" ht="17.399999999999999" customHeight="1">
      <c r="B31" s="131"/>
      <c r="C31" s="131"/>
      <c r="D31" s="131"/>
      <c r="E31" s="131"/>
      <c r="F31" s="131"/>
      <c r="G31" s="131"/>
      <c r="H31" s="131"/>
      <c r="I31" s="131"/>
      <c r="J31" s="131"/>
      <c r="K31" s="131"/>
      <c r="L31" s="131"/>
      <c r="M31" s="448"/>
      <c r="N31" s="448"/>
      <c r="O31" s="448"/>
      <c r="P31" s="481"/>
      <c r="Q31" s="257"/>
      <c r="R31" s="435"/>
      <c r="S31" s="435"/>
    </row>
    <row r="32" spans="2:19" ht="21.6" customHeight="1">
      <c r="B32" s="171"/>
      <c r="C32" s="171"/>
      <c r="D32" s="171"/>
      <c r="E32" s="171"/>
      <c r="F32" s="171"/>
      <c r="G32" s="171"/>
      <c r="H32" s="171"/>
      <c r="I32" s="171"/>
      <c r="J32" s="171"/>
      <c r="K32" s="171"/>
      <c r="L32" s="731" t="s">
        <v>261</v>
      </c>
      <c r="M32" s="731"/>
      <c r="N32" s="731"/>
      <c r="O32" s="448"/>
      <c r="P32" s="481"/>
      <c r="Q32" s="436"/>
      <c r="R32" s="435"/>
      <c r="S32" s="435"/>
    </row>
    <row r="33" spans="2:19" ht="21.6" customHeight="1">
      <c r="B33" s="171"/>
      <c r="C33" s="171"/>
      <c r="D33" s="171"/>
      <c r="E33" s="171"/>
      <c r="F33" s="171"/>
      <c r="G33" s="171"/>
      <c r="H33" s="171"/>
      <c r="I33" s="171"/>
      <c r="J33" s="171"/>
      <c r="K33" s="171"/>
      <c r="L33" s="731"/>
      <c r="M33" s="731"/>
      <c r="N33" s="731"/>
      <c r="O33" s="448" t="s">
        <v>205</v>
      </c>
      <c r="P33" s="481"/>
      <c r="Q33" s="256"/>
      <c r="R33" s="435"/>
      <c r="S33" s="435"/>
    </row>
    <row r="34" spans="2:19" ht="21.6" customHeight="1">
      <c r="B34" s="171"/>
      <c r="C34" s="171"/>
      <c r="D34" s="171"/>
      <c r="E34" s="171"/>
      <c r="F34" s="171"/>
      <c r="G34" s="171"/>
      <c r="H34" s="171"/>
      <c r="I34" s="171"/>
      <c r="J34" s="171"/>
      <c r="K34" s="171"/>
      <c r="L34" s="731"/>
      <c r="M34" s="731"/>
      <c r="N34" s="731"/>
      <c r="O34" s="451"/>
      <c r="P34" s="481"/>
      <c r="Q34" s="257"/>
      <c r="R34" s="435"/>
      <c r="S34" s="435"/>
    </row>
    <row r="35" spans="2:19" ht="21.6" customHeight="1">
      <c r="B35" s="171"/>
      <c r="C35" s="171"/>
      <c r="D35" s="171"/>
      <c r="E35" s="171"/>
      <c r="F35" s="171"/>
      <c r="G35" s="171"/>
      <c r="H35" s="171"/>
      <c r="I35" s="171"/>
      <c r="J35" s="171"/>
      <c r="K35" s="171"/>
      <c r="L35" s="731"/>
      <c r="M35" s="731"/>
      <c r="N35" s="731"/>
      <c r="O35" s="451"/>
      <c r="P35" s="481"/>
      <c r="Q35" s="436"/>
      <c r="R35" s="435"/>
      <c r="S35" s="435"/>
    </row>
    <row r="36" spans="2:19" ht="21.6" customHeight="1">
      <c r="B36" s="171"/>
      <c r="C36" s="171"/>
      <c r="D36" s="171"/>
      <c r="E36" s="171"/>
      <c r="F36" s="171"/>
      <c r="G36" s="171"/>
      <c r="H36" s="171"/>
      <c r="I36" s="171"/>
      <c r="J36" s="171"/>
      <c r="K36" s="171"/>
      <c r="L36" s="731"/>
      <c r="M36" s="731"/>
      <c r="N36" s="731"/>
      <c r="O36" s="451"/>
      <c r="P36" s="481"/>
      <c r="Q36" s="256"/>
      <c r="R36" s="435"/>
      <c r="S36" s="435"/>
    </row>
    <row r="37" spans="2:19" ht="21.6" customHeight="1">
      <c r="B37" s="418"/>
      <c r="C37" s="171"/>
      <c r="D37" s="171"/>
      <c r="E37" s="171"/>
      <c r="F37" s="171"/>
      <c r="G37" s="171"/>
      <c r="H37" s="171"/>
      <c r="I37" s="171"/>
      <c r="J37" s="171"/>
      <c r="K37" s="171"/>
      <c r="L37" s="731"/>
      <c r="M37" s="731"/>
      <c r="N37" s="731"/>
      <c r="O37" s="451"/>
      <c r="P37" s="532"/>
      <c r="Q37" s="257"/>
      <c r="R37" s="435"/>
      <c r="S37" s="435"/>
    </row>
    <row r="38" spans="2:19" ht="21.6" customHeight="1">
      <c r="B38" s="171"/>
      <c r="C38" s="171"/>
      <c r="D38" s="171"/>
      <c r="E38" s="171"/>
      <c r="F38" s="171"/>
      <c r="G38" s="171"/>
      <c r="H38" s="171"/>
      <c r="I38" s="171"/>
      <c r="J38" s="171"/>
      <c r="K38" s="171"/>
      <c r="L38" s="731"/>
      <c r="M38" s="731"/>
      <c r="N38" s="731"/>
      <c r="O38" s="451"/>
      <c r="P38" s="532"/>
      <c r="Q38" s="436"/>
      <c r="R38" s="435"/>
      <c r="S38" s="435"/>
    </row>
    <row r="39" spans="2:19" ht="21.6" customHeight="1">
      <c r="B39" s="171"/>
      <c r="C39" s="171"/>
      <c r="D39" s="171"/>
      <c r="E39" s="171"/>
      <c r="F39" s="171"/>
      <c r="G39" s="171"/>
      <c r="H39" s="171"/>
      <c r="I39" s="171"/>
      <c r="J39" s="171"/>
      <c r="K39" s="171"/>
      <c r="L39" s="731"/>
      <c r="M39" s="731"/>
      <c r="N39" s="731"/>
      <c r="O39" s="451"/>
      <c r="P39" s="532"/>
      <c r="Q39" s="256"/>
      <c r="R39" s="435"/>
      <c r="S39" s="435"/>
    </row>
    <row r="40" spans="2:19" ht="21.6" customHeight="1">
      <c r="B40" s="171"/>
      <c r="C40" s="171"/>
      <c r="D40" s="171"/>
      <c r="E40" s="171"/>
      <c r="F40" s="171"/>
      <c r="G40" s="171"/>
      <c r="H40" s="171"/>
      <c r="I40" s="171"/>
      <c r="J40" s="171"/>
      <c r="K40" s="171"/>
      <c r="L40" s="731"/>
      <c r="M40" s="731"/>
      <c r="N40" s="731"/>
      <c r="O40" s="451"/>
      <c r="P40" s="532"/>
      <c r="Q40" s="257"/>
      <c r="R40" s="435"/>
      <c r="S40" s="435"/>
    </row>
    <row r="41" spans="2:19" ht="21.6" customHeight="1">
      <c r="B41" s="171"/>
      <c r="C41" s="171"/>
      <c r="D41" s="171"/>
      <c r="E41" s="171"/>
      <c r="F41" s="171"/>
      <c r="G41" s="171"/>
      <c r="H41" s="171"/>
      <c r="I41" s="171"/>
      <c r="J41" s="171"/>
      <c r="K41" s="171"/>
      <c r="L41" s="731"/>
      <c r="M41" s="731"/>
      <c r="N41" s="731"/>
      <c r="O41" s="451"/>
      <c r="P41" s="532"/>
      <c r="Q41" s="436"/>
      <c r="R41" s="435"/>
      <c r="S41" s="435"/>
    </row>
    <row r="42" spans="2:19" ht="21.6" customHeight="1">
      <c r="B42" s="171"/>
      <c r="C42" s="171"/>
      <c r="D42" s="171"/>
      <c r="E42" s="171"/>
      <c r="F42" s="171"/>
      <c r="G42" s="171"/>
      <c r="H42" s="171"/>
      <c r="I42" s="171"/>
      <c r="J42" s="171"/>
      <c r="K42" s="171"/>
      <c r="L42" s="731"/>
      <c r="M42" s="731"/>
      <c r="N42" s="731"/>
      <c r="O42" s="451"/>
      <c r="P42" s="532"/>
      <c r="Q42" s="256"/>
      <c r="R42" s="435"/>
      <c r="S42" s="435"/>
    </row>
    <row r="43" spans="2:19" ht="21.6" customHeight="1">
      <c r="B43" s="131"/>
      <c r="C43" s="131"/>
      <c r="D43" s="131"/>
      <c r="E43" s="131"/>
      <c r="F43" s="131"/>
      <c r="G43" s="131"/>
      <c r="H43" s="131"/>
      <c r="I43" s="131"/>
      <c r="J43" s="131" t="s">
        <v>262</v>
      </c>
      <c r="K43" s="131"/>
      <c r="L43" s="731"/>
      <c r="M43" s="731"/>
      <c r="N43" s="731"/>
      <c r="O43" s="451"/>
      <c r="P43" s="532"/>
      <c r="Q43" s="257"/>
      <c r="R43" s="435"/>
      <c r="S43" s="435"/>
    </row>
    <row r="44" spans="2:19" ht="21.6" customHeight="1">
      <c r="B44" s="131"/>
      <c r="C44" s="131"/>
      <c r="D44" s="131"/>
      <c r="E44" s="131"/>
      <c r="F44" s="131"/>
      <c r="G44" s="131"/>
      <c r="H44" s="131"/>
      <c r="I44" s="131"/>
      <c r="J44" s="131"/>
      <c r="K44" s="131"/>
      <c r="L44" s="731"/>
      <c r="M44" s="731"/>
      <c r="N44" s="731"/>
      <c r="O44" s="451"/>
      <c r="P44" s="532"/>
      <c r="Q44" s="436"/>
      <c r="R44" s="435"/>
      <c r="S44" s="435"/>
    </row>
    <row r="45" spans="2:19" ht="32.4">
      <c r="B45" s="729" t="s">
        <v>185</v>
      </c>
      <c r="C45" s="729"/>
      <c r="D45" s="729"/>
      <c r="E45" s="729"/>
      <c r="F45" s="729"/>
      <c r="G45" s="729"/>
      <c r="H45" s="729"/>
      <c r="I45" s="142"/>
      <c r="J45" s="141"/>
      <c r="K45" s="131"/>
      <c r="L45" s="131"/>
      <c r="M45" s="131"/>
      <c r="N45" s="131"/>
      <c r="O45" s="131"/>
      <c r="P45" s="532"/>
      <c r="Q45" s="257"/>
    </row>
    <row r="46" spans="2:19" ht="18">
      <c r="B46" s="172" t="s">
        <v>138</v>
      </c>
      <c r="C46" s="131"/>
      <c r="D46" s="131"/>
      <c r="E46" s="131"/>
      <c r="F46" s="131"/>
      <c r="G46" s="131"/>
      <c r="H46" s="131"/>
      <c r="I46" s="131"/>
      <c r="J46" s="131"/>
      <c r="K46" s="131"/>
      <c r="L46" s="131"/>
      <c r="M46" s="131"/>
      <c r="N46" s="131"/>
      <c r="O46" s="131"/>
      <c r="P46" s="532"/>
      <c r="Q46" s="436"/>
    </row>
    <row r="47" spans="2:19" ht="18">
      <c r="B47" s="724" t="s">
        <v>139</v>
      </c>
      <c r="C47" s="724"/>
      <c r="D47" s="724"/>
      <c r="E47" s="724"/>
      <c r="F47" s="724"/>
      <c r="G47" s="724"/>
      <c r="H47" s="724"/>
      <c r="I47" s="724"/>
      <c r="J47" s="724"/>
      <c r="K47" s="724"/>
      <c r="L47" s="724"/>
      <c r="M47" s="724"/>
      <c r="N47" s="131"/>
      <c r="O47" s="131"/>
      <c r="P47" s="532"/>
    </row>
    <row r="48" spans="2:19" ht="18">
      <c r="B48" s="730" t="s">
        <v>140</v>
      </c>
      <c r="C48" s="730"/>
      <c r="D48" s="730"/>
      <c r="E48" s="730"/>
      <c r="F48" s="730"/>
      <c r="G48" s="730"/>
      <c r="H48" s="730"/>
      <c r="I48" s="730"/>
      <c r="J48" s="730"/>
      <c r="K48" s="730"/>
      <c r="L48" s="730"/>
      <c r="M48" s="730"/>
      <c r="N48" s="131"/>
      <c r="O48" s="131"/>
      <c r="P48" s="532"/>
    </row>
    <row r="49" spans="2:16" ht="22.5" customHeight="1">
      <c r="B49" s="726" t="s">
        <v>200</v>
      </c>
      <c r="C49" s="727"/>
      <c r="D49" s="727"/>
      <c r="E49" s="727"/>
      <c r="F49" s="727"/>
      <c r="G49" s="727"/>
      <c r="H49" s="727"/>
      <c r="I49" s="727"/>
      <c r="J49" s="727"/>
      <c r="K49" s="727"/>
      <c r="L49" s="727"/>
      <c r="M49" s="728"/>
      <c r="N49" s="725" t="s">
        <v>186</v>
      </c>
      <c r="O49" s="131"/>
      <c r="P49" s="532"/>
    </row>
    <row r="50" spans="2:16" ht="22.5" customHeight="1">
      <c r="B50" s="201" t="s">
        <v>206</v>
      </c>
      <c r="C50" s="199"/>
      <c r="D50" s="199"/>
      <c r="E50" s="199"/>
      <c r="F50" s="199"/>
      <c r="G50" s="199"/>
      <c r="H50" s="199"/>
      <c r="I50" s="199"/>
      <c r="J50" s="199"/>
      <c r="K50" s="199"/>
      <c r="L50" s="199"/>
      <c r="M50" s="200"/>
      <c r="N50" s="725"/>
      <c r="O50" s="131"/>
      <c r="P50" s="532"/>
    </row>
    <row r="51" spans="2:16" ht="18">
      <c r="B51" s="724" t="s">
        <v>196</v>
      </c>
      <c r="C51" s="724"/>
      <c r="D51" s="724"/>
      <c r="E51" s="724"/>
      <c r="F51" s="724"/>
      <c r="G51" s="724"/>
      <c r="H51" s="724"/>
      <c r="I51" s="724"/>
      <c r="J51" s="724"/>
      <c r="K51" s="724"/>
      <c r="L51" s="724"/>
      <c r="M51" s="724"/>
      <c r="N51" s="725"/>
      <c r="O51" s="131"/>
      <c r="P51" s="532"/>
    </row>
    <row r="52" spans="2:16" ht="18">
      <c r="B52" s="730" t="s">
        <v>197</v>
      </c>
      <c r="C52" s="730"/>
      <c r="D52" s="730"/>
      <c r="E52" s="730"/>
      <c r="F52" s="730"/>
      <c r="G52" s="730"/>
      <c r="H52" s="730"/>
      <c r="I52" s="730"/>
      <c r="J52" s="730"/>
      <c r="K52" s="730"/>
      <c r="L52" s="730"/>
      <c r="M52" s="730"/>
      <c r="N52" s="725"/>
      <c r="O52" s="131"/>
      <c r="P52" s="532"/>
    </row>
    <row r="53" spans="2:16" ht="18">
      <c r="B53" s="724" t="s">
        <v>198</v>
      </c>
      <c r="C53" s="724"/>
      <c r="D53" s="724"/>
      <c r="E53" s="724"/>
      <c r="F53" s="724"/>
      <c r="G53" s="724"/>
      <c r="H53" s="724"/>
      <c r="I53" s="724"/>
      <c r="J53" s="724"/>
      <c r="K53" s="724"/>
      <c r="L53" s="724"/>
      <c r="M53" s="724"/>
      <c r="N53" s="725"/>
      <c r="O53" s="131"/>
      <c r="P53" s="532"/>
    </row>
    <row r="54" spans="2:16" ht="18">
      <c r="B54" s="724" t="s">
        <v>199</v>
      </c>
      <c r="C54" s="724"/>
      <c r="D54" s="724"/>
      <c r="E54" s="724"/>
      <c r="F54" s="724"/>
      <c r="G54" s="724"/>
      <c r="H54" s="724"/>
      <c r="I54" s="724"/>
      <c r="J54" s="724"/>
      <c r="K54" s="724"/>
      <c r="L54" s="724"/>
      <c r="M54" s="724"/>
      <c r="N54" s="725"/>
      <c r="O54" s="131"/>
      <c r="P54" s="532"/>
    </row>
    <row r="55" spans="2:16" ht="18">
      <c r="B55" s="144"/>
      <c r="M55" s="131"/>
      <c r="N55" s="725"/>
      <c r="O55" s="131"/>
      <c r="P55" s="532"/>
    </row>
    <row r="56" spans="2:16" ht="17.25" customHeight="1">
      <c r="B56" s="717" t="s">
        <v>141</v>
      </c>
      <c r="C56" s="718"/>
      <c r="D56" s="718"/>
      <c r="E56" s="718"/>
      <c r="F56" s="718"/>
      <c r="G56" s="718"/>
      <c r="H56" s="718"/>
      <c r="I56" s="718"/>
      <c r="J56" s="718"/>
      <c r="K56" s="718"/>
      <c r="L56" s="718"/>
      <c r="M56" s="719"/>
      <c r="N56" s="725"/>
      <c r="O56" s="131"/>
      <c r="P56" s="532"/>
    </row>
    <row r="57" spans="2:16" ht="17.25" customHeight="1">
      <c r="B57" s="717" t="s">
        <v>142</v>
      </c>
      <c r="C57" s="718"/>
      <c r="D57" s="718"/>
      <c r="E57" s="718"/>
      <c r="F57" s="718"/>
      <c r="G57" s="718"/>
      <c r="H57" s="718"/>
      <c r="I57" s="718"/>
      <c r="J57" s="718"/>
      <c r="K57" s="718"/>
      <c r="L57" s="718"/>
      <c r="M57" s="719"/>
      <c r="N57" s="725"/>
      <c r="O57" s="131"/>
      <c r="P57" s="532"/>
    </row>
    <row r="58" spans="2:16" ht="17.25" customHeight="1">
      <c r="B58" s="717" t="s">
        <v>143</v>
      </c>
      <c r="C58" s="718"/>
      <c r="D58" s="718"/>
      <c r="E58" s="718"/>
      <c r="F58" s="718"/>
      <c r="G58" s="718"/>
      <c r="H58" s="718"/>
      <c r="I58" s="718"/>
      <c r="J58" s="718"/>
      <c r="K58" s="718"/>
      <c r="L58" s="718"/>
      <c r="M58" s="719"/>
      <c r="N58" s="725"/>
      <c r="O58" s="131"/>
      <c r="P58" s="532"/>
    </row>
    <row r="59" spans="2:16" ht="18">
      <c r="B59" s="717" t="s">
        <v>144</v>
      </c>
      <c r="C59" s="718"/>
      <c r="D59" s="718"/>
      <c r="E59" s="718"/>
      <c r="F59" s="718"/>
      <c r="G59" s="718"/>
      <c r="H59" s="718"/>
      <c r="I59" s="718"/>
      <c r="J59" s="718"/>
      <c r="K59" s="718"/>
      <c r="L59" s="718"/>
      <c r="M59" s="719"/>
      <c r="N59" s="725"/>
      <c r="O59" s="131"/>
      <c r="P59" s="532"/>
    </row>
    <row r="60" spans="2:16" ht="18">
      <c r="B60" s="717" t="s">
        <v>145</v>
      </c>
      <c r="C60" s="718"/>
      <c r="D60" s="718"/>
      <c r="E60" s="718"/>
      <c r="F60" s="718"/>
      <c r="G60" s="718"/>
      <c r="H60" s="718"/>
      <c r="I60" s="718"/>
      <c r="J60" s="718"/>
      <c r="K60" s="718"/>
      <c r="L60" s="718"/>
      <c r="M60" s="719"/>
      <c r="N60" s="725"/>
      <c r="O60" s="131"/>
      <c r="P60" s="532"/>
    </row>
    <row r="61" spans="2:16" ht="18">
      <c r="B61" s="711" t="s">
        <v>146</v>
      </c>
      <c r="C61" s="712"/>
      <c r="D61" s="712"/>
      <c r="E61" s="712"/>
      <c r="F61" s="712"/>
      <c r="G61" s="712"/>
      <c r="H61" s="712"/>
      <c r="I61" s="712"/>
      <c r="J61" s="712"/>
      <c r="K61" s="712"/>
      <c r="L61" s="712"/>
      <c r="M61" s="713"/>
      <c r="N61" s="131"/>
      <c r="O61" s="131"/>
      <c r="P61" s="532"/>
    </row>
    <row r="62" spans="2:16" ht="18">
      <c r="B62" s="714" t="s">
        <v>147</v>
      </c>
      <c r="C62" s="715"/>
      <c r="D62" s="715"/>
      <c r="E62" s="715"/>
      <c r="F62" s="715"/>
      <c r="G62" s="715"/>
      <c r="H62" s="715"/>
      <c r="I62" s="715"/>
      <c r="J62" s="715"/>
      <c r="K62" s="715"/>
      <c r="L62" s="715"/>
      <c r="M62" s="716"/>
      <c r="N62" s="131"/>
      <c r="O62" s="131"/>
      <c r="P62" s="532"/>
    </row>
    <row r="63" spans="2:16" ht="18">
      <c r="B63" s="717" t="s">
        <v>204</v>
      </c>
      <c r="C63" s="718"/>
      <c r="D63" s="718"/>
      <c r="E63" s="718"/>
      <c r="F63" s="718"/>
      <c r="G63" s="718"/>
      <c r="H63" s="718"/>
      <c r="I63" s="718"/>
      <c r="J63" s="718"/>
      <c r="K63" s="718"/>
      <c r="L63" s="718"/>
      <c r="M63" s="719"/>
      <c r="N63" s="131"/>
      <c r="O63" s="131"/>
      <c r="P63" s="533"/>
    </row>
    <row r="64" spans="2:16" ht="18">
      <c r="B64" s="144"/>
      <c r="M64" s="131"/>
      <c r="N64" s="131"/>
      <c r="O64" s="131"/>
      <c r="P64" s="481"/>
    </row>
    <row r="65" spans="1:16" ht="18.600000000000001" thickBot="1">
      <c r="B65" s="144"/>
      <c r="M65" s="131"/>
      <c r="N65" s="131"/>
      <c r="O65" s="131"/>
      <c r="P65" s="481"/>
    </row>
    <row r="66" spans="1:16" ht="20.25" customHeight="1">
      <c r="B66" s="720" t="s">
        <v>148</v>
      </c>
      <c r="C66" s="720" t="s">
        <v>149</v>
      </c>
      <c r="D66" s="720" t="s">
        <v>150</v>
      </c>
      <c r="E66" s="720" t="s">
        <v>151</v>
      </c>
      <c r="F66" s="145" t="s">
        <v>152</v>
      </c>
      <c r="G66" s="165" t="s">
        <v>212</v>
      </c>
      <c r="H66" s="722" t="s">
        <v>211</v>
      </c>
      <c r="I66" s="722" t="s">
        <v>154</v>
      </c>
      <c r="J66" s="722" t="s">
        <v>155</v>
      </c>
      <c r="K66" s="722" t="s">
        <v>187</v>
      </c>
      <c r="L66" s="720" t="s">
        <v>156</v>
      </c>
      <c r="M66" s="720" t="s">
        <v>207</v>
      </c>
      <c r="N66" s="131"/>
      <c r="O66" s="131"/>
      <c r="P66" s="481"/>
    </row>
    <row r="67" spans="1:16" ht="18.600000000000001" thickBot="1">
      <c r="B67" s="721"/>
      <c r="C67" s="721"/>
      <c r="D67" s="721"/>
      <c r="E67" s="721"/>
      <c r="F67" s="146" t="s">
        <v>153</v>
      </c>
      <c r="G67" s="166"/>
      <c r="H67" s="723"/>
      <c r="I67" s="723"/>
      <c r="J67" s="723"/>
      <c r="K67" s="723"/>
      <c r="L67" s="721"/>
      <c r="M67" s="721"/>
      <c r="N67" s="131"/>
      <c r="O67" s="131"/>
      <c r="P67" s="481"/>
    </row>
    <row r="68" spans="1:16" ht="18.600000000000001" thickBot="1">
      <c r="B68" s="147">
        <v>1</v>
      </c>
      <c r="C68" s="148" t="s">
        <v>157</v>
      </c>
      <c r="D68" s="149"/>
      <c r="E68" s="149"/>
      <c r="F68" s="149"/>
      <c r="G68" s="167"/>
      <c r="H68" s="149"/>
      <c r="I68" s="149"/>
      <c r="J68" s="149"/>
      <c r="K68" s="150" t="s">
        <v>157</v>
      </c>
      <c r="L68" s="149"/>
      <c r="M68" s="149"/>
      <c r="N68" s="131"/>
      <c r="O68" s="131"/>
      <c r="P68" s="481"/>
    </row>
    <row r="69" spans="1:16" ht="18.600000000000001" thickBot="1">
      <c r="A69" s="159" t="s">
        <v>29</v>
      </c>
      <c r="B69" s="160">
        <v>2</v>
      </c>
      <c r="C69" s="161" t="s">
        <v>157</v>
      </c>
      <c r="D69" s="162" t="s">
        <v>157</v>
      </c>
      <c r="E69" s="162" t="s">
        <v>157</v>
      </c>
      <c r="F69" s="162" t="s">
        <v>188</v>
      </c>
      <c r="G69" s="167"/>
      <c r="H69" s="149"/>
      <c r="I69" s="149"/>
      <c r="J69" s="162" t="s">
        <v>189</v>
      </c>
      <c r="K69" s="162" t="s">
        <v>157</v>
      </c>
      <c r="L69" s="149"/>
      <c r="M69" s="149"/>
      <c r="N69" s="131" t="s">
        <v>190</v>
      </c>
      <c r="O69" s="131"/>
      <c r="P69" s="481"/>
    </row>
    <row r="70" spans="1:16" ht="18.600000000000001" thickBot="1">
      <c r="A70" s="159" t="s">
        <v>21</v>
      </c>
      <c r="B70" s="160">
        <v>3</v>
      </c>
      <c r="C70" s="161" t="s">
        <v>157</v>
      </c>
      <c r="D70" s="162" t="s">
        <v>157</v>
      </c>
      <c r="E70" s="162" t="s">
        <v>157</v>
      </c>
      <c r="F70" s="162" t="s">
        <v>157</v>
      </c>
      <c r="G70" s="167"/>
      <c r="H70" s="149"/>
      <c r="I70" s="149"/>
      <c r="J70" s="162" t="s">
        <v>157</v>
      </c>
      <c r="K70" s="162" t="s">
        <v>157</v>
      </c>
      <c r="L70" s="162" t="s">
        <v>157</v>
      </c>
      <c r="M70" s="149"/>
      <c r="N70" s="131"/>
      <c r="O70" s="131"/>
      <c r="P70" s="481"/>
    </row>
    <row r="71" spans="1:16" ht="18.600000000000001" thickBot="1">
      <c r="A71" s="159" t="s">
        <v>191</v>
      </c>
      <c r="B71" s="156">
        <v>4</v>
      </c>
      <c r="C71" s="157" t="s">
        <v>157</v>
      </c>
      <c r="D71" s="158" t="s">
        <v>157</v>
      </c>
      <c r="E71" s="158" t="s">
        <v>157</v>
      </c>
      <c r="F71" s="158" t="s">
        <v>157</v>
      </c>
      <c r="G71" s="158" t="s">
        <v>157</v>
      </c>
      <c r="H71" s="158" t="s">
        <v>157</v>
      </c>
      <c r="I71" s="149" t="s">
        <v>209</v>
      </c>
      <c r="J71" s="158" t="s">
        <v>157</v>
      </c>
      <c r="K71" s="158" t="s">
        <v>157</v>
      </c>
      <c r="L71" s="158" t="s">
        <v>157</v>
      </c>
      <c r="M71" s="158" t="s">
        <v>157</v>
      </c>
      <c r="N71" t="s">
        <v>208</v>
      </c>
      <c r="O71" s="131"/>
      <c r="P71" s="481"/>
    </row>
    <row r="72" spans="1:16" ht="18.600000000000001" thickBot="1">
      <c r="A72" s="159"/>
      <c r="B72" s="160">
        <v>5</v>
      </c>
      <c r="C72" s="161" t="s">
        <v>157</v>
      </c>
      <c r="D72" s="162" t="s">
        <v>157</v>
      </c>
      <c r="E72" s="162" t="s">
        <v>157</v>
      </c>
      <c r="F72" s="162" t="s">
        <v>157</v>
      </c>
      <c r="G72" s="162" t="s">
        <v>157</v>
      </c>
      <c r="H72" s="162" t="s">
        <v>157</v>
      </c>
      <c r="I72" s="162" t="s">
        <v>157</v>
      </c>
      <c r="J72" s="162" t="s">
        <v>157</v>
      </c>
      <c r="K72" s="162" t="s">
        <v>157</v>
      </c>
      <c r="L72" s="162" t="s">
        <v>157</v>
      </c>
      <c r="M72" s="162" t="s">
        <v>157</v>
      </c>
      <c r="N72" s="131"/>
      <c r="O72" s="131"/>
      <c r="P72" s="482"/>
    </row>
    <row r="73" spans="1:16" ht="18.600000000000001" thickBot="1">
      <c r="B73" s="147">
        <v>6</v>
      </c>
      <c r="C73" s="148" t="s">
        <v>157</v>
      </c>
      <c r="D73" s="150" t="s">
        <v>157</v>
      </c>
      <c r="E73" s="150" t="s">
        <v>157</v>
      </c>
      <c r="F73" s="150" t="s">
        <v>157</v>
      </c>
      <c r="G73" s="150" t="s">
        <v>157</v>
      </c>
      <c r="H73" s="150" t="s">
        <v>157</v>
      </c>
      <c r="I73" s="150" t="s">
        <v>157</v>
      </c>
      <c r="J73" s="150" t="s">
        <v>157</v>
      </c>
      <c r="K73" s="150" t="s">
        <v>157</v>
      </c>
      <c r="L73" s="150" t="s">
        <v>157</v>
      </c>
      <c r="M73" s="150" t="s">
        <v>157</v>
      </c>
      <c r="N73" s="131"/>
      <c r="O73" s="131"/>
      <c r="P73" s="482"/>
    </row>
    <row r="74" spans="1:16" ht="18.600000000000001" thickBot="1">
      <c r="B74" s="147">
        <v>7</v>
      </c>
      <c r="C74" s="148" t="s">
        <v>157</v>
      </c>
      <c r="D74" s="150" t="s">
        <v>157</v>
      </c>
      <c r="E74" s="150" t="s">
        <v>157</v>
      </c>
      <c r="F74" s="150" t="s">
        <v>157</v>
      </c>
      <c r="G74" s="150" t="s">
        <v>157</v>
      </c>
      <c r="H74" s="150" t="s">
        <v>157</v>
      </c>
      <c r="I74" s="150" t="s">
        <v>157</v>
      </c>
      <c r="J74" s="150" t="s">
        <v>157</v>
      </c>
      <c r="K74" s="150" t="s">
        <v>157</v>
      </c>
      <c r="L74" s="150" t="s">
        <v>157</v>
      </c>
      <c r="M74" s="150" t="s">
        <v>157</v>
      </c>
      <c r="N74" s="131"/>
      <c r="O74" s="131"/>
      <c r="P74" s="482"/>
    </row>
    <row r="75" spans="1:16" ht="15.6">
      <c r="N75" s="131"/>
      <c r="O75" s="131"/>
      <c r="P75" s="482"/>
    </row>
    <row r="76" spans="1:16" ht="15.6">
      <c r="I76" t="s">
        <v>210</v>
      </c>
      <c r="N76" s="131"/>
      <c r="O76" s="131"/>
      <c r="P76" s="482"/>
    </row>
    <row r="77" spans="1:16" ht="15.6">
      <c r="N77" s="131"/>
      <c r="O77" s="131"/>
      <c r="P77" s="482"/>
    </row>
    <row r="78" spans="1:16" ht="15.6">
      <c r="P78" s="482"/>
    </row>
    <row r="79" spans="1:16" ht="15.6">
      <c r="P79" s="482"/>
    </row>
    <row r="80" spans="1:16" ht="15.6">
      <c r="P80" s="482"/>
    </row>
    <row r="81" spans="16:16" ht="15.6">
      <c r="P81" s="482"/>
    </row>
    <row r="82" spans="16:16" ht="15.6">
      <c r="P82" s="482"/>
    </row>
    <row r="83" spans="16:16" ht="15.6">
      <c r="P83" s="482"/>
    </row>
    <row r="84" spans="16:16" ht="15.6">
      <c r="P84" s="482"/>
    </row>
    <row r="85" spans="16:16" ht="15.6">
      <c r="P85" s="482"/>
    </row>
    <row r="86" spans="16:16" ht="15.6">
      <c r="P86" s="482"/>
    </row>
    <row r="87" spans="16:16" ht="15.6">
      <c r="P87" s="482"/>
    </row>
    <row r="88" spans="16:16" ht="15.6">
      <c r="P88" s="482"/>
    </row>
    <row r="89" spans="16:16" ht="15.6">
      <c r="P89" s="482"/>
    </row>
    <row r="90" spans="16:16" ht="15.6">
      <c r="P90" s="482"/>
    </row>
    <row r="91" spans="16:16" ht="15.6">
      <c r="P91" s="482"/>
    </row>
    <row r="92" spans="16:16" ht="15.6">
      <c r="P92" s="482"/>
    </row>
    <row r="93" spans="16:16" ht="15.6">
      <c r="P93" s="482"/>
    </row>
    <row r="94" spans="16:16" ht="15.6">
      <c r="P94" s="482"/>
    </row>
    <row r="95" spans="16:16" ht="15.6">
      <c r="P95" s="482"/>
    </row>
    <row r="96" spans="16:16" ht="15.6">
      <c r="P96" s="482"/>
    </row>
    <row r="97" spans="16:16" ht="15.6">
      <c r="P97" s="482"/>
    </row>
    <row r="98" spans="16:16" ht="15.6">
      <c r="P98" s="482"/>
    </row>
    <row r="99" spans="16:16" ht="15.6">
      <c r="P99" s="482"/>
    </row>
  </sheetData>
  <mergeCells count="40">
    <mergeCell ref="B45:H45"/>
    <mergeCell ref="B47:M47"/>
    <mergeCell ref="B48:M48"/>
    <mergeCell ref="B52:M52"/>
    <mergeCell ref="L32:N44"/>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D29:E29"/>
    <mergeCell ref="M14:M15"/>
    <mergeCell ref="B3:N3"/>
    <mergeCell ref="C8:L8"/>
    <mergeCell ref="C9:L9"/>
    <mergeCell ref="D12:E28"/>
    <mergeCell ref="M13:N13"/>
    <mergeCell ref="B5:N5"/>
    <mergeCell ref="B7:N7"/>
    <mergeCell ref="B6:N6"/>
    <mergeCell ref="M29:N30"/>
    <mergeCell ref="M25:N25"/>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1"/>
  <sheetViews>
    <sheetView showGridLines="0" zoomScale="80" zoomScaleNormal="80" zoomScaleSheetLayoutView="79" workbookViewId="0">
      <selection activeCell="A6" sqref="A6"/>
    </sheetView>
  </sheetViews>
  <sheetFormatPr defaultColWidth="9" defaultRowHeight="19.2"/>
  <cols>
    <col min="1" max="1" width="193.44140625" style="431" customWidth="1"/>
    <col min="2" max="2" width="11.21875" style="429" customWidth="1"/>
    <col min="3" max="3" width="27.44140625" style="429" customWidth="1"/>
    <col min="4" max="4" width="17.88671875" style="430" customWidth="1"/>
    <col min="5" max="16384" width="9" style="1"/>
  </cols>
  <sheetData>
    <row r="1" spans="1:4" s="43" customFormat="1" ht="44.25" customHeight="1" thickBot="1">
      <c r="A1" s="261" t="s">
        <v>289</v>
      </c>
      <c r="B1" s="262" t="s">
        <v>0</v>
      </c>
      <c r="C1" s="263" t="s">
        <v>1</v>
      </c>
      <c r="D1" s="428" t="s">
        <v>2</v>
      </c>
    </row>
    <row r="2" spans="1:4" s="43" customFormat="1" ht="44.25" customHeight="1" thickTop="1">
      <c r="A2" s="250" t="s">
        <v>295</v>
      </c>
      <c r="B2" s="487"/>
      <c r="C2" s="732" t="s">
        <v>297</v>
      </c>
      <c r="D2" s="488"/>
    </row>
    <row r="3" spans="1:4" s="43" customFormat="1" ht="117" customHeight="1">
      <c r="A3" s="500" t="s">
        <v>296</v>
      </c>
      <c r="B3" s="577" t="s">
        <v>298</v>
      </c>
      <c r="C3" s="733"/>
      <c r="D3" s="490">
        <v>44898</v>
      </c>
    </row>
    <row r="4" spans="1:4" s="43" customFormat="1" ht="36.6" customHeight="1" thickBot="1">
      <c r="A4" s="251" t="s">
        <v>299</v>
      </c>
      <c r="B4" s="484"/>
      <c r="C4" s="734"/>
      <c r="D4" s="492"/>
    </row>
    <row r="5" spans="1:4" s="43" customFormat="1" ht="37.950000000000003" customHeight="1" thickTop="1">
      <c r="A5" s="486" t="s">
        <v>302</v>
      </c>
      <c r="B5" s="487"/>
      <c r="C5" s="732" t="s">
        <v>306</v>
      </c>
      <c r="D5" s="505"/>
    </row>
    <row r="6" spans="1:4" s="43" customFormat="1" ht="195.6" customHeight="1">
      <c r="A6" s="489" t="s">
        <v>303</v>
      </c>
      <c r="B6" s="516" t="s">
        <v>305</v>
      </c>
      <c r="C6" s="733"/>
      <c r="D6" s="490">
        <v>44896</v>
      </c>
    </row>
    <row r="7" spans="1:4" s="43" customFormat="1" ht="37.200000000000003" customHeight="1" thickBot="1">
      <c r="A7" s="491" t="s">
        <v>304</v>
      </c>
      <c r="B7" s="484"/>
      <c r="C7" s="734"/>
      <c r="D7" s="492"/>
    </row>
    <row r="8" spans="1:4" s="43" customFormat="1" ht="44.25" customHeight="1" thickTop="1">
      <c r="A8" s="250" t="s">
        <v>309</v>
      </c>
      <c r="B8" s="743" t="s">
        <v>298</v>
      </c>
      <c r="C8" s="738" t="s">
        <v>297</v>
      </c>
      <c r="D8" s="735">
        <v>44897</v>
      </c>
    </row>
    <row r="9" spans="1:4" s="43" customFormat="1" ht="115.8" customHeight="1">
      <c r="A9" s="467" t="s">
        <v>310</v>
      </c>
      <c r="B9" s="744"/>
      <c r="C9" s="739"/>
      <c r="D9" s="736"/>
    </row>
    <row r="10" spans="1:4" s="43" customFormat="1" ht="36.6" customHeight="1" thickBot="1">
      <c r="A10" s="251" t="s">
        <v>311</v>
      </c>
      <c r="B10" s="745"/>
      <c r="C10" s="740"/>
      <c r="D10" s="737"/>
    </row>
    <row r="11" spans="1:4" s="43" customFormat="1" ht="44.25" customHeight="1">
      <c r="A11" s="250" t="s">
        <v>316</v>
      </c>
      <c r="B11" s="743" t="s">
        <v>319</v>
      </c>
      <c r="C11" s="738" t="s">
        <v>320</v>
      </c>
      <c r="D11" s="735">
        <v>44895</v>
      </c>
    </row>
    <row r="12" spans="1:4" s="43" customFormat="1" ht="145.80000000000001" customHeight="1" thickBot="1">
      <c r="A12" s="517" t="s">
        <v>317</v>
      </c>
      <c r="B12" s="744"/>
      <c r="C12" s="739"/>
      <c r="D12" s="736"/>
    </row>
    <row r="13" spans="1:4" s="43" customFormat="1" ht="36.6" customHeight="1" thickBot="1">
      <c r="A13" s="518" t="s">
        <v>318</v>
      </c>
      <c r="B13" s="745"/>
      <c r="C13" s="740"/>
      <c r="D13" s="737"/>
    </row>
    <row r="14" spans="1:4" s="43" customFormat="1" ht="46.2" customHeight="1" thickBot="1">
      <c r="A14" s="250" t="s">
        <v>321</v>
      </c>
      <c r="B14" s="246"/>
      <c r="C14" s="738" t="s">
        <v>325</v>
      </c>
      <c r="D14" s="741">
        <v>44894</v>
      </c>
    </row>
    <row r="15" spans="1:4" s="43" customFormat="1" ht="151.19999999999999" customHeight="1" thickBot="1">
      <c r="A15" s="519" t="s">
        <v>322</v>
      </c>
      <c r="B15" s="465" t="s">
        <v>324</v>
      </c>
      <c r="C15" s="739"/>
      <c r="D15" s="742"/>
    </row>
    <row r="16" spans="1:4" s="43" customFormat="1" ht="34.950000000000003" customHeight="1" thickBot="1">
      <c r="A16" s="518" t="s">
        <v>323</v>
      </c>
      <c r="B16" s="248"/>
      <c r="C16" s="740"/>
      <c r="D16" s="742"/>
    </row>
    <row r="17" spans="1:4" s="43" customFormat="1" ht="43.8" customHeight="1" thickTop="1">
      <c r="A17" s="520" t="s">
        <v>332</v>
      </c>
      <c r="B17" s="246"/>
      <c r="C17" s="732" t="s">
        <v>336</v>
      </c>
      <c r="D17" s="735">
        <v>44894</v>
      </c>
    </row>
    <row r="18" spans="1:4" s="43" customFormat="1" ht="138" customHeight="1">
      <c r="A18" s="500" t="s">
        <v>333</v>
      </c>
      <c r="B18" s="247" t="s">
        <v>335</v>
      </c>
      <c r="C18" s="733"/>
      <c r="D18" s="736"/>
    </row>
    <row r="19" spans="1:4" s="43" customFormat="1" ht="34.950000000000003" customHeight="1" thickBot="1">
      <c r="A19" s="251" t="s">
        <v>334</v>
      </c>
      <c r="B19" s="248"/>
      <c r="C19" s="734"/>
      <c r="D19" s="737"/>
    </row>
    <row r="20" spans="1:4" s="43" customFormat="1" ht="44.25" customHeight="1" thickTop="1">
      <c r="A20" s="520" t="s">
        <v>338</v>
      </c>
      <c r="B20" s="246"/>
      <c r="C20" s="732" t="s">
        <v>340</v>
      </c>
      <c r="D20" s="735">
        <v>44873</v>
      </c>
    </row>
    <row r="21" spans="1:4" s="43" customFormat="1" ht="142.80000000000001" customHeight="1">
      <c r="A21" s="500" t="s">
        <v>339</v>
      </c>
      <c r="B21" s="247" t="s">
        <v>341</v>
      </c>
      <c r="C21" s="733"/>
      <c r="D21" s="736"/>
    </row>
    <row r="22" spans="1:4" s="43" customFormat="1" ht="35.4" customHeight="1" thickBot="1">
      <c r="A22" s="251" t="s">
        <v>337</v>
      </c>
      <c r="B22" s="248"/>
      <c r="C22" s="734"/>
      <c r="D22" s="737"/>
    </row>
    <row r="23" spans="1:4" s="43" customFormat="1" ht="44.25" hidden="1" customHeight="1" thickBot="1">
      <c r="A23" s="250"/>
      <c r="B23" s="246"/>
      <c r="C23" s="738"/>
      <c r="D23" s="741"/>
    </row>
    <row r="24" spans="1:4" s="43" customFormat="1" ht="120.6" hidden="1" customHeight="1" thickBot="1">
      <c r="A24" s="507"/>
      <c r="B24" s="521"/>
      <c r="C24" s="739"/>
      <c r="D24" s="742"/>
    </row>
    <row r="25" spans="1:4" s="43" customFormat="1" ht="38.4" hidden="1" customHeight="1" thickBot="1">
      <c r="A25" s="527"/>
      <c r="B25" s="248"/>
      <c r="C25" s="740"/>
      <c r="D25" s="742"/>
    </row>
    <row r="26" spans="1:4" s="43" customFormat="1" ht="44.25" hidden="1" customHeight="1" thickBot="1">
      <c r="A26" s="457"/>
      <c r="B26" s="746"/>
      <c r="C26" s="738"/>
      <c r="D26" s="741"/>
    </row>
    <row r="27" spans="1:4" s="43" customFormat="1" ht="171.6" hidden="1" customHeight="1" thickBot="1">
      <c r="A27" s="468"/>
      <c r="B27" s="747"/>
      <c r="C27" s="739"/>
      <c r="D27" s="742"/>
    </row>
    <row r="28" spans="1:4" s="43" customFormat="1" ht="46.2" hidden="1" customHeight="1" thickBot="1">
      <c r="A28" s="278"/>
      <c r="B28" s="748"/>
      <c r="C28" s="740"/>
      <c r="D28" s="742"/>
    </row>
    <row r="29" spans="1:4" s="43" customFormat="1" ht="52.2" hidden="1" customHeight="1" thickTop="1" thickBot="1">
      <c r="A29" s="250"/>
      <c r="B29" s="246"/>
      <c r="C29" s="738"/>
      <c r="D29" s="741"/>
    </row>
    <row r="30" spans="1:4" s="43" customFormat="1" ht="299.39999999999998" hidden="1" customHeight="1" thickBot="1">
      <c r="A30" s="467"/>
      <c r="B30" s="247"/>
      <c r="C30" s="739"/>
      <c r="D30" s="742"/>
    </row>
    <row r="31" spans="1:4" s="43" customFormat="1" ht="45" hidden="1" customHeight="1" thickBot="1">
      <c r="A31" s="251"/>
      <c r="B31" s="248"/>
      <c r="C31" s="740"/>
      <c r="D31" s="742"/>
    </row>
    <row r="32" spans="1:4" s="43" customFormat="1" ht="48.6" hidden="1" customHeight="1" thickTop="1">
      <c r="A32" s="444"/>
      <c r="B32" s="751"/>
      <c r="C32" s="738"/>
      <c r="D32" s="760"/>
    </row>
    <row r="33" spans="1:4" s="43" customFormat="1" ht="225" hidden="1" customHeight="1">
      <c r="A33" s="525"/>
      <c r="B33" s="744"/>
      <c r="C33" s="739"/>
      <c r="D33" s="761"/>
    </row>
    <row r="34" spans="1:4" s="43" customFormat="1" ht="43.2" hidden="1" customHeight="1" thickBot="1">
      <c r="A34" s="437"/>
      <c r="B34" s="745"/>
      <c r="C34" s="740"/>
      <c r="D34" s="762"/>
    </row>
    <row r="35" spans="1:4" s="43" customFormat="1" ht="63.6" hidden="1" customHeight="1" thickTop="1" thickBot="1">
      <c r="A35" s="506"/>
      <c r="B35" s="746"/>
      <c r="C35" s="746"/>
      <c r="D35" s="741"/>
    </row>
    <row r="36" spans="1:4" s="43" customFormat="1" ht="244.8" hidden="1" customHeight="1" thickBot="1">
      <c r="A36" s="485"/>
      <c r="B36" s="747"/>
      <c r="C36" s="747"/>
      <c r="D36" s="742"/>
    </row>
    <row r="37" spans="1:4" s="43" customFormat="1" ht="43.2" hidden="1" customHeight="1" thickBot="1">
      <c r="A37" s="466"/>
      <c r="B37" s="748"/>
      <c r="C37" s="748"/>
      <c r="D37" s="742"/>
    </row>
    <row r="38" spans="1:4" s="43" customFormat="1" ht="48.6" hidden="1" customHeight="1" thickTop="1" thickBot="1">
      <c r="A38" s="252"/>
      <c r="B38" s="752"/>
      <c r="C38" s="757"/>
      <c r="D38" s="741"/>
    </row>
    <row r="39" spans="1:4" s="43" customFormat="1" ht="97.2" hidden="1" customHeight="1" thickBot="1">
      <c r="A39" s="749"/>
      <c r="B39" s="753"/>
      <c r="C39" s="758"/>
      <c r="D39" s="742"/>
    </row>
    <row r="40" spans="1:4" s="43" customFormat="1" ht="60.6" hidden="1" customHeight="1" thickBot="1">
      <c r="A40" s="750"/>
      <c r="B40" s="753"/>
      <c r="C40" s="758"/>
      <c r="D40" s="755"/>
    </row>
    <row r="41" spans="1:4" s="43" customFormat="1" ht="40.950000000000003" hidden="1" customHeight="1" thickBot="1">
      <c r="A41" s="458"/>
      <c r="B41" s="754"/>
      <c r="C41" s="759"/>
      <c r="D41" s="756"/>
    </row>
  </sheetData>
  <mergeCells count="31">
    <mergeCell ref="D20:D22"/>
    <mergeCell ref="D17:D19"/>
    <mergeCell ref="D23:D25"/>
    <mergeCell ref="A39:A40"/>
    <mergeCell ref="B32:B34"/>
    <mergeCell ref="C32:C34"/>
    <mergeCell ref="B38:B41"/>
    <mergeCell ref="C17:C19"/>
    <mergeCell ref="C23:C25"/>
    <mergeCell ref="C20:C22"/>
    <mergeCell ref="B26:B28"/>
    <mergeCell ref="B35:B37"/>
    <mergeCell ref="D38:D41"/>
    <mergeCell ref="C38:C41"/>
    <mergeCell ref="D32:D34"/>
    <mergeCell ref="C26:C28"/>
    <mergeCell ref="D26:D28"/>
    <mergeCell ref="C35:C37"/>
    <mergeCell ref="D35:D37"/>
    <mergeCell ref="C29:C31"/>
    <mergeCell ref="D29:D31"/>
    <mergeCell ref="C2:C4"/>
    <mergeCell ref="D8:D10"/>
    <mergeCell ref="C14:C16"/>
    <mergeCell ref="D14:D16"/>
    <mergeCell ref="B11:B13"/>
    <mergeCell ref="C11:C13"/>
    <mergeCell ref="D11:D13"/>
    <mergeCell ref="C5:C7"/>
    <mergeCell ref="B8:B10"/>
    <mergeCell ref="C8:C10"/>
  </mergeCells>
  <phoneticPr fontId="16"/>
  <hyperlinks>
    <hyperlink ref="A4" r:id="rId1" xr:uid="{C69D3198-C380-4762-90C9-2B68EE89A1C0}"/>
    <hyperlink ref="A7" r:id="rId2" xr:uid="{2DCB18E0-CB75-470E-BC1C-3662A6874423}"/>
    <hyperlink ref="A10" r:id="rId3" xr:uid="{30781F59-7DD7-4B33-A94E-6AF7A2413EA1}"/>
    <hyperlink ref="A13" r:id="rId4" xr:uid="{3FAD8A28-C88E-4532-80CB-84771C082799}"/>
    <hyperlink ref="A16" r:id="rId5" xr:uid="{7BEC484E-6DD3-4799-96FD-AC106D5420A7}"/>
    <hyperlink ref="A19" r:id="rId6" xr:uid="{5343DABA-2851-4ADA-98EB-FC912F00A878}"/>
    <hyperlink ref="A22" r:id="rId7" xr:uid="{BFB944AF-69D5-4664-9382-7064EBA7E933}"/>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dimension ref="A1:C44"/>
  <sheetViews>
    <sheetView defaultGridColor="0" view="pageBreakPreview" colorId="56" zoomScale="83" zoomScaleNormal="66" zoomScaleSheetLayoutView="83" workbookViewId="0">
      <selection activeCell="A4" sqref="A4"/>
    </sheetView>
  </sheetViews>
  <sheetFormatPr defaultColWidth="9" defaultRowHeight="19.2"/>
  <cols>
    <col min="1" max="1" width="213.21875" style="454" customWidth="1"/>
    <col min="2" max="2" width="18" style="197" customWidth="1"/>
    <col min="3" max="3" width="20.109375" style="198" customWidth="1"/>
    <col min="4" max="16384" width="9" style="39"/>
  </cols>
  <sheetData>
    <row r="1" spans="1:3" ht="58.95" customHeight="1" thickBot="1">
      <c r="A1" s="38" t="s">
        <v>290</v>
      </c>
      <c r="B1" s="412" t="s">
        <v>24</v>
      </c>
      <c r="C1" s="413" t="s">
        <v>2</v>
      </c>
    </row>
    <row r="2" spans="1:3" ht="48" customHeight="1">
      <c r="A2" s="416" t="s">
        <v>342</v>
      </c>
      <c r="B2" s="246"/>
      <c r="C2" s="459"/>
    </row>
    <row r="3" spans="1:3" ht="376.8" customHeight="1">
      <c r="A3" s="548" t="s">
        <v>362</v>
      </c>
      <c r="B3" s="465" t="s">
        <v>363</v>
      </c>
      <c r="C3" s="414">
        <v>44897</v>
      </c>
    </row>
    <row r="4" spans="1:3" ht="39.75" customHeight="1" thickBot="1">
      <c r="A4" s="207" t="s">
        <v>354</v>
      </c>
      <c r="B4" s="248"/>
      <c r="C4" s="461"/>
    </row>
    <row r="5" spans="1:3" ht="45.6" customHeight="1">
      <c r="A5" s="416" t="s">
        <v>343</v>
      </c>
      <c r="B5" s="246"/>
      <c r="C5" s="459"/>
    </row>
    <row r="6" spans="1:3" ht="222.6" customHeight="1">
      <c r="A6" s="546" t="s">
        <v>364</v>
      </c>
      <c r="B6" s="247" t="s">
        <v>365</v>
      </c>
      <c r="C6" s="460">
        <v>44895</v>
      </c>
    </row>
    <row r="7" spans="1:3" ht="44.4" customHeight="1" thickBot="1">
      <c r="A7" s="462" t="s">
        <v>353</v>
      </c>
      <c r="B7" s="248"/>
      <c r="C7" s="461"/>
    </row>
    <row r="8" spans="1:3" ht="42" customHeight="1">
      <c r="A8" s="416" t="s">
        <v>344</v>
      </c>
      <c r="B8" s="246"/>
      <c r="C8" s="459"/>
    </row>
    <row r="9" spans="1:3" ht="300" customHeight="1" thickBot="1">
      <c r="A9" s="547" t="s">
        <v>367</v>
      </c>
      <c r="B9" s="415" t="s">
        <v>368</v>
      </c>
      <c r="C9" s="460">
        <v>44895</v>
      </c>
    </row>
    <row r="10" spans="1:3" ht="36" customHeight="1" thickBot="1">
      <c r="A10" s="462" t="s">
        <v>366</v>
      </c>
      <c r="B10" s="415"/>
      <c r="C10" s="461"/>
    </row>
    <row r="11" spans="1:3" ht="52.2" customHeight="1">
      <c r="A11" s="175" t="s">
        <v>345</v>
      </c>
      <c r="B11" s="189"/>
      <c r="C11" s="190"/>
    </row>
    <row r="12" spans="1:3" ht="273" customHeight="1">
      <c r="A12" s="546" t="s">
        <v>369</v>
      </c>
      <c r="B12" s="496" t="s">
        <v>368</v>
      </c>
      <c r="C12" s="191">
        <v>44896</v>
      </c>
    </row>
    <row r="13" spans="1:3" ht="36" customHeight="1" thickBot="1">
      <c r="A13" s="462" t="s">
        <v>355</v>
      </c>
      <c r="B13" s="192"/>
      <c r="C13" s="193"/>
    </row>
    <row r="14" spans="1:3" ht="50.4" customHeight="1">
      <c r="A14" s="445" t="s">
        <v>346</v>
      </c>
      <c r="B14" s="194"/>
      <c r="C14" s="191"/>
    </row>
    <row r="15" spans="1:3" ht="396" customHeight="1">
      <c r="A15" s="547" t="s">
        <v>370</v>
      </c>
      <c r="B15" s="194" t="s">
        <v>365</v>
      </c>
      <c r="C15" s="191">
        <v>44896</v>
      </c>
    </row>
    <row r="16" spans="1:3" ht="34.200000000000003" customHeight="1" thickBot="1">
      <c r="A16" s="462" t="s">
        <v>356</v>
      </c>
      <c r="B16" s="192"/>
      <c r="C16" s="193"/>
    </row>
    <row r="17" spans="1:3" ht="45" customHeight="1">
      <c r="A17" s="175" t="s">
        <v>347</v>
      </c>
      <c r="B17" s="189"/>
      <c r="C17" s="190"/>
    </row>
    <row r="18" spans="1:3" ht="279" customHeight="1">
      <c r="A18" s="546" t="s">
        <v>371</v>
      </c>
      <c r="B18" s="496" t="s">
        <v>377</v>
      </c>
      <c r="C18" s="191">
        <v>44883</v>
      </c>
    </row>
    <row r="19" spans="1:3" ht="34.200000000000003" customHeight="1" thickBot="1">
      <c r="A19" s="462" t="s">
        <v>357</v>
      </c>
      <c r="B19" s="192"/>
      <c r="C19" s="193"/>
    </row>
    <row r="20" spans="1:3" ht="43.2" customHeight="1">
      <c r="A20" s="445" t="s">
        <v>348</v>
      </c>
      <c r="B20" s="194"/>
      <c r="C20" s="191"/>
    </row>
    <row r="21" spans="1:3" ht="145.80000000000001" customHeight="1">
      <c r="A21" s="546" t="s">
        <v>372</v>
      </c>
      <c r="B21" s="478" t="s">
        <v>365</v>
      </c>
      <c r="C21" s="191">
        <v>44894</v>
      </c>
    </row>
    <row r="22" spans="1:3" ht="32.4" customHeight="1" thickBot="1">
      <c r="A22" s="462" t="s">
        <v>358</v>
      </c>
      <c r="B22" s="192"/>
      <c r="C22" s="193"/>
    </row>
    <row r="23" spans="1:3" ht="54" customHeight="1">
      <c r="A23" s="175" t="s">
        <v>349</v>
      </c>
      <c r="B23" s="189"/>
      <c r="C23" s="190"/>
    </row>
    <row r="24" spans="1:3" ht="276.60000000000002" customHeight="1">
      <c r="A24" s="540" t="s">
        <v>376</v>
      </c>
      <c r="B24" s="469" t="s">
        <v>377</v>
      </c>
      <c r="C24" s="191"/>
    </row>
    <row r="25" spans="1:3" ht="35.4" customHeight="1" thickBot="1">
      <c r="A25" s="462" t="s">
        <v>359</v>
      </c>
      <c r="B25" s="192"/>
      <c r="C25" s="193"/>
    </row>
    <row r="26" spans="1:3" ht="48" customHeight="1">
      <c r="A26" s="175" t="s">
        <v>350</v>
      </c>
      <c r="B26" s="189"/>
      <c r="C26" s="190"/>
    </row>
    <row r="27" spans="1:3" ht="384" customHeight="1">
      <c r="A27" s="545" t="s">
        <v>373</v>
      </c>
      <c r="B27" s="766" t="s">
        <v>377</v>
      </c>
      <c r="C27" s="768"/>
    </row>
    <row r="28" spans="1:3" ht="40.200000000000003" customHeight="1" thickBot="1">
      <c r="A28" s="544" t="s">
        <v>360</v>
      </c>
      <c r="B28" s="767"/>
      <c r="C28" s="769"/>
    </row>
    <row r="29" spans="1:3" s="543" customFormat="1" ht="48.6" customHeight="1">
      <c r="A29" s="445" t="s">
        <v>351</v>
      </c>
      <c r="B29" s="194"/>
      <c r="C29" s="191"/>
    </row>
    <row r="30" spans="1:3" ht="325.2" customHeight="1">
      <c r="A30" s="540" t="s">
        <v>378</v>
      </c>
      <c r="B30" s="194" t="s">
        <v>379</v>
      </c>
      <c r="C30" s="191">
        <v>44884</v>
      </c>
    </row>
    <row r="31" spans="1:3" ht="34.200000000000003" customHeight="1" thickBot="1">
      <c r="A31" s="462" t="s">
        <v>361</v>
      </c>
      <c r="B31" s="192"/>
      <c r="C31" s="193"/>
    </row>
    <row r="32" spans="1:3" ht="48.6" customHeight="1">
      <c r="A32" s="175" t="s">
        <v>352</v>
      </c>
      <c r="B32" s="189"/>
      <c r="C32" s="190"/>
    </row>
    <row r="33" spans="1:3" ht="333" customHeight="1">
      <c r="A33" s="540" t="s">
        <v>375</v>
      </c>
      <c r="B33" s="542" t="s">
        <v>380</v>
      </c>
      <c r="C33" s="191">
        <v>44883</v>
      </c>
    </row>
    <row r="34" spans="1:3" ht="48.6" customHeight="1" thickBot="1">
      <c r="A34" s="462" t="s">
        <v>374</v>
      </c>
      <c r="B34" s="192"/>
      <c r="C34" s="193"/>
    </row>
    <row r="35" spans="1:3" ht="48.6" hidden="1" customHeight="1">
      <c r="A35" s="445"/>
      <c r="B35" s="194"/>
      <c r="C35" s="191"/>
    </row>
    <row r="36" spans="1:3" ht="96" hidden="1" customHeight="1">
      <c r="A36" s="540"/>
      <c r="B36" s="541"/>
      <c r="C36" s="191"/>
    </row>
    <row r="37" spans="1:3" ht="48.6" hidden="1" customHeight="1" thickBot="1">
      <c r="A37" s="462"/>
      <c r="B37" s="192"/>
      <c r="C37" s="193"/>
    </row>
    <row r="38" spans="1:3" ht="48.6" hidden="1" customHeight="1">
      <c r="A38" s="175"/>
      <c r="B38" s="189"/>
      <c r="C38" s="190"/>
    </row>
    <row r="39" spans="1:3" ht="48.6" hidden="1" customHeight="1">
      <c r="A39" s="540"/>
      <c r="B39" s="469"/>
      <c r="C39" s="191"/>
    </row>
    <row r="40" spans="1:3" ht="48.6" hidden="1" customHeight="1" thickBot="1">
      <c r="A40" s="462"/>
      <c r="B40" s="192"/>
      <c r="C40" s="193"/>
    </row>
    <row r="41" spans="1:3" ht="48.6" customHeight="1" thickBot="1">
      <c r="A41" s="483"/>
      <c r="B41" s="195"/>
      <c r="C41" s="196"/>
    </row>
    <row r="42" spans="1:3" ht="37.799999999999997" customHeight="1">
      <c r="A42" s="763" t="s">
        <v>28</v>
      </c>
      <c r="B42" s="763"/>
      <c r="C42" s="763"/>
    </row>
    <row r="43" spans="1:3" ht="46.2" customHeight="1">
      <c r="A43" s="764" t="s">
        <v>27</v>
      </c>
      <c r="B43" s="765"/>
      <c r="C43" s="765"/>
    </row>
    <row r="44" spans="1:3">
      <c r="A44" s="454" t="s">
        <v>21</v>
      </c>
    </row>
  </sheetData>
  <mergeCells count="4">
    <mergeCell ref="A42:C42"/>
    <mergeCell ref="A43:C43"/>
    <mergeCell ref="B27:B28"/>
    <mergeCell ref="C27:C28"/>
  </mergeCells>
  <phoneticPr fontId="106"/>
  <hyperlinks>
    <hyperlink ref="A7" r:id="rId1" xr:uid="{8DA2CBB4-C820-4A63-BD58-D4B3F69E9B45}"/>
    <hyperlink ref="A4" r:id="rId2" xr:uid="{3D2EFE80-0862-4532-ADD1-3B4DE9B23268}"/>
    <hyperlink ref="A13" r:id="rId3" xr:uid="{9F976B68-4B6E-43D8-B338-62E90BCC4622}"/>
    <hyperlink ref="A16" r:id="rId4" xr:uid="{EE3F7DC7-FBCF-44BE-A03E-449081BD2612}"/>
    <hyperlink ref="A19" r:id="rId5" xr:uid="{E4271438-6E2A-4F48-A214-C0BD6BD3CA43}"/>
    <hyperlink ref="A22" r:id="rId6" xr:uid="{FAAF8B09-2463-48E8-B608-6245E06946AB}"/>
    <hyperlink ref="A25" r:id="rId7" xr:uid="{C9F7605F-18C3-499E-915C-929C349CE114}"/>
    <hyperlink ref="A28" r:id="rId8" xr:uid="{49B66DC9-C46B-4F7D-9E96-FA1F29CD1692}"/>
    <hyperlink ref="A31" r:id="rId9" xr:uid="{CF9C7430-31C5-4274-BD48-9F9011E0ECE8}"/>
    <hyperlink ref="A10" r:id="rId10" xr:uid="{01DDF75B-22BE-4407-B41E-E8CA009ACA42}"/>
    <hyperlink ref="A34" r:id="rId11" xr:uid="{F6B03643-FB86-471D-8D22-C1AF3014AF79}"/>
  </hyperlinks>
  <pageMargins left="0.74803149606299213" right="0.74803149606299213" top="0.98425196850393704" bottom="0.98425196850393704" header="0.51181102362204722" footer="0.51181102362204722"/>
  <pageSetup paperSize="9" scale="16" fitToHeight="3" orientation="portrait" r:id="rId12"/>
  <headerFooter alignWithMargins="0"/>
  <rowBreaks count="1" manualBreakCount="1">
    <brk id="41"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tabColor indexed="46"/>
  </sheetPr>
  <dimension ref="A1:AE38"/>
  <sheetViews>
    <sheetView topLeftCell="A4" zoomScale="94" zoomScaleNormal="94" zoomScaleSheetLayoutView="100" workbookViewId="0">
      <selection activeCell="AE27" sqref="AE27"/>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72" t="s">
        <v>3</v>
      </c>
      <c r="B1" s="773"/>
      <c r="C1" s="773"/>
      <c r="D1" s="773"/>
      <c r="E1" s="773"/>
      <c r="F1" s="773"/>
      <c r="G1" s="773"/>
      <c r="H1" s="773"/>
      <c r="I1" s="773"/>
      <c r="J1" s="773"/>
      <c r="K1" s="773"/>
      <c r="L1" s="773"/>
      <c r="M1" s="773"/>
      <c r="N1" s="774"/>
      <c r="P1" s="775" t="s">
        <v>4</v>
      </c>
      <c r="Q1" s="776"/>
      <c r="R1" s="776"/>
      <c r="S1" s="776"/>
      <c r="T1" s="776"/>
      <c r="U1" s="776"/>
      <c r="V1" s="776"/>
      <c r="W1" s="776"/>
      <c r="X1" s="776"/>
      <c r="Y1" s="776"/>
      <c r="Z1" s="776"/>
      <c r="AA1" s="776"/>
      <c r="AB1" s="776"/>
      <c r="AC1" s="777"/>
    </row>
    <row r="2" spans="1:29" ht="18" customHeight="1" thickBot="1">
      <c r="A2" s="778" t="s">
        <v>5</v>
      </c>
      <c r="B2" s="779"/>
      <c r="C2" s="779"/>
      <c r="D2" s="779"/>
      <c r="E2" s="779"/>
      <c r="F2" s="779"/>
      <c r="G2" s="779"/>
      <c r="H2" s="779"/>
      <c r="I2" s="779"/>
      <c r="J2" s="779"/>
      <c r="K2" s="779"/>
      <c r="L2" s="779"/>
      <c r="M2" s="779"/>
      <c r="N2" s="780"/>
      <c r="P2" s="781" t="s">
        <v>6</v>
      </c>
      <c r="Q2" s="779"/>
      <c r="R2" s="779"/>
      <c r="S2" s="779"/>
      <c r="T2" s="779"/>
      <c r="U2" s="779"/>
      <c r="V2" s="779"/>
      <c r="W2" s="779"/>
      <c r="X2" s="779"/>
      <c r="Y2" s="779"/>
      <c r="Z2" s="779"/>
      <c r="AA2" s="779"/>
      <c r="AB2" s="779"/>
      <c r="AC2" s="782"/>
    </row>
    <row r="3" spans="1:29" ht="13.8" thickBot="1">
      <c r="A3" s="6"/>
      <c r="B3" s="214" t="s">
        <v>233</v>
      </c>
      <c r="C3" s="214" t="s">
        <v>7</v>
      </c>
      <c r="D3" s="214" t="s">
        <v>8</v>
      </c>
      <c r="E3" s="214" t="s">
        <v>9</v>
      </c>
      <c r="F3" s="214" t="s">
        <v>10</v>
      </c>
      <c r="G3" s="214" t="s">
        <v>11</v>
      </c>
      <c r="H3" s="214" t="s">
        <v>12</v>
      </c>
      <c r="I3" s="214" t="s">
        <v>13</v>
      </c>
      <c r="J3" s="214" t="s">
        <v>14</v>
      </c>
      <c r="K3" s="214" t="s">
        <v>15</v>
      </c>
      <c r="L3" s="204" t="s">
        <v>16</v>
      </c>
      <c r="M3" s="214" t="s">
        <v>17</v>
      </c>
      <c r="N3" s="7" t="s">
        <v>18</v>
      </c>
      <c r="P3" s="8"/>
      <c r="Q3" s="214" t="s">
        <v>233</v>
      </c>
      <c r="R3" s="214" t="s">
        <v>7</v>
      </c>
      <c r="S3" s="214" t="s">
        <v>8</v>
      </c>
      <c r="T3" s="214" t="s">
        <v>9</v>
      </c>
      <c r="U3" s="214" t="s">
        <v>10</v>
      </c>
      <c r="V3" s="214" t="s">
        <v>11</v>
      </c>
      <c r="W3" s="214" t="s">
        <v>12</v>
      </c>
      <c r="X3" s="214" t="s">
        <v>13</v>
      </c>
      <c r="Y3" s="214" t="s">
        <v>14</v>
      </c>
      <c r="Z3" s="214" t="s">
        <v>15</v>
      </c>
      <c r="AA3" s="204" t="s">
        <v>16</v>
      </c>
      <c r="AB3" s="214" t="s">
        <v>17</v>
      </c>
      <c r="AC3" s="9" t="s">
        <v>19</v>
      </c>
    </row>
    <row r="4" spans="1:29" ht="19.8" thickBot="1">
      <c r="A4" s="366" t="s">
        <v>231</v>
      </c>
      <c r="B4" s="329">
        <f>AVERAGE(B8:B17)</f>
        <v>65.400000000000006</v>
      </c>
      <c r="C4" s="329">
        <f t="shared" ref="C4:M4" si="0">AVERAGE(C7:C17)</f>
        <v>55.545454545454547</v>
      </c>
      <c r="D4" s="329">
        <f t="shared" si="0"/>
        <v>64.454545454545453</v>
      </c>
      <c r="E4" s="329">
        <f t="shared" si="0"/>
        <v>102.45454545454545</v>
      </c>
      <c r="F4" s="329">
        <f t="shared" si="0"/>
        <v>184.81818181818181</v>
      </c>
      <c r="G4" s="329">
        <f t="shared" si="0"/>
        <v>405.27272727272725</v>
      </c>
      <c r="H4" s="329">
        <f t="shared" si="0"/>
        <v>614.90909090909088</v>
      </c>
      <c r="I4" s="329">
        <f t="shared" si="0"/>
        <v>875.18181818181813</v>
      </c>
      <c r="J4" s="329">
        <f t="shared" si="0"/>
        <v>564.5454545454545</v>
      </c>
      <c r="K4" s="329">
        <f t="shared" si="0"/>
        <v>362.63636363636363</v>
      </c>
      <c r="L4" s="329">
        <f t="shared" si="0"/>
        <v>206</v>
      </c>
      <c r="M4" s="329">
        <f t="shared" si="0"/>
        <v>131.5</v>
      </c>
      <c r="N4" s="329">
        <f>SUM(B4:M4)</f>
        <v>3632.7181818181816</v>
      </c>
      <c r="O4" s="11"/>
      <c r="P4" s="10" t="str">
        <f>+A4</f>
        <v>12-21年月平均</v>
      </c>
      <c r="Q4" s="329">
        <f t="shared" ref="Q4:AB4" si="1">AVERAGE(Q8:Q17)</f>
        <v>9.6999999999999993</v>
      </c>
      <c r="R4" s="329">
        <f t="shared" si="1"/>
        <v>9.9</v>
      </c>
      <c r="S4" s="329">
        <f t="shared" si="1"/>
        <v>15.1</v>
      </c>
      <c r="T4" s="329">
        <f t="shared" si="1"/>
        <v>7.5</v>
      </c>
      <c r="U4" s="329">
        <f t="shared" si="1"/>
        <v>10.7</v>
      </c>
      <c r="V4" s="329">
        <f t="shared" si="1"/>
        <v>9.9</v>
      </c>
      <c r="W4" s="329">
        <f t="shared" si="1"/>
        <v>8.9</v>
      </c>
      <c r="X4" s="329">
        <f t="shared" ref="X4:AA4" si="2">AVERAGE(X7:X17)</f>
        <v>11.545454545454545</v>
      </c>
      <c r="Y4" s="329">
        <f t="shared" si="2"/>
        <v>9.9090909090909083</v>
      </c>
      <c r="Z4" s="329">
        <f t="shared" si="2"/>
        <v>19.818181818181817</v>
      </c>
      <c r="AA4" s="329">
        <f t="shared" si="2"/>
        <v>11.636363636363637</v>
      </c>
      <c r="AB4" s="329">
        <f t="shared" si="1"/>
        <v>13.2</v>
      </c>
      <c r="AC4" s="329">
        <f>SUM(Q4:AB4)</f>
        <v>137.80909090909091</v>
      </c>
    </row>
    <row r="5" spans="1:29" ht="13.8" thickBot="1">
      <c r="A5" s="370"/>
      <c r="B5" s="370"/>
      <c r="C5" s="125"/>
      <c r="D5" s="125"/>
      <c r="E5" s="125"/>
      <c r="F5" s="125"/>
      <c r="G5" s="125"/>
      <c r="H5" s="125"/>
      <c r="I5" s="125"/>
      <c r="J5" s="125"/>
      <c r="K5" s="125"/>
      <c r="L5" s="12" t="s">
        <v>20</v>
      </c>
      <c r="M5" s="331"/>
      <c r="N5" s="331"/>
      <c r="O5" s="130"/>
      <c r="P5" s="206"/>
      <c r="Q5" s="206"/>
      <c r="R5" s="125"/>
      <c r="S5" s="125"/>
      <c r="T5" s="125"/>
      <c r="U5" s="125"/>
      <c r="V5" s="125"/>
      <c r="W5" s="125"/>
      <c r="X5" s="125"/>
      <c r="Y5" s="125"/>
      <c r="Z5" s="125"/>
      <c r="AA5" s="12" t="s">
        <v>20</v>
      </c>
      <c r="AB5" s="331"/>
      <c r="AC5" s="331"/>
    </row>
    <row r="6" spans="1:29" ht="13.8" thickBot="1">
      <c r="A6" s="203"/>
      <c r="B6" s="203"/>
      <c r="C6" s="409"/>
      <c r="D6" s="409"/>
      <c r="E6" s="409"/>
      <c r="F6" s="409"/>
      <c r="G6" s="409"/>
      <c r="H6" s="409"/>
      <c r="I6" s="409"/>
      <c r="J6" s="409"/>
      <c r="K6" s="409"/>
      <c r="L6" s="267">
        <v>45</v>
      </c>
      <c r="M6" s="330"/>
      <c r="N6" s="331"/>
      <c r="O6" s="11"/>
      <c r="P6" s="206"/>
      <c r="Q6" s="206"/>
      <c r="R6" s="409"/>
      <c r="S6" s="409"/>
      <c r="T6" s="409"/>
      <c r="U6" s="409"/>
      <c r="V6" s="409"/>
      <c r="W6" s="409"/>
      <c r="X6" s="409"/>
      <c r="Y6" s="409"/>
      <c r="Z6" s="409"/>
      <c r="AA6" s="267">
        <v>0</v>
      </c>
      <c r="AB6" s="125"/>
      <c r="AC6" s="331"/>
    </row>
    <row r="7" spans="1:29" ht="18" customHeight="1" thickBot="1">
      <c r="A7" s="371" t="s">
        <v>232</v>
      </c>
      <c r="B7" s="396">
        <v>81</v>
      </c>
      <c r="C7" s="397">
        <v>39</v>
      </c>
      <c r="D7" s="397">
        <v>72</v>
      </c>
      <c r="E7" s="508">
        <v>89</v>
      </c>
      <c r="F7" s="508">
        <v>258</v>
      </c>
      <c r="G7" s="508">
        <v>416</v>
      </c>
      <c r="H7" s="508">
        <v>554</v>
      </c>
      <c r="I7" s="508">
        <v>568</v>
      </c>
      <c r="J7" s="508">
        <v>576</v>
      </c>
      <c r="K7" s="508">
        <v>325</v>
      </c>
      <c r="L7" s="508">
        <v>158</v>
      </c>
      <c r="M7" s="330"/>
      <c r="N7" s="205">
        <f t="shared" ref="N7:N18" si="3">SUM(B7:M7)</f>
        <v>3136</v>
      </c>
      <c r="O7" s="135" t="s">
        <v>21</v>
      </c>
      <c r="P7" s="371" t="s">
        <v>232</v>
      </c>
      <c r="Q7" s="396">
        <v>0</v>
      </c>
      <c r="R7" s="397">
        <v>5</v>
      </c>
      <c r="S7" s="397">
        <v>4</v>
      </c>
      <c r="T7" s="397">
        <v>1</v>
      </c>
      <c r="U7" s="397">
        <v>1</v>
      </c>
      <c r="V7" s="397">
        <v>1</v>
      </c>
      <c r="W7" s="397">
        <v>1</v>
      </c>
      <c r="X7" s="397">
        <v>1</v>
      </c>
      <c r="Y7" s="396">
        <v>0</v>
      </c>
      <c r="Z7" s="396">
        <v>0</v>
      </c>
      <c r="AA7" s="396">
        <v>0</v>
      </c>
      <c r="AB7" s="330"/>
      <c r="AC7" s="205">
        <f t="shared" ref="AC7:AC18" si="4">SUM(Q7:AB7)</f>
        <v>14</v>
      </c>
    </row>
    <row r="8" spans="1:29" ht="18" customHeight="1" thickBot="1">
      <c r="A8" s="371" t="s">
        <v>202</v>
      </c>
      <c r="B8" s="394">
        <v>81</v>
      </c>
      <c r="C8" s="394">
        <v>48</v>
      </c>
      <c r="D8" s="395">
        <v>71</v>
      </c>
      <c r="E8" s="394">
        <v>128</v>
      </c>
      <c r="F8" s="394">
        <v>171</v>
      </c>
      <c r="G8" s="394">
        <v>350</v>
      </c>
      <c r="H8" s="394">
        <v>569</v>
      </c>
      <c r="I8" s="394">
        <v>553</v>
      </c>
      <c r="J8" s="394">
        <v>458</v>
      </c>
      <c r="K8" s="394">
        <v>306</v>
      </c>
      <c r="L8" s="394">
        <v>220</v>
      </c>
      <c r="M8" s="395">
        <v>229</v>
      </c>
      <c r="N8" s="388">
        <f t="shared" si="3"/>
        <v>3184</v>
      </c>
      <c r="O8" s="369"/>
      <c r="P8" s="372" t="s">
        <v>201</v>
      </c>
      <c r="Q8" s="398">
        <v>1</v>
      </c>
      <c r="R8" s="398">
        <v>2</v>
      </c>
      <c r="S8" s="398">
        <v>1</v>
      </c>
      <c r="T8" s="398">
        <v>0</v>
      </c>
      <c r="U8" s="398">
        <v>0</v>
      </c>
      <c r="V8" s="398">
        <v>0</v>
      </c>
      <c r="W8" s="398">
        <v>1</v>
      </c>
      <c r="X8" s="398">
        <v>1</v>
      </c>
      <c r="Y8" s="398">
        <v>0</v>
      </c>
      <c r="Z8" s="398">
        <v>1</v>
      </c>
      <c r="AA8" s="398">
        <v>0</v>
      </c>
      <c r="AB8" s="398">
        <v>0</v>
      </c>
      <c r="AC8" s="399">
        <f t="shared" si="4"/>
        <v>7</v>
      </c>
    </row>
    <row r="9" spans="1:29" ht="18" customHeight="1" thickBot="1">
      <c r="A9" s="372" t="s">
        <v>136</v>
      </c>
      <c r="B9" s="264">
        <v>112</v>
      </c>
      <c r="C9" s="264">
        <v>85</v>
      </c>
      <c r="D9" s="264">
        <v>60</v>
      </c>
      <c r="E9" s="264">
        <v>97</v>
      </c>
      <c r="F9" s="264">
        <v>95</v>
      </c>
      <c r="G9" s="264">
        <v>305</v>
      </c>
      <c r="H9" s="264">
        <v>544</v>
      </c>
      <c r="I9" s="264">
        <v>449</v>
      </c>
      <c r="J9" s="264">
        <v>475</v>
      </c>
      <c r="K9" s="264">
        <v>505</v>
      </c>
      <c r="L9" s="264">
        <v>219</v>
      </c>
      <c r="M9" s="265">
        <v>98</v>
      </c>
      <c r="N9" s="387">
        <f t="shared" si="3"/>
        <v>3044</v>
      </c>
      <c r="O9" s="135"/>
      <c r="P9" s="372" t="s">
        <v>136</v>
      </c>
      <c r="Q9" s="332">
        <v>16</v>
      </c>
      <c r="R9" s="332">
        <v>1</v>
      </c>
      <c r="S9" s="332">
        <v>19</v>
      </c>
      <c r="T9" s="330">
        <v>3</v>
      </c>
      <c r="U9" s="330">
        <v>13</v>
      </c>
      <c r="V9" s="330">
        <v>1</v>
      </c>
      <c r="W9" s="330">
        <v>2</v>
      </c>
      <c r="X9" s="330">
        <v>2</v>
      </c>
      <c r="Y9" s="330">
        <v>0</v>
      </c>
      <c r="Z9" s="330">
        <v>24</v>
      </c>
      <c r="AA9" s="330">
        <v>4</v>
      </c>
      <c r="AB9" s="330">
        <v>2</v>
      </c>
      <c r="AC9" s="386">
        <f t="shared" si="4"/>
        <v>87</v>
      </c>
    </row>
    <row r="10" spans="1:29" ht="18" customHeight="1" thickBot="1">
      <c r="A10" s="373" t="s">
        <v>30</v>
      </c>
      <c r="B10" s="333">
        <v>84</v>
      </c>
      <c r="C10" s="333">
        <v>100</v>
      </c>
      <c r="D10" s="334">
        <v>77</v>
      </c>
      <c r="E10" s="334">
        <v>80</v>
      </c>
      <c r="F10" s="177">
        <v>236</v>
      </c>
      <c r="G10" s="177">
        <v>438</v>
      </c>
      <c r="H10" s="178">
        <v>631</v>
      </c>
      <c r="I10" s="177">
        <v>752</v>
      </c>
      <c r="J10" s="176">
        <v>523</v>
      </c>
      <c r="K10" s="177">
        <v>427</v>
      </c>
      <c r="L10" s="176">
        <v>253</v>
      </c>
      <c r="M10" s="335">
        <v>136</v>
      </c>
      <c r="N10" s="376">
        <f t="shared" si="3"/>
        <v>3737</v>
      </c>
      <c r="O10" s="135"/>
      <c r="P10" s="374" t="s">
        <v>22</v>
      </c>
      <c r="Q10" s="336">
        <v>7</v>
      </c>
      <c r="R10" s="336">
        <v>7</v>
      </c>
      <c r="S10" s="337">
        <v>13</v>
      </c>
      <c r="T10" s="337">
        <v>3</v>
      </c>
      <c r="U10" s="337">
        <v>8</v>
      </c>
      <c r="V10" s="337">
        <v>11</v>
      </c>
      <c r="W10" s="336">
        <v>5</v>
      </c>
      <c r="X10" s="337">
        <v>11</v>
      </c>
      <c r="Y10" s="337">
        <v>9</v>
      </c>
      <c r="Z10" s="337">
        <v>9</v>
      </c>
      <c r="AA10" s="338">
        <v>20</v>
      </c>
      <c r="AB10" s="338">
        <v>37</v>
      </c>
      <c r="AC10" s="384">
        <f t="shared" si="4"/>
        <v>140</v>
      </c>
    </row>
    <row r="11" spans="1:29" ht="18" customHeight="1" thickBot="1">
      <c r="A11" s="373" t="s">
        <v>31</v>
      </c>
      <c r="B11" s="337">
        <v>41</v>
      </c>
      <c r="C11" s="337">
        <v>44</v>
      </c>
      <c r="D11" s="337">
        <v>67</v>
      </c>
      <c r="E11" s="337">
        <v>103</v>
      </c>
      <c r="F11" s="339">
        <v>311</v>
      </c>
      <c r="G11" s="337">
        <v>415</v>
      </c>
      <c r="H11" s="337">
        <v>539</v>
      </c>
      <c r="I11" s="339">
        <v>1165</v>
      </c>
      <c r="J11" s="337">
        <v>534</v>
      </c>
      <c r="K11" s="337">
        <v>297</v>
      </c>
      <c r="L11" s="336">
        <v>205</v>
      </c>
      <c r="M11" s="340">
        <v>92</v>
      </c>
      <c r="N11" s="377">
        <f t="shared" si="3"/>
        <v>3813</v>
      </c>
      <c r="O11" s="135"/>
      <c r="P11" s="373" t="s">
        <v>31</v>
      </c>
      <c r="Q11" s="337">
        <v>9</v>
      </c>
      <c r="R11" s="337">
        <v>22</v>
      </c>
      <c r="S11" s="336">
        <v>18</v>
      </c>
      <c r="T11" s="337">
        <v>9</v>
      </c>
      <c r="U11" s="341">
        <v>21</v>
      </c>
      <c r="V11" s="337">
        <v>14</v>
      </c>
      <c r="W11" s="337">
        <v>6</v>
      </c>
      <c r="X11" s="337">
        <v>13</v>
      </c>
      <c r="Y11" s="337">
        <v>7</v>
      </c>
      <c r="Z11" s="342">
        <v>81</v>
      </c>
      <c r="AA11" s="341">
        <v>31</v>
      </c>
      <c r="AB11" s="342">
        <v>37</v>
      </c>
      <c r="AC11" s="385">
        <f t="shared" si="4"/>
        <v>268</v>
      </c>
    </row>
    <row r="12" spans="1:29" ht="18" customHeight="1" thickBot="1">
      <c r="A12" s="373" t="s">
        <v>32</v>
      </c>
      <c r="B12" s="337">
        <v>57</v>
      </c>
      <c r="C12" s="336">
        <v>35</v>
      </c>
      <c r="D12" s="337">
        <v>95</v>
      </c>
      <c r="E12" s="336">
        <v>112</v>
      </c>
      <c r="F12" s="337">
        <v>131</v>
      </c>
      <c r="G12" s="15">
        <v>340</v>
      </c>
      <c r="H12" s="15">
        <v>483</v>
      </c>
      <c r="I12" s="16">
        <v>1339</v>
      </c>
      <c r="J12" s="15">
        <v>614</v>
      </c>
      <c r="K12" s="15">
        <v>349</v>
      </c>
      <c r="L12" s="15">
        <v>236</v>
      </c>
      <c r="M12" s="343">
        <v>68</v>
      </c>
      <c r="N12" s="376">
        <f t="shared" si="3"/>
        <v>3859</v>
      </c>
      <c r="O12" s="135"/>
      <c r="P12" s="373" t="s">
        <v>32</v>
      </c>
      <c r="Q12" s="337">
        <v>19</v>
      </c>
      <c r="R12" s="337">
        <v>12</v>
      </c>
      <c r="S12" s="337">
        <v>8</v>
      </c>
      <c r="T12" s="336">
        <v>12</v>
      </c>
      <c r="U12" s="337">
        <v>7</v>
      </c>
      <c r="V12" s="337">
        <v>15</v>
      </c>
      <c r="W12" s="15">
        <v>16</v>
      </c>
      <c r="X12" s="343">
        <v>12</v>
      </c>
      <c r="Y12" s="336">
        <v>16</v>
      </c>
      <c r="Z12" s="337">
        <v>6</v>
      </c>
      <c r="AA12" s="336">
        <v>12</v>
      </c>
      <c r="AB12" s="336">
        <v>6</v>
      </c>
      <c r="AC12" s="384">
        <f t="shared" si="4"/>
        <v>141</v>
      </c>
    </row>
    <row r="13" spans="1:29" ht="18" customHeight="1" thickBot="1">
      <c r="A13" s="373" t="s">
        <v>33</v>
      </c>
      <c r="B13" s="344">
        <v>68</v>
      </c>
      <c r="C13" s="337">
        <v>42</v>
      </c>
      <c r="D13" s="337">
        <v>44</v>
      </c>
      <c r="E13" s="336">
        <v>75</v>
      </c>
      <c r="F13" s="336">
        <v>135</v>
      </c>
      <c r="G13" s="336">
        <v>448</v>
      </c>
      <c r="H13" s="337">
        <v>507</v>
      </c>
      <c r="I13" s="337">
        <v>808</v>
      </c>
      <c r="J13" s="341">
        <v>795</v>
      </c>
      <c r="K13" s="336">
        <v>313</v>
      </c>
      <c r="L13" s="336">
        <v>246</v>
      </c>
      <c r="M13" s="336">
        <v>143</v>
      </c>
      <c r="N13" s="376">
        <f t="shared" si="3"/>
        <v>3624</v>
      </c>
      <c r="O13" s="135"/>
      <c r="P13" s="373" t="s">
        <v>33</v>
      </c>
      <c r="Q13" s="346">
        <v>9</v>
      </c>
      <c r="R13" s="337">
        <v>16</v>
      </c>
      <c r="S13" s="337">
        <v>12</v>
      </c>
      <c r="T13" s="336">
        <v>6</v>
      </c>
      <c r="U13" s="347">
        <v>7</v>
      </c>
      <c r="V13" s="347">
        <v>14</v>
      </c>
      <c r="W13" s="337">
        <v>9</v>
      </c>
      <c r="X13" s="337">
        <v>14</v>
      </c>
      <c r="Y13" s="337">
        <v>9</v>
      </c>
      <c r="Z13" s="337">
        <v>9</v>
      </c>
      <c r="AA13" s="347">
        <v>8</v>
      </c>
      <c r="AB13" s="347">
        <v>7</v>
      </c>
      <c r="AC13" s="384">
        <f t="shared" si="4"/>
        <v>120</v>
      </c>
    </row>
    <row r="14" spans="1:29" ht="18" customHeight="1" thickBot="1">
      <c r="A14" s="14" t="s">
        <v>34</v>
      </c>
      <c r="B14" s="348">
        <v>71</v>
      </c>
      <c r="C14" s="348">
        <v>97</v>
      </c>
      <c r="D14" s="348">
        <v>61</v>
      </c>
      <c r="E14" s="349">
        <v>105</v>
      </c>
      <c r="F14" s="349">
        <v>198</v>
      </c>
      <c r="G14" s="349">
        <v>442</v>
      </c>
      <c r="H14" s="350">
        <v>790</v>
      </c>
      <c r="I14" s="17">
        <v>674</v>
      </c>
      <c r="J14" s="17">
        <v>594</v>
      </c>
      <c r="K14" s="349">
        <v>275</v>
      </c>
      <c r="L14" s="349">
        <v>133</v>
      </c>
      <c r="M14" s="349">
        <v>108</v>
      </c>
      <c r="N14" s="376">
        <f t="shared" si="3"/>
        <v>3548</v>
      </c>
      <c r="O14" s="11"/>
      <c r="P14" s="375" t="s">
        <v>34</v>
      </c>
      <c r="Q14" s="348">
        <v>7</v>
      </c>
      <c r="R14" s="348">
        <v>13</v>
      </c>
      <c r="S14" s="348">
        <v>12</v>
      </c>
      <c r="T14" s="349">
        <v>11</v>
      </c>
      <c r="U14" s="349">
        <v>12</v>
      </c>
      <c r="V14" s="349">
        <v>15</v>
      </c>
      <c r="W14" s="349">
        <v>20</v>
      </c>
      <c r="X14" s="349">
        <v>15</v>
      </c>
      <c r="Y14" s="349">
        <v>15</v>
      </c>
      <c r="Z14" s="349">
        <v>20</v>
      </c>
      <c r="AA14" s="349">
        <v>9</v>
      </c>
      <c r="AB14" s="349">
        <v>7</v>
      </c>
      <c r="AC14" s="383">
        <f t="shared" si="4"/>
        <v>156</v>
      </c>
    </row>
    <row r="15" spans="1:29" ht="13.8" hidden="1" thickBot="1">
      <c r="A15" s="19" t="s">
        <v>35</v>
      </c>
      <c r="B15" s="346">
        <v>38</v>
      </c>
      <c r="C15" s="349">
        <v>19</v>
      </c>
      <c r="D15" s="349">
        <v>38</v>
      </c>
      <c r="E15" s="349">
        <v>203</v>
      </c>
      <c r="F15" s="349">
        <v>146</v>
      </c>
      <c r="G15" s="349">
        <v>439</v>
      </c>
      <c r="H15" s="350">
        <v>964</v>
      </c>
      <c r="I15" s="350">
        <v>1154</v>
      </c>
      <c r="J15" s="349">
        <v>423</v>
      </c>
      <c r="K15" s="349">
        <v>388</v>
      </c>
      <c r="L15" s="349">
        <v>176</v>
      </c>
      <c r="M15" s="349">
        <v>143</v>
      </c>
      <c r="N15" s="351">
        <f t="shared" si="3"/>
        <v>4131</v>
      </c>
      <c r="O15" s="11"/>
      <c r="P15" s="18" t="s">
        <v>35</v>
      </c>
      <c r="Q15" s="349">
        <v>7</v>
      </c>
      <c r="R15" s="349">
        <v>7</v>
      </c>
      <c r="S15" s="349">
        <v>8</v>
      </c>
      <c r="T15" s="349">
        <v>12</v>
      </c>
      <c r="U15" s="349">
        <v>9</v>
      </c>
      <c r="V15" s="349">
        <v>6</v>
      </c>
      <c r="W15" s="349">
        <v>11</v>
      </c>
      <c r="X15" s="349">
        <v>8</v>
      </c>
      <c r="Y15" s="349">
        <v>16</v>
      </c>
      <c r="Z15" s="349">
        <v>40</v>
      </c>
      <c r="AA15" s="349">
        <v>17</v>
      </c>
      <c r="AB15" s="349">
        <v>16</v>
      </c>
      <c r="AC15" s="349">
        <f t="shared" si="4"/>
        <v>157</v>
      </c>
    </row>
    <row r="16" spans="1:29" ht="13.8" hidden="1" thickBot="1">
      <c r="A16" s="352" t="s">
        <v>36</v>
      </c>
      <c r="B16" s="17">
        <v>49</v>
      </c>
      <c r="C16" s="17">
        <v>63</v>
      </c>
      <c r="D16" s="17">
        <v>50</v>
      </c>
      <c r="E16" s="17">
        <v>71</v>
      </c>
      <c r="F16" s="17">
        <v>144</v>
      </c>
      <c r="G16" s="17">
        <v>374</v>
      </c>
      <c r="H16" s="132">
        <v>729</v>
      </c>
      <c r="I16" s="132">
        <v>1097</v>
      </c>
      <c r="J16" s="132">
        <v>650</v>
      </c>
      <c r="K16" s="17">
        <v>397</v>
      </c>
      <c r="L16" s="17">
        <v>192</v>
      </c>
      <c r="M16" s="17">
        <v>217</v>
      </c>
      <c r="N16" s="351">
        <f t="shared" si="3"/>
        <v>4033</v>
      </c>
      <c r="O16" s="11"/>
      <c r="P16" s="20" t="s">
        <v>36</v>
      </c>
      <c r="Q16" s="17">
        <v>10</v>
      </c>
      <c r="R16" s="17">
        <v>6</v>
      </c>
      <c r="S16" s="17">
        <v>14</v>
      </c>
      <c r="T16" s="17">
        <v>10</v>
      </c>
      <c r="U16" s="17">
        <v>10</v>
      </c>
      <c r="V16" s="17">
        <v>19</v>
      </c>
      <c r="W16" s="17">
        <v>11</v>
      </c>
      <c r="X16" s="17">
        <v>20</v>
      </c>
      <c r="Y16" s="17">
        <v>15</v>
      </c>
      <c r="Z16" s="17">
        <v>8</v>
      </c>
      <c r="AA16" s="17">
        <v>11</v>
      </c>
      <c r="AB16" s="17">
        <v>8</v>
      </c>
      <c r="AC16" s="349">
        <f t="shared" si="4"/>
        <v>142</v>
      </c>
    </row>
    <row r="17" spans="1:31" ht="13.8" hidden="1" thickBot="1">
      <c r="A17" s="19" t="s">
        <v>37</v>
      </c>
      <c r="B17" s="17">
        <v>53</v>
      </c>
      <c r="C17" s="17">
        <v>39</v>
      </c>
      <c r="D17" s="17">
        <v>74</v>
      </c>
      <c r="E17" s="17">
        <v>64</v>
      </c>
      <c r="F17" s="17">
        <v>208</v>
      </c>
      <c r="G17" s="17">
        <v>491</v>
      </c>
      <c r="H17" s="17">
        <v>454</v>
      </c>
      <c r="I17" s="132">
        <v>1068</v>
      </c>
      <c r="J17" s="17">
        <v>568</v>
      </c>
      <c r="K17" s="17">
        <v>407</v>
      </c>
      <c r="L17" s="17">
        <v>228</v>
      </c>
      <c r="M17" s="17">
        <v>81</v>
      </c>
      <c r="N17" s="345">
        <f t="shared" si="3"/>
        <v>3735</v>
      </c>
      <c r="O17" s="11"/>
      <c r="P17" s="18" t="s">
        <v>37</v>
      </c>
      <c r="Q17" s="17">
        <v>12</v>
      </c>
      <c r="R17" s="17">
        <v>13</v>
      </c>
      <c r="S17" s="17">
        <v>46</v>
      </c>
      <c r="T17" s="17">
        <v>9</v>
      </c>
      <c r="U17" s="17">
        <v>20</v>
      </c>
      <c r="V17" s="17">
        <v>4</v>
      </c>
      <c r="W17" s="17">
        <v>8</v>
      </c>
      <c r="X17" s="17">
        <v>30</v>
      </c>
      <c r="Y17" s="17">
        <v>22</v>
      </c>
      <c r="Z17" s="17">
        <v>20</v>
      </c>
      <c r="AA17" s="17">
        <v>16</v>
      </c>
      <c r="AB17" s="17">
        <v>12</v>
      </c>
      <c r="AC17" s="353">
        <f t="shared" si="4"/>
        <v>212</v>
      </c>
    </row>
    <row r="18" spans="1:31" ht="13.8" hidden="1" thickBot="1">
      <c r="A18" s="19" t="s">
        <v>23</v>
      </c>
      <c r="B18" s="133">
        <v>67</v>
      </c>
      <c r="C18" s="133">
        <v>62</v>
      </c>
      <c r="D18" s="133">
        <v>57</v>
      </c>
      <c r="E18" s="133">
        <v>77</v>
      </c>
      <c r="F18" s="133">
        <v>473</v>
      </c>
      <c r="G18" s="133">
        <v>468</v>
      </c>
      <c r="H18" s="134">
        <v>659</v>
      </c>
      <c r="I18" s="133">
        <v>851</v>
      </c>
      <c r="J18" s="133">
        <v>542</v>
      </c>
      <c r="K18" s="133">
        <v>270</v>
      </c>
      <c r="L18" s="133">
        <v>208</v>
      </c>
      <c r="M18" s="133">
        <v>174</v>
      </c>
      <c r="N18" s="354">
        <f t="shared" si="3"/>
        <v>3908</v>
      </c>
      <c r="O18" s="11" t="s">
        <v>29</v>
      </c>
      <c r="P18" s="20" t="s">
        <v>23</v>
      </c>
      <c r="Q18" s="17">
        <v>6</v>
      </c>
      <c r="R18" s="17">
        <v>25</v>
      </c>
      <c r="S18" s="17">
        <v>29</v>
      </c>
      <c r="T18" s="17">
        <v>4</v>
      </c>
      <c r="U18" s="17">
        <v>17</v>
      </c>
      <c r="V18" s="17">
        <v>19</v>
      </c>
      <c r="W18" s="17">
        <v>14</v>
      </c>
      <c r="X18" s="17">
        <v>37</v>
      </c>
      <c r="Y18" s="21">
        <v>76</v>
      </c>
      <c r="Z18" s="17">
        <v>34</v>
      </c>
      <c r="AA18" s="17">
        <v>17</v>
      </c>
      <c r="AB18" s="17">
        <v>18</v>
      </c>
      <c r="AC18" s="353">
        <f t="shared" si="4"/>
        <v>296</v>
      </c>
    </row>
    <row r="19" spans="1:31">
      <c r="A19" s="22"/>
      <c r="B19" s="355"/>
      <c r="C19" s="355"/>
      <c r="D19" s="355"/>
      <c r="E19" s="355"/>
      <c r="F19" s="355"/>
      <c r="G19" s="355"/>
      <c r="H19" s="355"/>
      <c r="I19" s="355"/>
      <c r="J19" s="355"/>
      <c r="K19" s="355"/>
      <c r="L19" s="355"/>
      <c r="M19" s="355"/>
      <c r="N19" s="23"/>
      <c r="O19" s="11"/>
      <c r="P19" s="24"/>
      <c r="Q19" s="356"/>
      <c r="R19" s="356"/>
      <c r="S19" s="356"/>
      <c r="T19" s="356"/>
      <c r="U19" s="356"/>
      <c r="V19" s="356"/>
      <c r="W19" s="356"/>
      <c r="X19" s="356"/>
      <c r="Y19" s="356"/>
      <c r="Z19" s="356"/>
      <c r="AA19" s="356"/>
      <c r="AB19" s="356"/>
      <c r="AC19" s="355"/>
    </row>
    <row r="20" spans="1:31" ht="13.5" customHeight="1">
      <c r="A20" s="783" t="s">
        <v>294</v>
      </c>
      <c r="B20" s="784"/>
      <c r="C20" s="784"/>
      <c r="D20" s="784"/>
      <c r="E20" s="784"/>
      <c r="F20" s="784"/>
      <c r="G20" s="784"/>
      <c r="H20" s="784"/>
      <c r="I20" s="784"/>
      <c r="J20" s="784"/>
      <c r="K20" s="784"/>
      <c r="L20" s="784"/>
      <c r="M20" s="784"/>
      <c r="N20" s="785"/>
      <c r="O20" s="11"/>
      <c r="P20" s="783" t="str">
        <f>+A20</f>
        <v>※2022年 第47週（11/21～11/27） 現在</v>
      </c>
      <c r="Q20" s="784"/>
      <c r="R20" s="784"/>
      <c r="S20" s="784"/>
      <c r="T20" s="784"/>
      <c r="U20" s="784"/>
      <c r="V20" s="784"/>
      <c r="W20" s="784"/>
      <c r="X20" s="784"/>
      <c r="Y20" s="784"/>
      <c r="Z20" s="784"/>
      <c r="AA20" s="784"/>
      <c r="AB20" s="784"/>
      <c r="AC20" s="785"/>
    </row>
    <row r="21" spans="1:31" ht="13.8" thickBot="1">
      <c r="A21" s="528" t="s">
        <v>266</v>
      </c>
      <c r="B21" s="11"/>
      <c r="C21" s="11"/>
      <c r="D21" s="11"/>
      <c r="E21" s="11"/>
      <c r="F21" s="11"/>
      <c r="G21" s="11" t="s">
        <v>21</v>
      </c>
      <c r="H21" s="11"/>
      <c r="I21" s="11"/>
      <c r="J21" s="11"/>
      <c r="K21" s="11"/>
      <c r="L21" s="11"/>
      <c r="M21" s="11"/>
      <c r="N21" s="26"/>
      <c r="O21" s="11"/>
      <c r="P21" s="529" t="s">
        <v>265</v>
      </c>
      <c r="Q21" s="11"/>
      <c r="R21" s="11"/>
      <c r="S21" s="11"/>
      <c r="T21" s="11"/>
      <c r="U21" s="11"/>
      <c r="V21" s="11"/>
      <c r="W21" s="11"/>
      <c r="X21" s="11"/>
      <c r="Y21" s="11"/>
      <c r="Z21" s="11"/>
      <c r="AA21" s="11"/>
      <c r="AB21" s="11"/>
      <c r="AC21" s="28"/>
    </row>
    <row r="22" spans="1:31" ht="17.25" customHeight="1" thickBot="1">
      <c r="A22" s="25"/>
      <c r="B22" s="357" t="s">
        <v>224</v>
      </c>
      <c r="C22" s="11"/>
      <c r="D22" s="522" t="s">
        <v>278</v>
      </c>
      <c r="E22" s="29"/>
      <c r="F22" s="11"/>
      <c r="G22" s="11" t="s">
        <v>21</v>
      </c>
      <c r="H22" s="11"/>
      <c r="I22" s="11"/>
      <c r="J22" s="11"/>
      <c r="K22" s="11"/>
      <c r="L22" s="11"/>
      <c r="M22" s="11"/>
      <c r="N22" s="26"/>
      <c r="O22" s="135" t="s">
        <v>21</v>
      </c>
      <c r="P22" s="228"/>
      <c r="Q22" s="358" t="s">
        <v>225</v>
      </c>
      <c r="R22" s="770" t="s">
        <v>244</v>
      </c>
      <c r="S22" s="771"/>
      <c r="T22" s="501" t="s">
        <v>257</v>
      </c>
      <c r="U22" s="501"/>
      <c r="V22" s="11"/>
      <c r="W22" s="11"/>
      <c r="X22" s="11"/>
      <c r="Y22" s="11"/>
      <c r="Z22" s="11"/>
      <c r="AA22" s="11"/>
      <c r="AB22" s="11"/>
      <c r="AC22" s="28"/>
    </row>
    <row r="23" spans="1:31" ht="15" customHeight="1">
      <c r="A23" s="25"/>
      <c r="B23" s="11"/>
      <c r="C23" s="11"/>
      <c r="D23" s="11" t="s">
        <v>29</v>
      </c>
      <c r="E23" s="11"/>
      <c r="F23" s="11"/>
      <c r="G23" s="11"/>
      <c r="H23" s="11"/>
      <c r="I23" s="11"/>
      <c r="J23" s="11"/>
      <c r="K23" s="11"/>
      <c r="L23" s="11"/>
      <c r="M23" s="11"/>
      <c r="N23" s="26"/>
      <c r="O23" s="135" t="s">
        <v>21</v>
      </c>
      <c r="P23" s="227"/>
      <c r="Q23" s="11"/>
      <c r="R23" s="11"/>
      <c r="S23" s="11"/>
      <c r="T23" s="11"/>
      <c r="U23" s="11"/>
      <c r="V23" s="11"/>
      <c r="W23" s="11"/>
      <c r="X23" s="11"/>
      <c r="Y23" s="11"/>
      <c r="Z23" s="11"/>
      <c r="AA23" s="11"/>
      <c r="AB23" s="11"/>
      <c r="AC23" s="28"/>
    </row>
    <row r="24" spans="1:31" ht="9" customHeight="1">
      <c r="A24" s="25"/>
      <c r="B24" s="11"/>
      <c r="C24" s="11"/>
      <c r="D24" s="11"/>
      <c r="E24" s="11"/>
      <c r="F24" s="11"/>
      <c r="G24" s="11"/>
      <c r="H24" s="11"/>
      <c r="I24" s="11"/>
      <c r="J24" s="11"/>
      <c r="K24" s="11"/>
      <c r="L24" s="11"/>
      <c r="M24" s="11"/>
      <c r="N24" s="26"/>
      <c r="O24" s="135" t="s">
        <v>21</v>
      </c>
      <c r="P24" s="27"/>
      <c r="Q24" s="11"/>
      <c r="R24" s="11"/>
      <c r="S24" s="11"/>
      <c r="T24" s="11"/>
      <c r="U24" s="11"/>
      <c r="V24" s="11"/>
      <c r="W24" s="11"/>
      <c r="X24" s="11"/>
      <c r="Y24" s="11"/>
      <c r="Z24" s="11"/>
      <c r="AA24" s="11"/>
      <c r="AB24" s="11"/>
      <c r="AC24" s="28"/>
      <c r="AE24" s="1" t="s">
        <v>214</v>
      </c>
    </row>
    <row r="25" spans="1:31">
      <c r="A25" s="25"/>
      <c r="B25" s="11"/>
      <c r="C25" s="11"/>
      <c r="D25" s="11"/>
      <c r="E25" s="11"/>
      <c r="F25" s="11"/>
      <c r="G25" s="11"/>
      <c r="H25" s="11"/>
      <c r="I25" s="11"/>
      <c r="J25" s="11"/>
      <c r="K25" s="11"/>
      <c r="L25" s="11"/>
      <c r="M25" s="11"/>
      <c r="N25" s="26"/>
      <c r="O25" s="11" t="s">
        <v>21</v>
      </c>
      <c r="P25" s="13"/>
      <c r="AC25" s="30"/>
    </row>
    <row r="26" spans="1:31">
      <c r="A26" s="25"/>
      <c r="B26" s="11"/>
      <c r="C26" s="11"/>
      <c r="D26" s="11"/>
      <c r="E26" s="11"/>
      <c r="F26" s="11"/>
      <c r="G26" s="11"/>
      <c r="H26" s="11"/>
      <c r="I26" s="11"/>
      <c r="J26" s="11"/>
      <c r="K26" s="11"/>
      <c r="L26" s="11"/>
      <c r="M26" s="11"/>
      <c r="N26" s="26"/>
      <c r="O26" s="11" t="s">
        <v>21</v>
      </c>
      <c r="P26" s="13"/>
      <c r="AC26" s="30"/>
    </row>
    <row r="27" spans="1:31">
      <c r="A27" s="25"/>
      <c r="B27" s="11"/>
      <c r="C27" s="11"/>
      <c r="D27" s="11"/>
      <c r="E27" s="11"/>
      <c r="F27" s="11"/>
      <c r="G27" s="11"/>
      <c r="H27" s="11"/>
      <c r="I27" s="11"/>
      <c r="J27" s="11"/>
      <c r="K27" s="11"/>
      <c r="L27" s="11"/>
      <c r="M27" s="11"/>
      <c r="N27" s="26"/>
      <c r="O27" s="11" t="s">
        <v>21</v>
      </c>
      <c r="P27" s="13"/>
      <c r="AC27" s="30"/>
      <c r="AD27" s="266"/>
    </row>
    <row r="28" spans="1:31">
      <c r="A28" s="25"/>
      <c r="B28" s="11"/>
      <c r="C28" s="11"/>
      <c r="D28" s="11"/>
      <c r="E28" s="11"/>
      <c r="F28" s="11"/>
      <c r="G28" s="11"/>
      <c r="H28" s="11"/>
      <c r="I28" s="11"/>
      <c r="J28" s="11"/>
      <c r="K28" s="11"/>
      <c r="L28" s="11"/>
      <c r="M28" s="11"/>
      <c r="N28" s="26"/>
      <c r="O28" s="11"/>
      <c r="P28" s="13"/>
      <c r="AC28" s="30"/>
    </row>
    <row r="29" spans="1:31">
      <c r="A29" s="25"/>
      <c r="B29" s="11"/>
      <c r="C29" s="11"/>
      <c r="D29" s="11"/>
      <c r="E29" s="11"/>
      <c r="F29" s="11"/>
      <c r="G29" s="11"/>
      <c r="H29" s="11"/>
      <c r="I29" s="11"/>
      <c r="J29" s="11"/>
      <c r="K29" s="11"/>
      <c r="L29" s="11"/>
      <c r="M29" s="11"/>
      <c r="N29" s="26"/>
      <c r="O29" s="11"/>
      <c r="P29" s="13"/>
      <c r="AC29" s="30"/>
    </row>
    <row r="30" spans="1:31" ht="13.8" thickBot="1">
      <c r="A30" s="31"/>
      <c r="B30" s="32"/>
      <c r="C30" s="32"/>
      <c r="D30" s="32"/>
      <c r="E30" s="32"/>
      <c r="F30" s="32"/>
      <c r="G30" s="32"/>
      <c r="H30" s="32"/>
      <c r="I30" s="32"/>
      <c r="J30" s="32"/>
      <c r="K30" s="32"/>
      <c r="L30" s="32"/>
      <c r="M30" s="32"/>
      <c r="N30" s="33"/>
      <c r="O30" s="11"/>
      <c r="P30" s="34"/>
      <c r="Q30" s="35"/>
      <c r="R30" s="35"/>
      <c r="S30" s="35"/>
      <c r="T30" s="35"/>
      <c r="U30" s="35"/>
      <c r="V30" s="35"/>
      <c r="W30" s="35"/>
      <c r="X30" s="35"/>
      <c r="Y30" s="35"/>
      <c r="Z30" s="35"/>
      <c r="AA30" s="35"/>
      <c r="AB30" s="35"/>
      <c r="AC30" s="36"/>
    </row>
    <row r="31" spans="1:31">
      <c r="A31" s="37"/>
      <c r="C31" s="11"/>
      <c r="D31" s="11"/>
      <c r="E31" s="11"/>
      <c r="F31" s="11"/>
      <c r="G31" s="11"/>
      <c r="H31" s="11"/>
      <c r="I31" s="11"/>
      <c r="J31" s="11"/>
      <c r="K31" s="11"/>
      <c r="L31" s="11"/>
      <c r="M31" s="11"/>
      <c r="N31" s="11"/>
      <c r="O31" s="11"/>
    </row>
    <row r="32" spans="1:31">
      <c r="O32" s="11"/>
    </row>
    <row r="33" spans="1:29">
      <c r="K33" s="359"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69" t="s">
        <v>226</v>
      </c>
      <c r="R37" s="169"/>
      <c r="S37" s="169"/>
      <c r="T37" s="169"/>
      <c r="U37" s="169"/>
      <c r="V37" s="169"/>
      <c r="W37" s="169"/>
      <c r="X37" s="169"/>
    </row>
    <row r="38" spans="1:29">
      <c r="Q38" s="169" t="s">
        <v>227</v>
      </c>
      <c r="R38" s="169"/>
      <c r="S38" s="169"/>
      <c r="T38" s="169"/>
      <c r="U38" s="169"/>
      <c r="V38" s="169"/>
      <c r="W38" s="169"/>
      <c r="X38" s="169"/>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tabColor rgb="FFFF0000"/>
  </sheetPr>
  <dimension ref="B1:G29"/>
  <sheetViews>
    <sheetView view="pageBreakPreview" topLeftCell="C4" zoomScale="112" zoomScaleNormal="112" zoomScaleSheetLayoutView="112" workbookViewId="0">
      <selection activeCell="C14" sqref="C14:D14"/>
    </sheetView>
  </sheetViews>
  <sheetFormatPr defaultColWidth="9" defaultRowHeight="13.2"/>
  <cols>
    <col min="1" max="1" width="2.109375" style="1" customWidth="1"/>
    <col min="2" max="2" width="25.77734375" style="108" customWidth="1"/>
    <col min="3" max="3" width="65.33203125" style="1" customWidth="1"/>
    <col min="4" max="4" width="96.33203125" style="1" customWidth="1"/>
    <col min="5" max="5" width="3.88671875" style="1" customWidth="1"/>
    <col min="6" max="16384" width="9" style="1"/>
  </cols>
  <sheetData>
    <row r="1" spans="2:7" ht="18.75" customHeight="1">
      <c r="B1" s="108" t="s">
        <v>113</v>
      </c>
    </row>
    <row r="2" spans="2:7" ht="17.25" customHeight="1" thickBot="1">
      <c r="B2" t="s">
        <v>465</v>
      </c>
      <c r="D2" s="788"/>
      <c r="E2" s="789"/>
    </row>
    <row r="3" spans="2:7" ht="16.5" customHeight="1" thickBot="1">
      <c r="B3" s="109" t="s">
        <v>114</v>
      </c>
      <c r="C3" s="279" t="s">
        <v>115</v>
      </c>
      <c r="D3" s="207" t="s">
        <v>218</v>
      </c>
    </row>
    <row r="4" spans="2:7" ht="17.25" customHeight="1" thickBot="1">
      <c r="B4" s="110" t="s">
        <v>116</v>
      </c>
      <c r="C4" s="143" t="s">
        <v>466</v>
      </c>
      <c r="D4" s="111"/>
    </row>
    <row r="5" spans="2:7" ht="17.25" customHeight="1">
      <c r="B5" s="790" t="s">
        <v>174</v>
      </c>
      <c r="C5" s="793" t="s">
        <v>215</v>
      </c>
      <c r="D5" s="794"/>
    </row>
    <row r="6" spans="2:7" ht="19.2" customHeight="1">
      <c r="B6" s="791"/>
      <c r="C6" s="795" t="s">
        <v>216</v>
      </c>
      <c r="D6" s="796"/>
      <c r="G6" s="233"/>
    </row>
    <row r="7" spans="2:7" ht="19.95" customHeight="1">
      <c r="B7" s="791"/>
      <c r="C7" s="280" t="s">
        <v>217</v>
      </c>
      <c r="D7" s="281"/>
      <c r="G7" s="233"/>
    </row>
    <row r="8" spans="2:7" ht="19.95" customHeight="1" thickBot="1">
      <c r="B8" s="792"/>
      <c r="C8" s="235" t="s">
        <v>219</v>
      </c>
      <c r="D8" s="234"/>
      <c r="G8" s="233"/>
    </row>
    <row r="9" spans="2:7" ht="34.200000000000003" customHeight="1" thickBot="1">
      <c r="B9" s="112" t="s">
        <v>117</v>
      </c>
      <c r="C9" s="797" t="s">
        <v>256</v>
      </c>
      <c r="D9" s="798"/>
    </row>
    <row r="10" spans="2:7" ht="69" customHeight="1" thickBot="1">
      <c r="B10" s="113" t="s">
        <v>118</v>
      </c>
      <c r="C10" s="799" t="s">
        <v>467</v>
      </c>
      <c r="D10" s="800"/>
    </row>
    <row r="11" spans="2:7" ht="57" customHeight="1" thickBot="1">
      <c r="B11" s="114"/>
      <c r="C11" s="115" t="s">
        <v>468</v>
      </c>
      <c r="D11" s="245" t="s">
        <v>469</v>
      </c>
      <c r="F11" s="1" t="s">
        <v>21</v>
      </c>
    </row>
    <row r="12" spans="2:7" ht="42.6" hidden="1" customHeight="1" thickBot="1">
      <c r="B12" s="112" t="s">
        <v>248</v>
      </c>
      <c r="C12" s="117" t="s">
        <v>270</v>
      </c>
      <c r="D12" s="116"/>
    </row>
    <row r="13" spans="2:7" ht="88.8" customHeight="1" thickBot="1">
      <c r="B13" s="118" t="s">
        <v>119</v>
      </c>
      <c r="C13" s="119" t="s">
        <v>470</v>
      </c>
      <c r="D13" s="202" t="s">
        <v>471</v>
      </c>
      <c r="F13" t="s">
        <v>29</v>
      </c>
    </row>
    <row r="14" spans="2:7" ht="79.2" customHeight="1" thickBot="1">
      <c r="B14" s="120" t="s">
        <v>120</v>
      </c>
      <c r="C14" s="786" t="s">
        <v>472</v>
      </c>
      <c r="D14" s="787"/>
    </row>
    <row r="15" spans="2:7" ht="17.25" customHeight="1"/>
    <row r="16" spans="2:7" ht="17.25" customHeight="1">
      <c r="C16" s="526"/>
      <c r="D16" s="1" t="s">
        <v>214</v>
      </c>
    </row>
    <row r="17" spans="2:5">
      <c r="C17" s="1" t="s">
        <v>29</v>
      </c>
    </row>
    <row r="18" spans="2:5">
      <c r="E18" s="1" t="s">
        <v>21</v>
      </c>
    </row>
    <row r="21" spans="2:5">
      <c r="B21" s="108" t="s">
        <v>21</v>
      </c>
    </row>
    <row r="29" spans="2:5">
      <c r="D29" s="1" t="s">
        <v>249</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6"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47　ノロウイルス関連情報 </vt:lpstr>
      <vt:lpstr>47  衛生訓話</vt:lpstr>
      <vt:lpstr>47　新型コロナウイルス情報</vt:lpstr>
      <vt:lpstr>47　食中毒記事等 </vt:lpstr>
      <vt:lpstr>47　海外情報</vt:lpstr>
      <vt:lpstr>47　感染症統計</vt:lpstr>
      <vt:lpstr>46　感染症情報</vt:lpstr>
      <vt:lpstr>47 食品回収</vt:lpstr>
      <vt:lpstr>47　食品表示</vt:lpstr>
      <vt:lpstr>47残留農薬　等 </vt:lpstr>
      <vt:lpstr>'46　感染症情報'!Print_Area</vt:lpstr>
      <vt:lpstr>'47  衛生訓話'!Print_Area</vt:lpstr>
      <vt:lpstr>'47　ノロウイルス関連情報 '!Print_Area</vt:lpstr>
      <vt:lpstr>'47　海外情報'!Print_Area</vt:lpstr>
      <vt:lpstr>'47　感染症統計'!Print_Area</vt:lpstr>
      <vt:lpstr>'47　食中毒記事等 '!Print_Area</vt:lpstr>
      <vt:lpstr>'47 食品回収'!Print_Area</vt:lpstr>
      <vt:lpstr>'47　食品表示'!Print_Area</vt:lpstr>
      <vt:lpstr>'47残留農薬　等 '!Print_Area</vt:lpstr>
      <vt:lpstr>スポンサー公告!Print_Area</vt:lpstr>
      <vt:lpstr>'47　食中毒記事等 '!Print_Titles</vt:lpstr>
      <vt:lpstr>'47残留農薬　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2022-12-04T06:16:15Z</dcterms:modified>
</cp:coreProperties>
</file>