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filterPrivacy="1" codeName="ThisWorkbook"/>
  <xr:revisionPtr revIDLastSave="0" documentId="13_ncr:1_{79080EC6-3AF7-4EBA-95DD-FFA0B1407428}" xr6:coauthVersionLast="47" xr6:coauthVersionMax="47" xr10:uidLastSave="{00000000-0000-0000-0000-000000000000}"/>
  <bookViews>
    <workbookView xWindow="-108" yWindow="-108" windowWidth="23256" windowHeight="12456" firstSheet="1" activeTab="1" xr2:uid="{00000000-000D-0000-FFFF-FFFF00000000}"/>
  </bookViews>
  <sheets>
    <sheet name="ヘッドライン" sheetId="78" state="hidden" r:id="rId1"/>
    <sheet name="スポンサー公告" sheetId="115" r:id="rId2"/>
    <sheet name="45　ノロウイルス関連情報 " sheetId="101" r:id="rId3"/>
    <sheet name="46  衛生訓話" sheetId="122" r:id="rId4"/>
    <sheet name="46　新型コロナウイルス情報" sheetId="82" r:id="rId5"/>
    <sheet name="46　食中毒記事等 " sheetId="29" r:id="rId6"/>
    <sheet name="46　海外情報" sheetId="123" r:id="rId7"/>
    <sheet name="46　感染症統計" sheetId="125" r:id="rId8"/>
    <sheet name="46　感染症情報" sheetId="124" r:id="rId9"/>
    <sheet name="46 食品回収" sheetId="60" r:id="rId10"/>
    <sheet name="46　食品表示" sheetId="34" r:id="rId11"/>
    <sheet name="46残留農薬　等 " sheetId="35" r:id="rId12"/>
  </sheets>
  <externalReferences>
    <externalReference r:id="rId13"/>
  </externalReferences>
  <definedNames>
    <definedName name="_xlnm._FilterDatabase" localSheetId="2" hidden="1">'45　ノロウイルス関連情報 '!$A$22:$G$75</definedName>
    <definedName name="_xlnm._FilterDatabase" localSheetId="5" hidden="1">'46　食中毒記事等 '!$A$1:$D$1</definedName>
    <definedName name="_xlnm._FilterDatabase" localSheetId="11" hidden="1">'46残留農薬　等 '!$A$1:$C$1</definedName>
    <definedName name="_xlnm.Print_Area" localSheetId="2">'45　ノロウイルス関連情報 '!$A$1:$N$84</definedName>
    <definedName name="_xlnm.Print_Area" localSheetId="3">'46  衛生訓話'!$A$1:$N$24</definedName>
    <definedName name="_xlnm.Print_Area" localSheetId="6">'46　海外情報'!$A$1:$C$43</definedName>
    <definedName name="_xlnm.Print_Area" localSheetId="8">'46　感染症情報'!$A$1:$E$21</definedName>
    <definedName name="_xlnm.Print_Area" localSheetId="7">'46　感染症統計'!$A$1:$AC$36</definedName>
    <definedName name="_xlnm.Print_Area" localSheetId="5">'46　食中毒記事等 '!$A$1:$D$6</definedName>
    <definedName name="_xlnm.Print_Area" localSheetId="9">'46 食品回収'!$A$1:$E$34</definedName>
    <definedName name="_xlnm.Print_Area" localSheetId="10">'46　食品表示'!$A$1:$N$18</definedName>
    <definedName name="_xlnm.Print_Area" localSheetId="11">'46残留農薬　等 '!$A$1:$A$16</definedName>
    <definedName name="_xlnm.Print_Area" localSheetId="1">スポンサー公告!$A$1:$U$30</definedName>
    <definedName name="_xlnm.Print_Titles" localSheetId="5">'46　食中毒記事等 '!$1:$1</definedName>
    <definedName name="_xlnm.Print_Titles" localSheetId="11">'46残留農薬　等 '!$1:$1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16" i="78" l="1"/>
  <c r="B15" i="78"/>
  <c r="G70" i="101"/>
  <c r="G69" i="101"/>
  <c r="G68" i="101"/>
  <c r="G67" i="101"/>
  <c r="G66" i="101"/>
  <c r="G65" i="101"/>
  <c r="G64" i="101"/>
  <c r="G63" i="101"/>
  <c r="G62" i="101"/>
  <c r="G61" i="101"/>
  <c r="G60" i="101"/>
  <c r="G59" i="101"/>
  <c r="G58" i="101"/>
  <c r="G57" i="101"/>
  <c r="G56" i="101"/>
  <c r="G55" i="101"/>
  <c r="G54" i="101"/>
  <c r="G53" i="101"/>
  <c r="G52" i="101"/>
  <c r="G51" i="101"/>
  <c r="G50" i="101"/>
  <c r="G49" i="101"/>
  <c r="G48" i="101"/>
  <c r="G47" i="101"/>
  <c r="G46" i="101"/>
  <c r="G45" i="101"/>
  <c r="G44" i="101"/>
  <c r="G43" i="101"/>
  <c r="G42" i="101"/>
  <c r="G41" i="101"/>
  <c r="G40" i="101"/>
  <c r="G39" i="101"/>
  <c r="G38" i="101"/>
  <c r="G37" i="101"/>
  <c r="G36" i="101"/>
  <c r="G35" i="101"/>
  <c r="G34" i="101"/>
  <c r="G33" i="101"/>
  <c r="G32" i="101"/>
  <c r="G31" i="101"/>
  <c r="G30" i="101"/>
  <c r="G29" i="101"/>
  <c r="G28" i="101"/>
  <c r="G27" i="101"/>
  <c r="G26" i="101"/>
  <c r="G25" i="101"/>
  <c r="G24" i="101"/>
  <c r="G23" i="101"/>
  <c r="P20" i="125"/>
  <c r="AC18" i="125"/>
  <c r="N18" i="125"/>
  <c r="AC17" i="125"/>
  <c r="N17" i="125"/>
  <c r="AC16" i="125"/>
  <c r="N16" i="125"/>
  <c r="AC15" i="125"/>
  <c r="N15" i="125"/>
  <c r="AC14" i="125"/>
  <c r="N14" i="125"/>
  <c r="AC13" i="125"/>
  <c r="N13" i="125"/>
  <c r="AC12" i="125"/>
  <c r="N12" i="125"/>
  <c r="AC11" i="125"/>
  <c r="N11" i="125"/>
  <c r="AC10" i="125"/>
  <c r="N10" i="125"/>
  <c r="AC9" i="125"/>
  <c r="N9" i="125"/>
  <c r="AC8" i="125"/>
  <c r="N8" i="125"/>
  <c r="AC7" i="125"/>
  <c r="N7" i="125"/>
  <c r="AB4" i="125"/>
  <c r="AA4" i="125"/>
  <c r="Z4" i="125"/>
  <c r="Y4" i="125"/>
  <c r="X4" i="125"/>
  <c r="W4" i="125"/>
  <c r="V4" i="125"/>
  <c r="U4" i="125"/>
  <c r="AC4" i="125" s="1"/>
  <c r="T4" i="125"/>
  <c r="S4" i="125"/>
  <c r="R4" i="125"/>
  <c r="Q4" i="125"/>
  <c r="P4" i="125"/>
  <c r="M4" i="125"/>
  <c r="L4" i="125"/>
  <c r="K4" i="125"/>
  <c r="J4" i="125"/>
  <c r="I4" i="125"/>
  <c r="H4" i="125"/>
  <c r="G4" i="125"/>
  <c r="F4" i="125"/>
  <c r="E4" i="125"/>
  <c r="D4" i="125"/>
  <c r="N4" i="125" s="1"/>
  <c r="C4" i="125"/>
  <c r="B4" i="125"/>
  <c r="B19" i="78"/>
  <c r="B17" i="78"/>
  <c r="C14" i="78"/>
  <c r="B14" i="78"/>
  <c r="C13" i="78"/>
  <c r="B13" i="78"/>
  <c r="B40" i="101" l="1"/>
  <c r="B41" i="101"/>
  <c r="B42" i="101"/>
  <c r="B43" i="101"/>
  <c r="B44" i="101"/>
  <c r="B45" i="101"/>
  <c r="B46" i="101"/>
  <c r="B47" i="101"/>
  <c r="B48" i="101"/>
  <c r="B49" i="101"/>
  <c r="B50" i="101"/>
  <c r="B51" i="101"/>
  <c r="B52" i="101"/>
  <c r="B53" i="101"/>
  <c r="B54" i="101"/>
  <c r="B55" i="101"/>
  <c r="B56" i="101"/>
  <c r="B57" i="101"/>
  <c r="B58" i="101"/>
  <c r="B59" i="101"/>
  <c r="B60" i="101"/>
  <c r="B61" i="101"/>
  <c r="B62" i="101"/>
  <c r="B63" i="101"/>
  <c r="B64" i="101"/>
  <c r="B65" i="101"/>
  <c r="B66" i="101"/>
  <c r="B67" i="101"/>
  <c r="B68" i="101"/>
  <c r="B69" i="101"/>
  <c r="B10" i="78"/>
  <c r="P11" i="82" l="1"/>
  <c r="B9" i="78" l="1"/>
  <c r="I14" i="82" l="1"/>
  <c r="B11" i="78"/>
  <c r="I18" i="82"/>
  <c r="I15" i="82"/>
  <c r="I16" i="82"/>
  <c r="I17" i="82"/>
  <c r="I19" i="82"/>
  <c r="I20" i="82"/>
  <c r="I21" i="82"/>
  <c r="I22" i="82"/>
  <c r="I23" i="82"/>
  <c r="M71" i="101" l="1"/>
  <c r="N71" i="101"/>
  <c r="G74" i="101" l="1"/>
  <c r="B24" i="101"/>
  <c r="B25" i="101"/>
  <c r="B26" i="101"/>
  <c r="B27" i="101"/>
  <c r="B28" i="101"/>
  <c r="B29" i="101"/>
  <c r="B30" i="101"/>
  <c r="B31" i="101"/>
  <c r="B32" i="101"/>
  <c r="B33" i="101"/>
  <c r="B34" i="101"/>
  <c r="B35" i="101"/>
  <c r="B36" i="101"/>
  <c r="B37" i="101"/>
  <c r="B38" i="101"/>
  <c r="B70" i="101"/>
  <c r="B23" i="101"/>
  <c r="B12" i="78" l="1"/>
  <c r="L30" i="82" l="1"/>
  <c r="K28" i="82"/>
  <c r="K29" i="82"/>
  <c r="K30" i="82"/>
  <c r="I30" i="82"/>
  <c r="L27" i="82"/>
  <c r="N14" i="82" l="1"/>
  <c r="G75" i="101" l="1"/>
  <c r="F75" i="101" s="1"/>
  <c r="G73" i="101"/>
  <c r="D10" i="78" s="1"/>
  <c r="I74" i="101" l="1"/>
  <c r="I73" i="101"/>
  <c r="F10" i="78" s="1"/>
  <c r="M75" i="101"/>
  <c r="K75" i="101"/>
  <c r="K23" i="82" l="1"/>
  <c r="K13" i="82" l="1"/>
  <c r="L24" i="82" l="1"/>
  <c r="B18" i="78" l="1"/>
  <c r="K14" i="82" l="1"/>
  <c r="I13" i="82" l="1"/>
  <c r="L26" i="82" l="1"/>
  <c r="K27" i="82" l="1"/>
  <c r="K26" i="82"/>
  <c r="K18" i="82"/>
  <c r="K19" i="82"/>
  <c r="K20" i="82"/>
  <c r="K21" i="82"/>
  <c r="K22" i="82"/>
  <c r="K24" i="82"/>
  <c r="K25" i="82"/>
  <c r="K17" i="82"/>
  <c r="K16" i="82"/>
  <c r="K15" i="82"/>
  <c r="L15" i="82"/>
  <c r="L13" i="82" l="1"/>
  <c r="L14" i="82"/>
  <c r="I24" i="82"/>
  <c r="I25" i="82"/>
  <c r="I26" i="82"/>
  <c r="I27" i="82"/>
  <c r="I28" i="82"/>
  <c r="I29" i="82"/>
  <c r="L29" i="82"/>
  <c r="L16" i="82"/>
  <c r="L17" i="82"/>
  <c r="L18" i="82"/>
  <c r="L19" i="82"/>
  <c r="L20" i="82"/>
  <c r="L21" i="82"/>
  <c r="L22" i="82"/>
  <c r="L23" i="82"/>
  <c r="L25" i="82"/>
  <c r="L28" i="82"/>
</calcChain>
</file>

<file path=xl/sharedStrings.xml><?xml version="1.0" encoding="utf-8"?>
<sst xmlns="http://schemas.openxmlformats.org/spreadsheetml/2006/main" count="673" uniqueCount="461">
  <si>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</si>
  <si>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</si>
  <si>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</si>
  <si>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</si>
  <si>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</si>
  <si>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</si>
  <si>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</si>
  <si>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</si>
  <si>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</si>
  <si>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</si>
  <si>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</si>
  <si>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</si>
  <si>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</si>
  <si>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</si>
  <si>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</si>
  <si>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</si>
  <si>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</si>
  <si>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</si>
  <si>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</si>
  <si>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</si>
  <si>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</si>
  <si>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</si>
  <si>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</si>
  <si>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</si>
  <si>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</si>
  <si>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</si>
  <si>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</si>
  <si>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</si>
  <si>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注意　食品に関わる記事の一部をご紹介します。詳しくはリンク先のページよりご確認ください。</t>
    <rPh sb="0" eb="2">
      <t>チュウイ</t>
    </rPh>
    <rPh sb="3" eb="5">
      <t>ショクヒン</t>
    </rPh>
    <rPh sb="6" eb="7">
      <t>カカ</t>
    </rPh>
    <rPh sb="9" eb="11">
      <t>キジ</t>
    </rPh>
    <rPh sb="12" eb="14">
      <t>イチブ</t>
    </rPh>
    <rPh sb="16" eb="18">
      <t>ショウカイ</t>
    </rPh>
    <rPh sb="22" eb="23">
      <t>クワ</t>
    </rPh>
    <rPh sb="29" eb="30">
      <t>サキ</t>
    </rPh>
    <rPh sb="37" eb="39">
      <t>カクニン</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</si>
  <si>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</si>
  <si>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</si>
  <si>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</si>
  <si>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</si>
  <si>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</si>
  <si>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</si>
  <si>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</si>
  <si>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</si>
  <si>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</si>
  <si>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</si>
  <si>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（最近５年間の週値の比較）</t>
    <rPh sb="1" eb="3">
      <t>サイキン</t>
    </rPh>
    <rPh sb="3" eb="6">
      <t>ゴネンカン</t>
    </rPh>
    <rPh sb="7" eb="8">
      <t>シュウ</t>
    </rPh>
    <rPh sb="8" eb="9">
      <t>アタイ</t>
    </rPh>
    <rPh sb="10" eb="12">
      <t>ヒカク</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</si>
  <si>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</si>
  <si>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</si>
  <si>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</si>
  <si>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</si>
  <si>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</si>
  <si>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</si>
  <si>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</si>
  <si>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</si>
  <si>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</si>
  <si>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</si>
  <si>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</si>
  <si>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</si>
  <si>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</si>
  <si>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</si>
  <si>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</si>
  <si>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 xml:space="preserve">今週 , </t>
    </r>
    <r>
      <rPr>
        <b/>
        <sz val="12"/>
        <rFont val="ＭＳ Ｐゴシック"/>
        <family val="3"/>
        <charset val="128"/>
      </rPr>
      <t>色抜き(先週)</t>
    </r>
    <rPh sb="0" eb="2">
      <t>タイリョウ</t>
    </rPh>
    <rPh sb="2" eb="4">
      <t>ハッショウ</t>
    </rPh>
    <rPh sb="4" eb="6">
      <t>ジコ</t>
    </rPh>
    <rPh sb="7" eb="9">
      <t>ギョウシュ</t>
    </rPh>
    <rPh sb="10" eb="12">
      <t>ナイヨウ</t>
    </rPh>
    <rPh sb="14" eb="16">
      <t>コンシュウ</t>
    </rPh>
    <rPh sb="19" eb="20">
      <t>イロ</t>
    </rPh>
    <rPh sb="20" eb="21">
      <t>ヌ</t>
    </rPh>
    <rPh sb="23" eb="25">
      <t>センシュウ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</si>
  <si>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</si>
  <si>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</si>
  <si>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</si>
  <si>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</si>
  <si>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</si>
  <si>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</si>
  <si>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</si>
  <si>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</si>
  <si>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</si>
  <si>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</si>
  <si>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</si>
  <si>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</si>
  <si>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</si>
  <si>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</si>
  <si>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</si>
  <si>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</si>
  <si>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</si>
  <si>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</si>
  <si>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</si>
  <si>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</si>
  <si>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</si>
  <si>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</si>
  <si>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</si>
  <si>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</si>
  <si>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</si>
  <si>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</si>
  <si>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</si>
  <si>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</si>
  <si>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</si>
  <si>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</si>
  <si>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</si>
  <si>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</si>
  <si>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</si>
  <si>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</si>
  <si>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</si>
  <si>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</si>
  <si>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</si>
  <si>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</si>
  <si>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</si>
  <si>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</si>
  <si>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</si>
  <si>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</si>
  <si>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</si>
  <si>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</si>
  <si>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</si>
  <si>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</si>
  <si>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</si>
  <si>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</si>
  <si>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</si>
  <si>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</si>
  <si>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先週に比べて全国平均は</t>
    <phoneticPr fontId="5"/>
  </si>
  <si>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</si>
  <si>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</si>
  <si>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</si>
  <si>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</si>
  <si>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</si>
  <si>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</si>
  <si>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</si>
  <si>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</si>
  <si>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</si>
  <si>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</si>
  <si>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 xml:space="preserve">3類感染症　
</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</si>
  <si>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</si>
  <si>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</si>
  <si>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</si>
  <si>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</si>
  <si>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</si>
  <si>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</si>
  <si>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</si>
  <si>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1．食中毒情報      　      </t>
    <phoneticPr fontId="5"/>
  </si>
  <si>
    <t xml:space="preserve">2．ノロウイルス　   　     </t>
    <phoneticPr fontId="5"/>
  </si>
  <si>
    <t xml:space="preserve">3．残留農薬等  　　         </t>
    <phoneticPr fontId="5"/>
  </si>
  <si>
    <t>→メモ帳にコピー</t>
    <rPh sb="3" eb="4">
      <t>チョウ</t>
    </rPh>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</si>
  <si>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</si>
  <si>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</si>
  <si>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</si>
  <si>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</si>
  <si>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</si>
  <si>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</si>
  <si>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</si>
  <si>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</si>
  <si>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9．新型ｺﾛﾅ情報</t>
    <rPh sb="2" eb="4">
      <t>シンガタ</t>
    </rPh>
    <rPh sb="7" eb="9">
      <t>ジョウホウ</t>
    </rPh>
    <phoneticPr fontId="5"/>
  </si>
  <si>
    <t>フェイズ別　対策立案</t>
  </si>
  <si>
    <r>
      <t>1.</t>
    </r>
    <r>
      <rPr>
        <sz val="7"/>
        <color theme="1"/>
        <rFont val="Times New Roman"/>
        <family val="1"/>
      </rPr>
      <t xml:space="preserve">      </t>
    </r>
    <r>
      <rPr>
        <sz val="10.5"/>
        <color theme="1"/>
        <rFont val="游明朝"/>
        <family val="1"/>
        <charset val="128"/>
      </rPr>
      <t>地域的に発生していない段階</t>
    </r>
  </si>
  <si>
    <r>
      <t>2.</t>
    </r>
    <r>
      <rPr>
        <sz val="7"/>
        <color theme="1"/>
        <rFont val="Times New Roman"/>
        <family val="1"/>
      </rPr>
      <t xml:space="preserve">      </t>
    </r>
    <r>
      <rPr>
        <sz val="10.5"/>
        <color theme="1"/>
        <rFont val="游明朝"/>
        <family val="1"/>
        <charset val="128"/>
      </rPr>
      <t>地域、顧客所在地に感染者が確認された段階</t>
    </r>
  </si>
  <si>
    <t>・組織・連絡体制　・社内、社外</t>
  </si>
  <si>
    <t>　　　　緊急連絡網　所轄保健所、公共機関との連帯</t>
  </si>
  <si>
    <t>　　　　現状リスクｺﾐﾆｭケーション、顧客への情報開示</t>
  </si>
  <si>
    <t>・予防体制　消毒材、マスク備品準備、就業前後の除菌　検温と報告</t>
  </si>
  <si>
    <t>・診療体制　もしもの場合の相談医療先の確保、連絡</t>
  </si>
  <si>
    <t>・就業体制の見直対策　感染者の発症時の業務継続対応</t>
  </si>
  <si>
    <t>　　　　病院、介護・老人施設への入室時の対応、営業車両の洗浄</t>
  </si>
  <si>
    <t>フェイズ</t>
  </si>
  <si>
    <t>緊急連絡網</t>
  </si>
  <si>
    <t>消毒材</t>
  </si>
  <si>
    <t>マスク</t>
  </si>
  <si>
    <t>検温</t>
  </si>
  <si>
    <t>37.5℃↑</t>
  </si>
  <si>
    <t>顧客連絡</t>
  </si>
  <si>
    <t>就業　体制</t>
  </si>
  <si>
    <t>従業員ケア</t>
  </si>
  <si>
    <t>〇</t>
  </si>
  <si>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</si>
  <si>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</si>
  <si>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</si>
  <si>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</si>
  <si>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</si>
  <si>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</si>
  <si>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</si>
  <si>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</si>
  <si>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</si>
  <si>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</si>
  <si>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</si>
  <si>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</si>
  <si>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</si>
  <si>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</si>
  <si>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</si>
  <si>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</si>
  <si>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</si>
  <si>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https://gisanddata.maps.arcgis.com/apps/opsdashboard/index.html#/bda7594740fd40299423467b48e9ecf6</t>
    <phoneticPr fontId="5"/>
  </si>
  <si>
    <t>現在の新型コロナウイルス感染者数</t>
    <rPh sb="0" eb="2">
      <t>ゲンザイ</t>
    </rPh>
    <rPh sb="3" eb="5">
      <t>シンガタ</t>
    </rPh>
    <rPh sb="12" eb="15">
      <t>カンセンシャ</t>
    </rPh>
    <rPh sb="15" eb="16">
      <t>スウ</t>
    </rPh>
    <phoneticPr fontId="5"/>
  </si>
  <si>
    <t>前週</t>
    <rPh sb="0" eb="2">
      <t>ゼンシュウ</t>
    </rPh>
    <phoneticPr fontId="5"/>
  </si>
  <si>
    <t>患者数</t>
    <rPh sb="0" eb="3">
      <t>カンジャスウ</t>
    </rPh>
    <phoneticPr fontId="5"/>
  </si>
  <si>
    <r>
      <rPr>
        <sz val="10"/>
        <color theme="0"/>
        <rFont val="ＭＳ Ｐゴシック"/>
        <family val="3"/>
        <charset val="128"/>
      </rPr>
      <t>対世界比</t>
    </r>
    <r>
      <rPr>
        <sz val="10"/>
        <color theme="0"/>
        <rFont val="Inherit"/>
        <family val="2"/>
      </rPr>
      <t>%</t>
    </r>
    <phoneticPr fontId="5"/>
  </si>
  <si>
    <t>死者数</t>
    <rPh sb="0" eb="2">
      <t>シシャ</t>
    </rPh>
    <rPh sb="2" eb="3">
      <t>スウ</t>
    </rPh>
    <phoneticPr fontId="5"/>
  </si>
  <si>
    <t>致死率</t>
    <rPh sb="0" eb="2">
      <t>チシ</t>
    </rPh>
    <rPh sb="2" eb="3">
      <t>リツ</t>
    </rPh>
    <phoneticPr fontId="5"/>
  </si>
  <si>
    <t>Total</t>
    <phoneticPr fontId="5"/>
  </si>
  <si>
    <t>前週からの増加数</t>
    <rPh sb="0" eb="2">
      <t>ゼンシュウ</t>
    </rPh>
    <rPh sb="5" eb="8">
      <t>ゾウカスウ</t>
    </rPh>
    <phoneticPr fontId="5"/>
  </si>
  <si>
    <t>ｱﾙｾﾞﾝﾁﾝ</t>
    <phoneticPr fontId="5"/>
  </si>
  <si>
    <t>日本の感染症BCPステージ</t>
    <rPh sb="0" eb="2">
      <t>ニホン</t>
    </rPh>
    <rPh sb="3" eb="6">
      <t>カンセンショウ</t>
    </rPh>
    <phoneticPr fontId="5"/>
  </si>
  <si>
    <t>企業内に感染者が発見された場合の対応と手順が具体的に用意されていないとパニックになる。　準備が大勢。ステークホルダーへの告知も当然前提。</t>
    <rPh sb="0" eb="3">
      <t>キギョウナイ</t>
    </rPh>
    <rPh sb="4" eb="7">
      <t>カンセンシャ</t>
    </rPh>
    <rPh sb="8" eb="10">
      <t>ハッケン</t>
    </rPh>
    <rPh sb="13" eb="15">
      <t>バアイ</t>
    </rPh>
    <rPh sb="16" eb="18">
      <t>タイオウ</t>
    </rPh>
    <rPh sb="19" eb="21">
      <t>テジュン</t>
    </rPh>
    <rPh sb="22" eb="25">
      <t>グタイテキ</t>
    </rPh>
    <rPh sb="26" eb="28">
      <t>ヨウイ</t>
    </rPh>
    <rPh sb="44" eb="46">
      <t>ジュンビ</t>
    </rPh>
    <rPh sb="47" eb="49">
      <t>タイセイ</t>
    </rPh>
    <rPh sb="60" eb="62">
      <t>コクチ</t>
    </rPh>
    <rPh sb="63" eb="65">
      <t>トウゼン</t>
    </rPh>
    <rPh sb="65" eb="67">
      <t>ゼンテイ</t>
    </rPh>
    <phoneticPr fontId="5"/>
  </si>
  <si>
    <t>入館チェック</t>
    <phoneticPr fontId="5"/>
  </si>
  <si>
    <t>〇</t>
    <phoneticPr fontId="5"/>
  </si>
  <si>
    <r>
      <t>〇</t>
    </r>
    <r>
      <rPr>
        <sz val="10.5"/>
        <color rgb="FFFF0000"/>
        <rFont val="游明朝"/>
        <family val="1"/>
        <charset val="128"/>
      </rPr>
      <t>*</t>
    </r>
    <phoneticPr fontId="5"/>
  </si>
  <si>
    <t>*テレワーク、隔日出勤</t>
    <rPh sb="7" eb="9">
      <t>カクジツ</t>
    </rPh>
    <rPh sb="9" eb="11">
      <t>シュッキン</t>
    </rPh>
    <phoneticPr fontId="5"/>
  </si>
  <si>
    <t>対策</t>
    <rPh sb="0" eb="2">
      <t>タイサク</t>
    </rPh>
    <phoneticPr fontId="5"/>
  </si>
  <si>
    <t>　　　　フード・セーフティー　http://www7b.biglobe.ne.jp/~food-safty/　　更新2020/10/11</t>
    <phoneticPr fontId="5"/>
  </si>
  <si>
    <t>ドイツ</t>
    <phoneticPr fontId="106"/>
  </si>
  <si>
    <t>対前週増加率</t>
    <rPh sb="0" eb="1">
      <t>タイ</t>
    </rPh>
    <rPh sb="1" eb="3">
      <t>ゼンシュウ</t>
    </rPh>
    <rPh sb="3" eb="5">
      <t>ゾウカ</t>
    </rPh>
    <rPh sb="5" eb="6">
      <t>リツ</t>
    </rPh>
    <phoneticPr fontId="5"/>
  </si>
  <si>
    <t>10．Sponsor㌻</t>
    <phoneticPr fontId="5"/>
  </si>
  <si>
    <r>
      <t>5.</t>
    </r>
    <r>
      <rPr>
        <sz val="7"/>
        <color theme="1"/>
        <rFont val="游明朝"/>
        <family val="1"/>
        <charset val="128"/>
      </rPr>
      <t>     </t>
    </r>
    <r>
      <rPr>
        <sz val="7"/>
        <color theme="1"/>
        <rFont val="Times New Roman"/>
        <family val="1"/>
      </rPr>
      <t xml:space="preserve"> </t>
    </r>
    <r>
      <rPr>
        <sz val="10.5"/>
        <color theme="1"/>
        <rFont val="游明朝"/>
        <family val="1"/>
        <charset val="128"/>
      </rPr>
      <t>3で複数もしくは感染が拡大する段階</t>
    </r>
    <phoneticPr fontId="106"/>
  </si>
  <si>
    <r>
      <t>6.</t>
    </r>
    <r>
      <rPr>
        <sz val="7"/>
        <color theme="1"/>
        <rFont val="游明朝"/>
        <family val="1"/>
        <charset val="128"/>
      </rPr>
      <t>     </t>
    </r>
    <r>
      <rPr>
        <sz val="7"/>
        <color theme="1"/>
        <rFont val="Times New Roman"/>
        <family val="1"/>
      </rPr>
      <t xml:space="preserve"> </t>
    </r>
    <r>
      <rPr>
        <sz val="10.5"/>
        <color theme="1"/>
        <rFont val="游明朝"/>
        <family val="1"/>
        <charset val="128"/>
      </rPr>
      <t>従業員もしくはその家族に感染確認の段階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</si>
  <si>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5で感染が収まらない段階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</si>
  <si>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パンデミック(大流行)宣言の段階</t>
    </r>
    <phoneticPr fontId="106"/>
  </si>
  <si>
    <t>3.  地域住民、同居者の参加団体に感染者が確認された段階</t>
    <phoneticPr fontId="106"/>
  </si>
  <si>
    <t>2021年</t>
  </si>
  <si>
    <t>2021年</t>
    <phoneticPr fontId="5"/>
  </si>
  <si>
    <t>日本</t>
    <rPh sb="0" eb="2">
      <t>ニホン</t>
    </rPh>
    <phoneticPr fontId="106"/>
  </si>
  <si>
    <t>・長期間休業に対する対策　従業員のケア</t>
    <phoneticPr fontId="106"/>
  </si>
  <si>
    <t>　</t>
    <phoneticPr fontId="106"/>
  </si>
  <si>
    <t>4   職場で複数の濃厚接触者が判明した段階</t>
    <rPh sb="4" eb="6">
      <t>ショクバ</t>
    </rPh>
    <rPh sb="7" eb="9">
      <t>フクスウ</t>
    </rPh>
    <rPh sb="10" eb="12">
      <t>ノウコウ</t>
    </rPh>
    <rPh sb="12" eb="15">
      <t>セッショクシャ</t>
    </rPh>
    <rPh sb="16" eb="18">
      <t>ハンメイ</t>
    </rPh>
    <rPh sb="20" eb="22">
      <t>ダンカイ</t>
    </rPh>
    <phoneticPr fontId="106"/>
  </si>
  <si>
    <t>PCR検査確認</t>
    <rPh sb="3" eb="5">
      <t>ケンサ</t>
    </rPh>
    <rPh sb="5" eb="7">
      <t>カクニン</t>
    </rPh>
    <phoneticPr fontId="106"/>
  </si>
  <si>
    <t>無症状なら１週間経過と就業制限</t>
    <rPh sb="0" eb="3">
      <t>ムショウジョウ</t>
    </rPh>
    <rPh sb="6" eb="8">
      <t>シュウカン</t>
    </rPh>
    <rPh sb="8" eb="10">
      <t>ケイカ</t>
    </rPh>
    <rPh sb="11" eb="13">
      <t>シュウギョウ</t>
    </rPh>
    <rPh sb="13" eb="15">
      <t>セイゲン</t>
    </rPh>
    <phoneticPr fontId="106"/>
  </si>
  <si>
    <t>★</t>
    <phoneticPr fontId="106"/>
  </si>
  <si>
    <t>★PCR+</t>
    <phoneticPr fontId="106"/>
  </si>
  <si>
    <t>保健所　　       医療機関</t>
    <phoneticPr fontId="106"/>
  </si>
  <si>
    <t>行動履歴整理</t>
    <rPh sb="0" eb="2">
      <t>コウドウ</t>
    </rPh>
    <rPh sb="2" eb="4">
      <t>リレキ</t>
    </rPh>
    <rPh sb="4" eb="6">
      <t>セイリ</t>
    </rPh>
    <phoneticPr fontId="106"/>
  </si>
  <si>
    <t xml:space="preserve"> </t>
    <phoneticPr fontId="16"/>
  </si>
  <si>
    <t xml:space="preserve"> </t>
    <phoneticPr fontId="106"/>
  </si>
  <si>
    <t>厚生労働省：国内の発生状況など
https://www.mhlw.go.jp/stf/covid-19/kokunainohasseijoukyou.html#h2_1
厚生労働省：データからわかる－新型コロナウイルス感染症情報－
https：//covid19.mhlw.go.jp/</t>
    <phoneticPr fontId="106"/>
  </si>
  <si>
    <t>https://www.mhlw.go.jp/stf/covid-19/kokunainohasseijoukyou.html#h2_1</t>
    <phoneticPr fontId="106"/>
  </si>
  <si>
    <t>厚生労働省：データからわかる－新型コロナウイルス感染症情報－</t>
    <phoneticPr fontId="106"/>
  </si>
  <si>
    <t xml:space="preserve">
</t>
    <phoneticPr fontId="106"/>
  </si>
  <si>
    <t>https：//covid19.mhlw.go.jp/</t>
    <phoneticPr fontId="10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</si>
  <si>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</si>
  <si>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</si>
  <si>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&gt;</t>
    <phoneticPr fontId="10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</si>
  <si>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</si>
  <si>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</si>
  <si>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</si>
  <si>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</si>
  <si>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</si>
  <si>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106"/>
  </si>
  <si>
    <t>　    レベル2</t>
    <phoneticPr fontId="5"/>
  </si>
  <si>
    <t>8．衛生訓話</t>
    <rPh sb="2" eb="4">
      <t>エイセイ</t>
    </rPh>
    <rPh sb="4" eb="6">
      <t>クンワ</t>
    </rPh>
    <phoneticPr fontId="5"/>
  </si>
  <si>
    <t>12-21年月平均</t>
  </si>
  <si>
    <t>2022年</t>
    <phoneticPr fontId="5"/>
  </si>
  <si>
    <t>1月</t>
    <phoneticPr fontId="106"/>
  </si>
  <si>
    <t>ノロウイルスが流行しています</t>
    <rPh sb="7" eb="9">
      <t>リュウコウ</t>
    </rPh>
    <phoneticPr fontId="5"/>
  </si>
  <si>
    <t xml:space="preserve">  
</t>
    <phoneticPr fontId="16"/>
  </si>
  <si>
    <t>ノロウイルス指数平年より低いものの散発事故あり</t>
    <rPh sb="6" eb="8">
      <t>シスウ</t>
    </rPh>
    <rPh sb="8" eb="10">
      <t>ヘイネン</t>
    </rPh>
    <rPh sb="12" eb="13">
      <t>ヒク</t>
    </rPh>
    <rPh sb="17" eb="19">
      <t>サンパツ</t>
    </rPh>
    <rPh sb="19" eb="21">
      <t>ジコ</t>
    </rPh>
    <phoneticPr fontId="5"/>
  </si>
  <si>
    <t>カナダ</t>
    <phoneticPr fontId="5"/>
  </si>
  <si>
    <t>フランス</t>
    <phoneticPr fontId="106"/>
  </si>
  <si>
    <r>
      <rPr>
        <b/>
        <sz val="13"/>
        <color theme="0"/>
        <rFont val="ＭＳ Ｐゴシック"/>
        <family val="3"/>
        <charset val="128"/>
      </rPr>
      <t>米国</t>
    </r>
    <rPh sb="0" eb="2">
      <t>ベイコク</t>
    </rPh>
    <phoneticPr fontId="5"/>
  </si>
  <si>
    <r>
      <rPr>
        <b/>
        <sz val="13"/>
        <color theme="0"/>
        <rFont val="ＭＳ Ｐゴシック"/>
        <family val="3"/>
        <charset val="128"/>
      </rPr>
      <t>メキシコ</t>
    </r>
    <phoneticPr fontId="5"/>
  </si>
  <si>
    <r>
      <rPr>
        <b/>
        <sz val="13"/>
        <color theme="0"/>
        <rFont val="ＭＳ Ｐゴシック"/>
        <family val="3"/>
        <charset val="128"/>
      </rPr>
      <t>ブラジル</t>
    </r>
    <phoneticPr fontId="5"/>
  </si>
  <si>
    <r>
      <rPr>
        <b/>
        <sz val="13"/>
        <color theme="0"/>
        <rFont val="ＭＳ Ｐゴシック"/>
        <family val="3"/>
        <charset val="128"/>
      </rPr>
      <t>南アフリカ</t>
    </r>
    <rPh sb="0" eb="1">
      <t>ミナミ</t>
    </rPh>
    <phoneticPr fontId="5"/>
  </si>
  <si>
    <r>
      <rPr>
        <b/>
        <sz val="13"/>
        <color theme="0"/>
        <rFont val="ＭＳ Ｐゴシック"/>
        <family val="3"/>
        <charset val="128"/>
      </rPr>
      <t>ロシア</t>
    </r>
    <phoneticPr fontId="5"/>
  </si>
  <si>
    <r>
      <rPr>
        <b/>
        <sz val="13"/>
        <color theme="0"/>
        <rFont val="Inherit"/>
        <family val="2"/>
      </rPr>
      <t>スペイン</t>
    </r>
    <phoneticPr fontId="106"/>
  </si>
  <si>
    <t>非常に少ない</t>
    <rPh sb="0" eb="2">
      <t>ヒジョウ</t>
    </rPh>
    <rPh sb="3" eb="4">
      <t>スク</t>
    </rPh>
    <phoneticPr fontId="5"/>
  </si>
  <si>
    <r>
      <rPr>
        <sz val="13"/>
        <color theme="0"/>
        <rFont val="ＭＳ Ｐゴシック"/>
        <family val="3"/>
        <charset val="128"/>
      </rPr>
      <t>チリ</t>
    </r>
    <phoneticPr fontId="5"/>
  </si>
  <si>
    <r>
      <rPr>
        <b/>
        <sz val="12.55"/>
        <color theme="0"/>
        <rFont val="Inherit"/>
        <family val="2"/>
      </rPr>
      <t>中国</t>
    </r>
    <rPh sb="0" eb="2">
      <t>チュウゴク</t>
    </rPh>
    <phoneticPr fontId="106"/>
  </si>
  <si>
    <t>コロナ・ワクチン接種予定と内容　(元阿部首相と菅前首相の最大の功績)</t>
    <rPh sb="8" eb="10">
      <t>セッシュ</t>
    </rPh>
    <rPh sb="10" eb="12">
      <t>ヨテイ</t>
    </rPh>
    <rPh sb="13" eb="15">
      <t>ナイヨウ</t>
    </rPh>
    <rPh sb="17" eb="18">
      <t>モト</t>
    </rPh>
    <rPh sb="18" eb="20">
      <t>アベ</t>
    </rPh>
    <rPh sb="20" eb="22">
      <t>シュショウ</t>
    </rPh>
    <rPh sb="23" eb="24">
      <t>スガ</t>
    </rPh>
    <rPh sb="24" eb="27">
      <t>ゼンシュショウ</t>
    </rPh>
    <rPh sb="28" eb="30">
      <t>サイダイ</t>
    </rPh>
    <rPh sb="31" eb="33">
      <t>コウセキ</t>
    </rPh>
    <phoneticPr fontId="106"/>
  </si>
  <si>
    <t xml:space="preserve">腸チフス
パラチフス
</t>
    <rPh sb="0" eb="1">
      <t>チョウ</t>
    </rPh>
    <phoneticPr fontId="5"/>
  </si>
  <si>
    <t>^</t>
    <phoneticPr fontId="106"/>
  </si>
  <si>
    <t>県内で流行・食中毒原因が一件以上報告される
定点観測値が2.00を超える</t>
    <phoneticPr fontId="106"/>
  </si>
  <si>
    <t>【情報共有】　週間・情報収集/情報共有は月一回以上
【体調管理】  従業員の健康チェックは続ける</t>
    <phoneticPr fontId="106"/>
  </si>
  <si>
    <t xml:space="preserve">  </t>
    <phoneticPr fontId="16"/>
  </si>
  <si>
    <t>l</t>
    <phoneticPr fontId="33"/>
  </si>
  <si>
    <t>管理レベル「1」　</t>
    <phoneticPr fontId="5"/>
  </si>
  <si>
    <r>
      <t xml:space="preserve">タイトル </t>
    </r>
    <r>
      <rPr>
        <sz val="14"/>
        <color theme="0"/>
        <rFont val="ＭＳ Ｐゴシック"/>
        <family val="3"/>
        <charset val="128"/>
      </rPr>
      <t>(異物・カビ混入が目立つ一週間でした。!)</t>
    </r>
    <rPh sb="6" eb="8">
      <t>イブツ</t>
    </rPh>
    <rPh sb="11" eb="13">
      <t>コンニュウ</t>
    </rPh>
    <rPh sb="14" eb="16">
      <t>メダ</t>
    </rPh>
    <rPh sb="17" eb="20">
      <t>イッシュウカン</t>
    </rPh>
    <phoneticPr fontId="5"/>
  </si>
  <si>
    <t>細菌性赤痢　無</t>
    <rPh sb="6" eb="7">
      <t>ナシ</t>
    </rPh>
    <phoneticPr fontId="106"/>
  </si>
  <si>
    <t>　コロナ渦</t>
    <rPh sb="4" eb="5">
      <t>ウズ</t>
    </rPh>
    <phoneticPr fontId="5"/>
  </si>
  <si>
    <t>冬に向かいロシアの感染状況が一気に悪化</t>
    <rPh sb="0" eb="1">
      <t>フユ</t>
    </rPh>
    <rPh sb="2" eb="3">
      <t>ム</t>
    </rPh>
    <rPh sb="9" eb="11">
      <t>カンセン</t>
    </rPh>
    <rPh sb="11" eb="13">
      <t>ジョウキョウ</t>
    </rPh>
    <rPh sb="14" eb="16">
      <t>イッキ</t>
    </rPh>
    <rPh sb="17" eb="19">
      <t>アッカ</t>
    </rPh>
    <phoneticPr fontId="106"/>
  </si>
  <si>
    <t>-</t>
    <phoneticPr fontId="106"/>
  </si>
  <si>
    <r>
      <rPr>
        <sz val="12.55"/>
        <color theme="0"/>
        <rFont val="ＭＳ Ｐゴシック"/>
        <family val="3"/>
        <charset val="128"/>
      </rPr>
      <t>日本は、世界第一位の増加率とはいえ、かなり沈静化してきている。</t>
    </r>
    <r>
      <rPr>
        <sz val="12.55"/>
        <color rgb="FFFFFF00"/>
        <rFont val="ＭＳ Ｐゴシック"/>
        <family val="3"/>
        <charset val="128"/>
      </rPr>
      <t xml:space="preserve">
冬に向かい中国の感染状況が一気に悪化</t>
    </r>
    <rPh sb="0" eb="2">
      <t>ニホン</t>
    </rPh>
    <rPh sb="4" eb="6">
      <t>セカイ</t>
    </rPh>
    <rPh sb="6" eb="8">
      <t>ダイイチ</t>
    </rPh>
    <rPh sb="8" eb="9">
      <t>イ</t>
    </rPh>
    <rPh sb="10" eb="13">
      <t>ゾウカリツ</t>
    </rPh>
    <rPh sb="21" eb="24">
      <t>チンセイカ</t>
    </rPh>
    <rPh sb="37" eb="39">
      <t>チュウゴク</t>
    </rPh>
    <phoneticPr fontId="106"/>
  </si>
  <si>
    <t>毎週　　ひとつ　　覚えていきましょう</t>
    <phoneticPr fontId="5"/>
  </si>
  <si>
    <t xml:space="preserve">最近のBA5株では、1.1%以下です。こうなると感染症法の位置づけとしても5類季節性インフルエンザ相当が適当となります。
なお患者数は、全数把握は当然必要です。詳細な診断情報は、高齢者と基礎疾患を持つもの、更に12歳以下の学童や幼児の重症例が必要です。
</t>
    <rPh sb="0" eb="2">
      <t>サイキン</t>
    </rPh>
    <rPh sb="6" eb="7">
      <t>カブ</t>
    </rPh>
    <rPh sb="14" eb="16">
      <t>イカ</t>
    </rPh>
    <rPh sb="24" eb="28">
      <t>カンセンショウホウ</t>
    </rPh>
    <rPh sb="29" eb="31">
      <t>イチ</t>
    </rPh>
    <rPh sb="39" eb="42">
      <t>キセツセイ</t>
    </rPh>
    <rPh sb="49" eb="51">
      <t>ソウトウ</t>
    </rPh>
    <rPh sb="52" eb="54">
      <t>テキトウ</t>
    </rPh>
    <rPh sb="63" eb="66">
      <t>カンジャスウ</t>
    </rPh>
    <rPh sb="68" eb="72">
      <t>ゼンスウハアク</t>
    </rPh>
    <rPh sb="73" eb="77">
      <t>トウゼンヒツヨウ</t>
    </rPh>
    <rPh sb="80" eb="82">
      <t>ショウサイ</t>
    </rPh>
    <rPh sb="83" eb="87">
      <t>シンダンジョウホウ</t>
    </rPh>
    <rPh sb="89" eb="92">
      <t>コウレイシャ</t>
    </rPh>
    <rPh sb="93" eb="97">
      <t>キソシッカン</t>
    </rPh>
    <rPh sb="98" eb="99">
      <t>モ</t>
    </rPh>
    <rPh sb="103" eb="104">
      <t>サラ</t>
    </rPh>
    <rPh sb="107" eb="110">
      <t>サイイカ</t>
    </rPh>
    <rPh sb="111" eb="113">
      <t>ガクドウ</t>
    </rPh>
    <rPh sb="114" eb="116">
      <t>ヨウジ</t>
    </rPh>
    <rPh sb="117" eb="120">
      <t>ジュウショウレイ</t>
    </rPh>
    <rPh sb="121" eb="123">
      <t>ヒツヨウ</t>
    </rPh>
    <phoneticPr fontId="106"/>
  </si>
  <si>
    <t>冬に向かい</t>
    <rPh sb="0" eb="1">
      <t>フユ</t>
    </rPh>
    <rPh sb="2" eb="3">
      <t>ム</t>
    </rPh>
    <phoneticPr fontId="106"/>
  </si>
  <si>
    <t>コロナは既にWITHの時代、今年の冬が付き合い方の結論か</t>
    <rPh sb="4" eb="5">
      <t>スデ</t>
    </rPh>
    <rPh sb="11" eb="13">
      <t>ジダイ</t>
    </rPh>
    <rPh sb="14" eb="16">
      <t>コトシ</t>
    </rPh>
    <rPh sb="17" eb="18">
      <t>フユ</t>
    </rPh>
    <rPh sb="19" eb="20">
      <t>ツ</t>
    </rPh>
    <rPh sb="21" eb="22">
      <t>ア</t>
    </rPh>
    <rPh sb="23" eb="24">
      <t>カタ</t>
    </rPh>
    <rPh sb="25" eb="27">
      <t>ケツロン</t>
    </rPh>
    <phoneticPr fontId="106"/>
  </si>
  <si>
    <t>皆様  週刊情報2022-41を配信いたします</t>
    <phoneticPr fontId="5"/>
  </si>
  <si>
    <t>*発行予定は2022年11月7日（月）です。</t>
  </si>
  <si>
    <t>*発行予定は2022年11月7日（月）です。</t>
    <phoneticPr fontId="106"/>
  </si>
  <si>
    <t>▶https://zoom.us/webinar/register/WN_9-ciXs0sQT2yGdb79VBoLQ</t>
  </si>
  <si>
    <t xml:space="preserve"> 全国指数</t>
    <phoneticPr fontId="5"/>
  </si>
  <si>
    <t>先週より</t>
    <phoneticPr fontId="5"/>
  </si>
  <si>
    <t>三重県は18日、キッズラボ保育園みその（伊勢市御薗町）で給食を食べた１歳から52歳までの男女11人が下痢や発熱などの症状を訴えたと発表した。伊勢保健所は集団食中毒と断定し、給食を調理していた園内の調理場を同日付で営業禁止処分とした</t>
    <phoneticPr fontId="106"/>
  </si>
  <si>
    <t>伊勢新聞</t>
    <rPh sb="0" eb="4">
      <t>イセシンブン</t>
    </rPh>
    <phoneticPr fontId="106"/>
  </si>
  <si>
    <t>京都新聞</t>
    <rPh sb="0" eb="4">
      <t>キョウトシンブン</t>
    </rPh>
    <phoneticPr fontId="106"/>
  </si>
  <si>
    <t>　↓　職場の先輩は以下のことを理解して　わかり易く　指導しましょう　↓</t>
    <phoneticPr fontId="5"/>
  </si>
  <si>
    <t>腸チフス1例 感染地域：ベトナム</t>
    <phoneticPr fontId="106"/>
  </si>
  <si>
    <t>京都市は18日、左京区のフランス料理店「レ・ドゥ・ギャルソン」で食事をした17～78歳の7人が下痢や発熱などの症状を訴え、うち5人からノロウイルスを検出 .</t>
    <phoneticPr fontId="106"/>
  </si>
  <si>
    <r>
      <t>大好評　</t>
    </r>
    <r>
      <rPr>
        <u/>
        <sz val="20"/>
        <color theme="3"/>
        <rFont val="AR明朝体U"/>
        <family val="1"/>
        <charset val="128"/>
      </rPr>
      <t>うちのわんちゃん</t>
    </r>
    <r>
      <rPr>
        <sz val="20"/>
        <color theme="3"/>
        <rFont val="AR明朝体U"/>
        <family val="1"/>
        <charset val="128"/>
      </rPr>
      <t>にも　一つ用意します</t>
    </r>
    <rPh sb="0" eb="3">
      <t>ダイコウヒョウ</t>
    </rPh>
    <rPh sb="15" eb="16">
      <t>ヒト</t>
    </rPh>
    <rPh sb="17" eb="19">
      <t>ヨウイ</t>
    </rPh>
    <phoneticPr fontId="106"/>
  </si>
  <si>
    <t xml:space="preserve"> GⅡ　45週　0例</t>
    <rPh sb="6" eb="7">
      <t>シュウ</t>
    </rPh>
    <phoneticPr fontId="5"/>
  </si>
  <si>
    <t xml:space="preserve"> GⅡ　46週　0例</t>
    <rPh sb="9" eb="10">
      <t>レイ</t>
    </rPh>
    <phoneticPr fontId="5"/>
  </si>
  <si>
    <t>今週のニュース（Noroｖｉｒｕｓ）　(11/21-11/27)</t>
    <rPh sb="0" eb="2">
      <t>コンシュウ</t>
    </rPh>
    <phoneticPr fontId="5"/>
  </si>
  <si>
    <t>2022/45週</t>
    <phoneticPr fontId="5"/>
  </si>
  <si>
    <t>2022/46週</t>
  </si>
  <si>
    <t>食中毒情報　(11/21-11/27)</t>
    <rPh sb="0" eb="3">
      <t>ショクチュウドク</t>
    </rPh>
    <rPh sb="3" eb="5">
      <t>ジョウホウ</t>
    </rPh>
    <phoneticPr fontId="5"/>
  </si>
  <si>
    <t>海外情報　(11/21-11/27)</t>
    <rPh sb="0" eb="2">
      <t>カイガイ</t>
    </rPh>
    <rPh sb="2" eb="4">
      <t>ジョウホウ</t>
    </rPh>
    <phoneticPr fontId="5"/>
  </si>
  <si>
    <t>食品リコール・回収情報
(11/21-11/27)</t>
    <rPh sb="0" eb="2">
      <t>ショクヒン</t>
    </rPh>
    <rPh sb="7" eb="9">
      <t>カイシュウ</t>
    </rPh>
    <rPh sb="9" eb="11">
      <t>ジョウホウ</t>
    </rPh>
    <phoneticPr fontId="5"/>
  </si>
  <si>
    <t>回収＆交換</t>
  </si>
  <si>
    <t>佐々木進商店</t>
  </si>
  <si>
    <t>回収＆返金</t>
  </si>
  <si>
    <t>梅園</t>
  </si>
  <si>
    <t>タムラ食品</t>
  </si>
  <si>
    <t>コープデリ生活協...</t>
  </si>
  <si>
    <t>ジブリパーク</t>
  </si>
  <si>
    <t>回収＆返金/交換</t>
  </si>
  <si>
    <t>合同会社梅鶯堂</t>
  </si>
  <si>
    <t>回収</t>
  </si>
  <si>
    <t>北海道味噌</t>
  </si>
  <si>
    <t>ウオロク</t>
  </si>
  <si>
    <t>いなげや</t>
  </si>
  <si>
    <t>イオンリテール</t>
  </si>
  <si>
    <t>青木商店</t>
  </si>
  <si>
    <t>ヤオコー</t>
  </si>
  <si>
    <t>ヨークベニマル</t>
  </si>
  <si>
    <t>(有)信州物産</t>
  </si>
  <si>
    <t>大きな干し葡萄 一部異物(石)混入の恐れ</t>
  </si>
  <si>
    <t>セントライ青果</t>
  </si>
  <si>
    <t>ピーマン 一部残留農薬基準値超過</t>
  </si>
  <si>
    <t>ＪＲ東日本クロス...</t>
  </si>
  <si>
    <t>新潟生まれスイートカボチャ 一部カビ発生の恐れ</t>
  </si>
  <si>
    <t>味研</t>
  </si>
  <si>
    <t>こととやよだれ鶏生だれ 一部商品膨張</t>
  </si>
  <si>
    <t>ヴィ・ド・フラン...</t>
  </si>
  <si>
    <t>千葉店 塩パンサンド 一部アレルゲン(豚肉)表示欠落</t>
  </si>
  <si>
    <t>夢クリエイト</t>
  </si>
  <si>
    <t>ふわっとチーズ(プレーン,ブラックペッパー) カビ発生の恐れ</t>
  </si>
  <si>
    <t>オザワ食品工業</t>
  </si>
  <si>
    <t>牛乳カステラ 一部アレルゲン(乳)表示欠落</t>
  </si>
  <si>
    <t>あまげん</t>
  </si>
  <si>
    <t>秋づくし(どら焼き) アレルギー(卵)表示欠落</t>
  </si>
  <si>
    <t>グローバルキッチ...</t>
  </si>
  <si>
    <t>KASUYAあぶらかす カビ発生の恐れ</t>
  </si>
  <si>
    <t>国近商店</t>
  </si>
  <si>
    <t>ソフトちりめん 一部ふぐのような稚魚混入の恐れ</t>
  </si>
  <si>
    <t>前橋六供店 あじ開き 一部保存方法誤表示</t>
  </si>
  <si>
    <t>JA全農ミートフ...</t>
  </si>
  <si>
    <t>九州産豚ロース生姜焼き 一部賞味期限2重表記</t>
  </si>
  <si>
    <t>鈴木栄光堂</t>
  </si>
  <si>
    <t>ひとりじめスイーツ アップルチョコレート 一部他の原材料が混入</t>
  </si>
  <si>
    <t>豊上富士山製菓</t>
  </si>
  <si>
    <t>富士ミルククッキー 一部内容量誤表記</t>
  </si>
  <si>
    <t>茨城県は24日、同県土浦市神立中央1丁目の中央保育園で、感染性胃腸炎の集団発生があったと発表した。同日までに、園児31人が嘔吐(おうと)や下痢などの症状を訴えた。県衛生研究所で園児と職員の検体を調べた結果、園児13人からサポウイルスが検出された。重症者はなく、全員快方に向かっている。県感染症対策</t>
    <phoneticPr fontId="106"/>
  </si>
  <si>
    <t>茨木新聞</t>
    <rPh sb="0" eb="2">
      <t>イバラギ</t>
    </rPh>
    <rPh sb="2" eb="4">
      <t>シンブン</t>
    </rPh>
    <phoneticPr fontId="106"/>
  </si>
  <si>
    <t xml:space="preserve">食品衛生歳末一斉監視を実施します - 東京都 </t>
    <phoneticPr fontId="16"/>
  </si>
  <si>
    <t>歳末には、クリスマス、年末年始、贈答用などの様々な食品が大量に流通します。また、ノロウイルス食中毒が多発する時期です。歳末を迎えるにあたり、都民の食の安全を確保するため、都内で保健所を設置している都及び特別区・八王子市・町田市が協力して、食品衛生歳末一斉監視を実施します。期間中、都内全域で、集団給食施設や飲食店、製造業、販売業等の施設を対象に、立入検査や表示検査、食品の抜き取り検査などの監視指導を行います。
1　実施時期及び実施機関　（1） 実施時期　令和4年12月1日（木曜日）から同月30日（金曜日）まで
（2） 集団給食施設に対する監視指導
ノロウイルスや腸管出血性大腸菌、ウエルシュ菌による食中毒を未然に防止するため、食中毒を発症した場合に重症化するおそれのある高齢者・子供等が利用する社会福祉施設や、大規模な患者発生につながる大量調理施設を対象に、重点的に監視指導を行います。
（3） 食肉等の取扱い（生食での提供中止等）に関する監視指導
食肉の生食等による食中毒を防止するため、飲食店等に対し、中心部まで十分に加熱調理を行う等、食肉等の適切な取扱いについて監視指導を行います。特に、牛レバー刺し及び豚肉の生食での提供禁止の指導や、また、ユッケ等の生食用牛肉を提供する場合は、規格基準を遵守するよう指導を徹底します。</t>
    <phoneticPr fontId="16"/>
  </si>
  <si>
    <t>https://www.metro.tokyo.lg.jp/tosei/hodohappyo/press/2022/11/24/19.html</t>
    <phoneticPr fontId="16"/>
  </si>
  <si>
    <t>東京都福祉保健局</t>
    <rPh sb="0" eb="3">
      <t>トウキョウト</t>
    </rPh>
    <phoneticPr fontId="16"/>
  </si>
  <si>
    <t>東京都</t>
    <phoneticPr fontId="16"/>
  </si>
  <si>
    <t xml:space="preserve">高齢者施設で６０人食中毒 食事提供業者を営業停止 富士吉田 - NHKニュース </t>
    <phoneticPr fontId="16"/>
  </si>
  <si>
    <t>山梨県</t>
    <rPh sb="0" eb="3">
      <t>ヤマナシケン</t>
    </rPh>
    <phoneticPr fontId="16"/>
  </si>
  <si>
    <t>富士吉田市の高齢者施設で２２日までに入所者６０人が下痢やおう吐などの症状を訴え、保健所が調べたところ、この施設で提供された食事が原因の食中毒と断定しました。県は、食事を提供した業者を２２日から３日間、営業停止としました。
県によりますと、今月１７日から２２日までに、富士吉田市の高齢者施設で６０代から１００歳代までの男女合わせて６０人が下痢やおう吐の症状を訴えたということです。保健所が調べたところ、患者の排せつ物から食中毒の原因となる「ウエルシュ菌」が検出されたほか、症状が出た人たちはこの施設で提供された食事を食べていたことから、食事が原因の食中毒と断定しました。県によりますと、症状が出た人の中には重症者はおらず、いずれも症状は回復に向かっているということです。県は食事を提供した業者「サンワフーズ」を２２日から２４日まで３日間の営業停止としました。</t>
    <phoneticPr fontId="16"/>
  </si>
  <si>
    <t>https://www3.nhk.or.jp/lnews/kofu/20221122/1040018633.html</t>
    <phoneticPr fontId="16"/>
  </si>
  <si>
    <t>NHK</t>
    <phoneticPr fontId="16"/>
  </si>
  <si>
    <t xml:space="preserve">カインホア省の学校集団食中毒、検体からサルモネラ菌を検出 - </t>
    <phoneticPr fontId="16"/>
  </si>
  <si>
    <t xml:space="preserve">VIETJOベトナムニュース </t>
    <phoneticPr fontId="16"/>
  </si>
  <si>
    <t>ベトナム</t>
    <phoneticPr fontId="16"/>
  </si>
  <si>
    <t>保健省および関連当局は22日、南中部沿岸地方カインホア省のIschoolニャチャン校で発生した集団食中毒についての調査会議を開いた。
　カインホア省保健局によると、集団食中毒が発生した17日から22日朝までに、食中毒の症状が疑われる生徒・教師延べ684人が病院で受診した。このうち男子生徒1人が死亡、205人が現在も治療を受けており、重症者21人は回復に向かっている。
　入院した患者らは学校での昼食後6～9時間が経過した時点で、嘔吐、下痢、発熱、腹痛などの症状を訴えていた。病院は人員を総動員して患者の治療に当たっている。患者たちから採取した検体を調べたところ、食中毒細菌であるサルモネラ属菌が検出された。　ニャチャン市パスツール研究所は、当日学校で出された給食のサンプルを検査しており、22日午後にも結果が出る見通し。　Ischoolニャチャン校では17日の昼食後に、数百人規模の集団食中毒が発生。体調不良を訴えた生徒が保護者に付き添われて市内の5つの病院に搬送された。20日には、外国人の父親を持つ1年生の男児が、転院先のホーチミン市第2小児病院への移送中に死亡。男児は敗血症性ショックと食中毒の診断を受けていた。</t>
    <phoneticPr fontId="16"/>
  </si>
  <si>
    <t>https://www.viet-jo.com/news/social/221122224736.html</t>
    <phoneticPr fontId="16"/>
  </si>
  <si>
    <t>鳥刺しなど食べ集団食中毒カンピロバクター検出　飲食店に３日間の営業停止命令　鹿児島・鹿屋市</t>
    <phoneticPr fontId="16"/>
  </si>
  <si>
    <t>南日本新聞</t>
    <rPh sb="0" eb="3">
      <t>ミナミニホン</t>
    </rPh>
    <rPh sb="3" eb="5">
      <t>シンブン</t>
    </rPh>
    <phoneticPr fontId="16"/>
  </si>
  <si>
    <t>鹿屋市の飲食店で集団食中毒が発生し、県はこの店に３日間の営業停止命令を出しました。提供された食事を食べた３人から生肉などに付着する菌、「カンピロバクター」が検出されました。営業停止命令が出されたのは、鹿屋市本町の「ＤＩＮＩＮＧＷＡＢＥＥＳＡＢＥＥ（ダイニング・ワビサビ）」です。県によりますと、今月５日、この店で焼き鳥や鳥刺しなどを食べた９人のうち４人が下痢や腹痛、発熱などを訴え、３人から生肉などに付着する菌「カンピロバクター」が検出されました。
「ＤＩＮＩＮＧＷＡＢＥＥＳＡＢＥＥ」は今月１７日から２０日まで営業を自粛していましたが、県は１１月２１日から２３日までの３日間、営業停止命令を出しました。体調不良を訴えた４人は全員回復に向かっているということです。
県は食中毒の予防方法として鶏肉は中心部まで十分に加熱すること、食肉はほかの食品と調理器具や容器を分けて処理・保管すること、食肉を取り扱ったあとは十分に手を洗ってからほかの食品を取り扱うことなどを呼びかけています。</t>
    <phoneticPr fontId="16"/>
  </si>
  <si>
    <t>鹿児島県</t>
    <rPh sb="0" eb="3">
      <t>カゴシマ</t>
    </rPh>
    <rPh sb="3" eb="4">
      <t>ケン</t>
    </rPh>
    <phoneticPr fontId="16"/>
  </si>
  <si>
    <t>https://news.yahoo.co.jp/articles/63e32d72972ef70685335d9608c023e6c54bf2fc</t>
    <phoneticPr fontId="16"/>
  </si>
  <si>
    <t>仕出し弁当食べた57人が食中毒　3日間営業停止に</t>
    <phoneticPr fontId="16"/>
  </si>
  <si>
    <t>https://www.abn-tv.co.jp/news-abn/?detail=00034276</t>
    <phoneticPr fontId="16"/>
  </si>
  <si>
    <t>長野県</t>
    <rPh sb="0" eb="3">
      <t>ナガノケン</t>
    </rPh>
    <phoneticPr fontId="16"/>
  </si>
  <si>
    <t>長野朝日放送</t>
    <rPh sb="0" eb="2">
      <t>ナガノ</t>
    </rPh>
    <rPh sb="2" eb="6">
      <t>アサヒホウソウ</t>
    </rPh>
    <phoneticPr fontId="16"/>
  </si>
  <si>
    <t>長野県の諏訪保健所は21日、イベントで配られた仕出し弁当を食べた57人からウエルシュ菌による食中毒が確認されたことを発表し、調理・提供した業者を3日間の営業停止としました。仕出し弁当は11月13日、諏訪保健所管内で開かれたイベントで配られ、89人が食べ、このうち57人は下痢、腹痛などの症状があらわれたということです。患者に共通する食事は富士見町の業者が調理・提供した仕出し弁当だけで、松本保健所が行った検査により、ウエルシュ菌が検出されたことなどから、食中毒と断定しました。諏訪保健所はこの業者を11月21日から23日まで3日間の営業停止としました。なお、患者は全員快方に向かっているということです。</t>
    <phoneticPr fontId="16"/>
  </si>
  <si>
    <t>https://jp.reuters.com/article/remy-results-idJPKBN2SE0F2</t>
    <phoneticPr fontId="106"/>
  </si>
  <si>
    <t>https://www.allhawaii.jp/article/5428/</t>
    <phoneticPr fontId="106"/>
  </si>
  <si>
    <t>https://www.nna.jp/news/2441116</t>
    <phoneticPr fontId="106"/>
  </si>
  <si>
    <t>https://www.nna.jp/news/2440642</t>
    <phoneticPr fontId="106"/>
  </si>
  <si>
    <t>https://www.asahi.com/articles/ASQCR5H5RQCRUHBI01G.html?iref=com_inttop_all_list_t</t>
    <phoneticPr fontId="106"/>
  </si>
  <si>
    <t>https://www.tokyo-sports.co.jp/articles/-/245715</t>
    <phoneticPr fontId="106"/>
  </si>
  <si>
    <t>https://news.nissyoku.co.jp/column/ladd20221120</t>
    <phoneticPr fontId="106"/>
  </si>
  <si>
    <t>https://www.jetro.go.jp/biznews/2022/11/74140c2c083b4c0f.html</t>
    <phoneticPr fontId="106"/>
  </si>
  <si>
    <t>https://www.jetro.go.jp/biznews/2022/11/09a64168c221e4a0.html</t>
    <phoneticPr fontId="106"/>
  </si>
  <si>
    <t>https://news.yahoo.co.jp/articles/d3d6ea6e98780d6a16aebf2e185b4cfa78694e42</t>
    <phoneticPr fontId="106"/>
  </si>
  <si>
    <t>https://www.asahi.com/articles/ASQCL441NQC6ULBH006.html</t>
    <phoneticPr fontId="106"/>
  </si>
  <si>
    <t>今週の新型コロナ 新規感染者数　世界で350万人(対前週の増減 : 63万人増加)</t>
    <rPh sb="0" eb="2">
      <t>コンシュウ</t>
    </rPh>
    <rPh sb="9" eb="15">
      <t>シンキカンセンシャスウ</t>
    </rPh>
    <rPh sb="23" eb="24">
      <t>ニン</t>
    </rPh>
    <rPh sb="24" eb="25">
      <t>タイ</t>
    </rPh>
    <rPh sb="25" eb="27">
      <t>ゼンシュウ</t>
    </rPh>
    <rPh sb="29" eb="31">
      <t>ゾウゲン</t>
    </rPh>
    <rPh sb="36" eb="38">
      <t>マンニン</t>
    </rPh>
    <rPh sb="38" eb="40">
      <t>ゾウカ</t>
    </rPh>
    <phoneticPr fontId="5"/>
  </si>
  <si>
    <t xml:space="preserve">
世界の新規感染者数: 350万人で感染持続 　世界は第5波が終了し落ち着いている。
北半球は冬に向かいインフルエンザとの同時流行に警戒。</t>
    <rPh sb="1" eb="3">
      <t>セカイ</t>
    </rPh>
    <rPh sb="4" eb="6">
      <t>シンキ</t>
    </rPh>
    <rPh sb="6" eb="10">
      <t>カンセンシャスウ</t>
    </rPh>
    <rPh sb="15" eb="17">
      <t>マンニン</t>
    </rPh>
    <rPh sb="18" eb="20">
      <t>カンセン</t>
    </rPh>
    <rPh sb="20" eb="22">
      <t>ジゾク</t>
    </rPh>
    <rPh sb="24" eb="26">
      <t>セカイ</t>
    </rPh>
    <rPh sb="27" eb="28">
      <t>ダイ</t>
    </rPh>
    <rPh sb="29" eb="30">
      <t>ハ</t>
    </rPh>
    <rPh sb="31" eb="33">
      <t>シュウリョウ</t>
    </rPh>
    <rPh sb="34" eb="35">
      <t>オ</t>
    </rPh>
    <rPh sb="36" eb="37">
      <t>ツ</t>
    </rPh>
    <rPh sb="43" eb="46">
      <t>キタハンキュウ</t>
    </rPh>
    <rPh sb="47" eb="48">
      <t>フユ</t>
    </rPh>
    <rPh sb="49" eb="50">
      <t>ム</t>
    </rPh>
    <rPh sb="61" eb="63">
      <t>ドウジ</t>
    </rPh>
    <rPh sb="63" eb="65">
      <t>リュウコウ</t>
    </rPh>
    <rPh sb="66" eb="68">
      <t>ケイカイ</t>
    </rPh>
    <phoneticPr fontId="5"/>
  </si>
  <si>
    <t>Reported 11/27　 7:21 (前週より350万人) 　　世界は感染　第五波は終息中、アジアでは一部拡大傾向</t>
    <rPh sb="22" eb="24">
      <t>ゼンシュウ</t>
    </rPh>
    <rPh sb="23" eb="24">
      <t>シュウ</t>
    </rPh>
    <rPh sb="24" eb="25">
      <t>ゼンシュウ</t>
    </rPh>
    <rPh sb="29" eb="31">
      <t>マンニン</t>
    </rPh>
    <rPh sb="35" eb="37">
      <t>セカイ</t>
    </rPh>
    <rPh sb="38" eb="40">
      <t>カンセン</t>
    </rPh>
    <rPh sb="41" eb="43">
      <t>ダイゴ</t>
    </rPh>
    <rPh sb="43" eb="44">
      <t>ナミ</t>
    </rPh>
    <rPh sb="45" eb="47">
      <t>シュウソク</t>
    </rPh>
    <rPh sb="47" eb="48">
      <t>チュウ</t>
    </rPh>
    <rPh sb="54" eb="56">
      <t>イチブ</t>
    </rPh>
    <rPh sb="56" eb="60">
      <t>カクダイケイコウ</t>
    </rPh>
    <phoneticPr fontId="5"/>
  </si>
  <si>
    <r>
      <rPr>
        <sz val="13"/>
        <color theme="0"/>
        <rFont val="ＭＳ Ｐゴシック"/>
        <family val="3"/>
        <charset val="128"/>
      </rPr>
      <t>トルコ</t>
    </r>
    <phoneticPr fontId="5"/>
  </si>
  <si>
    <r>
      <rPr>
        <sz val="13"/>
        <color theme="0"/>
        <rFont val="ＭＳ Ｐゴシック"/>
        <family val="3"/>
        <charset val="128"/>
      </rPr>
      <t>イラン</t>
    </r>
    <phoneticPr fontId="5"/>
  </si>
  <si>
    <r>
      <rPr>
        <sz val="13"/>
        <color theme="0"/>
        <rFont val="ＭＳ Ｐゴシック"/>
        <family val="3"/>
        <charset val="128"/>
      </rPr>
      <t>インド</t>
    </r>
    <phoneticPr fontId="5"/>
  </si>
  <si>
    <r>
      <rPr>
        <sz val="13"/>
        <color theme="0"/>
        <rFont val="ＭＳ Ｐゴシック"/>
        <family val="3"/>
        <charset val="128"/>
      </rPr>
      <t>パキスタン</t>
    </r>
    <phoneticPr fontId="5"/>
  </si>
  <si>
    <t>新規感染者数　 136週目</t>
    <rPh sb="0" eb="2">
      <t>シンキ</t>
    </rPh>
    <rPh sb="2" eb="5">
      <t>カンセンシャ</t>
    </rPh>
    <rPh sb="5" eb="6">
      <t>スウ</t>
    </rPh>
    <rPh sb="11" eb="13">
      <t>シュウメ</t>
    </rPh>
    <phoneticPr fontId="5"/>
  </si>
  <si>
    <t>ウクライナ・インフラ省は11月17日、黒海を経由するウクライナ産穀物輸出に関する合意が120日間延長されるとSNSで発表した。当初の合意の期限は11月19日だった。合意はトルコのイスタンブールで行われたという。また同省は、合意の1年間の延長と、ウクライナ南部のミコライフ港を合意の対象に加えるよう関係国に求めた。ロシア外務省は同日、合意の延長を確認したとする声明を発表した（11月17日付プレスリリース外部サイトへ、新しいウィンドウで開きます）。また、ロシア側は、合意の条件を変更せずに期間を延長することを認めたとした。他方、ロシアの農産物輸出の正常化にも取り組むよう要請し、この問題は合意が延長された120日間以内に解決しなければならないと訴えた。国連報道官も同日、アントニオ・グテーレス事務総長がすべての当事者による合意の延長を歓迎しているとの声明を発表（11月17日付プレスリリース外部サイトへ、新しいウィンドウで開きます）。また、ロシアからの食料と肥料の輸出に関する障害を取り除くことにも全面的に取り組んでいるとした。ウクライナ、ロシア、トルコは国連支援の下で7月22日、トルコのイスタンブールで、黒海を経由したウクライナからの穀物輸出再開に関する合意文書に署名している</t>
    <phoneticPr fontId="106"/>
  </si>
  <si>
    <t>ウクライナ</t>
    <phoneticPr fontId="106"/>
  </si>
  <si>
    <t>フランスの酒類メーカー、レミー・コアントローが２４日発表した９月中間決算は、営業利益がオーガニックベースで２７．２％増と、予想を上回った。米中で高級コニャックの販売が好調だったほか、コスト管理が寄与した。通期の見通しについては、オーガニックベースで大幅な増収を改めて予想。下半期は過去２年間の「並外れた成長」から通常の消費トレンドに戻る見通しという。中間期の連結営業利益は３億１９３０万ユーロ（３億３３１０万ドル）と、オーガニックベースで２７．２％増。同社がまとめた市場予想は３億０６００万ユーロ、オーガニックベースで２３．８％増だった。</t>
    <phoneticPr fontId="106"/>
  </si>
  <si>
    <t xml:space="preserve">香港の外食チェーン、富臨集団のオ錦安（キース・ウー、オ＝烏におおざと）副会長兼最高経営責任者（ＣＥＯ）は、12月に４～５店を新規出店する計画を明らかにした。文匯報（電子版）などが23日伝えた。カフェ「ＰＨＩコーヒー＆パンケーキ」や韓国式居酒屋などを新たに出店する。今期（2023年３月期）の新規出店数は20店となる見通し。来期（24年３月期）も同じペースで出店を続ける。出店先は主に香港島の中環（セントラル）や銅鑼湾（コーズウェーベイ）、九龍地区・尖沙咀など、繁華街にあり旅行者が集まる商業施設内を想定している。フードコート事業にも力を入れ、今後は１年に１カ所のペースでオープンしていく。フードコートは他社が手がける飲食ブランドを中心に誘致し、自社の飲食ブランドは全体の２割にとどめる。
■９月中間期は黒字化
富臨集団は22日、22年９月中間期決算で約800万HKドル（約１億4,500万円）の純利益を計上する見通しだと発表した。前年同期は230万HKドルの赤字だった。同社は黒字転換の理由に、新型コロナウイルス対策や雇用維持を目的とした香港政府からの補助金を計上すること、営業状況の改善を挙げている。
</t>
    <phoneticPr fontId="106"/>
  </si>
  <si>
    <t>ハワイ</t>
    <phoneticPr fontId="106"/>
  </si>
  <si>
    <t>外食チェーンを展開するタイのワウ・ファクターは21日、ピザチェーン「ドミノ・ピザ」など３ブランドの運営会社の株式を売却すると発表した。しゃぶしゃぶ店など業績が伸長しているブランドに経営資源を集中させる。ドミノ・ピザについては運営子会社ドミノ・アジア・パシフィック（ＤＭＮ）の株式90.1％を個人投資家に売却する。取引後、ワウのＤＭＮへの出資比率は9.9％に下がる。また、子会社のクレープス・アンド・カンパニー・デベロップメント（ＣＮＤ）を通じて保有しているＤＫワウ・ベンチャー（ＤＫＷ）の全株式（全体の69.99％）も個人投資家に売却する。ＤＫＷは高級ステーキレストラン「ジャルダン・デュ・ブフ」などを展開しており、ワウ・ファクターはこれらのブランドの運営から撤退する。また、子会社のベイクチーズタルトが展開しているフランスの焼き菓子「マカロン」のブランド「ラ・ルーン」については運営権を650万バーツ（約2,500万円）で売却する。ワウ・ファクターはこれら３ブランドの売却益をチーズタルト専門店「ベイクチーズタルト」や和食・しゃぶしゃぶ店「かごの屋」など業績が伸長しているブランドに投入し、外食チェーン全体の運営効率化を図る。</t>
    <phoneticPr fontId="106"/>
  </si>
  <si>
    <t>タイ</t>
    <phoneticPr fontId="106"/>
  </si>
  <si>
    <t>米国</t>
    <rPh sb="0" eb="2">
      <t>ベイコク</t>
    </rPh>
    <phoneticPr fontId="106"/>
  </si>
  <si>
    <t>米東部バージニア州にあるチェサピークで22日夜、銃乱射事件が起きた。地元警察は「複数の人が死亡し、けが人も出ている」と発表。容疑者の死亡も確認したという。ABCテレビは捜査関係者の話として、容疑者を除いて6人が死亡したと報じた。地元警察によると、事件はスーパーの「ウォルマート」の屋内で発生。周囲には飲食店や家具店もあり、ショッピングセンターのようになっている。捜査関係者はABCに、初期捜査では容疑者は従業員で、責任者の可能性もあると指摘。また、「容疑者は休憩室に入り、他の従業員と自らを撃った」と話したという。同州のルイーズ・ルーカス上院議員は自身のSNSで「私が代表する区であるバージニア州チェサピークのウォルマートで、米国での新たな銃乱射事件が発生し、胸が張り裂けそうだ」と声明を出した。
　ウォルマートも公式サイトで「我々の店舗での悲劇的な出来事にショックを受けている。巻き込まれた方々や従業員のために祈っている」との声明を出した。警察と協力し、従業員の支援に力を注いでいるという。</t>
    <phoneticPr fontId="106"/>
  </si>
  <si>
    <t>カタールＷ杯が２０日（日本時間２１日）に開幕したが、直前に急転直下で決定した〝ビール禁止令〟が大きな波紋を広げている。イスラム教国のカタールでは公共の場での飲酒が禁止されている一方で、当初は試合会場で公式スポンサーの米ビール会社「バドワイザー」の製品が販売されることになっていた。しかし、国際サッカー連盟（ＦＩＦＡ）は開幕２日前の１８日になって、スタジアム内や周辺でアルコール販売を行わないことを発表した。こうした中、英紙「サン」は「カタールの酒類禁止令を受けて、ファンがＷ杯にビールを密輸入する方法を面白おかしく紹介する新たなトレンドが発生」と題する記事を掲載した。
　同記事では「イングランドのファンはＷ杯の試合会場に酒を密輸するための面白いアイデアを思いついた」「今、サポーターたちはスタジアムにこっそり酒を持ち込む方法について冗談交じりにアイデアを出し合っている」とし、ファンのアイデアを画像付きで紹介。ビールの缶をコカ・コーラのラベルで覆ってカムフラージュするアイデアや、水分補給パックに無色の酒を入れる案、スイカの中にアルコールを注入する仰天プランまで提案されている。サッカーの本場の英国ではビール片手に観戦するスタイルが一般的。もちろん酒の会場内への持ち込みは禁止行為だが、今回のＦＩＦＡの決定はファンやサポーターにとっても重大な関心事のようだ。</t>
    <phoneticPr fontId="106"/>
  </si>
  <si>
    <t>以下グランド</t>
    <rPh sb="0" eb="2">
      <t>イカ</t>
    </rPh>
    <phoneticPr fontId="106"/>
  </si>
  <si>
    <t>英国</t>
    <rPh sb="0" eb="2">
      <t>エイコク</t>
    </rPh>
    <phoneticPr fontId="106"/>
  </si>
  <si>
    <t>キャビアの人気が英国で高まっている。コロナまん延に伴うロックダウン期間中に火がつき、それ以降どんどん売上げを伸ばしている。生魚や生卵を食べる習慣のない英国で、なぜキャビアが注目されているのか。その背景を紹介する。
ロックダウン中に「自宅でぜいたくな気分を」
世界的に見ると、キャビアの消費量は米国と欧州が最も多い。1970年代から80年代に全盛期を迎えたキャビアの現在の売上げは全盛期の10分の1といわれるものの、年々数字を伸ばしている。例えば、米国のStarling caviar生産場は、2021年に通常の売上げを10％も伸ばし、そのうちの60％がオンライン販売によるものであった。また、英国のExmoor Caviar生産場も過去10年間の2倍となっている。人気の理由の1つは、ロックダウン期間中の人々の健康意識の高まりである。2つ目は、家庭滞在時間が増えたこと。「自宅でぜいたくな気分を味わいたい」「健康を維持したい」という人々が増えたのだ。</t>
    <phoneticPr fontId="106"/>
  </si>
  <si>
    <t>エジプトで開催された国連気候変動枠組み条約第27回締約国会議（COP27）（2022年11月7日記事参照）において、国連食糧農業機関（FAO）は、11月12日に「持続的変革のための食料・農業イニシアチブ（FAST）」を公表外部サイトへ、新しいウィンドウで開きますした。世界の人口は80億人に達して増加傾向が続く中、気候変動や異常気象が農業に影響を与えており、今後どのように食料を賄うのかがCOP27で議論となった。世界では干ばつ、熱波、洪水などに対して脆弱（ぜいじゃく）な国々において、飢餓や栄養不足のリスクが増加しており、特に開発途上国での影響が大きい。東アフリカの「アフリカの角」の地域での干ばつにより、3,700万人が飢餓に直面し、パキスタンでも大きな洪水で農地に大きな損害が出ている。このような中、同イニシアチブは、2030年までに気候変動への適応するための農業・食料システムの変革を目指す。併せて、世界の気温上昇を1.5度までに抑える目標を達成するために、農業分野における温室効果ガスの排出削減も目指す。同イニシアチブは、各国政府のみならず、世界中の研究機関、民間金融機関、NGOなどの取り組みの触媒として設計された。特に、農業・食料関連支援に充てる気候変動資金の増加を促す。FAOのマリア・ヘレナ・セメド副事務局長は、過去10年間で気候資金は増加しているが、農業・食料への資金は減少していると指摘した。また、中小規模の食料生産者に適切な財源が割り当てられるための大胆な変革と行動が必要と主張した。気候変動資金のうち、農業・食料関連は全体の約26％を占めているが、昨今はエネルギー関連にも気候変動資金が多く流れている。</t>
    <phoneticPr fontId="106"/>
  </si>
  <si>
    <t>エジプト</t>
    <phoneticPr fontId="106"/>
  </si>
  <si>
    <t>動物細胞をラボで培養した次世代お肉がまた1歩前進。米食品医薬品局（FDA）が、培養肉では初となる市販前協議完了を発表。協議の結果は…、食べてよし！ 培養肉は安全に食べられるとFDAが認めました。今回、FDAが調査したデータは、培養肉企業UPSIDE Foods提出した鳥の細胞を使用したもの。
UPSIDE Foodsが受け取ったFDAからの協議完了報告書類にはこう書かれています。「鳥細胞で培養された食品、またはそれを含む食品は、他の方法で生産された同等の食品と等しく安全であるというUPSISDEの結論に、現時点では何の疑問もありません」
ろFDAがいいよっていうなら、早速食べるぞ！と思いますが、今回の発表は厳密にはFDA認証とは異なります。協議で安全性が確認できた、つまりUPSIDEの培養技術と製造方法にGOサインがでたというもの。UPSIDEが実際に培養肉を市場で販売するためには、米農務省や米農務省食品安全検査局のさらなるチェックを受ける必要があります。培養肉は畜産業界のデメリットの対応策になるかもしれないとして、近年注目を集めています。ただ、培養肉を全体的（培養に使用する土地や、エネルギーなど）に比較したとき、実際に従来の畜産業界と比べてどこまで地球への負荷を軽減できるのかはわかりません。シンガポールでは、2020年、世界に先駆けて培養肉の販売を許可、Eat Justという企業が培養鶏肉を販売しています。が、この1社だけのデータでは、まだ業界全体を比較検討することは不可能です。今回のFDAの結論でアメリカの培養肉業界は1歩前進。お家で培養肉を食べられる日はもうすぐ…なのかな。</t>
    <phoneticPr fontId="106"/>
  </si>
  <si>
    <t>　スマートフォンのデータ通信量の話題でよく耳にする「ギガ」など、数の桁を表す「SI（国際単位系）接頭語」に新たな仲間が加わった。ギガよりはるかに大きい「クエタ」や「ロナ」など四つ。追加は31年ぶり。フランスで開かれていた国際度量衡総会で18日に追加の案が採択された。　SI接頭語は十進数の桁数（主に3桁ごと）に名前を定めたもの。身近な例は「ギガ（10の9乗）」や「ミリ（10のマイナス3乗）」だ。「ヘルツ」や「メートル」といった単位の前に使うことで、とても大きな量やごく小さな量を簡潔に表すことができる。今回新たに加わったのは、10の30乗を表す「クエタ」と27乗を表す「ロナ」、10のマイナス27乗を表す「ロント」とマイナス30乗を表す「クエクト」だ。
　背景にあるのは、情報科学の発展によるデジタルデータ量の爆発的な増加。米国の調査会社IDCによると、2010年に世界に存在したデジタルデータ量は約1ゼタ（10の21乗）バイトだったが、25年には約175ゼタバイトになると予測されている。</t>
    <phoneticPr fontId="106"/>
  </si>
  <si>
    <t>関連記事</t>
    <rPh sb="0" eb="4">
      <t>カンレンキジ</t>
    </rPh>
    <phoneticPr fontId="106"/>
  </si>
  <si>
    <t>香港の外食チェーン、富臨集団のオ錦安（キース・ウー、オ＝烏におおざと）副会長兼最高経営責任者（ＣＥＯ）は、12月に４～５店を新規出店する計画を明らかにした。文匯報（電子版）などが23日伝えた。カフェ「ＰＨＩコーヒー＆パンケーキ」や韓国式居酒屋などを新たに出店する。
今期（2023年３月期）の新規出店数は20店となる見通し。来期（24年３月期）も同じペースで出店を続ける。出店先は主に香港島の中環（セントラル）や銅鑼湾（コーズウェーベイ）、九龍地区・尖沙咀など、繁華街にあり旅行者が集まる商業施設内を想定している。
フードコート事業にも力を入れ、今後は１年に１カ所のペースでオープンしていく。フードコートは他社が手がける飲食ブランドを中心に誘致し、自社の飲食ブランドは全体の２割にとどめる。
■９月中間期は黒字化
富臨集団は22日、22年９月中間期決算で約800万HKドル（約１億4,500万円）の純利益を計上する見通しだと発表した。前年同期は230万HKドルの赤字だった。同社は黒字転換の理由に、新型コロナウイルス対策や雇用維持を目的とした香港政府からの補助金を計上すること、営業状況の改善を挙げている。</t>
    <phoneticPr fontId="106"/>
  </si>
  <si>
    <t>香港</t>
    <rPh sb="0" eb="2">
      <t>ホンコン</t>
    </rPh>
    <phoneticPr fontId="106"/>
  </si>
  <si>
    <t>仏レミー・コアントロー、中間期の営業利益が予想上回る - ロイター 　</t>
  </si>
  <si>
    <t xml:space="preserve">ワイキキホテルのニューウェーブ 「ツイン フィン ワイキキ」がグランドオープン - Allhawaii </t>
  </si>
  <si>
    <t xml:space="preserve">外食の富臨、12月に４～５店出店へ - NNA ASIA・香港・サービス </t>
  </si>
  <si>
    <t xml:space="preserve">外食ワウ、ドミノピザなど３ブランド売却 - NNA ASIA・タイ・サービス </t>
  </si>
  <si>
    <t>ウォルマートで銃乱射事件、複数人の死傷者　米バージニア州　朝日新聞</t>
  </si>
  <si>
    <t xml:space="preserve">イングランドのファンが酒の〝密輸方法〟を議論 スイカに注入も＝英紙報道 | 東スポWEB </t>
  </si>
  <si>
    <t>生魚を食べる習慣のない英国でキャビアの人気が上昇中 -</t>
  </si>
  <si>
    <t>COP27でFAOが農業・食料分野におけるイニシアチブを公表(エジプト) ｜</t>
  </si>
  <si>
    <t>ウクライナ産穀物輸出に関する合意が120日間延長(世界、ウクライナ、ロシア、トルコ)</t>
  </si>
  <si>
    <t>米食品医薬品局「培養肉は安全に食べられる！」 認証へさらに前進！（ギズモード・ジャパン） -</t>
  </si>
  <si>
    <t>ギガより大きい「クエタ」など登場　国際度量衡総会でSI接頭語採択：朝日新聞デジタル</t>
  </si>
  <si>
    <t>今週のお題( 調理施設の点検項目　基礎編とは)</t>
    <rPh sb="7" eb="11">
      <t>チョウリシセツ</t>
    </rPh>
    <rPh sb="12" eb="16">
      <t>テンケンコウモク</t>
    </rPh>
    <rPh sb="17" eb="19">
      <t>キソ</t>
    </rPh>
    <rPh sb="19" eb="20">
      <t>ヘン</t>
    </rPh>
    <phoneticPr fontId="5"/>
  </si>
  <si>
    <t>Withコロナウイルスと繁盛店の基本を見直しませんか</t>
    <rPh sb="12" eb="15">
      <t>ハンジョウテン</t>
    </rPh>
    <rPh sb="16" eb="18">
      <t>キホン</t>
    </rPh>
    <rPh sb="19" eb="21">
      <t>ミナオ</t>
    </rPh>
    <phoneticPr fontId="5"/>
  </si>
  <si>
    <t>外食店でもとりわけ回転率を重視してきた店舗で注意したいこと</t>
    <rPh sb="0" eb="3">
      <t>ガイショクテン</t>
    </rPh>
    <rPh sb="9" eb="12">
      <t>カイテンリツ</t>
    </rPh>
    <rPh sb="13" eb="15">
      <t>ジュウシ</t>
    </rPh>
    <rPh sb="19" eb="21">
      <t>テンポ</t>
    </rPh>
    <rPh sb="22" eb="24">
      <t>チュウイ</t>
    </rPh>
    <phoneticPr fontId="5"/>
  </si>
  <si>
    <t>コロナで人員過剰となった労働力は小売販売業に流れたが、今この労働力が外食に戻らない　</t>
    <rPh sb="4" eb="8">
      <t>ジンインカジョウ</t>
    </rPh>
    <rPh sb="12" eb="15">
      <t>ロウドウリョク</t>
    </rPh>
    <rPh sb="16" eb="18">
      <t>コウ</t>
    </rPh>
    <rPh sb="18" eb="21">
      <t>ハンバイギョウ</t>
    </rPh>
    <rPh sb="22" eb="23">
      <t>ナガ</t>
    </rPh>
    <rPh sb="27" eb="28">
      <t>イマ</t>
    </rPh>
    <rPh sb="30" eb="33">
      <t>ロウドウリョク</t>
    </rPh>
    <rPh sb="34" eb="36">
      <t>ガイショク</t>
    </rPh>
    <rPh sb="37" eb="38">
      <t>モド</t>
    </rPh>
    <phoneticPr fontId="5"/>
  </si>
  <si>
    <t>2022年 第45週（11月7日〜 11月13日）</t>
    <phoneticPr fontId="106"/>
  </si>
  <si>
    <t>結核例220</t>
    <phoneticPr fontId="5"/>
  </si>
  <si>
    <t xml:space="preserve">腸管出血性大腸菌感染症38例（有症者20例、うちHUS なし）
感染地域：国内29例、韓国1例、国内・国外不明8例
国内の感染地域：‌熊本県5例、北海道3例、岡山県3例、静岡県2例、三重県2例、島根県2例、宮城県1例、愛知県1例、京都府1例、大阪府1例、兵庫県1例、奈良県1例、広島県1例、香川県1例、
福岡県1例、長崎県1例、国内（都道府県不明）2例
</t>
    <phoneticPr fontId="106"/>
  </si>
  <si>
    <t xml:space="preserve">年齢群：‌1歳（1例）、2歳（3例）、3歳（2例）、4歳（1例）、5歳（1例）、10代（6例）、　　20代（9例）、30代（6例）、40代（1例）、50代（4例）、60代（3例）、70代（1例）
</t>
    <phoneticPr fontId="106"/>
  </si>
  <si>
    <t xml:space="preserve">血清群・毒素型：‌O157 VT1・VT2（15例）、O157 VT2（6例）、O26 VT2（4例）、O26 VT1（4例）、O157VT1（1例）、
O16 VT2（1例）、その他・不明（7例）
累積報告数：3,059例（有症者2,074例、うちHUS 47例．死亡3例）
</t>
    <phoneticPr fontId="106"/>
  </si>
  <si>
    <t>E型肝炎4例 感染地域（感染源）：‌福島県1例（鳥肉の生食）、
静岡県1例（ハクビシン）、</t>
    <phoneticPr fontId="106"/>
  </si>
  <si>
    <t xml:space="preserve">レジオネラ症24例（肺炎型23例、無症状病原体保有者1例）
感染地域：‌神奈川県3例、千葉県2例、東京都2例、愛知県2例、岡山県2例、福岡県2例、群馬県1例、岐阜県1例、
静岡県1例、熊本県1例、韓国1例、国内・国外不明6例
年齢群：‌40代（1例）、50代（3例）、60代（3例）、70代（9例）、80代（7例）、90代以上（1例）累積報告数：1,936例
</t>
    <phoneticPr fontId="106"/>
  </si>
  <si>
    <t>アメーバ赤痢5例（腸管アメーバ症4例、腸管外アメーバ症1例）
感染地域：‌神奈川県1例、愛知県1例、国内（都道府県不明）2例、国内・国外不明1例感染経路：不明5例</t>
    <phoneticPr fontId="106"/>
  </si>
  <si>
    <t>※2022年 第46週（11/14～11/20） 現在</t>
    <phoneticPr fontId="5"/>
  </si>
  <si>
    <t>やや少ない</t>
    <rPh sb="2" eb="3">
      <t>スク</t>
    </rPh>
    <phoneticPr fontId="106"/>
  </si>
  <si>
    <t>予備</t>
    <rPh sb="0" eb="2">
      <t>ヨビ</t>
    </rPh>
    <phoneticPr fontId="106"/>
  </si>
  <si>
    <t>店内のサービスに問題が徐々に出でいる。
1.　ホール従業員が少ないために、すぐオーダーを取りに来ない。
2.　料理の提供に時間がかかる。(近頃遅いなー　この店!)
3.  オーダー方式のDX化に戸惑う顧客(イライラするなー!)
4.  客が出た後のテーブルの片付けがいつまでも行われない。
　　新しく着席したお客様の隣が、食べ終わりの食器と食べ残り品の 
    臭いで不快。
5.　すいませーん。お水ください。
　　→いまセルフなのでカウンターでどうぞ
6.　これでは家で自炊と変わりません。
　　これ誰あれば私はこの店に二度と寄りません。</t>
    <rPh sb="0" eb="2">
      <t>テンナイ</t>
    </rPh>
    <rPh sb="8" eb="10">
      <t>モンダイ</t>
    </rPh>
    <rPh sb="11" eb="13">
      <t>ジョジョ</t>
    </rPh>
    <rPh sb="14" eb="15">
      <t>デ</t>
    </rPh>
    <rPh sb="26" eb="29">
      <t>ジュウギョウイン</t>
    </rPh>
    <rPh sb="30" eb="31">
      <t>スク</t>
    </rPh>
    <rPh sb="44" eb="45">
      <t>ト</t>
    </rPh>
    <rPh sb="47" eb="48">
      <t>コ</t>
    </rPh>
    <rPh sb="55" eb="57">
      <t>リョウリ</t>
    </rPh>
    <rPh sb="58" eb="60">
      <t>テイキョウ</t>
    </rPh>
    <rPh sb="61" eb="63">
      <t>ジカン</t>
    </rPh>
    <rPh sb="69" eb="72">
      <t>チカゴロオソ</t>
    </rPh>
    <rPh sb="78" eb="79">
      <t>ミセ</t>
    </rPh>
    <rPh sb="90" eb="92">
      <t>ホウシキ</t>
    </rPh>
    <rPh sb="95" eb="96">
      <t>カ</t>
    </rPh>
    <rPh sb="97" eb="99">
      <t>トマド</t>
    </rPh>
    <rPh sb="100" eb="102">
      <t>コキャク</t>
    </rPh>
    <rPh sb="118" eb="119">
      <t>キャク</t>
    </rPh>
    <rPh sb="120" eb="121">
      <t>デ</t>
    </rPh>
    <rPh sb="122" eb="123">
      <t>アト</t>
    </rPh>
    <rPh sb="129" eb="131">
      <t>カタヅ</t>
    </rPh>
    <rPh sb="138" eb="139">
      <t>オコナ</t>
    </rPh>
    <rPh sb="147" eb="148">
      <t>アタラ</t>
    </rPh>
    <rPh sb="150" eb="152">
      <t>チャクセキ</t>
    </rPh>
    <rPh sb="155" eb="157">
      <t>キャクサマ</t>
    </rPh>
    <rPh sb="158" eb="159">
      <t>トナリ</t>
    </rPh>
    <rPh sb="161" eb="162">
      <t>タ</t>
    </rPh>
    <rPh sb="163" eb="164">
      <t>オ</t>
    </rPh>
    <rPh sb="167" eb="169">
      <t>ショッキ</t>
    </rPh>
    <rPh sb="170" eb="171">
      <t>タ</t>
    </rPh>
    <rPh sb="172" eb="173">
      <t>ノコ</t>
    </rPh>
    <rPh sb="174" eb="175">
      <t>ヒン</t>
    </rPh>
    <rPh sb="182" eb="183">
      <t>ニオ</t>
    </rPh>
    <rPh sb="185" eb="187">
      <t>フカイ</t>
    </rPh>
    <rPh sb="200" eb="201">
      <t>ミズ</t>
    </rPh>
    <rPh sb="235" eb="236">
      <t>イエ</t>
    </rPh>
    <rPh sb="237" eb="239">
      <t>ジスイ</t>
    </rPh>
    <rPh sb="240" eb="241">
      <t>カ</t>
    </rPh>
    <rPh sb="252" eb="253">
      <t>ダレ</t>
    </rPh>
    <rPh sb="256" eb="257">
      <t>ワタシ</t>
    </rPh>
    <rPh sb="260" eb="261">
      <t>ミセ</t>
    </rPh>
    <rPh sb="262" eb="264">
      <t>ニド</t>
    </rPh>
    <rPh sb="265" eb="266">
      <t>ヨ</t>
    </rPh>
    <phoneticPr fontId="106"/>
  </si>
  <si>
    <t>？</t>
    <phoneticPr fontId="106"/>
  </si>
  <si>
    <r>
      <t xml:space="preserve">■ホールを上手く回せない原因は　今、何をすべきか分かってない
</t>
    </r>
    <r>
      <rPr>
        <b/>
        <u/>
        <sz val="14"/>
        <color theme="0"/>
        <rFont val="ＭＳ Ｐゴシック"/>
        <family val="3"/>
        <charset val="128"/>
      </rPr>
      <t xml:space="preserve">役割分担をしっかりする　
</t>
    </r>
    <r>
      <rPr>
        <b/>
        <sz val="14"/>
        <color theme="0"/>
        <rFont val="ＭＳ Ｐゴシック"/>
        <family val="3"/>
        <charset val="128"/>
      </rPr>
      <t>お客様に気持ちよく食事をしてもらうためには「お待たせしないこと」が大切。とくに待たされる気分になる場面は、「オーダーを待っているとき」「料理を待っているとき」「会計を待っているとき」なので、オーダー・料理提供・会計を優先的に対応するとよいでしょう。
店によって役割分担はさまざまですが、とくにピーク時はお客様もスタッフも増えるため、役割分担を明確にすることが重要です。ここでのポイントは、店のルールをしっかりと理解し、自分の役割をきっちりとこなすことです。自分から動くことは大切ですが、ほかの人がするべきことに手を出すと、かえって自分の担当の仕事ができなくなるなど、ホールでのチームワークが乱れたりします。もしやりづらいことなどがあったら、自己流で解決しようとする前に店長やホールのリーダーに相談しましょう。更にサービス業の基本に立ち返る教育は、（1）正しい言葉遣いをすることですね。</t>
    </r>
    <rPh sb="399" eb="400">
      <t>サラ</t>
    </rPh>
    <rPh sb="405" eb="406">
      <t>ギョウ</t>
    </rPh>
    <rPh sb="407" eb="409">
      <t>キホン</t>
    </rPh>
    <rPh sb="410" eb="411">
      <t>タ</t>
    </rPh>
    <rPh sb="412" eb="413">
      <t>カエ</t>
    </rPh>
    <rPh sb="414" eb="416">
      <t>キョウイク</t>
    </rPh>
    <phoneticPr fontId="106"/>
  </si>
  <si>
    <t>香川県産上乾ちりめん 一部賞味期限誤表示</t>
  </si>
  <si>
    <t>栗きんとんどら焼 一部賞味期限表示欠落</t>
  </si>
  <si>
    <t>伊勢志摩産乾燥あおさのり 一部賞味期限印字欠落</t>
  </si>
  <si>
    <t>コープ6店舗 ウインナーパン(マヨ) 一部消費期限誤表示</t>
  </si>
  <si>
    <t>コープ柴崎店 ふっくらクルミあんぱん くるみ・ごま表示欠落</t>
  </si>
  <si>
    <t>ジブリパークで販売 極ふつうのラムネ 一部に紙片状の異物混入</t>
  </si>
  <si>
    <t>梅鶯堂 冷凍スープ旬羹、冷凍ピザ一部 賞味期限シール欠落</t>
  </si>
  <si>
    <t>トモエ田舎みそだし入り 一部裏面シール誤貼付</t>
  </si>
  <si>
    <t>二段仕込み銀鮭味噌漬焼 一部ラベル誤貼付で(乳成分)表示欠落</t>
  </si>
  <si>
    <t>五目あんかけ焼そば 一部ラベル誤貼付で(卵)表示欠落</t>
  </si>
  <si>
    <t>黒豚入り焼売,海鮮焼売 一部ラベル誤貼付で表示欠落</t>
  </si>
  <si>
    <t>くちどけクッキー果cao 一部ラベル誤貼付で表示欠落</t>
  </si>
  <si>
    <t>にしん丸干し,ほっけ醤油干し 一部保存方法誤表示</t>
  </si>
  <si>
    <t>かに甲羅グラタン 一部特定原材料(かに)表示欠落</t>
  </si>
  <si>
    <t>たらのイタリアン蒸し 一部ラベル誤貼付で表示欠落</t>
  </si>
  <si>
    <t>食品表示　(11/21-11/27)</t>
    <rPh sb="0" eb="2">
      <t>ショクヒン</t>
    </rPh>
    <rPh sb="2" eb="4">
      <t>ヒョウジ</t>
    </rPh>
    <phoneticPr fontId="5"/>
  </si>
  <si>
    <t>残留農薬　(11/21-11/27)</t>
    <phoneticPr fontId="16"/>
  </si>
  <si>
    <t xml:space="preserve">台湾「日本からイチゴ(栃木産スカイベリー)を輸入したら残留農薬まみれだった ... - ５ちゃんねる </t>
    <phoneticPr fontId="16"/>
  </si>
  <si>
    <t>（台北中央社）衛生福利部（保健省）食品薬物管理署（食薬署）は19日、日本から輸入された栃木県産イチゴから基準値を上回る残留農薬が検出されたと発表した。
不合格となったのは栃木から輸入されたイチゴ1ロット、88.8キロ。農薬「フロニカミド」0.15ppmが検出された。台湾では、青果類におけるフロニカミドの残留農薬基準値は機器で定量検知が可能な最小値（定量下限値）である0.01ppmと定められている。不合格品は全て積み戻しまたは破棄される。</t>
    <phoneticPr fontId="16"/>
  </si>
  <si>
    <t>https://news.yahoo.co.jp/articles/33586284d2f13760f067221228c0beaf10e28e88</t>
    <phoneticPr fontId="16"/>
  </si>
  <si>
    <t xml:space="preserve">ピーマン 一部残留農薬基準値超過｜食品事故情報｜食の安全 - フーズチャネル </t>
    <phoneticPr fontId="16"/>
  </si>
  <si>
    <t xml:space="preserve">2022年11月17日、中部圏の業務加工、仲卸、その他小売量販店で販売した「ピーマン」において、残留農薬の基準値超過 「検出農薬　カズサホス 　検出値0.04ppm(1回目)  0.02ppm(2回目)基準値 0.01ppm」 が判明したため、回収する。これまで健康被害の報告はない。(リコールプラス)
【対象】【対象商品】1.産地　JAそお鹿児島     2.商品　ピーマン　11月17日(木)販売分   (選果日:11/14、出荷日:11/15)
3.形態　①130g袋　20221114□□□□□□※袋に記載の14桁ロット番号のうち上8桁 が上記番号のもの
②4kgDB    販売地域:中部圏   販売先　:業務加工、仲卸、その他小売量販店   販売日　:2022年11月17日販売分
</t>
    <phoneticPr fontId="16"/>
  </si>
  <si>
    <t>https://www.foods-ch.com/anzen/kt_44912/</t>
    <phoneticPr fontId="16"/>
  </si>
  <si>
    <t>｢国産小麦､オーガニック､天然酵母｣は要注意…人気の高級ベーカリーにひそむカビ毒のリスク</t>
    <phoneticPr fontId="16"/>
  </si>
  <si>
    <t xml:space="preserve">「国産小麦、オーガニック、天然酵母」を謳う高級ベーカリーにも、実はかび毒のリスクがある。科学ジャーナリストの松永和紀さんは「小麦のかび毒をゼロにすることはできないが、農薬を使えばある程度まで抑え込める。有機栽培の小麦製品には注意が必要だ」という——。
■「国産小麦、オーガニック、天然酵母は安心安全」は間違い
都内の高級ベーカリーで目に付くパンの三大売り文句は、国産小麦、オーガニック（有機栽培）、天然酵母。これで安心安全……。実は科学的には三つとも誤解です。最大の懸念はかび毒のリスクです。ところが、このような知識を持たないパン職人の方々がいます。日本の小麦消費における国産の割合は1割強となっています。小麦の国際価格がウクライナ情勢なども手伝い高騰し、国産小麦が注目されています。「私たちの手で有機小麦を栽培し、収穫してパンに」と張り切るパン職人までいるそうです。熱意は立派ですが、それがかえって危ないかもしれないのです。
■小麦のかび毒をゼロにすることはできない
赤かび病の原因となるフザリウム属のかびは自然界にいて、野外の稲わらや麦わら等に付いて越冬し、春に大量の胞子を作り飛散し麦類に感染してデオキシニバレノール（以下、DONと表記）を産生します。そのため、麦類から作ったパンや麺類、菓子等などを食べるといや応なしにDONを摂取することになります。
DON汚染をゼロにすることはできませんが、少量の摂取であれば健康への影響はありません。内閣府食品安全委員会は、DONの毒性を評価し、耐容一日摂取量（TDI）を1μg／kg体重／日としました。耐容一日摂取量というのは、重金属やかび毒など、仕方なく摂取せざるを得ない物質について、ヒトが一生涯にわたって毎日摂取し続けても、健康への悪影響がないと推定される量のことです。
では、日本人はどの程度、DONを食べているのでしょうか？
DONは加熱では分解されませんが、水には溶けるため、麺類の場合にはゆで湯に移り麺類からの摂取量は減ります。食品安全委員会は、日本人が食べる国産小麦、輸入小麦の汚染実態や、それをどのように製粉、加工して食べるかなどの調査結果をもとにDONのばく露量（摂取量）を推定しています。全年齢での平均摂取量は0.09μg／kg体重／日となりました。この量であればTDIの1μg／kg体重／日には遠く、まず問題ありません。
</t>
    <phoneticPr fontId="16"/>
  </si>
  <si>
    <t>https://news.biglobe.ne.jp/economy/1123/pre_221123_4153701001.html</t>
    <phoneticPr fontId="16"/>
  </si>
  <si>
    <t xml:space="preserve">日本産カップ麺がまた不合格 残留農薬の基準値超えで／台湾 - NewsTwit </t>
    <phoneticPr fontId="16"/>
  </si>
  <si>
    <t>台北中央社）日本から輸入したカップ麺から基準値を超える残留農薬が検出され、台湾の水際検査で不合格となった。衛生福利部（保健省）食品薬物管理署が15日、水際検査での不合格食品の最新のリストを公表した。日本の肉入りインスタントラーメンが水際検査で不合格になったことが公表されるのは今月に入って2度目。
不合格が新たに公表されたのは「ヤマダイ ニュータッチ 凄麺 新潟背脂醤油ラーメン」。かやくからエチレンオキシド0.145mg/kgが検出された。輸入された74.4キロが全て積み戻しまたは廃棄される。今月1日付のリストでは、日本から輸出された「サッポロ一番 ごま味ラーメンどんぶり」から基準値を超えるエチレンオキシドが検出されたことが公表されていた。同署北区管理センターの担当者は、不合格品が半年で3度確認されれば、日本産の肉入りインスタントラーメンに対する検査の割合の引き上げを検討する方針を示した。今回不合格になったカップ麺を輸入した業者については、抜き取り検査の割合を20～50％に引き上げるとしている。</t>
    <phoneticPr fontId="16"/>
  </si>
  <si>
    <t>https://news.yahoo.co.jp/articles/01c6646f9c544318c1c6ee2872b0696090c581bc</t>
    <phoneticPr fontId="16"/>
  </si>
  <si>
    <t xml:space="preserve">「“培養肉“普及に向けたルール作りを」企業や研究者が提言 - NHKニュース </t>
    <phoneticPr fontId="16"/>
  </si>
  <si>
    <t>家畜の細胞を培養して新たな肉を生み出す、いわゆる「培養肉」を開発する民間企業や研究者などで作る団体が、今後の普及に向けて整備が必要な安全性や食品表示のルールなどについての提言をまとめました。家畜の細胞を培養することで新たな肉を生み出すいわゆる「培養肉」は、将来的に懸念される食料不足などの解決につながる最先端の技術として、世界で研究開発が行われています。一方で、国内には「培養肉」を製造、販売することに対応したルールや法律の整備が十分に進んでいないため、開発する企業や大学の研究者などで作る団体は今後の普及に向け、国への提言をまとめました。
提言では「培養肉」が含まれる食品には、その割合にかかわらず、新たな技術で作られた食品であることを示す分かりやすい表記を義務づけて、消費者への透明性を高めるべきとしています。また「培養肉」の安全性を確保するため、今ある食品衛生法に加えて、再生医療や医薬品で用いられているルールなども参照し、安全管理の基準を作成するべきとしています。
さらに「培養肉」のもととなるブランド牛などの細胞を知的財産として保護するルールの整備も必要だとしています。
この提言は今月中に国に提出される予定で、国はこの提言を踏まえて、今後のルール作りについて検討を進めることにしています。
提言をまとめた細胞農業研究会の吉富愛望アビガイル広報委員長は「新たな技術で国内の食品産業全体が利益を得られるような仕組みを考えていきたい」と話していました。</t>
    <phoneticPr fontId="16"/>
  </si>
  <si>
    <t>「麦みそ」表示問題で中村時広知事が謝罪「地域の食文化守る視点欠けていた」 愛媛</t>
    <phoneticPr fontId="16"/>
  </si>
  <si>
    <t>原料に大豆を使わない「麦みそ」をめぐり、愛媛県が「みそ」という表示をやめるよう事業者に求めていた問題について、中村知事は「地域の食文化を守る視点が欠けていた」と謝罪しました。
中村時広知事
「地域の食文化を守るという視点が、ある意味では欠けていたと思う。これらを現場のみで判断を行ったことは、今回事業者の方々に大変ご心配ご迷惑をおかけした要因ですので責任者としてお詫び申し上げたい」
愛媛県宇和島市の3つの事業者が製造している「麦みそ」について、県は、原料に大豆が使われていないため、景品表示法などに違反するとして「みそ」と表示しないよう指導していましたが、事業者側の訴えを受け取り消していました。中村知事は、景品表示法を厳しく解釈しすぎていたと説明し「国の基準が変わることが望ましい」と述べました。
県は表示について国と協議を始めているということです。</t>
    <phoneticPr fontId="16"/>
  </si>
  <si>
    <t xml:space="preserve">令和4年11月22日 野村農林水産大臣記者会見 </t>
    <phoneticPr fontId="16"/>
  </si>
  <si>
    <t>中国による農林水産物・食品の輸入規制について
農林水産物・食品の輸出実績について
今シーズンの高病原性鳥インフルエンザの発生について
生乳の需給対策等について​
文字情報はこちらでご覧いただけます。</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</si>
</sst>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 numFmtId="185" formatCode="0_);[Red]\(0\)"/>
  </numFmts>
  <fonts count="226">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sz val="12.55"/>
      <color theme="1"/>
      <name val="Inherit"/>
      <family val="2"/>
    </font>
    <font>
      <sz val="12.55"/>
      <color theme="0"/>
      <name val="Inherit"/>
      <family val="2"/>
    </font>
    <font>
      <sz val="12.55"/>
      <color theme="0"/>
      <name val="ＭＳ Ｐゴシック"/>
      <family val="3"/>
      <charset val="128"/>
    </font>
    <font>
      <b/>
      <sz val="11"/>
      <color rgb="FFFF0000"/>
      <name val="ＭＳ Ｐゴシック"/>
      <family val="3"/>
      <charset val="128"/>
      <scheme val="minor"/>
    </font>
    <font>
      <b/>
      <sz val="12"/>
      <color rgb="FF222222"/>
      <name val="游ゴシック"/>
      <family val="3"/>
      <charset val="128"/>
    </font>
    <font>
      <b/>
      <sz val="11"/>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font>
    <font>
      <sz val="10.5"/>
      <color theme="1"/>
      <name val="游明朝"/>
      <family val="1"/>
      <charset val="128"/>
    </font>
    <font>
      <sz val="7"/>
      <color theme="1"/>
      <name val="Times New Roman"/>
      <family val="1"/>
    </font>
    <font>
      <sz val="9"/>
      <color theme="1"/>
      <name val="游明朝"/>
      <family val="1"/>
      <charset val="128"/>
    </font>
    <font>
      <sz val="8"/>
      <color theme="1"/>
      <name val="游明朝"/>
      <family val="1"/>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sz val="10.5"/>
      <color rgb="FFFF0000"/>
      <name val="游明朝"/>
      <family val="1"/>
      <charset val="128"/>
    </font>
    <font>
      <b/>
      <sz val="12"/>
      <color rgb="FFFF0000"/>
      <name val="メイリオ"/>
      <family val="3"/>
      <charset val="128"/>
    </font>
    <font>
      <sz val="11"/>
      <color theme="1"/>
      <name val="Inherit"/>
      <family val="2"/>
    </font>
    <font>
      <sz val="11"/>
      <color theme="0"/>
      <name val="Inherit"/>
      <family val="2"/>
    </font>
    <font>
      <sz val="11"/>
      <color theme="0"/>
      <name val="ＭＳ Ｐゴシック"/>
      <family val="3"/>
      <charset val="128"/>
    </font>
    <font>
      <sz val="11"/>
      <color theme="1"/>
      <name val="游明朝"/>
      <family val="1"/>
      <charset val="128"/>
    </font>
    <font>
      <sz val="10"/>
      <color theme="0"/>
      <name val="Inherit"/>
      <family val="3"/>
      <charset val="128"/>
    </font>
    <font>
      <sz val="10"/>
      <color theme="0"/>
      <name val="ＭＳ Ｐゴシック"/>
      <family val="3"/>
      <charset val="128"/>
    </font>
    <font>
      <sz val="10"/>
      <color theme="0"/>
      <name val="Inherit"/>
      <family val="2"/>
    </font>
    <font>
      <sz val="11"/>
      <color rgb="FFFF0000"/>
      <name val="ＭＳ Ｐゴシック"/>
      <family val="3"/>
      <charset val="128"/>
    </font>
    <font>
      <b/>
      <sz val="14"/>
      <color theme="4"/>
      <name val="ＭＳ Ｐゴシック"/>
      <family val="3"/>
      <charset val="128"/>
    </font>
    <font>
      <sz val="11"/>
      <color theme="1"/>
      <name val="Meiryo"/>
      <family val="3"/>
      <charset val="128"/>
    </font>
    <font>
      <b/>
      <sz val="20"/>
      <name val="游ゴシック"/>
      <family val="3"/>
      <charset val="128"/>
    </font>
    <font>
      <b/>
      <sz val="16"/>
      <color theme="0"/>
      <name val="ＭＳ Ｐゴシック"/>
      <family val="3"/>
      <charset val="128"/>
    </font>
    <font>
      <sz val="6"/>
      <name val="ＭＳ Ｐゴシック"/>
      <family val="3"/>
      <charset val="128"/>
      <scheme val="minor"/>
    </font>
    <font>
      <b/>
      <sz val="16"/>
      <color theme="1"/>
      <name val="游明朝"/>
      <family val="1"/>
      <charset val="128"/>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20"/>
      <color theme="0"/>
      <name val="ＭＳ Ｐゴシック"/>
      <family val="3"/>
      <charset val="128"/>
    </font>
    <font>
      <sz val="7"/>
      <color theme="1"/>
      <name val="游明朝"/>
      <family val="1"/>
      <charset val="128"/>
    </font>
    <font>
      <b/>
      <sz val="16"/>
      <color rgb="FFFF0000"/>
      <name val="游明朝"/>
      <family val="1"/>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6"/>
      <color theme="1"/>
      <name val="ＭＳ Ｐゴシック"/>
      <family val="3"/>
      <charset val="128"/>
      <scheme val="minor"/>
    </font>
    <font>
      <b/>
      <sz val="10"/>
      <color theme="0"/>
      <name val="ＭＳ Ｐゴシック"/>
      <family val="3"/>
      <charset val="128"/>
    </font>
    <font>
      <b/>
      <u/>
      <sz val="12"/>
      <color theme="0"/>
      <name val="ＭＳ Ｐゴシック"/>
      <family val="3"/>
      <charset val="128"/>
    </font>
    <font>
      <b/>
      <u/>
      <sz val="13"/>
      <color rgb="FFFFFF00"/>
      <name val="Inherit"/>
    </font>
    <font>
      <b/>
      <sz val="18"/>
      <color rgb="FFFFFF00"/>
      <name val="ＭＳ Ｐゴシック"/>
      <family val="3"/>
      <charset val="128"/>
    </font>
    <font>
      <b/>
      <sz val="12"/>
      <color rgb="FFFFFF00"/>
      <name val="ＭＳ Ｐゴシック"/>
      <family val="3"/>
      <charset val="128"/>
    </font>
    <font>
      <b/>
      <sz val="11"/>
      <color rgb="FFFFFF00"/>
      <name val="ＭＳ Ｐゴシック"/>
      <family val="3"/>
      <charset val="128"/>
    </font>
    <font>
      <sz val="11"/>
      <color rgb="FFFFFF00"/>
      <name val="ＭＳ Ｐゴシック"/>
      <family val="3"/>
      <charset val="128"/>
      <scheme val="minor"/>
    </font>
    <font>
      <b/>
      <sz val="16"/>
      <name val="Arial"/>
      <family val="2"/>
      <charset val="128"/>
    </font>
    <font>
      <b/>
      <sz val="18"/>
      <color rgb="FFFF0000"/>
      <name val="Arial"/>
      <family val="2"/>
    </font>
    <font>
      <sz val="13"/>
      <color theme="0"/>
      <name val="Inherit"/>
      <family val="2"/>
    </font>
    <font>
      <sz val="13"/>
      <color theme="0"/>
      <name val="Inherit"/>
    </font>
    <font>
      <b/>
      <sz val="16"/>
      <color rgb="FFFF0000"/>
      <name val="ＭＳ Ｐゴシック"/>
      <family val="3"/>
      <charset val="128"/>
      <scheme val="minor"/>
    </font>
    <font>
      <b/>
      <u/>
      <sz val="16"/>
      <color indexed="12"/>
      <name val="ＭＳ Ｐゴシック"/>
      <family val="3"/>
      <charset val="128"/>
    </font>
    <font>
      <sz val="13"/>
      <color theme="0"/>
      <name val="Arial"/>
      <family val="2"/>
    </font>
    <font>
      <b/>
      <sz val="18"/>
      <color indexed="8"/>
      <name val="ＭＳ Ｐゴシック"/>
      <family val="3"/>
      <charset val="128"/>
    </font>
    <font>
      <b/>
      <sz val="12"/>
      <name val="Arial"/>
      <family val="2"/>
    </font>
    <font>
      <sz val="20"/>
      <color rgb="FF000000"/>
      <name val="ＭＳ Ｐゴシック"/>
      <family val="3"/>
      <charset val="128"/>
    </font>
    <font>
      <b/>
      <sz val="12"/>
      <name val="ＭＳ Ｐゴシック"/>
      <family val="3"/>
      <charset val="128"/>
      <scheme val="minor"/>
    </font>
    <font>
      <sz val="12"/>
      <name val="Arial"/>
      <family val="2"/>
    </font>
    <font>
      <b/>
      <sz val="11"/>
      <color theme="1"/>
      <name val="ＭＳ Ｐゴシック"/>
      <family val="3"/>
      <charset val="128"/>
    </font>
    <font>
      <b/>
      <sz val="20"/>
      <color theme="1"/>
      <name val="ＭＳ Ｐゴシック"/>
      <family val="3"/>
      <charset val="128"/>
      <scheme val="minor"/>
    </font>
    <font>
      <sz val="11"/>
      <color rgb="FF000000"/>
      <name val="ＭＳ Ｐゴシック"/>
      <family val="3"/>
      <charset val="128"/>
    </font>
    <font>
      <b/>
      <sz val="20"/>
      <color rgb="FF000000"/>
      <name val="メイリオ"/>
      <family val="3"/>
      <charset val="128"/>
    </font>
    <font>
      <b/>
      <sz val="20"/>
      <name val="メイリオ"/>
      <family val="3"/>
      <charset val="128"/>
    </font>
    <font>
      <b/>
      <sz val="20"/>
      <color indexed="8"/>
      <name val="メイリオ"/>
      <family val="3"/>
      <charset val="128"/>
    </font>
    <font>
      <b/>
      <sz val="14"/>
      <name val="Arial"/>
      <family val="2"/>
    </font>
    <font>
      <sz val="14"/>
      <name val="Arial"/>
      <family val="2"/>
    </font>
    <font>
      <b/>
      <sz val="14"/>
      <color theme="0"/>
      <name val="ＭＳ Ｐゴシック"/>
      <family val="3"/>
      <charset val="128"/>
    </font>
    <font>
      <sz val="11"/>
      <color theme="1"/>
      <name val="ＭＳ Ｐゴシック"/>
      <family val="3"/>
      <charset val="128"/>
      <scheme val="major"/>
    </font>
    <font>
      <sz val="11"/>
      <name val="ＭＳ Ｐゴシック"/>
      <family val="3"/>
      <charset val="128"/>
      <scheme val="major"/>
    </font>
    <font>
      <sz val="13"/>
      <color theme="0"/>
      <name val="游ゴシック"/>
      <family val="2"/>
      <charset val="128"/>
    </font>
    <font>
      <b/>
      <sz val="13"/>
      <color rgb="FFFFFF00"/>
      <name val="Inherit"/>
    </font>
    <font>
      <b/>
      <sz val="11"/>
      <name val="游ゴシック"/>
      <family val="3"/>
      <charset val="128"/>
    </font>
    <font>
      <b/>
      <sz val="11"/>
      <color theme="1"/>
      <name val="游ゴシック"/>
      <family val="3"/>
      <charset val="128"/>
    </font>
    <font>
      <b/>
      <sz val="9"/>
      <color rgb="FFFF0000"/>
      <name val="ＭＳ Ｐゴシック"/>
      <family val="3"/>
      <charset val="128"/>
    </font>
    <font>
      <b/>
      <sz val="13"/>
      <color theme="0"/>
      <name val="Inherit"/>
      <family val="2"/>
    </font>
    <font>
      <b/>
      <sz val="14"/>
      <color theme="1"/>
      <name val="ＭＳ Ｐゴシック"/>
      <family val="3"/>
      <charset val="128"/>
      <scheme val="minor"/>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11"/>
      <name val="Meiryo UI"/>
      <family val="3"/>
      <charset val="128"/>
    </font>
    <font>
      <sz val="11"/>
      <name val="ＪＳＰゴシック"/>
      <family val="3"/>
      <charset val="128"/>
    </font>
    <font>
      <sz val="12"/>
      <name val="ＪＳＰゴシック"/>
      <family val="3"/>
      <charset val="128"/>
    </font>
    <font>
      <sz val="14"/>
      <name val="ＭＳ Ｐゴシック"/>
      <family val="3"/>
      <charset val="128"/>
      <scheme val="minor"/>
    </font>
    <font>
      <b/>
      <sz val="13"/>
      <color theme="0"/>
      <name val="Inherit"/>
    </font>
    <font>
      <b/>
      <sz val="9"/>
      <name val="ＭＳ Ｐゴシック"/>
      <family val="3"/>
      <charset val="128"/>
    </font>
    <font>
      <b/>
      <sz val="13"/>
      <color theme="0"/>
      <name val="ＭＳ Ｐゴシック"/>
      <family val="3"/>
      <charset val="128"/>
    </font>
    <font>
      <b/>
      <sz val="13"/>
      <color theme="0"/>
      <name val="ＭＳ ゴシック"/>
      <family val="3"/>
      <charset val="128"/>
    </font>
    <font>
      <b/>
      <sz val="20"/>
      <color theme="1"/>
      <name val="ＭＳ Ｐゴシック"/>
      <family val="3"/>
      <charset val="128"/>
    </font>
    <font>
      <sz val="12.55"/>
      <name val="ＭＳ Ｐゴシック"/>
      <family val="3"/>
      <charset val="128"/>
    </font>
    <font>
      <sz val="12.55"/>
      <name val="Inherit"/>
      <family val="2"/>
    </font>
    <font>
      <sz val="20"/>
      <name val="ＭＳ Ｐゴシック"/>
      <family val="3"/>
      <charset val="128"/>
      <scheme val="minor"/>
    </font>
    <font>
      <b/>
      <sz val="11"/>
      <name val="ＭＳ Ｐゴシック"/>
      <family val="3"/>
      <charset val="128"/>
      <scheme val="minor"/>
    </font>
    <font>
      <sz val="12.55"/>
      <color rgb="FFFFFF00"/>
      <name val="ＭＳ Ｐゴシック"/>
      <family val="3"/>
      <charset val="128"/>
    </font>
    <font>
      <b/>
      <sz val="11"/>
      <color theme="1"/>
      <name val="Meiryo"/>
      <family val="3"/>
      <charset val="128"/>
    </font>
    <font>
      <sz val="13"/>
      <color theme="0"/>
      <name val="ＭＳ Ｐゴシック"/>
      <family val="3"/>
      <charset val="128"/>
    </font>
    <font>
      <b/>
      <sz val="12.55"/>
      <color theme="0"/>
      <name val="Inherit"/>
    </font>
    <font>
      <b/>
      <sz val="12.55"/>
      <color theme="0"/>
      <name val="Inherit"/>
      <family val="2"/>
    </font>
    <font>
      <b/>
      <sz val="16"/>
      <name val="游ゴシック"/>
      <family val="3"/>
      <charset val="128"/>
    </font>
    <font>
      <b/>
      <sz val="16"/>
      <color indexed="18"/>
      <name val="游ゴシック"/>
      <family val="3"/>
      <charset val="128"/>
    </font>
    <font>
      <sz val="12"/>
      <color theme="0"/>
      <name val="Arial"/>
      <family val="2"/>
    </font>
    <font>
      <b/>
      <sz val="13"/>
      <color rgb="FFFFFFFF"/>
      <name val="Arial"/>
      <family val="2"/>
    </font>
    <font>
      <b/>
      <sz val="13"/>
      <name val="Arial"/>
      <family val="2"/>
    </font>
    <font>
      <b/>
      <sz val="13"/>
      <name val="ＭＳ Ｐゴシック"/>
      <family val="3"/>
      <charset val="128"/>
      <scheme val="minor"/>
    </font>
    <font>
      <b/>
      <sz val="16"/>
      <color rgb="FF333333"/>
      <name val="メイリオ"/>
      <family val="3"/>
      <charset val="128"/>
    </font>
    <font>
      <b/>
      <sz val="13"/>
      <name val="游ゴシック"/>
      <family val="2"/>
      <charset val="128"/>
    </font>
    <font>
      <b/>
      <sz val="16"/>
      <name val="メイリオ"/>
      <family val="3"/>
      <charset val="128"/>
    </font>
    <font>
      <b/>
      <sz val="20"/>
      <color rgb="FF000000"/>
      <name val="ＭＳ Ｐゴシック"/>
      <family val="3"/>
      <charset val="128"/>
    </font>
    <font>
      <b/>
      <sz val="15"/>
      <name val="メイリオ"/>
      <family val="3"/>
      <charset val="128"/>
    </font>
    <font>
      <b/>
      <sz val="20"/>
      <color rgb="FF000000"/>
      <name val="Arial"/>
      <family val="2"/>
      <charset val="128"/>
    </font>
    <font>
      <b/>
      <sz val="14"/>
      <name val="ＭＳ Ｐゴシック"/>
      <family val="3"/>
      <charset val="128"/>
      <scheme val="minor"/>
    </font>
    <font>
      <b/>
      <u/>
      <sz val="14"/>
      <name val="ＭＳ Ｐゴシック"/>
      <family val="3"/>
      <charset val="128"/>
    </font>
    <font>
      <b/>
      <sz val="13"/>
      <color theme="0"/>
      <name val="ＭＳ Ｐゴシック"/>
      <family val="3"/>
      <charset val="128"/>
      <scheme val="minor"/>
    </font>
    <font>
      <b/>
      <sz val="13"/>
      <color theme="0"/>
      <name val="Arial"/>
      <family val="2"/>
    </font>
    <font>
      <b/>
      <sz val="13"/>
      <color theme="0"/>
      <name val="9,776"/>
    </font>
    <font>
      <sz val="20"/>
      <color indexed="9"/>
      <name val="ＭＳ Ｐゴシック"/>
      <family val="3"/>
      <charset val="128"/>
    </font>
    <font>
      <sz val="10"/>
      <name val="Arial"/>
      <family val="2"/>
    </font>
    <font>
      <b/>
      <sz val="10"/>
      <color indexed="62"/>
      <name val="ＭＳ Ｐゴシック"/>
      <family val="3"/>
      <charset val="128"/>
    </font>
    <font>
      <sz val="10"/>
      <color indexed="62"/>
      <name val="ＭＳ Ｐゴシック"/>
      <family val="3"/>
      <charset val="128"/>
    </font>
    <font>
      <b/>
      <sz val="16"/>
      <color rgb="FF000033"/>
      <name val="游ゴシック"/>
      <family val="3"/>
      <charset val="128"/>
    </font>
    <font>
      <b/>
      <sz val="10"/>
      <color indexed="10"/>
      <name val="ＭＳ Ｐゴシック"/>
      <family val="3"/>
      <charset val="128"/>
    </font>
    <font>
      <b/>
      <sz val="20"/>
      <color rgb="FF333333"/>
      <name val="ＭＳ Ｐゴシック"/>
      <family val="3"/>
      <charset val="128"/>
      <scheme val="minor"/>
    </font>
    <font>
      <b/>
      <sz val="15"/>
      <color theme="1"/>
      <name val="メイリオ"/>
      <family val="3"/>
      <charset val="128"/>
    </font>
    <font>
      <b/>
      <sz val="8"/>
      <color indexed="10"/>
      <name val="ＭＳ Ｐゴシック"/>
      <family val="3"/>
      <charset val="128"/>
    </font>
    <font>
      <b/>
      <sz val="8"/>
      <color rgb="FFFF0000"/>
      <name val="メイリオ"/>
      <family val="3"/>
      <charset val="128"/>
    </font>
    <font>
      <b/>
      <sz val="8"/>
      <color rgb="FFFF0000"/>
      <name val="ＭＳ Ｐゴシック"/>
      <family val="3"/>
      <charset val="128"/>
    </font>
    <font>
      <sz val="20"/>
      <color theme="3"/>
      <name val="AR明朝体U"/>
      <family val="1"/>
      <charset val="128"/>
    </font>
    <font>
      <sz val="11"/>
      <color theme="3"/>
      <name val="ＭＳ Ｐゴシック"/>
      <family val="3"/>
      <charset val="128"/>
      <scheme val="minor"/>
    </font>
    <font>
      <b/>
      <sz val="14"/>
      <color indexed="53"/>
      <name val="ＭＳ Ｐゴシック"/>
      <family val="3"/>
      <charset val="128"/>
    </font>
    <font>
      <b/>
      <sz val="16"/>
      <color indexed="9"/>
      <name val="ＭＳ Ｐゴシック"/>
      <family val="3"/>
      <charset val="128"/>
    </font>
    <font>
      <b/>
      <sz val="16"/>
      <color indexed="13"/>
      <name val="ＭＳ Ｐゴシック"/>
      <family val="3"/>
      <charset val="128"/>
    </font>
    <font>
      <b/>
      <sz val="14"/>
      <color indexed="51"/>
      <name val="ＭＳ Ｐゴシック"/>
      <family val="3"/>
      <charset val="128"/>
    </font>
    <font>
      <b/>
      <sz val="10"/>
      <color indexed="9"/>
      <name val="ＭＳ Ｐゴシック"/>
      <family val="3"/>
      <charset val="128"/>
    </font>
    <font>
      <b/>
      <sz val="12"/>
      <color theme="9" tint="0.79998168889431442"/>
      <name val="ＭＳ Ｐゴシック"/>
      <family val="3"/>
      <charset val="128"/>
    </font>
    <font>
      <sz val="11"/>
      <color theme="9" tint="0.79998168889431442"/>
      <name val="ＭＳ Ｐゴシック"/>
      <family val="3"/>
      <charset val="128"/>
      <scheme val="minor"/>
    </font>
    <font>
      <b/>
      <sz val="16"/>
      <color theme="1"/>
      <name val="メイリオ"/>
      <family val="3"/>
      <charset val="128"/>
    </font>
    <font>
      <b/>
      <sz val="14"/>
      <name val="游ゴシック"/>
      <family val="3"/>
      <charset val="128"/>
    </font>
    <font>
      <u/>
      <sz val="20"/>
      <color theme="3"/>
      <name val="AR明朝体U"/>
      <family val="1"/>
      <charset val="128"/>
    </font>
    <font>
      <sz val="13"/>
      <color rgb="FFFFFF00"/>
      <name val="Inherit"/>
    </font>
    <font>
      <b/>
      <u/>
      <sz val="14"/>
      <color theme="0"/>
      <name val="ＭＳ Ｐゴシック"/>
      <family val="3"/>
      <charset val="128"/>
    </font>
    <font>
      <b/>
      <sz val="10"/>
      <name val="ＭＳ Ｐゴシック"/>
      <family val="3"/>
      <charset val="128"/>
    </font>
  </fonts>
  <fills count="54">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46"/>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52"/>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31"/>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AEAAAA"/>
        <bgColor indexed="64"/>
      </patternFill>
    </fill>
    <fill>
      <patternFill patternType="solid">
        <fgColor theme="8" tint="0.39997558519241921"/>
        <bgColor indexed="64"/>
      </patternFill>
    </fill>
    <fill>
      <patternFill patternType="solid">
        <fgColor rgb="FFC00000"/>
        <bgColor indexed="64"/>
      </patternFill>
    </fill>
    <fill>
      <patternFill patternType="solid">
        <fgColor theme="9" tint="-0.249977111117893"/>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rgb="FF3399FF"/>
        <bgColor indexed="64"/>
      </patternFill>
    </fill>
    <fill>
      <patternFill patternType="solid">
        <fgColor theme="9" tint="0.79998168889431442"/>
        <bgColor indexed="64"/>
      </patternFill>
    </fill>
    <fill>
      <patternFill patternType="solid">
        <fgColor theme="5"/>
        <bgColor indexed="64"/>
      </patternFill>
    </fill>
    <fill>
      <patternFill patternType="solid">
        <fgColor rgb="FF00B0F0"/>
        <bgColor indexed="64"/>
      </patternFill>
    </fill>
    <fill>
      <patternFill patternType="solid">
        <fgColor theme="2"/>
        <bgColor indexed="64"/>
      </patternFill>
    </fill>
    <fill>
      <patternFill patternType="solid">
        <fgColor rgb="FFDFEAFF"/>
        <bgColor indexed="64"/>
      </patternFill>
    </fill>
    <fill>
      <patternFill patternType="solid">
        <fgColor rgb="FF7BB2F5"/>
        <bgColor indexed="64"/>
      </patternFill>
    </fill>
    <fill>
      <patternFill patternType="solid">
        <fgColor indexed="12"/>
        <bgColor indexed="64"/>
      </patternFill>
    </fill>
    <fill>
      <patternFill patternType="solid">
        <fgColor rgb="FFFFCC99"/>
        <bgColor indexed="64"/>
      </patternFill>
    </fill>
    <fill>
      <patternFill patternType="solid">
        <fgColor theme="3" tint="-0.249977111117893"/>
        <bgColor indexed="64"/>
      </patternFill>
    </fill>
    <fill>
      <patternFill patternType="solid">
        <fgColor rgb="FF92D050"/>
        <bgColor indexed="64"/>
      </patternFill>
    </fill>
    <fill>
      <patternFill patternType="solid">
        <fgColor theme="5" tint="0.59999389629810485"/>
        <bgColor indexed="64"/>
      </patternFill>
    </fill>
    <fill>
      <patternFill patternType="solid">
        <fgColor rgb="FF6DDDF7"/>
        <bgColor indexed="64"/>
      </patternFill>
    </fill>
  </fills>
  <borders count="236">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23"/>
      </left>
      <right style="medium">
        <color indexed="23"/>
      </right>
      <top/>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thin">
        <color auto="1"/>
      </left>
      <right style="thin">
        <color auto="1"/>
      </right>
      <top style="medium">
        <color theme="0" tint="-0.24994659260841701"/>
      </top>
      <bottom style="medium">
        <color theme="0" tint="-0.24994659260841701"/>
      </bottom>
      <diagonal/>
    </border>
    <border>
      <left style="thin">
        <color auto="1"/>
      </left>
      <right/>
      <top style="medium">
        <color theme="0" tint="-0.24994659260841701"/>
      </top>
      <bottom style="medium">
        <color theme="0" tint="-0.24994659260841701"/>
      </bottom>
      <diagonal/>
    </border>
    <border>
      <left style="medium">
        <color indexed="23"/>
      </left>
      <right/>
      <top/>
      <bottom style="medium">
        <color indexed="55"/>
      </bottom>
      <diagonal/>
    </border>
    <border>
      <left style="medium">
        <color theme="0" tint="-0.24994659260841701"/>
      </left>
      <right style="thin">
        <color auto="1"/>
      </right>
      <top style="medium">
        <color theme="0" tint="-0.24994659260841701"/>
      </top>
      <bottom style="medium">
        <color theme="0" tint="-0.24994659260841701"/>
      </bottom>
      <diagonal/>
    </border>
    <border>
      <left style="thin">
        <color auto="1"/>
      </left>
      <right style="medium">
        <color theme="0" tint="-0.24994659260841701"/>
      </right>
      <top style="medium">
        <color theme="0" tint="-0.24994659260841701"/>
      </top>
      <bottom style="medium">
        <color theme="0" tint="-0.24994659260841701"/>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medium">
        <color indexed="12"/>
      </left>
      <right/>
      <top/>
      <bottom style="thin">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medium">
        <color auto="1"/>
      </left>
      <right style="medium">
        <color indexed="12"/>
      </right>
      <top style="thin">
        <color indexed="12"/>
      </top>
      <bottom/>
      <diagonal/>
    </border>
    <border>
      <left style="medium">
        <color auto="1"/>
      </left>
      <right style="thick">
        <color indexed="12"/>
      </right>
      <top/>
      <bottom style="thin">
        <color auto="1"/>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thick">
        <color indexed="12"/>
      </left>
      <right/>
      <top style="thin">
        <color indexed="12"/>
      </top>
      <bottom style="thick">
        <color indexed="12"/>
      </bottom>
      <diagonal/>
    </border>
    <border>
      <left style="medium">
        <color indexed="12"/>
      </left>
      <right style="thick">
        <color indexed="12"/>
      </right>
      <top/>
      <bottom style="thick">
        <color indexed="1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12"/>
      </left>
      <right style="medium">
        <color indexed="12"/>
      </right>
      <top style="medium">
        <color indexed="12"/>
      </top>
      <bottom style="medium">
        <color indexed="12"/>
      </bottom>
      <diagonal/>
    </border>
    <border>
      <left style="medium">
        <color auto="1"/>
      </left>
      <right/>
      <top/>
      <bottom style="thin">
        <color indexed="12"/>
      </bottom>
      <diagonal/>
    </border>
    <border>
      <left style="medium">
        <color indexed="12"/>
      </left>
      <right style="medium">
        <color indexed="12"/>
      </right>
      <top style="thin">
        <color indexed="12"/>
      </top>
      <bottom style="medium">
        <color indexed="12"/>
      </bottom>
      <diagonal/>
    </border>
    <border>
      <left style="medium">
        <color indexed="12"/>
      </left>
      <right/>
      <top style="thin">
        <color indexed="12"/>
      </top>
      <bottom style="thin">
        <color indexed="12"/>
      </bottom>
      <diagonal/>
    </border>
    <border>
      <left style="medium">
        <color indexed="12"/>
      </left>
      <right style="medium">
        <color indexed="12"/>
      </right>
      <top style="thin">
        <color indexed="12"/>
      </top>
      <bottom/>
      <diagonal/>
    </border>
    <border>
      <left style="medium">
        <color rgb="FFFFFF00"/>
      </left>
      <right/>
      <top style="medium">
        <color rgb="FFFFFF00"/>
      </top>
      <bottom/>
      <diagonal/>
    </border>
    <border>
      <left/>
      <right/>
      <top style="medium">
        <color rgb="FFFFFF00"/>
      </top>
      <bottom/>
      <diagonal/>
    </border>
    <border>
      <left/>
      <right style="medium">
        <color rgb="FFFFFF00"/>
      </right>
      <top style="medium">
        <color rgb="FFFFFF00"/>
      </top>
      <bottom/>
      <diagonal/>
    </border>
    <border>
      <left style="medium">
        <color rgb="FFFFFF00"/>
      </left>
      <right/>
      <top/>
      <bottom/>
      <diagonal/>
    </border>
    <border>
      <left/>
      <right style="medium">
        <color rgb="FFFFFF00"/>
      </right>
      <top/>
      <bottom/>
      <diagonal/>
    </border>
    <border>
      <left style="medium">
        <color rgb="FFFFFF00"/>
      </left>
      <right/>
      <top/>
      <bottom style="medium">
        <color rgb="FFFFFF00"/>
      </bottom>
      <diagonal/>
    </border>
    <border>
      <left/>
      <right/>
      <top/>
      <bottom style="medium">
        <color rgb="FFFFFF00"/>
      </bottom>
      <diagonal/>
    </border>
    <border>
      <left/>
      <right style="medium">
        <color rgb="FFFFFF00"/>
      </right>
      <top/>
      <bottom style="medium">
        <color rgb="FFFFFF00"/>
      </bottom>
      <diagonal/>
    </border>
    <border>
      <left/>
      <right style="medium">
        <color rgb="FF888888"/>
      </right>
      <top/>
      <bottom style="thick">
        <color rgb="FFD0D0D0"/>
      </bottom>
      <diagonal/>
    </border>
    <border>
      <left style="thin">
        <color auto="1"/>
      </left>
      <right/>
      <top/>
      <bottom style="thin">
        <color auto="1"/>
      </bottom>
      <diagonal/>
    </border>
    <border>
      <left/>
      <right style="thin">
        <color auto="1"/>
      </right>
      <top/>
      <bottom style="thin">
        <color auto="1"/>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63" fillId="0" borderId="0"/>
    <xf numFmtId="0" fontId="164" fillId="0" borderId="0" applyNumberFormat="0" applyFill="0" applyBorder="0" applyAlignment="0" applyProtection="0"/>
    <xf numFmtId="0" fontId="163" fillId="0" borderId="0"/>
  </cellStyleXfs>
  <cellXfs count="890">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24" fillId="5" borderId="7" xfId="2" applyFont="1" applyFill="1" applyBorder="1" applyAlignment="1">
      <alignment horizontal="center" vertical="center" wrapText="1"/>
    </xf>
    <xf numFmtId="0" fontId="6" fillId="6"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6"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6" borderId="13" xfId="2" applyFont="1" applyFill="1" applyBorder="1" applyAlignment="1">
      <alignment horizontal="center" vertical="center"/>
    </xf>
    <xf numFmtId="0" fontId="23" fillId="6" borderId="7" xfId="2" applyFont="1" applyFill="1" applyBorder="1" applyAlignment="1">
      <alignment horizontal="center" vertical="center"/>
    </xf>
    <xf numFmtId="0" fontId="23" fillId="0" borderId="13" xfId="2" applyFont="1" applyBorder="1" applyAlignment="1">
      <alignment horizontal="center" vertical="center"/>
    </xf>
    <xf numFmtId="0" fontId="6" fillId="2" borderId="8" xfId="2" applyFill="1" applyBorder="1" applyAlignment="1">
      <alignment horizontal="center" vertical="center" wrapText="1"/>
    </xf>
    <xf numFmtId="0" fontId="23" fillId="6" borderId="15" xfId="2" applyFont="1" applyFill="1" applyBorder="1" applyAlignment="1">
      <alignment horizontal="center" vertical="center"/>
    </xf>
    <xf numFmtId="177" fontId="17" fillId="6" borderId="16" xfId="2" applyNumberFormat="1" applyFont="1" applyFill="1" applyBorder="1" applyAlignment="1">
      <alignment horizontal="center" vertical="center" wrapText="1"/>
    </xf>
    <xf numFmtId="0" fontId="23" fillId="6" borderId="9" xfId="2" applyFont="1" applyFill="1" applyBorder="1" applyAlignment="1">
      <alignment horizontal="center" vertical="center"/>
    </xf>
    <xf numFmtId="0" fontId="6" fillId="6" borderId="15" xfId="2" applyFill="1" applyBorder="1">
      <alignment vertical="center"/>
    </xf>
    <xf numFmtId="0" fontId="6" fillId="6" borderId="16" xfId="2" applyFill="1" applyBorder="1">
      <alignment vertical="center"/>
    </xf>
    <xf numFmtId="0" fontId="6" fillId="6" borderId="9" xfId="2" applyFill="1" applyBorder="1">
      <alignment vertical="center"/>
    </xf>
    <xf numFmtId="0" fontId="6" fillId="6" borderId="17" xfId="2" applyFill="1" applyBorder="1">
      <alignment vertical="center"/>
    </xf>
    <xf numFmtId="0" fontId="6" fillId="6" borderId="4" xfId="2" applyFill="1" applyBorder="1">
      <alignment vertical="center"/>
    </xf>
    <xf numFmtId="0" fontId="6" fillId="0" borderId="17" xfId="2" applyBorder="1">
      <alignment vertical="center"/>
    </xf>
    <xf numFmtId="0" fontId="6" fillId="6" borderId="19" xfId="2" applyFill="1" applyBorder="1">
      <alignment vertical="center"/>
    </xf>
    <xf numFmtId="0" fontId="6" fillId="6" borderId="20" xfId="2" applyFill="1" applyBorder="1">
      <alignment vertical="center"/>
    </xf>
    <xf numFmtId="0" fontId="6" fillId="6" borderId="21" xfId="2" applyFill="1"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6" fillId="0" borderId="25" xfId="2" applyBorder="1">
      <alignment vertical="center"/>
    </xf>
    <xf numFmtId="0" fontId="18" fillId="3" borderId="26" xfId="2" applyFont="1" applyFill="1" applyBorder="1" applyAlignment="1">
      <alignment horizontal="center" vertical="center" wrapText="1"/>
    </xf>
    <xf numFmtId="0" fontId="25" fillId="0" borderId="0" xfId="2" applyFont="1">
      <alignment vertical="center"/>
    </xf>
    <xf numFmtId="0" fontId="9" fillId="6" borderId="0" xfId="2" applyFont="1" applyFill="1" applyAlignment="1">
      <alignment horizontal="center" vertical="center" wrapText="1"/>
    </xf>
    <xf numFmtId="14" fontId="9" fillId="6" borderId="0" xfId="2" applyNumberFormat="1" applyFont="1" applyFill="1" applyAlignment="1">
      <alignment horizontal="center" vertical="center"/>
    </xf>
    <xf numFmtId="14" fontId="26" fillId="6"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6" borderId="0" xfId="1" applyFill="1" applyAlignment="1" applyProtection="1">
      <alignment vertical="center" wrapText="1"/>
    </xf>
    <xf numFmtId="0" fontId="10" fillId="2" borderId="33" xfId="2" applyFont="1" applyFill="1" applyBorder="1" applyAlignment="1">
      <alignment horizontal="center" vertical="center"/>
    </xf>
    <xf numFmtId="14" fontId="10" fillId="2" borderId="34" xfId="2" applyNumberFormat="1" applyFont="1" applyFill="1" applyBorder="1" applyAlignment="1">
      <alignment horizontal="center" vertical="center"/>
    </xf>
    <xf numFmtId="0" fontId="6" fillId="6" borderId="0" xfId="2" applyFill="1" applyAlignment="1">
      <alignment vertical="center" wrapText="1"/>
    </xf>
    <xf numFmtId="0" fontId="15" fillId="6" borderId="36" xfId="2" applyFont="1" applyFill="1" applyBorder="1" applyAlignment="1">
      <alignment vertical="center" wrapText="1"/>
    </xf>
    <xf numFmtId="0" fontId="6" fillId="6" borderId="37" xfId="2" applyFill="1" applyBorder="1" applyAlignment="1">
      <alignment vertical="center" wrapText="1"/>
    </xf>
    <xf numFmtId="0" fontId="6" fillId="6" borderId="38" xfId="2" applyFill="1" applyBorder="1" applyAlignment="1">
      <alignment vertical="center" wrapText="1"/>
    </xf>
    <xf numFmtId="0" fontId="26" fillId="0" borderId="0" xfId="19" applyFont="1" applyAlignment="1">
      <alignment horizontal="center" vertical="center"/>
    </xf>
    <xf numFmtId="0" fontId="26" fillId="0" borderId="0" xfId="19" applyFont="1" applyAlignment="1">
      <alignment horizontal="center" vertical="center" wrapText="1"/>
    </xf>
    <xf numFmtId="0" fontId="10" fillId="6" borderId="0" xfId="2" applyFont="1" applyFill="1">
      <alignment vertical="center"/>
    </xf>
    <xf numFmtId="14" fontId="27" fillId="3" borderId="1" xfId="1" applyNumberFormat="1" applyFont="1" applyFill="1" applyBorder="1" applyAlignment="1" applyProtection="1">
      <alignment horizontal="center" vertical="center" wrapText="1" shrinkToFit="1"/>
    </xf>
    <xf numFmtId="0" fontId="34" fillId="10" borderId="44" xfId="17" applyFont="1" applyFill="1" applyBorder="1" applyAlignment="1">
      <alignment horizontal="left" vertical="center"/>
    </xf>
    <xf numFmtId="0" fontId="34" fillId="10" borderId="45" xfId="17" applyFont="1" applyFill="1" applyBorder="1" applyAlignment="1">
      <alignment horizontal="center" vertical="center"/>
    </xf>
    <xf numFmtId="0" fontId="34" fillId="10" borderId="45" xfId="2" applyFont="1" applyFill="1" applyBorder="1" applyAlignment="1">
      <alignment horizontal="center" vertical="center"/>
    </xf>
    <xf numFmtId="0" fontId="35" fillId="10" borderId="45" xfId="2" applyFont="1" applyFill="1" applyBorder="1" applyAlignment="1">
      <alignment horizontal="center" vertical="center"/>
    </xf>
    <xf numFmtId="0" fontId="35" fillId="10" borderId="46" xfId="2" applyFont="1" applyFill="1" applyBorder="1" applyAlignment="1">
      <alignment horizontal="center" vertical="center"/>
    </xf>
    <xf numFmtId="0" fontId="36" fillId="0" borderId="0" xfId="2" applyFont="1">
      <alignment vertical="center"/>
    </xf>
    <xf numFmtId="0" fontId="39" fillId="0" borderId="0" xfId="2" applyFont="1" applyAlignment="1">
      <alignment horizontal="center" vertical="center"/>
    </xf>
    <xf numFmtId="0" fontId="40" fillId="0" borderId="0" xfId="2" applyFont="1" applyAlignment="1">
      <alignment vertical="center" wrapText="1"/>
    </xf>
    <xf numFmtId="0" fontId="1" fillId="0" borderId="0" xfId="17">
      <alignment vertical="center"/>
    </xf>
    <xf numFmtId="0" fontId="41" fillId="0" borderId="0" xfId="17" applyFont="1">
      <alignment vertical="center"/>
    </xf>
    <xf numFmtId="0" fontId="35" fillId="10" borderId="47" xfId="2" applyFont="1" applyFill="1" applyBorder="1" applyAlignment="1">
      <alignment horizontal="center" vertical="center"/>
    </xf>
    <xf numFmtId="0" fontId="35" fillId="10" borderId="48" xfId="2" applyFont="1" applyFill="1" applyBorder="1" applyAlignment="1">
      <alignment horizontal="center" vertical="center"/>
    </xf>
    <xf numFmtId="0" fontId="42" fillId="0" borderId="0" xfId="2" applyFont="1" applyAlignment="1">
      <alignment vertical="center" wrapText="1"/>
    </xf>
    <xf numFmtId="0" fontId="44" fillId="0" borderId="0" xfId="2" applyFont="1">
      <alignment vertical="center"/>
    </xf>
    <xf numFmtId="0" fontId="45" fillId="0" borderId="0" xfId="2" applyFont="1" applyAlignment="1">
      <alignment horizontal="center" vertical="center"/>
    </xf>
    <xf numFmtId="0" fontId="1" fillId="11" borderId="48" xfId="17" applyFill="1" applyBorder="1">
      <alignment vertical="center"/>
    </xf>
    <xf numFmtId="0" fontId="38" fillId="0" borderId="0" xfId="17" applyFont="1" applyAlignment="1">
      <alignment horizontal="center" vertical="center"/>
    </xf>
    <xf numFmtId="0" fontId="46" fillId="0" borderId="0" xfId="2" applyFont="1" applyAlignment="1">
      <alignment vertical="center" wrapText="1"/>
    </xf>
    <xf numFmtId="0" fontId="8" fillId="0" borderId="47" xfId="1" applyFill="1" applyBorder="1" applyAlignment="1" applyProtection="1">
      <alignment vertical="center"/>
    </xf>
    <xf numFmtId="0" fontId="1" fillId="11" borderId="48" xfId="17" applyFill="1" applyBorder="1" applyAlignment="1">
      <alignment horizontal="center" vertical="center"/>
    </xf>
    <xf numFmtId="0" fontId="42" fillId="0" borderId="0" xfId="2" applyFont="1">
      <alignment vertical="center"/>
    </xf>
    <xf numFmtId="0" fontId="8" fillId="11" borderId="0" xfId="1" applyFill="1" applyBorder="1" applyAlignment="1" applyProtection="1">
      <alignment vertical="center" wrapText="1"/>
    </xf>
    <xf numFmtId="0" fontId="6" fillId="11" borderId="48"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8" fillId="0" borderId="0" xfId="1" applyFill="1" applyAlignment="1" applyProtection="1">
      <alignment horizontal="center" vertical="center"/>
    </xf>
    <xf numFmtId="0" fontId="0" fillId="12" borderId="0" xfId="0" applyFill="1" applyAlignment="1">
      <alignment vertical="center" wrapText="1"/>
    </xf>
    <xf numFmtId="0" fontId="1" fillId="12" borderId="0" xfId="17" applyFill="1">
      <alignment vertical="center"/>
    </xf>
    <xf numFmtId="0" fontId="50" fillId="13" borderId="54" xfId="17" applyFont="1" applyFill="1" applyBorder="1" applyAlignment="1">
      <alignment horizontal="center" vertical="center"/>
    </xf>
    <xf numFmtId="0" fontId="57" fillId="3" borderId="56" xfId="17" applyFont="1" applyFill="1" applyBorder="1" applyAlignment="1">
      <alignment horizontal="center" vertical="center" wrapText="1"/>
    </xf>
    <xf numFmtId="0" fontId="7" fillId="3" borderId="57" xfId="17" applyFont="1" applyFill="1" applyBorder="1" applyAlignment="1">
      <alignment horizontal="center" vertical="center" wrapText="1"/>
    </xf>
    <xf numFmtId="0" fontId="14" fillId="3" borderId="57" xfId="17" applyFont="1" applyFill="1" applyBorder="1" applyAlignment="1">
      <alignment horizontal="center" vertical="center" wrapText="1"/>
    </xf>
    <xf numFmtId="0" fontId="59" fillId="3" borderId="57" xfId="17" applyFont="1" applyFill="1" applyBorder="1" applyAlignment="1">
      <alignment horizontal="center" vertical="center" wrapText="1"/>
    </xf>
    <xf numFmtId="0" fontId="7" fillId="3" borderId="58" xfId="17" applyFont="1" applyFill="1" applyBorder="1" applyAlignment="1">
      <alignment horizontal="center" vertical="center" wrapText="1"/>
    </xf>
    <xf numFmtId="0" fontId="7" fillId="3" borderId="35" xfId="17" applyFont="1" applyFill="1" applyBorder="1" applyAlignment="1">
      <alignment horizontal="center" vertical="center" wrapText="1"/>
    </xf>
    <xf numFmtId="176" fontId="60" fillId="3" borderId="41" xfId="17" applyNumberFormat="1" applyFont="1" applyFill="1" applyBorder="1" applyAlignment="1">
      <alignment horizontal="center" vertical="center" wrapText="1"/>
    </xf>
    <xf numFmtId="0" fontId="60" fillId="3" borderId="41" xfId="17" applyFont="1" applyFill="1" applyBorder="1" applyAlignment="1">
      <alignment horizontal="left" vertical="center" wrapText="1"/>
    </xf>
    <xf numFmtId="0" fontId="7" fillId="3" borderId="30" xfId="17" applyFont="1" applyFill="1" applyBorder="1" applyAlignment="1">
      <alignment horizontal="center" vertical="center" wrapText="1"/>
    </xf>
    <xf numFmtId="176" fontId="60" fillId="14" borderId="59" xfId="17" applyNumberFormat="1" applyFont="1" applyFill="1" applyBorder="1" applyAlignment="1">
      <alignment horizontal="center" vertical="center" wrapText="1"/>
    </xf>
    <xf numFmtId="0" fontId="60" fillId="14" borderId="59" xfId="17" applyFont="1" applyFill="1" applyBorder="1" applyAlignment="1">
      <alignment horizontal="left" vertical="center" wrapText="1"/>
    </xf>
    <xf numFmtId="0" fontId="64" fillId="15" borderId="60" xfId="17" applyFont="1" applyFill="1" applyBorder="1" applyAlignment="1">
      <alignment horizontal="center" vertical="center" wrapText="1"/>
    </xf>
    <xf numFmtId="176" fontId="62" fillId="15" borderId="60" xfId="17" applyNumberFormat="1" applyFont="1" applyFill="1" applyBorder="1" applyAlignment="1">
      <alignment horizontal="center" vertical="center" wrapText="1"/>
    </xf>
    <xf numFmtId="181" fontId="64" fillId="11" borderId="60" xfId="0" applyNumberFormat="1" applyFont="1" applyFill="1" applyBorder="1" applyAlignment="1">
      <alignment horizontal="center" vertical="center"/>
    </xf>
    <xf numFmtId="0" fontId="64" fillId="15" borderId="61" xfId="17" applyFont="1" applyFill="1" applyBorder="1" applyAlignment="1">
      <alignment horizontal="center" vertical="center" wrapText="1"/>
    </xf>
    <xf numFmtId="182" fontId="66" fillId="15" borderId="62" xfId="17" applyNumberFormat="1" applyFont="1" applyFill="1" applyBorder="1" applyAlignment="1">
      <alignment horizontal="center" vertical="center" wrapText="1"/>
    </xf>
    <xf numFmtId="0" fontId="7" fillId="3" borderId="36" xfId="17" applyFont="1" applyFill="1" applyBorder="1" applyAlignment="1">
      <alignment horizontal="center" vertical="center" wrapText="1"/>
    </xf>
    <xf numFmtId="0" fontId="7" fillId="3" borderId="37" xfId="17" applyFont="1" applyFill="1" applyBorder="1" applyAlignment="1">
      <alignment horizontal="center" vertical="center" wrapText="1"/>
    </xf>
    <xf numFmtId="0" fontId="14" fillId="3" borderId="37" xfId="17" applyFont="1" applyFill="1" applyBorder="1" applyAlignment="1">
      <alignment horizontal="center" vertical="center" wrapText="1"/>
    </xf>
    <xf numFmtId="0" fontId="59" fillId="3" borderId="37" xfId="17" applyFont="1" applyFill="1" applyBorder="1" applyAlignment="1">
      <alignment horizontal="center" vertical="center" wrapText="1"/>
    </xf>
    <xf numFmtId="0" fontId="7" fillId="3" borderId="38"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4" xfId="2" applyBorder="1" applyAlignment="1">
      <alignment vertical="top" wrapText="1"/>
    </xf>
    <xf numFmtId="0" fontId="6" fillId="16" borderId="14" xfId="2" applyFill="1" applyBorder="1" applyAlignment="1">
      <alignment vertical="top" wrapText="1"/>
    </xf>
    <xf numFmtId="0" fontId="23" fillId="0" borderId="0" xfId="2" applyFont="1" applyAlignment="1">
      <alignment vertical="top" wrapText="1"/>
    </xf>
    <xf numFmtId="0" fontId="6" fillId="2" borderId="14" xfId="2" applyFill="1" applyBorder="1" applyAlignment="1">
      <alignment vertical="top" wrapText="1"/>
    </xf>
    <xf numFmtId="0" fontId="6" fillId="2" borderId="64" xfId="2" applyFill="1" applyBorder="1" applyAlignment="1">
      <alignment vertical="top" wrapText="1"/>
    </xf>
    <xf numFmtId="0" fontId="6" fillId="2" borderId="65" xfId="2" applyFill="1" applyBorder="1" applyAlignment="1">
      <alignment vertical="top" wrapText="1"/>
    </xf>
    <xf numFmtId="0" fontId="1" fillId="2" borderId="66" xfId="2" applyFont="1" applyFill="1" applyBorder="1" applyAlignment="1">
      <alignment vertical="top" wrapText="1"/>
    </xf>
    <xf numFmtId="0" fontId="1" fillId="2" borderId="64" xfId="2" applyFont="1" applyFill="1" applyBorder="1" applyAlignment="1">
      <alignment vertical="top" wrapText="1"/>
    </xf>
    <xf numFmtId="0" fontId="1" fillId="2" borderId="63" xfId="2" applyFont="1" applyFill="1" applyBorder="1" applyAlignment="1">
      <alignment vertical="top" wrapText="1"/>
    </xf>
    <xf numFmtId="0" fontId="6" fillId="3" borderId="14" xfId="2" applyFill="1" applyBorder="1">
      <alignment vertical="center"/>
    </xf>
    <xf numFmtId="0" fontId="1" fillId="3" borderId="67" xfId="2" applyFont="1" applyFill="1" applyBorder="1" applyAlignment="1">
      <alignment vertical="top" wrapText="1"/>
    </xf>
    <xf numFmtId="0" fontId="6" fillId="17" borderId="14" xfId="2" applyFill="1" applyBorder="1">
      <alignment vertical="center"/>
    </xf>
    <xf numFmtId="0" fontId="0" fillId="0" borderId="69" xfId="0" applyBorder="1">
      <alignment vertical="center"/>
    </xf>
    <xf numFmtId="0" fontId="15" fillId="0" borderId="69" xfId="0" applyFont="1" applyBorder="1">
      <alignment vertical="center"/>
    </xf>
    <xf numFmtId="0" fontId="0" fillId="0" borderId="70" xfId="0" applyBorder="1">
      <alignment vertical="center"/>
    </xf>
    <xf numFmtId="0" fontId="0" fillId="0" borderId="50" xfId="0" applyBorder="1">
      <alignment vertical="center"/>
    </xf>
    <xf numFmtId="177" fontId="12" fillId="22" borderId="8" xfId="2" applyNumberFormat="1" applyFont="1" applyFill="1" applyBorder="1" applyAlignment="1">
      <alignment horizontal="center" vertical="center" shrinkToFit="1"/>
    </xf>
    <xf numFmtId="0" fontId="25" fillId="22" borderId="0" xfId="1" applyFont="1" applyFill="1" applyBorder="1" applyAlignment="1" applyProtection="1">
      <alignment vertical="top" wrapText="1"/>
    </xf>
    <xf numFmtId="0" fontId="25" fillId="22" borderId="0" xfId="2" applyFont="1" applyFill="1" applyAlignment="1">
      <alignment vertical="top" wrapText="1"/>
    </xf>
    <xf numFmtId="0" fontId="25" fillId="22" borderId="30" xfId="2" applyFont="1" applyFill="1" applyBorder="1" applyAlignment="1">
      <alignment vertical="top" wrapText="1"/>
    </xf>
    <xf numFmtId="0" fontId="8" fillId="22" borderId="0" xfId="1" applyFill="1" applyAlignment="1" applyProtection="1">
      <alignment vertical="center" wrapText="1"/>
    </xf>
    <xf numFmtId="0" fontId="6" fillId="22" borderId="0" xfId="2" applyFill="1">
      <alignment vertical="center"/>
    </xf>
    <xf numFmtId="0" fontId="0" fillId="22" borderId="0" xfId="0" applyFill="1">
      <alignment vertical="center"/>
    </xf>
    <xf numFmtId="0" fontId="6" fillId="7" borderId="8" xfId="2" applyFill="1" applyBorder="1" applyAlignment="1">
      <alignment horizontal="center" vertical="center" wrapText="1"/>
    </xf>
    <xf numFmtId="0" fontId="6" fillId="0" borderId="105" xfId="2" applyBorder="1" applyAlignment="1">
      <alignment horizontal="center" vertical="center" wrapText="1"/>
    </xf>
    <xf numFmtId="0" fontId="6" fillId="7" borderId="105" xfId="2" applyFill="1" applyBorder="1" applyAlignment="1">
      <alignment horizontal="center" vertical="center" wrapText="1"/>
    </xf>
    <xf numFmtId="0" fontId="1" fillId="6" borderId="0" xfId="2" applyFont="1" applyFill="1">
      <alignment vertical="center"/>
    </xf>
    <xf numFmtId="0" fontId="8" fillId="22" borderId="0" xfId="1" applyFill="1" applyAlignment="1" applyProtection="1">
      <alignment vertical="center"/>
    </xf>
    <xf numFmtId="3" fontId="0" fillId="28" borderId="0" xfId="0" applyNumberFormat="1" applyFill="1">
      <alignment vertical="center"/>
    </xf>
    <xf numFmtId="0" fontId="0" fillId="26" borderId="0" xfId="0" applyFill="1">
      <alignment vertical="center"/>
    </xf>
    <xf numFmtId="0" fontId="0" fillId="0" borderId="69" xfId="0" applyBorder="1" applyAlignment="1">
      <alignment vertical="top"/>
    </xf>
    <xf numFmtId="0" fontId="0" fillId="0" borderId="0" xfId="0" applyAlignment="1">
      <alignment vertical="top"/>
    </xf>
    <xf numFmtId="0" fontId="76" fillId="22" borderId="0" xfId="0" applyFont="1" applyFill="1">
      <alignment vertical="center"/>
    </xf>
    <xf numFmtId="0" fontId="75" fillId="22" borderId="0" xfId="0" applyFont="1" applyFill="1">
      <alignment vertical="center"/>
    </xf>
    <xf numFmtId="0" fontId="1" fillId="16" borderId="66" xfId="2" applyFont="1" applyFill="1" applyBorder="1" applyAlignment="1">
      <alignment vertical="top" wrapText="1"/>
    </xf>
    <xf numFmtId="0" fontId="79" fillId="0" borderId="0" xfId="0" applyFont="1" applyAlignment="1">
      <alignment horizontal="justify" vertical="center"/>
    </xf>
    <xf numFmtId="0" fontId="82" fillId="0" borderId="58" xfId="0" applyFont="1" applyBorder="1" applyAlignment="1">
      <alignment horizontal="justify" vertical="center" wrapText="1"/>
    </xf>
    <xf numFmtId="0" fontId="82" fillId="0" borderId="38" xfId="0" applyFont="1" applyBorder="1" applyAlignment="1">
      <alignment horizontal="justify" vertical="center" wrapText="1"/>
    </xf>
    <xf numFmtId="0" fontId="79" fillId="0" borderId="111" xfId="0" applyFont="1" applyBorder="1" applyAlignment="1">
      <alignment horizontal="center" vertical="center" wrapText="1"/>
    </xf>
    <xf numFmtId="0" fontId="79" fillId="0" borderId="38" xfId="0" applyFont="1" applyBorder="1" applyAlignment="1">
      <alignment horizontal="center" vertical="center" wrapText="1"/>
    </xf>
    <xf numFmtId="0" fontId="79" fillId="30" borderId="38" xfId="0" applyFont="1" applyFill="1" applyBorder="1" applyAlignment="1">
      <alignment horizontal="justify" vertical="center" wrapText="1"/>
    </xf>
    <xf numFmtId="0" fontId="79" fillId="0" borderId="38" xfId="0" applyFont="1" applyBorder="1" applyAlignment="1">
      <alignment horizontal="justify" vertical="center" wrapText="1"/>
    </xf>
    <xf numFmtId="0" fontId="7" fillId="31" borderId="57" xfId="17" applyFont="1" applyFill="1" applyBorder="1" applyAlignment="1">
      <alignment horizontal="center" vertical="center" wrapText="1"/>
    </xf>
    <xf numFmtId="0" fontId="0" fillId="0" borderId="0" xfId="0" applyAlignment="1">
      <alignment horizontal="left" vertical="center"/>
    </xf>
    <xf numFmtId="0" fontId="83" fillId="0" borderId="0" xfId="0" applyFont="1" applyAlignment="1">
      <alignment horizontal="left" vertical="center"/>
    </xf>
    <xf numFmtId="0" fontId="84" fillId="0" borderId="0" xfId="0" applyFont="1" applyAlignment="1">
      <alignment horizontal="center" vertical="center" wrapText="1"/>
    </xf>
    <xf numFmtId="0" fontId="84" fillId="0" borderId="0" xfId="0" applyFont="1" applyAlignment="1">
      <alignment horizontal="left" vertical="center" wrapText="1"/>
    </xf>
    <xf numFmtId="0" fontId="79" fillId="26" borderId="111" xfId="0" applyFont="1" applyFill="1" applyBorder="1" applyAlignment="1">
      <alignment horizontal="center" vertical="center" wrapText="1"/>
    </xf>
    <xf numFmtId="0" fontId="79" fillId="26" borderId="38" xfId="0" applyFont="1" applyFill="1" applyBorder="1" applyAlignment="1">
      <alignment horizontal="center" vertical="center" wrapText="1"/>
    </xf>
    <xf numFmtId="0" fontId="79" fillId="26" borderId="38" xfId="0" applyFont="1" applyFill="1" applyBorder="1" applyAlignment="1">
      <alignment horizontal="justify" vertical="center" wrapText="1"/>
    </xf>
    <xf numFmtId="0" fontId="74" fillId="22" borderId="0" xfId="0" applyFont="1" applyFill="1" applyAlignment="1">
      <alignment horizontal="center" vertical="center"/>
    </xf>
    <xf numFmtId="0" fontId="79" fillId="22" borderId="111" xfId="0" applyFont="1" applyFill="1" applyBorder="1" applyAlignment="1">
      <alignment horizontal="center" vertical="center" wrapText="1"/>
    </xf>
    <xf numFmtId="0" fontId="79" fillId="22" borderId="38" xfId="0" applyFont="1" applyFill="1" applyBorder="1" applyAlignment="1">
      <alignment horizontal="center" vertical="center" wrapText="1"/>
    </xf>
    <xf numFmtId="0" fontId="79" fillId="22" borderId="38" xfId="0" applyFont="1" applyFill="1" applyBorder="1" applyAlignment="1">
      <alignment horizontal="justify" vertical="center" wrapText="1"/>
    </xf>
    <xf numFmtId="0" fontId="71" fillId="26" borderId="0" xfId="0" applyFont="1" applyFill="1" applyAlignment="1">
      <alignment vertical="top" wrapText="1"/>
    </xf>
    <xf numFmtId="0" fontId="8" fillId="0" borderId="134" xfId="1" applyFill="1" applyBorder="1" applyAlignment="1" applyProtection="1">
      <alignment vertical="center" wrapText="1"/>
    </xf>
    <xf numFmtId="0" fontId="97" fillId="0" borderId="58" xfId="0" applyFont="1" applyBorder="1" applyAlignment="1">
      <alignment horizontal="justify" vertical="center" wrapText="1"/>
    </xf>
    <xf numFmtId="0" fontId="97" fillId="0" borderId="38" xfId="0" applyFont="1" applyBorder="1" applyAlignment="1">
      <alignment horizontal="justify" vertical="center" wrapText="1"/>
    </xf>
    <xf numFmtId="0" fontId="97" fillId="30" borderId="38" xfId="0" applyFont="1" applyFill="1" applyBorder="1" applyAlignment="1">
      <alignment horizontal="justify" vertical="center" wrapText="1"/>
    </xf>
    <xf numFmtId="0" fontId="102" fillId="0" borderId="0" xfId="17" applyFont="1">
      <alignment vertical="center"/>
    </xf>
    <xf numFmtId="0" fontId="101" fillId="0" borderId="0" xfId="2" applyFont="1">
      <alignment vertical="center"/>
    </xf>
    <xf numFmtId="0" fontId="103" fillId="23" borderId="135" xfId="0" applyFont="1" applyFill="1" applyBorder="1" applyAlignment="1">
      <alignment horizontal="center" vertical="center" wrapText="1"/>
    </xf>
    <xf numFmtId="0" fontId="0" fillId="27" borderId="0" xfId="0" applyFill="1">
      <alignment vertical="center"/>
    </xf>
    <xf numFmtId="0" fontId="79" fillId="22" borderId="0" xfId="0" applyFont="1" applyFill="1" applyAlignment="1">
      <alignment horizontal="justify" vertical="center"/>
    </xf>
    <xf numFmtId="14" fontId="6" fillId="0" borderId="0" xfId="2" applyNumberFormat="1">
      <alignment vertical="center"/>
    </xf>
    <xf numFmtId="0" fontId="26" fillId="0" borderId="0" xfId="19" applyFont="1">
      <alignment vertical="center"/>
    </xf>
    <xf numFmtId="0" fontId="18" fillId="2" borderId="43"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94" fillId="26" borderId="0" xfId="0" applyFont="1" applyFill="1" applyAlignment="1">
      <alignment vertical="top" wrapText="1"/>
    </xf>
    <xf numFmtId="0" fontId="72" fillId="27" borderId="0" xfId="0" applyFont="1" applyFill="1" applyAlignment="1">
      <alignment vertical="top" wrapText="1"/>
    </xf>
    <xf numFmtId="0" fontId="95" fillId="27" borderId="0" xfId="0" applyFont="1" applyFill="1" applyAlignment="1">
      <alignment vertical="top" wrapText="1"/>
    </xf>
    <xf numFmtId="0" fontId="73" fillId="27" borderId="0" xfId="0" applyFont="1" applyFill="1" applyAlignment="1">
      <alignment vertical="top" wrapText="1"/>
    </xf>
    <xf numFmtId="0" fontId="96" fillId="27" borderId="0" xfId="0" applyFont="1" applyFill="1" applyAlignment="1">
      <alignment horizontal="center" vertical="center" wrapText="1"/>
    </xf>
    <xf numFmtId="0" fontId="96" fillId="27" borderId="0" xfId="0" applyFont="1" applyFill="1" applyAlignment="1">
      <alignment horizontal="center" vertical="top" wrapText="1"/>
    </xf>
    <xf numFmtId="0" fontId="98" fillId="27" borderId="0" xfId="0" applyFont="1" applyFill="1" applyAlignment="1">
      <alignment horizontal="center" vertical="top" wrapText="1"/>
    </xf>
    <xf numFmtId="0" fontId="96" fillId="27" borderId="0" xfId="0" applyFont="1" applyFill="1" applyAlignment="1">
      <alignment vertical="top" wrapText="1"/>
    </xf>
    <xf numFmtId="0" fontId="28" fillId="28" borderId="0" xfId="0" applyFont="1" applyFill="1">
      <alignment vertical="center"/>
    </xf>
    <xf numFmtId="0" fontId="110" fillId="24" borderId="32" xfId="2" applyFont="1" applyFill="1" applyBorder="1" applyAlignment="1">
      <alignment horizontal="center" vertical="center" wrapText="1"/>
    </xf>
    <xf numFmtId="0" fontId="112" fillId="3" borderId="42" xfId="2" applyFont="1" applyFill="1" applyBorder="1" applyAlignment="1">
      <alignment horizontal="center" vertical="center"/>
    </xf>
    <xf numFmtId="14" fontId="112" fillId="3" borderId="41" xfId="2" applyNumberFormat="1" applyFont="1" applyFill="1" applyBorder="1" applyAlignment="1">
      <alignment horizontal="center" vertical="center"/>
    </xf>
    <xf numFmtId="14" fontId="112" fillId="3" borderId="1" xfId="2" applyNumberFormat="1" applyFont="1" applyFill="1" applyBorder="1" applyAlignment="1">
      <alignment horizontal="center" vertical="center"/>
    </xf>
    <xf numFmtId="0" fontId="112" fillId="3" borderId="40" xfId="2" applyFont="1" applyFill="1" applyBorder="1" applyAlignment="1">
      <alignment horizontal="center" vertical="center"/>
    </xf>
    <xf numFmtId="14" fontId="112" fillId="3" borderId="2" xfId="2" applyNumberFormat="1" applyFont="1" applyFill="1" applyBorder="1" applyAlignment="1">
      <alignment horizontal="center" vertical="center"/>
    </xf>
    <xf numFmtId="0" fontId="112" fillId="3" borderId="9" xfId="2" applyFont="1" applyFill="1" applyBorder="1" applyAlignment="1">
      <alignment horizontal="center" vertical="center"/>
    </xf>
    <xf numFmtId="0" fontId="112" fillId="22" borderId="0" xfId="2" applyFont="1" applyFill="1" applyAlignment="1">
      <alignment horizontal="center" vertical="center"/>
    </xf>
    <xf numFmtId="14" fontId="112" fillId="22" borderId="0" xfId="2" applyNumberFormat="1" applyFont="1" applyFill="1" applyAlignment="1">
      <alignment horizontal="center" vertical="center"/>
    </xf>
    <xf numFmtId="0" fontId="113" fillId="0" borderId="0" xfId="2" applyFont="1" applyAlignment="1">
      <alignment horizontal="center" vertical="center"/>
    </xf>
    <xf numFmtId="14" fontId="112" fillId="0" borderId="0" xfId="2" applyNumberFormat="1" applyFont="1" applyAlignment="1">
      <alignment horizontal="center" vertical="center"/>
    </xf>
    <xf numFmtId="0" fontId="107" fillId="26" borderId="114" xfId="0" applyFont="1" applyFill="1" applyBorder="1" applyAlignment="1">
      <alignment horizontal="left" vertical="center"/>
    </xf>
    <xf numFmtId="0" fontId="107" fillId="26" borderId="115" xfId="0" applyFont="1" applyFill="1" applyBorder="1" applyAlignment="1">
      <alignment horizontal="left" vertical="center"/>
    </xf>
    <xf numFmtId="0" fontId="117" fillId="26" borderId="113" xfId="0" applyFont="1" applyFill="1" applyBorder="1" applyAlignment="1">
      <alignment horizontal="left" vertical="center"/>
    </xf>
    <xf numFmtId="0" fontId="0" fillId="0" borderId="14" xfId="0" applyBorder="1" applyAlignment="1">
      <alignment vertical="top" wrapText="1"/>
    </xf>
    <xf numFmtId="0" fontId="24" fillId="22" borderId="39" xfId="2" applyFont="1" applyFill="1" applyBorder="1" applyAlignment="1">
      <alignment horizontal="center" vertical="center" wrapText="1"/>
    </xf>
    <xf numFmtId="0" fontId="23" fillId="24" borderId="3" xfId="2" applyFont="1" applyFill="1" applyBorder="1" applyAlignment="1">
      <alignment horizontal="center" vertical="center" wrapText="1"/>
    </xf>
    <xf numFmtId="177" fontId="10" fillId="22" borderId="104" xfId="2" applyNumberFormat="1" applyFont="1" applyFill="1" applyBorder="1" applyAlignment="1">
      <alignment horizontal="center" vertical="center" wrapText="1"/>
    </xf>
    <xf numFmtId="0" fontId="24" fillId="22" borderId="8" xfId="2" applyFont="1" applyFill="1" applyBorder="1" applyAlignment="1">
      <alignment horizontal="center" vertical="center" wrapText="1"/>
    </xf>
    <xf numFmtId="0" fontId="8" fillId="0" borderId="0" xfId="1" applyAlignment="1" applyProtection="1">
      <alignment vertical="center" wrapText="1"/>
    </xf>
    <xf numFmtId="0" fontId="0" fillId="37" borderId="0" xfId="0" applyFill="1">
      <alignment vertical="center"/>
    </xf>
    <xf numFmtId="0" fontId="126" fillId="37" borderId="0" xfId="0" applyFont="1" applyFill="1">
      <alignment vertical="center"/>
    </xf>
    <xf numFmtId="0" fontId="127" fillId="37" borderId="0" xfId="0" applyFont="1" applyFill="1">
      <alignment vertical="center"/>
    </xf>
    <xf numFmtId="0" fontId="128" fillId="37" borderId="0" xfId="0" applyFont="1" applyFill="1">
      <alignment vertical="center"/>
    </xf>
    <xf numFmtId="0" fontId="129" fillId="37" borderId="0" xfId="0" applyFont="1" applyFill="1">
      <alignment vertical="center"/>
    </xf>
    <xf numFmtId="0" fontId="77" fillId="37" borderId="0" xfId="0" applyFont="1" applyFill="1">
      <alignment vertical="center"/>
    </xf>
    <xf numFmtId="0" fontId="23" fillId="35" borderId="3" xfId="2" applyFont="1" applyFill="1" applyBorder="1" applyAlignment="1">
      <alignment horizontal="center" vertical="center" wrapText="1"/>
    </xf>
    <xf numFmtId="184" fontId="132" fillId="27" borderId="0" xfId="0" applyNumberFormat="1" applyFont="1" applyFill="1" applyAlignment="1">
      <alignment vertical="center" wrapText="1"/>
    </xf>
    <xf numFmtId="0" fontId="122" fillId="26" borderId="0" xfId="0" applyFont="1" applyFill="1">
      <alignment vertical="center"/>
    </xf>
    <xf numFmtId="177" fontId="132" fillId="27" borderId="0" xfId="0" applyNumberFormat="1" applyFont="1" applyFill="1" applyAlignment="1">
      <alignment horizontal="right" vertical="center" wrapText="1"/>
    </xf>
    <xf numFmtId="0" fontId="133" fillId="27" borderId="0" xfId="0" applyFont="1" applyFill="1" applyAlignment="1">
      <alignment vertical="center" wrapText="1"/>
    </xf>
    <xf numFmtId="0" fontId="6" fillId="0" borderId="68" xfId="0" applyFont="1" applyBorder="1">
      <alignment vertical="center"/>
    </xf>
    <xf numFmtId="0" fontId="6" fillId="0" borderId="45" xfId="0" applyFont="1" applyBorder="1">
      <alignment vertical="center"/>
    </xf>
    <xf numFmtId="0" fontId="6" fillId="0" borderId="69" xfId="0" applyFont="1" applyBorder="1">
      <alignment vertical="center"/>
    </xf>
    <xf numFmtId="0" fontId="6" fillId="0" borderId="0" xfId="0" applyFont="1">
      <alignment vertical="center"/>
    </xf>
    <xf numFmtId="0" fontId="111" fillId="0" borderId="69" xfId="0" applyFont="1" applyBorder="1">
      <alignment vertical="center"/>
    </xf>
    <xf numFmtId="0" fontId="111" fillId="0" borderId="0" xfId="0" applyFont="1">
      <alignment vertical="center"/>
    </xf>
    <xf numFmtId="0" fontId="111" fillId="6" borderId="69" xfId="0" applyFont="1" applyFill="1" applyBorder="1">
      <alignment vertical="center"/>
    </xf>
    <xf numFmtId="0" fontId="111" fillId="6" borderId="0" xfId="0" applyFont="1" applyFill="1">
      <alignment vertical="center"/>
    </xf>
    <xf numFmtId="0" fontId="6" fillId="6" borderId="153" xfId="2" applyFill="1" applyBorder="1">
      <alignment vertical="center"/>
    </xf>
    <xf numFmtId="0" fontId="6" fillId="0" borderId="153" xfId="2" applyBorder="1">
      <alignment vertical="center"/>
    </xf>
    <xf numFmtId="3" fontId="138" fillId="22" borderId="0" xfId="0" applyNumberFormat="1" applyFont="1" applyFill="1" applyAlignment="1">
      <alignment vertical="center" wrapText="1"/>
    </xf>
    <xf numFmtId="0" fontId="114" fillId="22" borderId="151" xfId="17" applyFont="1" applyFill="1" applyBorder="1" applyAlignment="1">
      <alignment horizontal="center" vertical="center" wrapText="1"/>
    </xf>
    <xf numFmtId="14" fontId="114" fillId="22" borderId="152" xfId="17" applyNumberFormat="1" applyFont="1" applyFill="1" applyBorder="1" applyAlignment="1">
      <alignment horizontal="center" vertical="center"/>
    </xf>
    <xf numFmtId="185" fontId="138" fillId="22" borderId="0" xfId="0" applyNumberFormat="1" applyFont="1" applyFill="1" applyAlignment="1">
      <alignment horizontal="right" vertical="center" wrapText="1"/>
    </xf>
    <xf numFmtId="0" fontId="6" fillId="0" borderId="0" xfId="2" applyAlignment="1">
      <alignment horizontal="left" vertical="top"/>
    </xf>
    <xf numFmtId="0" fontId="6" fillId="38" borderId="164" xfId="2" applyFill="1" applyBorder="1" applyAlignment="1">
      <alignment horizontal="left" vertical="top"/>
    </xf>
    <xf numFmtId="0" fontId="8" fillId="38" borderId="163" xfId="1" applyFill="1" applyBorder="1" applyAlignment="1" applyProtection="1">
      <alignment horizontal="left" vertical="top"/>
    </xf>
    <xf numFmtId="14" fontId="19" fillId="3" borderId="103" xfId="2" applyNumberFormat="1" applyFont="1" applyFill="1" applyBorder="1" applyAlignment="1">
      <alignment horizontal="center" vertical="center" shrinkToFit="1"/>
    </xf>
    <xf numFmtId="14" fontId="27" fillId="3" borderId="103" xfId="1" applyNumberFormat="1" applyFont="1" applyFill="1" applyBorder="1" applyAlignment="1" applyProtection="1">
      <alignment horizontal="center" vertical="center" wrapText="1" shrinkToFit="1"/>
    </xf>
    <xf numFmtId="0" fontId="8" fillId="0" borderId="111" xfId="1" applyFill="1" applyBorder="1" applyAlignment="1" applyProtection="1">
      <alignment vertical="center" wrapText="1"/>
    </xf>
    <xf numFmtId="0" fontId="102" fillId="0" borderId="0" xfId="17" applyFont="1" applyAlignment="1">
      <alignment horizontal="left" vertical="center"/>
    </xf>
    <xf numFmtId="0" fontId="71" fillId="27" borderId="0" xfId="0" applyFont="1" applyFill="1" applyAlignment="1">
      <alignment vertical="top" wrapText="1"/>
    </xf>
    <xf numFmtId="185" fontId="140" fillId="22" borderId="0" xfId="0" applyNumberFormat="1" applyFont="1" applyFill="1" applyAlignment="1">
      <alignment horizontal="right" vertical="center"/>
    </xf>
    <xf numFmtId="185" fontId="140" fillId="0" borderId="0" xfId="0" applyNumberFormat="1" applyFont="1" applyAlignment="1">
      <alignment horizontal="right" vertical="center"/>
    </xf>
    <xf numFmtId="184" fontId="133" fillId="27" borderId="0" xfId="0" applyNumberFormat="1" applyFont="1" applyFill="1" applyAlignment="1">
      <alignment horizontal="center" vertical="center" wrapText="1"/>
    </xf>
    <xf numFmtId="184" fontId="133" fillId="27" borderId="0" xfId="0" applyNumberFormat="1" applyFont="1" applyFill="1" applyAlignment="1">
      <alignment vertical="center" wrapText="1"/>
    </xf>
    <xf numFmtId="0" fontId="144" fillId="2" borderId="64" xfId="2" applyFont="1" applyFill="1" applyBorder="1" applyAlignment="1">
      <alignment vertical="top" wrapText="1"/>
    </xf>
    <xf numFmtId="0" fontId="112" fillId="24" borderId="42" xfId="2" applyFont="1" applyFill="1" applyBorder="1" applyAlignment="1">
      <alignment horizontal="center" vertical="center"/>
    </xf>
    <xf numFmtId="0" fontId="112" fillId="24" borderId="9" xfId="2" applyFont="1" applyFill="1" applyBorder="1" applyAlignment="1">
      <alignment horizontal="center" vertical="center" wrapText="1"/>
    </xf>
    <xf numFmtId="0" fontId="112" fillId="24" borderId="40" xfId="2" applyFont="1" applyFill="1" applyBorder="1" applyAlignment="1">
      <alignment horizontal="center" vertical="center"/>
    </xf>
    <xf numFmtId="0" fontId="8" fillId="0" borderId="0" xfId="1" applyFill="1" applyBorder="1" applyAlignment="1" applyProtection="1">
      <alignment vertical="center" wrapText="1"/>
    </xf>
    <xf numFmtId="0" fontId="18" fillId="24" borderId="173" xfId="2" applyFont="1" applyFill="1" applyBorder="1" applyAlignment="1">
      <alignment horizontal="center" vertical="center" wrapText="1"/>
    </xf>
    <xf numFmtId="0" fontId="8" fillId="0" borderId="176" xfId="1" applyFill="1" applyBorder="1" applyAlignment="1" applyProtection="1">
      <alignment vertical="center" wrapText="1"/>
    </xf>
    <xf numFmtId="0" fontId="18" fillId="24" borderId="177" xfId="1" applyFont="1" applyFill="1" applyBorder="1" applyAlignment="1" applyProtection="1">
      <alignment horizontal="center" vertical="center" wrapText="1"/>
    </xf>
    <xf numFmtId="0" fontId="141" fillId="22" borderId="0" xfId="0" applyFont="1" applyFill="1" applyAlignment="1">
      <alignment vertical="center" wrapText="1"/>
    </xf>
    <xf numFmtId="0" fontId="138" fillId="22" borderId="0" xfId="0" applyFont="1" applyFill="1" applyAlignment="1">
      <alignment vertical="center" wrapText="1"/>
    </xf>
    <xf numFmtId="0" fontId="109" fillId="0" borderId="29" xfId="2" applyFont="1" applyBorder="1" applyAlignment="1">
      <alignment vertical="center" shrinkToFit="1"/>
    </xf>
    <xf numFmtId="0" fontId="148" fillId="0" borderId="0" xfId="0" applyFont="1" applyAlignment="1">
      <alignment vertical="center" wrapText="1"/>
    </xf>
    <xf numFmtId="0" fontId="149" fillId="0" borderId="0" xfId="0" applyFont="1" applyAlignment="1">
      <alignment vertical="center" wrapText="1"/>
    </xf>
    <xf numFmtId="3" fontId="136" fillId="27" borderId="0" xfId="0" applyNumberFormat="1" applyFont="1" applyFill="1">
      <alignment vertical="center"/>
    </xf>
    <xf numFmtId="3" fontId="132" fillId="27" borderId="0" xfId="0" applyNumberFormat="1" applyFont="1" applyFill="1" applyAlignment="1">
      <alignment horizontal="right" vertical="center" wrapText="1"/>
    </xf>
    <xf numFmtId="0" fontId="27" fillId="0" borderId="97" xfId="2" applyFont="1" applyBorder="1" applyAlignment="1">
      <alignment vertical="top" wrapText="1"/>
    </xf>
    <xf numFmtId="0" fontId="18" fillId="26" borderId="169" xfId="2" applyFont="1" applyFill="1" applyBorder="1" applyAlignment="1">
      <alignment horizontal="center" vertical="center" wrapText="1"/>
    </xf>
    <xf numFmtId="0" fontId="108" fillId="26" borderId="170" xfId="2" applyFont="1" applyFill="1" applyBorder="1" applyAlignment="1">
      <alignment horizontal="center" vertical="center"/>
    </xf>
    <xf numFmtId="0" fontId="108" fillId="26" borderId="171" xfId="2" applyFont="1" applyFill="1" applyBorder="1" applyAlignment="1">
      <alignment horizontal="center" vertical="center"/>
    </xf>
    <xf numFmtId="0" fontId="151" fillId="22" borderId="8" xfId="0" applyFont="1" applyFill="1" applyBorder="1" applyAlignment="1">
      <alignment horizontal="center" vertical="center" wrapText="1"/>
    </xf>
    <xf numFmtId="177" fontId="152" fillId="22" borderId="8" xfId="2" applyNumberFormat="1" applyFont="1" applyFill="1" applyBorder="1" applyAlignment="1">
      <alignment horizontal="center" vertical="center" shrinkToFit="1"/>
    </xf>
    <xf numFmtId="0" fontId="6" fillId="0" borderId="0" xfId="2" applyAlignment="1">
      <alignment horizontal="left" vertical="center"/>
    </xf>
    <xf numFmtId="177" fontId="23" fillId="24" borderId="8" xfId="2" applyNumberFormat="1" applyFont="1" applyFill="1" applyBorder="1" applyAlignment="1">
      <alignment horizontal="center" vertical="center" shrinkToFit="1"/>
    </xf>
    <xf numFmtId="0" fontId="155" fillId="6" borderId="69" xfId="0" applyFont="1" applyFill="1" applyBorder="1">
      <alignment vertical="center"/>
    </xf>
    <xf numFmtId="0" fontId="155" fillId="6" borderId="0" xfId="0" applyFont="1" applyFill="1" applyAlignment="1">
      <alignment horizontal="left" vertical="center"/>
    </xf>
    <xf numFmtId="0" fontId="155" fillId="6" borderId="0" xfId="0" applyFont="1" applyFill="1">
      <alignment vertical="center"/>
    </xf>
    <xf numFmtId="176" fontId="155" fillId="6" borderId="0" xfId="0" applyNumberFormat="1" applyFont="1" applyFill="1" applyAlignment="1">
      <alignment horizontal="left" vertical="center"/>
    </xf>
    <xf numFmtId="183" fontId="155" fillId="6" borderId="0" xfId="0" applyNumberFormat="1" applyFont="1" applyFill="1" applyAlignment="1">
      <alignment horizontal="center" vertical="center"/>
    </xf>
    <xf numFmtId="0" fontId="155" fillId="6" borderId="69" xfId="0" applyFont="1" applyFill="1" applyBorder="1" applyAlignment="1">
      <alignment vertical="top"/>
    </xf>
    <xf numFmtId="0" fontId="155" fillId="6" borderId="0" xfId="0" applyFont="1" applyFill="1" applyAlignment="1">
      <alignment vertical="top"/>
    </xf>
    <xf numFmtId="14" fontId="155" fillId="6" borderId="0" xfId="0" applyNumberFormat="1" applyFont="1" applyFill="1" applyAlignment="1">
      <alignment horizontal="left" vertical="center"/>
    </xf>
    <xf numFmtId="14" fontId="155" fillId="0" borderId="0" xfId="0" applyNumberFormat="1" applyFont="1">
      <alignment vertical="center"/>
    </xf>
    <xf numFmtId="0" fontId="156" fillId="0" borderId="0" xfId="0" applyFont="1">
      <alignment vertical="center"/>
    </xf>
    <xf numFmtId="0" fontId="8" fillId="0" borderId="186" xfId="1" applyBorder="1" applyAlignment="1" applyProtection="1">
      <alignment vertical="center"/>
    </xf>
    <xf numFmtId="0" fontId="6" fillId="0" borderId="63" xfId="2" applyBorder="1" applyAlignment="1">
      <alignment vertical="top" wrapText="1"/>
    </xf>
    <xf numFmtId="0" fontId="8" fillId="38" borderId="139" xfId="1" applyFill="1" applyBorder="1" applyAlignment="1" applyProtection="1">
      <alignment horizontal="left" vertical="top"/>
    </xf>
    <xf numFmtId="0" fontId="6" fillId="38" borderId="162" xfId="2" applyFill="1" applyBorder="1" applyAlignment="1">
      <alignment horizontal="left" vertical="top"/>
    </xf>
    <xf numFmtId="0" fontId="37" fillId="0" borderId="0" xfId="17" applyFont="1">
      <alignment vertical="center"/>
    </xf>
    <xf numFmtId="0" fontId="93" fillId="0" borderId="0" xfId="17" applyFont="1" applyAlignment="1">
      <alignment horizontal="left" vertical="center"/>
    </xf>
    <xf numFmtId="0" fontId="35" fillId="10" borderId="0" xfId="2" applyFont="1" applyFill="1" applyAlignment="1">
      <alignment horizontal="center" vertical="center"/>
    </xf>
    <xf numFmtId="0" fontId="43" fillId="0" borderId="0" xfId="17" applyFont="1">
      <alignment vertical="center"/>
    </xf>
    <xf numFmtId="0" fontId="14" fillId="0" borderId="0" xfId="17" applyFont="1" applyAlignment="1">
      <alignment horizontal="center" vertical="center"/>
    </xf>
    <xf numFmtId="14" fontId="1" fillId="0" borderId="47" xfId="17" applyNumberFormat="1" applyBorder="1" applyAlignment="1">
      <alignment horizontal="center" vertical="center"/>
    </xf>
    <xf numFmtId="14" fontId="1" fillId="0" borderId="0" xfId="17" applyNumberFormat="1" applyAlignment="1">
      <alignment horizontal="center" vertical="center"/>
    </xf>
    <xf numFmtId="0" fontId="1" fillId="11" borderId="0" xfId="17" applyFill="1">
      <alignment vertical="center"/>
    </xf>
    <xf numFmtId="0" fontId="43" fillId="0" borderId="0" xfId="17" applyFont="1" applyAlignment="1">
      <alignment vertical="top" wrapText="1"/>
    </xf>
    <xf numFmtId="0" fontId="1" fillId="11" borderId="0" xfId="17" applyFill="1" applyAlignment="1">
      <alignment horizontal="center" vertical="center"/>
    </xf>
    <xf numFmtId="0" fontId="1" fillId="0" borderId="47" xfId="17" applyBorder="1">
      <alignment vertical="center"/>
    </xf>
    <xf numFmtId="0" fontId="6" fillId="11" borderId="0" xfId="2" applyFill="1" applyAlignment="1">
      <alignment vertical="center" wrapText="1"/>
    </xf>
    <xf numFmtId="0" fontId="38" fillId="0" borderId="0" xfId="17" applyFont="1">
      <alignment vertical="center"/>
    </xf>
    <xf numFmtId="0" fontId="47" fillId="0" borderId="0" xfId="17" applyFont="1" applyAlignment="1">
      <alignment horizontal="center" vertical="center" wrapText="1"/>
    </xf>
    <xf numFmtId="0" fontId="48" fillId="0" borderId="0" xfId="17" applyFont="1">
      <alignment vertical="center"/>
    </xf>
    <xf numFmtId="0" fontId="9" fillId="0" borderId="0" xfId="17" applyFont="1" applyAlignment="1">
      <alignment horizontal="left" vertical="center"/>
    </xf>
    <xf numFmtId="0" fontId="49" fillId="0" borderId="0" xfId="17" applyFont="1" applyAlignment="1">
      <alignment horizontal="left" vertical="center"/>
    </xf>
    <xf numFmtId="0" fontId="50" fillId="0" borderId="50" xfId="17" applyFont="1" applyBorder="1">
      <alignment vertical="center"/>
    </xf>
    <xf numFmtId="0" fontId="50" fillId="0" borderId="50" xfId="17" applyFont="1" applyBorder="1" applyAlignment="1">
      <alignment horizontal="right" vertical="center"/>
    </xf>
    <xf numFmtId="0" fontId="38" fillId="0" borderId="52" xfId="17" applyFont="1" applyBorder="1" applyAlignment="1">
      <alignment horizontal="center" vertical="center"/>
    </xf>
    <xf numFmtId="0" fontId="38" fillId="0" borderId="187"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xf>
    <xf numFmtId="0" fontId="53" fillId="0" borderId="0" xfId="17" applyFont="1" applyAlignment="1">
      <alignment horizontal="center" vertical="center" wrapText="1"/>
    </xf>
    <xf numFmtId="0" fontId="54" fillId="0" borderId="0" xfId="17" applyFont="1" applyAlignment="1">
      <alignment horizontal="center" vertical="center"/>
    </xf>
    <xf numFmtId="0" fontId="1" fillId="0" borderId="0" xfId="17" applyAlignment="1">
      <alignment vertical="center" shrinkToFit="1"/>
    </xf>
    <xf numFmtId="0" fontId="12" fillId="0" borderId="188" xfId="17" applyFont="1" applyBorder="1" applyAlignment="1">
      <alignment horizontal="center" vertical="center" shrinkToFit="1"/>
    </xf>
    <xf numFmtId="0" fontId="50" fillId="0" borderId="53" xfId="17" applyFont="1" applyBorder="1" applyAlignment="1">
      <alignment vertical="center" shrinkToFit="1"/>
    </xf>
    <xf numFmtId="0" fontId="50" fillId="0" borderId="53" xfId="17" applyFont="1" applyBorder="1" applyAlignment="1">
      <alignment horizontal="center" vertical="center"/>
    </xf>
    <xf numFmtId="0" fontId="1" fillId="0" borderId="143" xfId="17" applyBorder="1" applyAlignment="1">
      <alignment horizontal="center" vertical="center" wrapText="1"/>
    </xf>
    <xf numFmtId="0" fontId="1" fillId="0" borderId="144" xfId="17" applyBorder="1" applyAlignment="1">
      <alignment horizontal="center" vertical="center"/>
    </xf>
    <xf numFmtId="0" fontId="13" fillId="0" borderId="146" xfId="2" applyFont="1" applyBorder="1" applyAlignment="1">
      <alignment horizontal="center" vertical="center" wrapText="1"/>
    </xf>
    <xf numFmtId="0" fontId="13" fillId="0" borderId="147" xfId="2" applyFont="1" applyBorder="1" applyAlignment="1">
      <alignment horizontal="center" vertical="center" wrapText="1"/>
    </xf>
    <xf numFmtId="0" fontId="13" fillId="0" borderId="18" xfId="2" applyFont="1" applyBorder="1" applyAlignment="1">
      <alignment horizontal="center" vertical="center" wrapText="1"/>
    </xf>
    <xf numFmtId="0" fontId="1" fillId="22" borderId="150" xfId="17" applyFill="1" applyBorder="1" applyAlignment="1">
      <alignment horizontal="center" vertical="center" wrapText="1"/>
    </xf>
    <xf numFmtId="0" fontId="7" fillId="6"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6" borderId="0" xfId="2" applyFont="1" applyFill="1" applyAlignment="1">
      <alignment horizontal="center" vertical="center"/>
    </xf>
    <xf numFmtId="0" fontId="46" fillId="6" borderId="0" xfId="0" applyFont="1" applyFill="1" applyAlignment="1">
      <alignment horizontal="center" vertical="center" wrapText="1"/>
    </xf>
    <xf numFmtId="180" fontId="50" fillId="6" borderId="0" xfId="17" applyNumberFormat="1" applyFont="1" applyFill="1" applyAlignment="1">
      <alignment horizontal="center" vertical="center"/>
    </xf>
    <xf numFmtId="0" fontId="1" fillId="6" borderId="0" xfId="17" applyFill="1">
      <alignment vertical="center"/>
    </xf>
    <xf numFmtId="0" fontId="1" fillId="6" borderId="0" xfId="17" applyFill="1" applyAlignment="1">
      <alignment horizontal="center" vertical="center"/>
    </xf>
    <xf numFmtId="0" fontId="46" fillId="6" borderId="0" xfId="17" applyFont="1" applyFill="1">
      <alignment vertical="center"/>
    </xf>
    <xf numFmtId="0" fontId="50" fillId="0" borderId="0" xfId="16" applyFont="1">
      <alignment vertical="center"/>
    </xf>
    <xf numFmtId="0" fontId="10" fillId="0" borderId="0" xfId="16" applyFont="1">
      <alignment vertical="center"/>
    </xf>
    <xf numFmtId="177" fontId="1" fillId="5" borderId="39" xfId="2" applyNumberFormat="1" applyFont="1" applyFill="1" applyBorder="1" applyAlignment="1">
      <alignment horizontal="center" vertical="center" wrapText="1"/>
    </xf>
    <xf numFmtId="177" fontId="6" fillId="22" borderId="8" xfId="2" applyNumberFormat="1" applyFill="1" applyBorder="1" applyAlignment="1">
      <alignment horizontal="center" vertical="center" shrinkToFit="1"/>
    </xf>
    <xf numFmtId="177" fontId="1" fillId="22" borderId="39" xfId="2" applyNumberFormat="1" applyFont="1" applyFill="1" applyBorder="1" applyAlignment="1">
      <alignment horizontal="center" vertical="center" wrapText="1"/>
    </xf>
    <xf numFmtId="177" fontId="6" fillId="22" borderId="12" xfId="2" applyNumberFormat="1" applyFill="1" applyBorder="1" applyAlignment="1">
      <alignment horizontal="center" vertical="center" shrinkToFit="1"/>
    </xf>
    <xf numFmtId="177" fontId="6" fillId="7" borderId="10" xfId="2" applyNumberFormat="1" applyFill="1" applyBorder="1" applyAlignment="1">
      <alignment horizontal="center" vertical="center" shrinkToFit="1"/>
    </xf>
    <xf numFmtId="177" fontId="6" fillId="6"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5" borderId="8" xfId="2" applyNumberFormat="1" applyFill="1" applyBorder="1" applyAlignment="1">
      <alignment horizontal="center" vertical="center" shrinkToFit="1"/>
    </xf>
    <xf numFmtId="177" fontId="6" fillId="9"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7"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6" borderId="8" xfId="2" applyFill="1" applyBorder="1" applyAlignment="1">
      <alignment horizontal="center" vertical="center" wrapText="1"/>
    </xf>
    <xf numFmtId="177" fontId="6" fillId="0" borderId="104"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7" borderId="8" xfId="2" applyNumberFormat="1" applyFill="1" applyBorder="1" applyAlignment="1">
      <alignment horizontal="center" vertical="center" wrapText="1"/>
    </xf>
    <xf numFmtId="177" fontId="6" fillId="8" borderId="104"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8" borderId="8" xfId="2" applyNumberFormat="1" applyFill="1" applyBorder="1" applyAlignment="1">
      <alignment horizontal="center" vertical="center" wrapText="1"/>
    </xf>
    <xf numFmtId="177" fontId="6" fillId="0" borderId="106" xfId="2" applyNumberFormat="1" applyBorder="1" applyAlignment="1">
      <alignment horizontal="center" vertical="center" wrapText="1"/>
    </xf>
    <xf numFmtId="177" fontId="6" fillId="6" borderId="0" xfId="2" applyNumberFormat="1" applyFill="1" applyAlignment="1">
      <alignment horizontal="center" vertical="center" wrapText="1"/>
    </xf>
    <xf numFmtId="0" fontId="6" fillId="6" borderId="0" xfId="2" applyFill="1" applyAlignment="1">
      <alignment horizontal="center" vertical="center" wrapText="1"/>
    </xf>
    <xf numFmtId="0" fontId="91" fillId="6" borderId="0" xfId="2" applyFont="1" applyFill="1" applyAlignment="1">
      <alignment horizontal="center" vertical="center"/>
    </xf>
    <xf numFmtId="0" fontId="78" fillId="6" borderId="0" xfId="2" applyFont="1" applyFill="1" applyAlignment="1">
      <alignment horizontal="left" vertical="center"/>
    </xf>
    <xf numFmtId="0" fontId="1" fillId="0" borderId="0" xfId="2" applyFont="1">
      <alignment vertical="center"/>
    </xf>
    <xf numFmtId="0" fontId="50" fillId="22" borderId="188" xfId="16" applyFont="1" applyFill="1" applyBorder="1">
      <alignment vertical="center"/>
    </xf>
    <xf numFmtId="0" fontId="50" fillId="22" borderId="189" xfId="16" applyFont="1" applyFill="1" applyBorder="1">
      <alignment vertical="center"/>
    </xf>
    <xf numFmtId="0" fontId="10" fillId="22" borderId="189" xfId="16" applyFont="1" applyFill="1" applyBorder="1">
      <alignment vertical="center"/>
    </xf>
    <xf numFmtId="0" fontId="37" fillId="0" borderId="0" xfId="17" applyFont="1" applyAlignment="1">
      <alignment horizontal="left" vertical="center" indent="2"/>
    </xf>
    <xf numFmtId="0" fontId="137" fillId="28" borderId="0" xfId="0" applyFont="1" applyFill="1">
      <alignment vertical="center"/>
    </xf>
    <xf numFmtId="0" fontId="157" fillId="0" borderId="0" xfId="17" applyFont="1">
      <alignment vertical="center"/>
    </xf>
    <xf numFmtId="0" fontId="24" fillId="5" borderId="7" xfId="2" applyFont="1" applyFill="1" applyBorder="1" applyAlignment="1">
      <alignment horizontal="center" vertical="top" wrapText="1"/>
    </xf>
    <xf numFmtId="10" fontId="133" fillId="27" borderId="0" xfId="0" applyNumberFormat="1" applyFont="1" applyFill="1" applyAlignment="1">
      <alignment horizontal="center" vertical="center" wrapText="1"/>
    </xf>
    <xf numFmtId="3" fontId="132" fillId="27" borderId="0" xfId="0" applyNumberFormat="1" applyFont="1" applyFill="1" applyAlignment="1">
      <alignment vertical="center" wrapText="1"/>
    </xf>
    <xf numFmtId="0" fontId="1" fillId="22" borderId="0" xfId="2" applyFont="1" applyFill="1">
      <alignment vertical="center"/>
    </xf>
    <xf numFmtId="0" fontId="24" fillId="22" borderId="39" xfId="2" applyFont="1" applyFill="1" applyBorder="1" applyAlignment="1">
      <alignment horizontal="center" vertical="top" wrapText="1"/>
    </xf>
    <xf numFmtId="0" fontId="23" fillId="22" borderId="190" xfId="2" applyFont="1" applyFill="1" applyBorder="1" applyAlignment="1">
      <alignment horizontal="left" vertical="center"/>
    </xf>
    <xf numFmtId="0" fontId="23" fillId="22" borderId="11" xfId="2" applyFont="1" applyFill="1" applyBorder="1" applyAlignment="1">
      <alignment horizontal="left" vertical="center"/>
    </xf>
    <xf numFmtId="0" fontId="23" fillId="6" borderId="11" xfId="2" applyFont="1" applyFill="1" applyBorder="1" applyAlignment="1">
      <alignment horizontal="left" vertical="center"/>
    </xf>
    <xf numFmtId="0" fontId="23" fillId="0" borderId="9" xfId="2" applyFont="1" applyBorder="1" applyAlignment="1">
      <alignment horizontal="left" vertical="center"/>
    </xf>
    <xf numFmtId="0" fontId="23" fillId="6" borderId="13" xfId="2" applyFont="1" applyFill="1" applyBorder="1" applyAlignment="1">
      <alignment horizontal="left" vertical="center"/>
    </xf>
    <xf numFmtId="177" fontId="13" fillId="40" borderId="104" xfId="2" applyNumberFormat="1" applyFont="1" applyFill="1" applyBorder="1" applyAlignment="1">
      <alignment horizontal="center" vertical="center" wrapText="1"/>
    </xf>
    <xf numFmtId="177" fontId="13" fillId="40" borderId="8" xfId="2" applyNumberFormat="1" applyFont="1" applyFill="1" applyBorder="1" applyAlignment="1">
      <alignment horizontal="center" vertical="center" shrinkToFit="1"/>
    </xf>
    <xf numFmtId="14" fontId="26" fillId="22" borderId="0" xfId="2" applyNumberFormat="1" applyFont="1" applyFill="1" applyAlignment="1">
      <alignment horizontal="left" vertical="center"/>
    </xf>
    <xf numFmtId="0" fontId="26" fillId="22" borderId="0" xfId="19" applyFont="1" applyFill="1">
      <alignment vertical="center"/>
    </xf>
    <xf numFmtId="0" fontId="26" fillId="22" borderId="0" xfId="2" applyFont="1" applyFill="1" applyAlignment="1">
      <alignment horizontal="left" vertical="center"/>
    </xf>
    <xf numFmtId="0" fontId="41" fillId="22" borderId="0" xfId="17" applyFont="1" applyFill="1">
      <alignment vertical="center"/>
    </xf>
    <xf numFmtId="3" fontId="132" fillId="27" borderId="0" xfId="0" applyNumberFormat="1"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8" borderId="8" xfId="2" applyNumberFormat="1" applyFont="1" applyFill="1" applyBorder="1" applyAlignment="1">
      <alignment horizontal="center" vertical="center" shrinkToFit="1"/>
    </xf>
    <xf numFmtId="177" fontId="13" fillId="22" borderId="8" xfId="2" applyNumberFormat="1" applyFont="1" applyFill="1" applyBorder="1" applyAlignment="1">
      <alignment horizontal="center" vertical="center" shrinkToFit="1"/>
    </xf>
    <xf numFmtId="177" fontId="13" fillId="22" borderId="103" xfId="2" applyNumberFormat="1" applyFont="1" applyFill="1" applyBorder="1" applyAlignment="1">
      <alignment horizontal="center" vertical="center" wrapText="1"/>
    </xf>
    <xf numFmtId="177" fontId="13" fillId="22" borderId="104" xfId="2" applyNumberFormat="1" applyFont="1" applyFill="1" applyBorder="1" applyAlignment="1">
      <alignment horizontal="center" vertical="center" wrapText="1"/>
    </xf>
    <xf numFmtId="0" fontId="13" fillId="0" borderId="191" xfId="2" applyFont="1" applyBorder="1" applyAlignment="1">
      <alignment horizontal="center" vertical="center" wrapText="1"/>
    </xf>
    <xf numFmtId="0" fontId="13" fillId="0" borderId="192" xfId="2" applyFont="1" applyBorder="1" applyAlignment="1">
      <alignment horizontal="center" vertical="center" wrapText="1"/>
    </xf>
    <xf numFmtId="0" fontId="13" fillId="0" borderId="193" xfId="2" applyFont="1" applyBorder="1" applyAlignment="1">
      <alignment horizontal="center" vertical="center" wrapText="1"/>
    </xf>
    <xf numFmtId="0" fontId="13" fillId="0" borderId="191" xfId="2" applyFont="1" applyBorder="1" applyAlignment="1">
      <alignment horizontal="center" vertical="center"/>
    </xf>
    <xf numFmtId="0" fontId="13" fillId="6" borderId="191" xfId="2" applyFont="1" applyFill="1" applyBorder="1" applyAlignment="1">
      <alignment horizontal="center" vertical="center" wrapText="1"/>
    </xf>
    <xf numFmtId="0" fontId="151" fillId="22" borderId="154" xfId="0" applyFont="1" applyFill="1" applyBorder="1" applyAlignment="1">
      <alignment horizontal="center" vertical="center" wrapText="1"/>
    </xf>
    <xf numFmtId="0" fontId="151" fillId="22" borderId="182" xfId="0" applyFont="1" applyFill="1" applyBorder="1" applyAlignment="1">
      <alignment horizontal="center" vertical="center" wrapText="1"/>
    </xf>
    <xf numFmtId="0" fontId="165" fillId="22" borderId="190" xfId="2" applyFont="1" applyFill="1" applyBorder="1" applyAlignment="1">
      <alignment horizontal="center" vertical="center"/>
    </xf>
    <xf numFmtId="177" fontId="165" fillId="22" borderId="8" xfId="2" applyNumberFormat="1" applyFont="1" applyFill="1" applyBorder="1" applyAlignment="1">
      <alignment horizontal="center" vertical="center" shrinkToFit="1"/>
    </xf>
    <xf numFmtId="177" fontId="166" fillId="22" borderId="10" xfId="2" applyNumberFormat="1" applyFont="1" applyFill="1" applyBorder="1" applyAlignment="1">
      <alignment horizontal="center" vertical="center" shrinkToFit="1"/>
    </xf>
    <xf numFmtId="177" fontId="167" fillId="22" borderId="103" xfId="2" applyNumberFormat="1" applyFont="1" applyFill="1" applyBorder="1" applyAlignment="1">
      <alignment horizontal="center" vertical="center" wrapText="1"/>
    </xf>
    <xf numFmtId="0" fontId="123" fillId="34" borderId="194" xfId="2" applyFont="1" applyFill="1" applyBorder="1" applyAlignment="1">
      <alignment horizontal="center" vertical="center" wrapText="1"/>
    </xf>
    <xf numFmtId="0" fontId="124" fillId="34" borderId="195" xfId="2" applyFont="1" applyFill="1" applyBorder="1" applyAlignment="1">
      <alignment horizontal="center" vertical="center" wrapText="1"/>
    </xf>
    <xf numFmtId="0" fontId="160" fillId="34" borderId="195" xfId="2" applyFont="1" applyFill="1" applyBorder="1" applyAlignment="1">
      <alignment horizontal="left" vertical="center"/>
    </xf>
    <xf numFmtId="0" fontId="121" fillId="34" borderId="195" xfId="2" applyFont="1" applyFill="1" applyBorder="1" applyAlignment="1">
      <alignment horizontal="center" vertical="center"/>
    </xf>
    <xf numFmtId="0" fontId="121" fillId="34" borderId="196" xfId="2" applyFont="1" applyFill="1" applyBorder="1" applyAlignment="1">
      <alignment horizontal="center" vertical="center"/>
    </xf>
    <xf numFmtId="0" fontId="76" fillId="22" borderId="197" xfId="0" applyFont="1" applyFill="1" applyBorder="1" applyAlignment="1">
      <alignment horizontal="left" vertical="center"/>
    </xf>
    <xf numFmtId="14" fontId="76" fillId="22" borderId="197" xfId="0" applyNumberFormat="1" applyFont="1" applyFill="1" applyBorder="1" applyAlignment="1">
      <alignment horizontal="left" vertical="center"/>
    </xf>
    <xf numFmtId="0" fontId="103" fillId="0" borderId="135" xfId="0" applyFont="1" applyBorder="1" applyAlignment="1">
      <alignment horizontal="center" vertical="center" wrapText="1"/>
    </xf>
    <xf numFmtId="184" fontId="154" fillId="41" borderId="0" xfId="0" applyNumberFormat="1" applyFont="1" applyFill="1" applyAlignment="1">
      <alignment horizontal="center" vertical="center" wrapText="1"/>
    </xf>
    <xf numFmtId="177" fontId="23" fillId="22" borderId="8" xfId="2" applyNumberFormat="1" applyFont="1" applyFill="1" applyBorder="1" applyAlignment="1">
      <alignment horizontal="center" vertical="center" shrinkToFit="1"/>
    </xf>
    <xf numFmtId="0" fontId="146" fillId="42" borderId="0" xfId="0" applyFont="1" applyFill="1" applyAlignment="1">
      <alignment horizontal="center" vertical="center" wrapText="1"/>
    </xf>
    <xf numFmtId="0" fontId="145" fillId="42" borderId="110" xfId="0" applyFont="1" applyFill="1" applyBorder="1" applyAlignment="1">
      <alignment horizontal="center" vertical="center" wrapText="1"/>
    </xf>
    <xf numFmtId="0" fontId="112" fillId="24" borderId="27" xfId="2" applyFont="1" applyFill="1" applyBorder="1" applyAlignment="1">
      <alignment horizontal="center" vertical="center"/>
    </xf>
    <xf numFmtId="14" fontId="112" fillId="24" borderId="28" xfId="2" applyNumberFormat="1" applyFont="1" applyFill="1" applyBorder="1" applyAlignment="1">
      <alignment horizontal="center" vertical="center"/>
    </xf>
    <xf numFmtId="14" fontId="112" fillId="24" borderId="1" xfId="2" applyNumberFormat="1" applyFont="1" applyFill="1" applyBorder="1" applyAlignment="1">
      <alignment horizontal="center" vertical="center" wrapText="1"/>
    </xf>
    <xf numFmtId="0" fontId="112" fillId="24" borderId="2" xfId="2" applyFont="1" applyFill="1" applyBorder="1" applyAlignment="1">
      <alignment horizontal="center" vertical="center" shrinkToFit="1"/>
    </xf>
    <xf numFmtId="0" fontId="18" fillId="26" borderId="43" xfId="2" applyFont="1" applyFill="1" applyBorder="1" applyAlignment="1">
      <alignment horizontal="center" vertical="center" wrapText="1"/>
    </xf>
    <xf numFmtId="0" fontId="6" fillId="22" borderId="0" xfId="2" applyFill="1" applyAlignment="1">
      <alignment vertical="center" wrapText="1"/>
    </xf>
    <xf numFmtId="0" fontId="0" fillId="27" borderId="0" xfId="0" applyFill="1" applyAlignment="1">
      <alignment horizontal="left" vertical="top"/>
    </xf>
    <xf numFmtId="14" fontId="114" fillId="0" borderId="152" xfId="17" applyNumberFormat="1" applyFont="1" applyBorder="1" applyAlignment="1">
      <alignment horizontal="center" vertical="center"/>
    </xf>
    <xf numFmtId="0" fontId="1" fillId="0" borderId="151" xfId="17" applyBorder="1" applyAlignment="1">
      <alignment horizontal="center" vertical="center" wrapText="1"/>
    </xf>
    <xf numFmtId="0" fontId="13" fillId="22" borderId="151" xfId="17" applyFont="1" applyFill="1" applyBorder="1" applyAlignment="1">
      <alignment horizontal="center" vertical="center" wrapText="1"/>
    </xf>
    <xf numFmtId="14" fontId="13" fillId="22" borderId="152" xfId="17" applyNumberFormat="1" applyFont="1" applyFill="1" applyBorder="1" applyAlignment="1">
      <alignment horizontal="center" vertical="center"/>
    </xf>
    <xf numFmtId="0" fontId="37" fillId="22" borderId="151" xfId="17" applyFont="1" applyFill="1" applyBorder="1" applyAlignment="1">
      <alignment horizontal="center" vertical="center" wrapText="1"/>
    </xf>
    <xf numFmtId="14" fontId="37" fillId="22" borderId="152" xfId="17" applyNumberFormat="1" applyFont="1" applyFill="1" applyBorder="1" applyAlignment="1">
      <alignment horizontal="center" vertical="center"/>
    </xf>
    <xf numFmtId="0" fontId="1" fillId="22" borderId="151" xfId="17" applyFill="1" applyBorder="1" applyAlignment="1">
      <alignment horizontal="center" vertical="center" wrapText="1"/>
    </xf>
    <xf numFmtId="14" fontId="1" fillId="22" borderId="152" xfId="17" applyNumberFormat="1" applyFill="1" applyBorder="1" applyAlignment="1">
      <alignment horizontal="center" vertical="center"/>
    </xf>
    <xf numFmtId="3" fontId="13" fillId="22" borderId="0" xfId="0" applyNumberFormat="1" applyFont="1" applyFill="1" applyAlignment="1">
      <alignment horizontal="center" vertical="center"/>
    </xf>
    <xf numFmtId="14" fontId="108" fillId="26" borderId="172" xfId="2" applyNumberFormat="1" applyFont="1" applyFill="1" applyBorder="1" applyAlignment="1">
      <alignment horizontal="center" vertical="center"/>
    </xf>
    <xf numFmtId="0" fontId="13" fillId="0" borderId="0" xfId="2" applyFont="1" applyAlignment="1">
      <alignment horizontal="center" vertical="center"/>
    </xf>
    <xf numFmtId="14" fontId="108" fillId="0" borderId="0" xfId="2" applyNumberFormat="1" applyFont="1" applyAlignment="1">
      <alignment horizontal="center" vertical="center"/>
    </xf>
    <xf numFmtId="0" fontId="13" fillId="0" borderId="0" xfId="2" applyFont="1" applyAlignment="1">
      <alignment vertical="top" wrapText="1"/>
    </xf>
    <xf numFmtId="14" fontId="114" fillId="22" borderId="152" xfId="17" applyNumberFormat="1" applyFont="1" applyFill="1" applyBorder="1" applyAlignment="1">
      <alignment horizontal="center" vertical="center" wrapText="1"/>
    </xf>
    <xf numFmtId="0" fontId="118" fillId="22" borderId="0" xfId="0" applyFont="1" applyFill="1" applyAlignment="1">
      <alignment horizontal="center" vertical="center"/>
    </xf>
    <xf numFmtId="0" fontId="76" fillId="22" borderId="0" xfId="0" applyFont="1" applyFill="1" applyAlignment="1">
      <alignment horizontal="center" vertical="center" wrapText="1"/>
    </xf>
    <xf numFmtId="0" fontId="159" fillId="0" borderId="0" xfId="0" applyFont="1">
      <alignment vertical="center"/>
    </xf>
    <xf numFmtId="0" fontId="168" fillId="0" borderId="0" xfId="0" applyFont="1" applyAlignment="1">
      <alignment vertical="center" wrapText="1"/>
    </xf>
    <xf numFmtId="0" fontId="8" fillId="0" borderId="198" xfId="1" applyBorder="1" applyAlignment="1" applyProtection="1">
      <alignment vertical="center"/>
    </xf>
    <xf numFmtId="0" fontId="41" fillId="0" borderId="0" xfId="17" applyFont="1" applyAlignment="1">
      <alignment horizontal="center" vertical="center"/>
    </xf>
    <xf numFmtId="0" fontId="155" fillId="6" borderId="0" xfId="0" applyFont="1" applyFill="1" applyAlignment="1">
      <alignment horizontal="left" vertical="top"/>
    </xf>
    <xf numFmtId="0" fontId="76" fillId="22" borderId="0" xfId="0" applyFont="1" applyFill="1" applyAlignment="1">
      <alignment horizontal="center" vertical="center"/>
    </xf>
    <xf numFmtId="0" fontId="119" fillId="22" borderId="0" xfId="0" applyFont="1" applyFill="1" applyAlignment="1">
      <alignment vertical="center" wrapText="1"/>
    </xf>
    <xf numFmtId="0" fontId="158" fillId="27" borderId="0" xfId="0" applyFont="1" applyFill="1" applyAlignment="1">
      <alignment horizontal="left" vertical="center" wrapText="1"/>
    </xf>
    <xf numFmtId="0" fontId="171" fillId="27" borderId="0" xfId="0" applyFont="1" applyFill="1" applyAlignment="1">
      <alignment horizontal="left" vertical="center" wrapText="1"/>
    </xf>
    <xf numFmtId="0" fontId="158" fillId="41" borderId="0" xfId="0" applyFont="1" applyFill="1" applyAlignment="1">
      <alignment horizontal="left" vertical="center" wrapText="1"/>
    </xf>
    <xf numFmtId="0" fontId="158" fillId="41" borderId="0" xfId="0" applyFont="1" applyFill="1" applyAlignment="1">
      <alignment horizontal="left" vertical="center" shrinkToFit="1"/>
    </xf>
    <xf numFmtId="0" fontId="173" fillId="24" borderId="179" xfId="1" applyFont="1" applyFill="1" applyBorder="1" applyAlignment="1" applyProtection="1">
      <alignment horizontal="center" vertical="center" wrapText="1"/>
    </xf>
    <xf numFmtId="0" fontId="18" fillId="2" borderId="200" xfId="2" applyFont="1" applyFill="1" applyBorder="1" applyAlignment="1">
      <alignment horizontal="center" vertical="center" wrapText="1"/>
    </xf>
    <xf numFmtId="0" fontId="170" fillId="22" borderId="0" xfId="17" applyFont="1" applyFill="1" applyAlignment="1">
      <alignment horizontal="left" vertical="center"/>
    </xf>
    <xf numFmtId="3" fontId="148" fillId="0" borderId="0" xfId="0" applyNumberFormat="1" applyFont="1" applyAlignment="1">
      <alignment vertical="center" wrapText="1"/>
    </xf>
    <xf numFmtId="0" fontId="111" fillId="22" borderId="0" xfId="0" applyFont="1" applyFill="1">
      <alignment vertical="center"/>
    </xf>
    <xf numFmtId="3" fontId="175" fillId="27" borderId="0" xfId="0" applyNumberFormat="1" applyFont="1" applyFill="1" applyAlignment="1">
      <alignment vertical="top" wrapText="1"/>
    </xf>
    <xf numFmtId="0" fontId="174" fillId="27" borderId="0" xfId="0" applyFont="1" applyFill="1" applyAlignment="1">
      <alignment vertical="top" wrapText="1"/>
    </xf>
    <xf numFmtId="0" fontId="176" fillId="22" borderId="0" xfId="0" applyFont="1" applyFill="1" applyAlignment="1">
      <alignment vertical="top" wrapText="1"/>
    </xf>
    <xf numFmtId="0" fontId="169" fillId="27" borderId="0" xfId="0" applyFont="1" applyFill="1" applyAlignment="1">
      <alignment horizontal="left" vertical="center" shrinkToFit="1"/>
    </xf>
    <xf numFmtId="184" fontId="132" fillId="27" borderId="0" xfId="0" applyNumberFormat="1" applyFont="1" applyFill="1" applyAlignment="1">
      <alignment horizontal="center" vertical="center" wrapText="1"/>
    </xf>
    <xf numFmtId="3" fontId="0" fillId="0" borderId="0" xfId="0" applyNumberFormat="1">
      <alignment vertical="center"/>
    </xf>
    <xf numFmtId="0" fontId="108" fillId="0" borderId="0" xfId="2" applyFont="1" applyAlignment="1">
      <alignment vertical="top" wrapText="1"/>
    </xf>
    <xf numFmtId="0" fontId="142" fillId="22" borderId="151" xfId="17" applyFont="1" applyFill="1" applyBorder="1" applyAlignment="1">
      <alignment horizontal="center" vertical="center" wrapText="1"/>
    </xf>
    <xf numFmtId="3" fontId="72" fillId="27" borderId="0" xfId="0" applyNumberFormat="1" applyFont="1" applyFill="1" applyAlignment="1">
      <alignment vertical="top" wrapText="1"/>
    </xf>
    <xf numFmtId="0" fontId="143" fillId="24" borderId="0" xfId="0" applyFont="1" applyFill="1" applyAlignment="1">
      <alignment horizontal="center" vertical="center" shrinkToFit="1"/>
    </xf>
    <xf numFmtId="0" fontId="8" fillId="0" borderId="208" xfId="1" applyBorder="1" applyAlignment="1" applyProtection="1">
      <alignment vertical="center" wrapText="1"/>
    </xf>
    <xf numFmtId="14" fontId="112" fillId="24" borderId="41" xfId="2" applyNumberFormat="1" applyFont="1" applyFill="1" applyBorder="1" applyAlignment="1">
      <alignment horizontal="center" vertical="center"/>
    </xf>
    <xf numFmtId="14" fontId="112" fillId="24" borderId="1" xfId="2" applyNumberFormat="1" applyFont="1" applyFill="1" applyBorder="1" applyAlignment="1">
      <alignment horizontal="center" vertical="center"/>
    </xf>
    <xf numFmtId="14" fontId="112" fillId="24" borderId="2" xfId="2" applyNumberFormat="1" applyFont="1" applyFill="1" applyBorder="1" applyAlignment="1">
      <alignment horizontal="center" vertical="center"/>
    </xf>
    <xf numFmtId="0" fontId="8" fillId="0" borderId="199" xfId="1" applyFill="1" applyBorder="1" applyAlignment="1" applyProtection="1">
      <alignment vertical="center" wrapText="1"/>
    </xf>
    <xf numFmtId="0" fontId="132" fillId="27" borderId="0" xfId="0" applyFont="1" applyFill="1" applyAlignment="1">
      <alignment horizontal="left" vertical="center" wrapText="1"/>
    </xf>
    <xf numFmtId="180" fontId="50" fillId="13" borderId="209" xfId="17" applyNumberFormat="1" applyFont="1" applyFill="1" applyBorder="1" applyAlignment="1">
      <alignment horizontal="center" vertical="center"/>
    </xf>
    <xf numFmtId="0" fontId="108" fillId="24" borderId="9" xfId="1" applyFont="1" applyFill="1" applyBorder="1" applyAlignment="1" applyProtection="1">
      <alignment horizontal="center" vertical="center" wrapText="1"/>
    </xf>
    <xf numFmtId="0" fontId="8" fillId="0" borderId="186" xfId="1" applyBorder="1" applyAlignment="1" applyProtection="1">
      <alignment vertical="center" wrapText="1"/>
    </xf>
    <xf numFmtId="0" fontId="183" fillId="0" borderId="175" xfId="1" applyFont="1" applyFill="1" applyBorder="1" applyAlignment="1" applyProtection="1">
      <alignment vertical="top" wrapText="1"/>
    </xf>
    <xf numFmtId="0" fontId="183" fillId="0" borderId="168" xfId="1" applyFont="1" applyBorder="1" applyAlignment="1" applyProtection="1">
      <alignment horizontal="left" vertical="top" wrapText="1"/>
    </xf>
    <xf numFmtId="0" fontId="184" fillId="3" borderId="9" xfId="2" applyFont="1" applyFill="1" applyBorder="1" applyAlignment="1">
      <alignment horizontal="center" vertical="center"/>
    </xf>
    <xf numFmtId="0" fontId="108" fillId="0" borderId="31" xfId="1" applyFont="1" applyBorder="1" applyAlignment="1" applyProtection="1">
      <alignment horizontal="left" vertical="top" wrapText="1"/>
    </xf>
    <xf numFmtId="184" fontId="154" fillId="43" borderId="0" xfId="0" applyNumberFormat="1" applyFont="1" applyFill="1" applyAlignment="1">
      <alignment vertical="center" wrapText="1"/>
    </xf>
    <xf numFmtId="0" fontId="147" fillId="45" borderId="99" xfId="2" applyFont="1" applyFill="1" applyBorder="1" applyAlignment="1">
      <alignment horizontal="center" vertical="center" wrapText="1" shrinkToFit="1"/>
    </xf>
    <xf numFmtId="0" fontId="103" fillId="46" borderId="135" xfId="0" applyFont="1" applyFill="1" applyBorder="1" applyAlignment="1">
      <alignment horizontal="center" vertical="center" wrapText="1"/>
    </xf>
    <xf numFmtId="0" fontId="21" fillId="0" borderId="96" xfId="1" applyFont="1" applyBorder="1" applyAlignment="1" applyProtection="1">
      <alignment vertical="top" wrapText="1"/>
    </xf>
    <xf numFmtId="14" fontId="142" fillId="22" borderId="152" xfId="17" applyNumberFormat="1" applyFont="1" applyFill="1" applyBorder="1" applyAlignment="1">
      <alignment horizontal="center" vertical="center" wrapText="1"/>
    </xf>
    <xf numFmtId="3" fontId="185" fillId="27" borderId="0" xfId="0" applyNumberFormat="1" applyFont="1" applyFill="1" applyAlignment="1">
      <alignment vertical="center" wrapText="1"/>
    </xf>
    <xf numFmtId="0" fontId="8" fillId="0" borderId="0" xfId="1" applyFill="1" applyAlignment="1" applyProtection="1">
      <alignment vertical="center"/>
    </xf>
    <xf numFmtId="0" fontId="21" fillId="0" borderId="134" xfId="1" applyFont="1" applyFill="1" applyBorder="1" applyAlignment="1" applyProtection="1">
      <alignment horizontal="left" vertical="top" wrapText="1"/>
    </xf>
    <xf numFmtId="0" fontId="112" fillId="3" borderId="9" xfId="2" applyFont="1" applyFill="1" applyBorder="1" applyAlignment="1">
      <alignment horizontal="center" vertical="center" wrapText="1" shrinkToFit="1"/>
    </xf>
    <xf numFmtId="0" fontId="132" fillId="27" borderId="0" xfId="0" applyFont="1" applyFill="1" applyAlignment="1">
      <alignment vertical="top" wrapText="1"/>
    </xf>
    <xf numFmtId="3" fontId="186" fillId="27" borderId="0" xfId="0" applyNumberFormat="1" applyFont="1" applyFill="1">
      <alignment vertical="center"/>
    </xf>
    <xf numFmtId="0" fontId="187" fillId="0" borderId="0" xfId="0" applyFont="1" applyAlignment="1">
      <alignment horizontal="left" vertical="center" wrapText="1"/>
    </xf>
    <xf numFmtId="185" fontId="188" fillId="0" borderId="0" xfId="0" applyNumberFormat="1" applyFont="1" applyAlignment="1">
      <alignment horizontal="left" vertical="center"/>
    </xf>
    <xf numFmtId="0" fontId="8" fillId="22" borderId="0" xfId="1" applyFill="1" applyBorder="1" applyAlignment="1" applyProtection="1">
      <alignment vertical="center" wrapText="1"/>
    </xf>
    <xf numFmtId="14" fontId="112" fillId="24" borderId="155" xfId="2" applyNumberFormat="1" applyFont="1" applyFill="1" applyBorder="1" applyAlignment="1">
      <alignment vertical="center" shrinkToFit="1"/>
    </xf>
    <xf numFmtId="0" fontId="183" fillId="22" borderId="168" xfId="1" applyFont="1" applyFill="1" applyBorder="1" applyAlignment="1" applyProtection="1">
      <alignment horizontal="left" vertical="top" wrapText="1"/>
    </xf>
    <xf numFmtId="0" fontId="28" fillId="24" borderId="212" xfId="0" applyFont="1" applyFill="1" applyBorder="1" applyAlignment="1">
      <alignment horizontal="center" vertical="center" wrapText="1"/>
    </xf>
    <xf numFmtId="14" fontId="29" fillId="24" borderId="213" xfId="2" applyNumberFormat="1" applyFont="1" applyFill="1" applyBorder="1" applyAlignment="1">
      <alignment horizontal="center" vertical="center" shrinkToFit="1"/>
    </xf>
    <xf numFmtId="0" fontId="108" fillId="24" borderId="214" xfId="2" applyFont="1" applyFill="1" applyBorder="1">
      <alignment vertical="center"/>
    </xf>
    <xf numFmtId="0" fontId="189" fillId="0" borderId="156" xfId="0" applyFont="1" applyBorder="1" applyAlignment="1">
      <alignment horizontal="left" vertical="top" wrapText="1"/>
    </xf>
    <xf numFmtId="14" fontId="108" fillId="24" borderId="215" xfId="1" applyNumberFormat="1" applyFont="1" applyFill="1" applyBorder="1" applyAlignment="1" applyProtection="1">
      <alignment vertical="center" wrapText="1"/>
    </xf>
    <xf numFmtId="0" fontId="8" fillId="0" borderId="216" xfId="1" applyFill="1" applyBorder="1" applyAlignment="1" applyProtection="1">
      <alignment vertical="center"/>
    </xf>
    <xf numFmtId="14" fontId="108" fillId="24" borderId="217" xfId="1" applyNumberFormat="1" applyFont="1" applyFill="1" applyBorder="1" applyAlignment="1" applyProtection="1">
      <alignment vertical="center" wrapText="1"/>
    </xf>
    <xf numFmtId="0" fontId="177" fillId="22" borderId="218" xfId="0" applyFont="1" applyFill="1" applyBorder="1" applyAlignment="1">
      <alignment horizontal="left" vertical="center"/>
    </xf>
    <xf numFmtId="14" fontId="76" fillId="22" borderId="219" xfId="0" applyNumberFormat="1" applyFont="1" applyFill="1" applyBorder="1" applyAlignment="1">
      <alignment horizontal="left" vertical="center"/>
    </xf>
    <xf numFmtId="0" fontId="190" fillId="0" borderId="0" xfId="0" applyFont="1" applyAlignment="1">
      <alignment horizontal="left" vertical="center" wrapText="1"/>
    </xf>
    <xf numFmtId="0" fontId="112" fillId="3" borderId="9" xfId="2" applyFont="1" applyFill="1" applyBorder="1" applyAlignment="1">
      <alignment horizontal="center" vertical="center" wrapText="1"/>
    </xf>
    <xf numFmtId="177" fontId="136" fillId="27" borderId="0" xfId="0" applyNumberFormat="1" applyFont="1" applyFill="1" applyAlignment="1">
      <alignment horizontal="right" vertical="center" wrapText="1"/>
    </xf>
    <xf numFmtId="0" fontId="178" fillId="27" borderId="0" xfId="0" applyFont="1" applyFill="1" applyAlignment="1">
      <alignment vertical="top" wrapText="1"/>
    </xf>
    <xf numFmtId="0" fontId="181" fillId="43" borderId="0" xfId="0" applyFont="1" applyFill="1" applyAlignment="1">
      <alignment vertical="center" wrapText="1"/>
    </xf>
    <xf numFmtId="0" fontId="191" fillId="0" borderId="175" xfId="1" applyFont="1" applyFill="1" applyBorder="1" applyAlignment="1" applyProtection="1">
      <alignment vertical="top" wrapText="1"/>
    </xf>
    <xf numFmtId="0" fontId="91" fillId="26" borderId="0" xfId="2" applyFont="1" applyFill="1">
      <alignment vertical="center"/>
    </xf>
    <xf numFmtId="177" fontId="158" fillId="43" borderId="0" xfId="0" applyNumberFormat="1" applyFont="1" applyFill="1" applyAlignment="1">
      <alignment vertical="center" wrapText="1"/>
    </xf>
    <xf numFmtId="184" fontId="158" fillId="43" borderId="0" xfId="0" applyNumberFormat="1" applyFont="1" applyFill="1" applyAlignment="1">
      <alignment vertical="center" wrapText="1"/>
    </xf>
    <xf numFmtId="3" fontId="158" fillId="43" borderId="0" xfId="0" applyNumberFormat="1" applyFont="1" applyFill="1" applyAlignment="1">
      <alignment vertical="center" wrapText="1"/>
    </xf>
    <xf numFmtId="184" fontId="158" fillId="43" borderId="0" xfId="0" applyNumberFormat="1" applyFont="1" applyFill="1" applyAlignment="1">
      <alignment horizontal="center" vertical="center" wrapText="1"/>
    </xf>
    <xf numFmtId="56" fontId="108" fillId="24" borderId="214" xfId="2" applyNumberFormat="1" applyFont="1" applyFill="1" applyBorder="1">
      <alignment vertical="center"/>
    </xf>
    <xf numFmtId="0" fontId="194" fillId="24" borderId="0" xfId="0" applyFont="1" applyFill="1" applyAlignment="1">
      <alignment horizontal="center" vertical="center" wrapText="1"/>
    </xf>
    <xf numFmtId="0" fontId="191" fillId="0" borderId="210" xfId="1" applyFont="1" applyFill="1" applyBorder="1" applyAlignment="1" applyProtection="1">
      <alignment horizontal="left" vertical="top" wrapText="1"/>
    </xf>
    <xf numFmtId="0" fontId="179" fillId="0" borderId="8" xfId="0" applyFont="1" applyBorder="1" applyAlignment="1">
      <alignment horizontal="center" vertical="center" wrapText="1"/>
    </xf>
    <xf numFmtId="0" fontId="0" fillId="47" borderId="0" xfId="0" applyFill="1">
      <alignment vertical="center"/>
    </xf>
    <xf numFmtId="0" fontId="195" fillId="47" borderId="0" xfId="0" applyFont="1" applyFill="1">
      <alignment vertical="center"/>
    </xf>
    <xf numFmtId="0" fontId="196" fillId="47" borderId="0" xfId="1" applyFont="1" applyFill="1" applyAlignment="1" applyProtection="1">
      <alignment vertical="center"/>
    </xf>
    <xf numFmtId="0" fontId="8" fillId="0" borderId="0" xfId="1" applyAlignment="1" applyProtection="1">
      <alignment vertical="center"/>
    </xf>
    <xf numFmtId="184" fontId="169" fillId="43" borderId="0" xfId="0" applyNumberFormat="1" applyFont="1" applyFill="1" applyAlignment="1">
      <alignment horizontal="center" vertical="center" wrapText="1"/>
    </xf>
    <xf numFmtId="0" fontId="197" fillId="43" borderId="0" xfId="0" applyFont="1" applyFill="1" applyAlignment="1">
      <alignment horizontal="left" vertical="center"/>
    </xf>
    <xf numFmtId="3" fontId="198" fillId="43" borderId="0" xfId="0" applyNumberFormat="1" applyFont="1" applyFill="1">
      <alignment vertical="center"/>
    </xf>
    <xf numFmtId="177" fontId="199" fillId="43" borderId="0" xfId="0" applyNumberFormat="1" applyFont="1" applyFill="1">
      <alignment vertical="center"/>
    </xf>
    <xf numFmtId="184" fontId="154" fillId="44" borderId="0" xfId="0" applyNumberFormat="1" applyFont="1" applyFill="1" applyAlignment="1">
      <alignment horizontal="center" vertical="center" wrapText="1"/>
    </xf>
    <xf numFmtId="0" fontId="6" fillId="0" borderId="0" xfId="4"/>
    <xf numFmtId="14" fontId="112" fillId="24" borderId="1" xfId="2" applyNumberFormat="1" applyFont="1" applyFill="1" applyBorder="1" applyAlignment="1">
      <alignment vertical="center" wrapText="1" shrinkToFit="1"/>
    </xf>
    <xf numFmtId="0" fontId="204" fillId="0" borderId="0" xfId="0" applyFont="1" applyAlignment="1">
      <alignment horizontal="left" vertical="top" wrapText="1"/>
    </xf>
    <xf numFmtId="0" fontId="8" fillId="0" borderId="220" xfId="1" applyBorder="1" applyAlignment="1" applyProtection="1">
      <alignment vertical="center"/>
    </xf>
    <xf numFmtId="0" fontId="183" fillId="0" borderId="0" xfId="0" applyFont="1" applyAlignment="1">
      <alignment horizontal="left" vertical="top" wrapText="1"/>
    </xf>
    <xf numFmtId="0" fontId="18" fillId="24" borderId="221" xfId="2" applyFont="1" applyFill="1" applyBorder="1" applyAlignment="1">
      <alignment horizontal="center" vertical="center" wrapText="1"/>
    </xf>
    <xf numFmtId="0" fontId="122" fillId="24" borderId="0" xfId="0" quotePrefix="1" applyFont="1" applyFill="1">
      <alignment vertical="center"/>
    </xf>
    <xf numFmtId="0" fontId="205" fillId="6" borderId="18" xfId="2" applyFont="1" applyFill="1" applyBorder="1">
      <alignment vertical="center"/>
    </xf>
    <xf numFmtId="0" fontId="138" fillId="0" borderId="0" xfId="0" applyFont="1" applyAlignment="1">
      <alignment vertical="center" wrapText="1"/>
    </xf>
    <xf numFmtId="3" fontId="198" fillId="43" borderId="0" xfId="0" applyNumberFormat="1" applyFont="1" applyFill="1" applyAlignment="1">
      <alignment vertical="center" wrapText="1"/>
    </xf>
    <xf numFmtId="0" fontId="183" fillId="0" borderId="168" xfId="0" applyFont="1" applyBorder="1" applyAlignment="1">
      <alignment horizontal="left" vertical="top" wrapText="1"/>
    </xf>
    <xf numFmtId="0" fontId="76" fillId="22" borderId="112" xfId="0" applyFont="1" applyFill="1" applyBorder="1" applyAlignment="1">
      <alignment horizontal="left" vertical="center"/>
    </xf>
    <xf numFmtId="14" fontId="76" fillId="22" borderId="112" xfId="0" applyNumberFormat="1" applyFont="1" applyFill="1" applyBorder="1" applyAlignment="1">
      <alignment horizontal="left" vertical="center"/>
    </xf>
    <xf numFmtId="0" fontId="76" fillId="0" borderId="0" xfId="0" applyFont="1">
      <alignment vertical="center"/>
    </xf>
    <xf numFmtId="14" fontId="13" fillId="24" borderId="1" xfId="1" applyNumberFormat="1" applyFont="1" applyFill="1" applyBorder="1" applyAlignment="1" applyProtection="1">
      <alignment vertical="center" shrinkToFit="1"/>
    </xf>
    <xf numFmtId="0" fontId="8" fillId="0" borderId="222" xfId="1" applyBorder="1" applyAlignment="1" applyProtection="1">
      <alignment vertical="center"/>
    </xf>
    <xf numFmtId="0" fontId="201" fillId="0" borderId="0" xfId="2" applyFont="1">
      <alignment vertical="center"/>
    </xf>
    <xf numFmtId="0" fontId="210" fillId="6" borderId="15" xfId="2" applyFont="1" applyFill="1" applyBorder="1">
      <alignment vertical="center"/>
    </xf>
    <xf numFmtId="0" fontId="209" fillId="0" borderId="153" xfId="0" applyFont="1" applyBorder="1">
      <alignment vertical="center"/>
    </xf>
    <xf numFmtId="0" fontId="207" fillId="0" borderId="0" xfId="0" applyFont="1" applyAlignment="1">
      <alignment vertical="top" wrapText="1"/>
    </xf>
    <xf numFmtId="0" fontId="103" fillId="49" borderId="135" xfId="0" applyFont="1" applyFill="1" applyBorder="1" applyAlignment="1">
      <alignment horizontal="center" vertical="center" wrapText="1"/>
    </xf>
    <xf numFmtId="185" fontId="140" fillId="0" borderId="0" xfId="0" applyNumberFormat="1" applyFont="1" applyAlignment="1">
      <alignment horizontal="left" vertical="top"/>
    </xf>
    <xf numFmtId="0" fontId="187" fillId="0" borderId="0" xfId="0" applyFont="1" applyAlignment="1">
      <alignment horizontal="left" vertical="top" wrapText="1"/>
    </xf>
    <xf numFmtId="0" fontId="172" fillId="27" borderId="0" xfId="0" applyFont="1" applyFill="1" applyAlignment="1">
      <alignment horizontal="left" vertical="center" shrinkToFit="1"/>
    </xf>
    <xf numFmtId="3" fontId="158" fillId="27" borderId="0" xfId="0" applyNumberFormat="1" applyFont="1" applyFill="1" applyAlignment="1">
      <alignment vertical="center" wrapText="1"/>
    </xf>
    <xf numFmtId="184" fontId="158" fillId="27" borderId="0" xfId="0" applyNumberFormat="1" applyFont="1" applyFill="1" applyAlignment="1">
      <alignment vertical="center" wrapText="1"/>
    </xf>
    <xf numFmtId="177" fontId="158" fillId="27" borderId="0" xfId="0" applyNumberFormat="1" applyFont="1" applyFill="1" applyAlignment="1">
      <alignment horizontal="right" vertical="center" wrapText="1"/>
    </xf>
    <xf numFmtId="184" fontId="169" fillId="27" borderId="0" xfId="0" applyNumberFormat="1" applyFont="1" applyFill="1" applyAlignment="1">
      <alignment horizontal="center" vertical="center" wrapText="1"/>
    </xf>
    <xf numFmtId="184" fontId="169" fillId="27" borderId="0" xfId="0" applyNumberFormat="1" applyFont="1" applyFill="1" applyAlignment="1">
      <alignment vertical="center" wrapText="1"/>
    </xf>
    <xf numFmtId="184" fontId="169" fillId="43" borderId="0" xfId="0" applyNumberFormat="1" applyFont="1" applyFill="1" applyAlignment="1">
      <alignment vertical="center" wrapText="1"/>
    </xf>
    <xf numFmtId="0" fontId="206" fillId="45" borderId="0" xfId="0" applyFont="1" applyFill="1" applyAlignment="1">
      <alignment horizontal="center" vertical="center" wrapText="1"/>
    </xf>
    <xf numFmtId="0" fontId="211" fillId="47" borderId="0" xfId="0" applyFont="1" applyFill="1">
      <alignment vertical="center"/>
    </xf>
    <xf numFmtId="0" fontId="212" fillId="47" borderId="0" xfId="0" applyFont="1" applyFill="1">
      <alignment vertical="center"/>
    </xf>
    <xf numFmtId="0" fontId="68" fillId="10" borderId="0" xfId="4" applyFont="1" applyFill="1" applyAlignment="1">
      <alignment vertical="top"/>
    </xf>
    <xf numFmtId="0" fontId="68" fillId="10" borderId="0" xfId="2" applyFont="1" applyFill="1" applyAlignment="1">
      <alignment vertical="top"/>
    </xf>
    <xf numFmtId="0" fontId="216" fillId="3" borderId="0" xfId="4" applyFont="1" applyFill="1" applyAlignment="1">
      <alignment vertical="top"/>
    </xf>
    <xf numFmtId="0" fontId="216" fillId="3" borderId="0" xfId="2" applyFont="1" applyFill="1" applyAlignment="1">
      <alignment horizontal="center" vertical="center"/>
    </xf>
    <xf numFmtId="0" fontId="216" fillId="3" borderId="0" xfId="2" applyFont="1" applyFill="1" applyAlignment="1">
      <alignment vertical="top"/>
    </xf>
    <xf numFmtId="0" fontId="7" fillId="3" borderId="0" xfId="2" applyFont="1" applyFill="1" applyAlignment="1">
      <alignment vertical="top"/>
    </xf>
    <xf numFmtId="0" fontId="34" fillId="3" borderId="0" xfId="2" applyFont="1" applyFill="1" applyAlignment="1">
      <alignment vertical="top"/>
    </xf>
    <xf numFmtId="0" fontId="208" fillId="3" borderId="0" xfId="2" applyFont="1" applyFill="1" applyAlignment="1">
      <alignment vertical="top"/>
    </xf>
    <xf numFmtId="0" fontId="34" fillId="6" borderId="0" xfId="4" applyFont="1" applyFill="1"/>
    <xf numFmtId="0" fontId="217" fillId="6" borderId="0" xfId="4" applyFont="1" applyFill="1"/>
    <xf numFmtId="0" fontId="17" fillId="6" borderId="0" xfId="4" applyFont="1" applyFill="1"/>
    <xf numFmtId="0" fontId="17" fillId="50" borderId="0" xfId="4" applyFont="1" applyFill="1"/>
    <xf numFmtId="0" fontId="6" fillId="0" borderId="0" xfId="4" applyAlignment="1">
      <alignment horizontal="center" vertical="center"/>
    </xf>
    <xf numFmtId="0" fontId="6" fillId="50" borderId="0" xfId="4" applyFill="1"/>
    <xf numFmtId="0" fontId="140" fillId="22" borderId="0" xfId="0" applyFont="1" applyFill="1" applyAlignment="1">
      <alignment horizontal="center" vertical="center" wrapText="1"/>
    </xf>
    <xf numFmtId="14" fontId="37" fillId="22" borderId="152" xfId="17" applyNumberFormat="1" applyFont="1" applyFill="1" applyBorder="1" applyAlignment="1">
      <alignment horizontal="center" vertical="center" wrapText="1"/>
    </xf>
    <xf numFmtId="0" fontId="183" fillId="0" borderId="223" xfId="1" applyFont="1" applyFill="1" applyBorder="1" applyAlignment="1" applyProtection="1">
      <alignment vertical="top" wrapText="1"/>
    </xf>
    <xf numFmtId="0" fontId="112" fillId="3" borderId="9" xfId="2" applyFont="1" applyFill="1" applyBorder="1" applyAlignment="1">
      <alignment horizontal="center" vertical="center" shrinkToFit="1"/>
    </xf>
    <xf numFmtId="0" fontId="113" fillId="3" borderId="9" xfId="2" applyFont="1" applyFill="1" applyBorder="1" applyAlignment="1">
      <alignment horizontal="center" vertical="center"/>
    </xf>
    <xf numFmtId="0" fontId="25" fillId="22" borderId="0" xfId="2" applyFont="1" applyFill="1">
      <alignment vertical="center"/>
    </xf>
    <xf numFmtId="0" fontId="8" fillId="0" borderId="2" xfId="1" applyFill="1" applyBorder="1" applyAlignment="1" applyProtection="1">
      <alignment horizontal="left" vertical="top" wrapText="1"/>
    </xf>
    <xf numFmtId="0" fontId="191" fillId="0" borderId="224" xfId="1" applyFont="1" applyFill="1" applyBorder="1" applyAlignment="1" applyProtection="1">
      <alignment horizontal="left" vertical="top" wrapText="1"/>
    </xf>
    <xf numFmtId="0" fontId="191" fillId="0" borderId="223" xfId="1" applyFont="1" applyFill="1" applyBorder="1" applyAlignment="1" applyProtection="1">
      <alignment vertical="top" wrapText="1"/>
    </xf>
    <xf numFmtId="0" fontId="193" fillId="0" borderId="223" xfId="1" applyFont="1" applyFill="1" applyBorder="1" applyAlignment="1" applyProtection="1">
      <alignment vertical="top" wrapText="1"/>
    </xf>
    <xf numFmtId="0" fontId="220" fillId="0" borderId="0" xfId="1" applyFont="1" applyAlignment="1" applyProtection="1">
      <alignment horizontal="left" vertical="top" wrapText="1"/>
    </xf>
    <xf numFmtId="0" fontId="17" fillId="50" borderId="0" xfId="4" applyFont="1" applyFill="1" applyAlignment="1">
      <alignment horizontal="left" vertical="top"/>
    </xf>
    <xf numFmtId="0" fontId="218" fillId="50" borderId="0" xfId="4" applyFont="1" applyFill="1" applyAlignment="1">
      <alignment horizontal="left" vertical="top"/>
    </xf>
    <xf numFmtId="0" fontId="219" fillId="50" borderId="0" xfId="0" applyFont="1" applyFill="1" applyAlignment="1">
      <alignment horizontal="left" vertical="top"/>
    </xf>
    <xf numFmtId="0" fontId="6" fillId="50" borderId="0" xfId="4" applyFill="1" applyAlignment="1">
      <alignment horizontal="left" vertical="top"/>
    </xf>
    <xf numFmtId="14" fontId="13" fillId="22" borderId="197" xfId="2" applyNumberFormat="1" applyFont="1" applyFill="1" applyBorder="1" applyAlignment="1">
      <alignment horizontal="center" vertical="center"/>
    </xf>
    <xf numFmtId="14" fontId="26" fillId="6" borderId="197" xfId="2" applyNumberFormat="1" applyFont="1" applyFill="1" applyBorder="1" applyAlignment="1">
      <alignment horizontal="center" vertical="center"/>
    </xf>
    <xf numFmtId="14" fontId="6" fillId="0" borderId="197" xfId="2" applyNumberFormat="1" applyBorder="1">
      <alignment vertical="center"/>
    </xf>
    <xf numFmtId="0" fontId="114" fillId="24" borderId="151" xfId="17" applyFont="1" applyFill="1" applyBorder="1" applyAlignment="1">
      <alignment horizontal="center" vertical="center" wrapText="1"/>
    </xf>
    <xf numFmtId="14" fontId="114" fillId="24" borderId="152" xfId="17" applyNumberFormat="1" applyFont="1" applyFill="1" applyBorder="1" applyAlignment="1">
      <alignment horizontal="center" vertical="center"/>
    </xf>
    <xf numFmtId="3" fontId="132" fillId="27" borderId="226" xfId="0" applyNumberFormat="1" applyFont="1" applyFill="1" applyBorder="1" applyAlignment="1">
      <alignment horizontal="right" vertical="center" wrapText="1"/>
    </xf>
    <xf numFmtId="184" fontId="132" fillId="27" borderId="226" xfId="0" applyNumberFormat="1" applyFont="1" applyFill="1" applyBorder="1" applyAlignment="1">
      <alignment vertical="center" wrapText="1"/>
    </xf>
    <xf numFmtId="3" fontId="136" fillId="27" borderId="226" xfId="0" applyNumberFormat="1" applyFont="1" applyFill="1" applyBorder="1" applyAlignment="1">
      <alignment horizontal="right" vertical="center"/>
    </xf>
    <xf numFmtId="184" fontId="133" fillId="27" borderId="226" xfId="0" applyNumberFormat="1" applyFont="1" applyFill="1" applyBorder="1" applyAlignment="1">
      <alignment horizontal="center" vertical="center" wrapText="1"/>
    </xf>
    <xf numFmtId="3" fontId="153" fillId="27" borderId="0" xfId="0" applyNumberFormat="1" applyFont="1" applyFill="1" applyAlignment="1">
      <alignment vertical="center" wrapText="1"/>
    </xf>
    <xf numFmtId="177" fontId="133" fillId="27" borderId="0" xfId="0" applyNumberFormat="1" applyFont="1" applyFill="1" applyAlignment="1">
      <alignment horizontal="right" vertical="center" wrapText="1"/>
    </xf>
    <xf numFmtId="3" fontId="133" fillId="27" borderId="231" xfId="0" applyNumberFormat="1" applyFont="1" applyFill="1" applyBorder="1">
      <alignment vertical="center"/>
    </xf>
    <xf numFmtId="184" fontId="132" fillId="27" borderId="231" xfId="0" applyNumberFormat="1" applyFont="1" applyFill="1" applyBorder="1" applyAlignment="1">
      <alignment vertical="center" wrapText="1"/>
    </xf>
    <xf numFmtId="3" fontId="136" fillId="27" borderId="231" xfId="0" applyNumberFormat="1" applyFont="1" applyFill="1" applyBorder="1" applyAlignment="1">
      <alignment vertical="center" wrapText="1"/>
    </xf>
    <xf numFmtId="184" fontId="223" fillId="27" borderId="227" xfId="0" applyNumberFormat="1" applyFont="1" applyFill="1" applyBorder="1" applyAlignment="1">
      <alignment vertical="center" wrapText="1"/>
    </xf>
    <xf numFmtId="184" fontId="223" fillId="27" borderId="229" xfId="0" applyNumberFormat="1" applyFont="1" applyFill="1" applyBorder="1" applyAlignment="1">
      <alignment vertical="center" wrapText="1"/>
    </xf>
    <xf numFmtId="184" fontId="223" fillId="27" borderId="232" xfId="0" applyNumberFormat="1" applyFont="1" applyFill="1" applyBorder="1" applyAlignment="1">
      <alignment vertical="center" wrapText="1"/>
    </xf>
    <xf numFmtId="184" fontId="133" fillId="27" borderId="231" xfId="0" applyNumberFormat="1" applyFont="1" applyFill="1" applyBorder="1" applyAlignment="1">
      <alignment horizontal="center" vertical="center" wrapText="1"/>
    </xf>
    <xf numFmtId="0" fontId="132" fillId="27" borderId="225" xfId="0" applyFont="1" applyFill="1" applyBorder="1" applyAlignment="1">
      <alignment horizontal="left" vertical="center" wrapText="1"/>
    </xf>
    <xf numFmtId="0" fontId="132" fillId="27" borderId="228" xfId="0" applyFont="1" applyFill="1" applyBorder="1" applyAlignment="1">
      <alignment horizontal="left" vertical="center" wrapText="1"/>
    </xf>
    <xf numFmtId="0" fontId="132" fillId="27" borderId="230" xfId="0" applyFont="1" applyFill="1" applyBorder="1" applyAlignment="1">
      <alignment horizontal="left" vertical="center" shrinkToFit="1"/>
    </xf>
    <xf numFmtId="0" fontId="158" fillId="27" borderId="0" xfId="0" applyFont="1" applyFill="1" applyAlignment="1">
      <alignment horizontal="left" vertical="center"/>
    </xf>
    <xf numFmtId="184" fontId="125" fillId="27" borderId="0" xfId="0" applyNumberFormat="1" applyFont="1" applyFill="1" applyAlignment="1">
      <alignment horizontal="center" vertical="center" wrapText="1"/>
    </xf>
    <xf numFmtId="0" fontId="202" fillId="3" borderId="0" xfId="2" applyFont="1" applyFill="1" applyAlignment="1">
      <alignment vertical="top" wrapText="1"/>
    </xf>
    <xf numFmtId="0" fontId="203" fillId="3" borderId="0" xfId="2" applyFont="1" applyFill="1" applyAlignment="1">
      <alignment vertical="top" wrapText="1"/>
    </xf>
    <xf numFmtId="0" fontId="103" fillId="0" borderId="233" xfId="0" applyFont="1" applyBorder="1" applyAlignment="1">
      <alignment horizontal="center" vertical="center" wrapText="1"/>
    </xf>
    <xf numFmtId="0" fontId="76" fillId="24" borderId="197" xfId="0" applyFont="1" applyFill="1" applyBorder="1" applyAlignment="1">
      <alignment horizontal="left" vertical="center"/>
    </xf>
    <xf numFmtId="14" fontId="13" fillId="24" borderId="197" xfId="2" applyNumberFormat="1" applyFont="1" applyFill="1" applyBorder="1" applyAlignment="1">
      <alignment horizontal="left" vertical="center"/>
    </xf>
    <xf numFmtId="14" fontId="170" fillId="6" borderId="197" xfId="2" applyNumberFormat="1" applyFont="1" applyFill="1" applyBorder="1" applyAlignment="1">
      <alignment horizontal="center" vertical="center"/>
    </xf>
    <xf numFmtId="0" fontId="23" fillId="0" borderId="197" xfId="2" applyFont="1" applyBorder="1">
      <alignment vertical="center"/>
    </xf>
    <xf numFmtId="0" fontId="76" fillId="51" borderId="197" xfId="0" applyFont="1" applyFill="1" applyBorder="1" applyAlignment="1">
      <alignment horizontal="left" vertical="center"/>
    </xf>
    <xf numFmtId="0" fontId="76" fillId="38" borderId="197" xfId="0" applyFont="1" applyFill="1" applyBorder="1" applyAlignment="1">
      <alignment horizontal="left" vertical="center"/>
    </xf>
    <xf numFmtId="14" fontId="225" fillId="38" borderId="197" xfId="2" applyNumberFormat="1" applyFont="1" applyFill="1" applyBorder="1" applyAlignment="1">
      <alignment horizontal="left" vertical="center"/>
    </xf>
    <xf numFmtId="0" fontId="76" fillId="52" borderId="197" xfId="0" applyFont="1" applyFill="1" applyBorder="1" applyAlignment="1">
      <alignment horizontal="left" vertical="center"/>
    </xf>
    <xf numFmtId="0" fontId="76" fillId="53" borderId="197" xfId="0" applyFont="1" applyFill="1" applyBorder="1" applyAlignment="1">
      <alignment horizontal="left" vertical="center"/>
    </xf>
    <xf numFmtId="0" fontId="76" fillId="53" borderId="112" xfId="0" applyFont="1" applyFill="1" applyBorder="1" applyAlignment="1">
      <alignment horizontal="left" vertical="center"/>
    </xf>
    <xf numFmtId="0" fontId="23" fillId="53" borderId="197" xfId="2" applyFont="1" applyFill="1" applyBorder="1">
      <alignment vertical="center"/>
    </xf>
    <xf numFmtId="0" fontId="84" fillId="0" borderId="0" xfId="0" applyFont="1" applyAlignment="1">
      <alignment horizontal="left" vertical="center" wrapText="1"/>
    </xf>
    <xf numFmtId="0" fontId="88" fillId="0" borderId="0" xfId="0" applyFont="1" applyAlignment="1">
      <alignment horizontal="left" vertical="center" wrapText="1"/>
    </xf>
    <xf numFmtId="0" fontId="87" fillId="0" borderId="0" xfId="0" applyFont="1" applyAlignment="1">
      <alignment horizontal="left" vertical="center" wrapText="1"/>
    </xf>
    <xf numFmtId="0" fontId="88" fillId="0" borderId="0" xfId="0" applyFont="1" applyAlignment="1">
      <alignment horizontal="left" vertical="top" wrapText="1"/>
    </xf>
    <xf numFmtId="0" fontId="84" fillId="0" borderId="0" xfId="0" applyFont="1" applyAlignment="1">
      <alignment horizontal="left" vertical="top" wrapText="1"/>
    </xf>
    <xf numFmtId="0" fontId="85" fillId="0" borderId="0" xfId="0" applyFont="1" applyAlignment="1">
      <alignment horizontal="left" vertical="center" wrapText="1"/>
    </xf>
    <xf numFmtId="0" fontId="6" fillId="0" borderId="69" xfId="0" applyFont="1" applyBorder="1" applyAlignment="1">
      <alignment horizontal="left" vertical="center"/>
    </xf>
    <xf numFmtId="0" fontId="6" fillId="0" borderId="0" xfId="0" applyFont="1" applyAlignment="1">
      <alignment horizontal="left" vertical="center"/>
    </xf>
    <xf numFmtId="0" fontId="6" fillId="0" borderId="71" xfId="0" applyFont="1" applyBorder="1" applyAlignment="1">
      <alignment horizontal="left" vertical="center"/>
    </xf>
    <xf numFmtId="0" fontId="155" fillId="6" borderId="0" xfId="0" applyFont="1" applyFill="1" applyAlignment="1">
      <alignment horizontal="left" vertical="center" wrapText="1"/>
    </xf>
    <xf numFmtId="0" fontId="155" fillId="6" borderId="71" xfId="0" applyFont="1" applyFill="1" applyBorder="1" applyAlignment="1">
      <alignment horizontal="left" vertical="center" wrapText="1"/>
    </xf>
    <xf numFmtId="0" fontId="155" fillId="6" borderId="0" xfId="0" applyFont="1" applyFill="1" applyAlignment="1">
      <alignment horizontal="left" vertical="center"/>
    </xf>
    <xf numFmtId="0" fontId="155" fillId="6" borderId="0" xfId="0" applyFont="1" applyFill="1" applyAlignment="1">
      <alignment horizontal="left" vertical="top" wrapText="1"/>
    </xf>
    <xf numFmtId="0" fontId="8" fillId="0" borderId="0" xfId="1" applyAlignment="1" applyProtection="1">
      <alignment horizontal="center" vertical="center" wrapText="1"/>
    </xf>
    <xf numFmtId="0" fontId="10" fillId="7" borderId="148" xfId="17" applyFont="1" applyFill="1" applyBorder="1" applyAlignment="1">
      <alignment horizontal="left" vertical="center" wrapText="1"/>
    </xf>
    <xf numFmtId="0" fontId="10" fillId="7" borderId="145" xfId="17" applyFont="1" applyFill="1" applyBorder="1" applyAlignment="1">
      <alignment horizontal="left" vertical="center" wrapText="1"/>
    </xf>
    <xf numFmtId="0" fontId="10" fillId="7" borderId="149" xfId="17" applyFont="1" applyFill="1" applyBorder="1" applyAlignment="1">
      <alignment horizontal="left" vertical="center" wrapText="1"/>
    </xf>
    <xf numFmtId="0" fontId="37" fillId="22" borderId="183" xfId="17" applyFont="1" applyFill="1" applyBorder="1" applyAlignment="1">
      <alignment horizontal="left" vertical="top" wrapText="1"/>
    </xf>
    <xf numFmtId="0" fontId="37" fillId="22" borderId="184" xfId="17" applyFont="1" applyFill="1" applyBorder="1" applyAlignment="1">
      <alignment horizontal="left" vertical="top" wrapText="1"/>
    </xf>
    <xf numFmtId="0" fontId="37" fillId="22" borderId="185" xfId="17" applyFont="1" applyFill="1" applyBorder="1" applyAlignment="1">
      <alignment horizontal="left" vertical="top" wrapText="1"/>
    </xf>
    <xf numFmtId="0" fontId="50" fillId="0" borderId="49" xfId="17" applyFont="1" applyBorder="1" applyAlignment="1">
      <alignment horizontal="center" vertical="center"/>
    </xf>
    <xf numFmtId="0" fontId="50" fillId="0" borderId="50" xfId="17" applyFont="1" applyBorder="1" applyAlignment="1">
      <alignment horizontal="center" vertical="center"/>
    </xf>
    <xf numFmtId="0" fontId="50" fillId="0" borderId="51" xfId="17" applyFont="1" applyBorder="1" applyAlignment="1">
      <alignment horizontal="center" vertical="center"/>
    </xf>
    <xf numFmtId="0" fontId="1" fillId="0" borderId="77" xfId="17" applyBorder="1" applyAlignment="1">
      <alignment horizontal="center" vertical="center"/>
    </xf>
    <xf numFmtId="0" fontId="1" fillId="0" borderId="78" xfId="17" applyBorder="1" applyAlignment="1">
      <alignment horizontal="center" vertical="center"/>
    </xf>
    <xf numFmtId="0" fontId="1" fillId="0" borderId="79" xfId="17" applyBorder="1" applyAlignment="1">
      <alignment horizontal="center" vertical="center"/>
    </xf>
    <xf numFmtId="0" fontId="38" fillId="0" borderId="80" xfId="17" applyFont="1" applyBorder="1" applyAlignment="1">
      <alignment horizontal="center" vertical="center" wrapText="1"/>
    </xf>
    <xf numFmtId="0" fontId="38" fillId="0" borderId="45" xfId="17" applyFont="1" applyBorder="1" applyAlignment="1">
      <alignment horizontal="center" vertical="center" wrapText="1"/>
    </xf>
    <xf numFmtId="0" fontId="34" fillId="19" borderId="0" xfId="17" applyFont="1" applyFill="1" applyAlignment="1">
      <alignment horizontal="center" vertical="center"/>
    </xf>
    <xf numFmtId="179" fontId="11" fillId="0" borderId="81" xfId="17" applyNumberFormat="1" applyFont="1" applyBorder="1" applyAlignment="1">
      <alignment horizontal="center" vertical="center" shrinkToFit="1"/>
    </xf>
    <xf numFmtId="179" fontId="11" fillId="0" borderId="82" xfId="17" applyNumberFormat="1" applyFont="1" applyBorder="1" applyAlignment="1">
      <alignment horizontal="center" vertical="center" shrinkToFit="1"/>
    </xf>
    <xf numFmtId="0" fontId="48" fillId="0" borderId="83" xfId="17" applyFont="1" applyBorder="1" applyAlignment="1">
      <alignment horizontal="center" vertical="center"/>
    </xf>
    <xf numFmtId="0" fontId="48" fillId="0" borderId="84" xfId="17" applyFont="1" applyBorder="1" applyAlignment="1">
      <alignment horizontal="center" vertical="center"/>
    </xf>
    <xf numFmtId="0" fontId="37" fillId="12" borderId="85" xfId="18" applyFont="1" applyFill="1" applyBorder="1" applyAlignment="1">
      <alignment horizontal="center" vertical="center"/>
    </xf>
    <xf numFmtId="0" fontId="37" fillId="12" borderId="86" xfId="18" applyFont="1" applyFill="1" applyBorder="1" applyAlignment="1">
      <alignment horizontal="center" vertical="center"/>
    </xf>
    <xf numFmtId="0" fontId="12" fillId="0" borderId="136" xfId="17" applyFont="1" applyBorder="1" applyAlignment="1">
      <alignment horizontal="center" vertical="center" wrapText="1"/>
    </xf>
    <xf numFmtId="0" fontId="12" fillId="0" borderId="137" xfId="17" applyFont="1" applyBorder="1" applyAlignment="1">
      <alignment horizontal="center" vertical="center" wrapText="1"/>
    </xf>
    <xf numFmtId="0" fontId="12" fillId="0" borderId="138" xfId="17" applyFont="1" applyBorder="1" applyAlignment="1">
      <alignment horizontal="center" vertical="center" wrapText="1"/>
    </xf>
    <xf numFmtId="0" fontId="55" fillId="0" borderId="140" xfId="17" applyFont="1" applyBorder="1" applyAlignment="1">
      <alignment horizontal="center" vertical="center"/>
    </xf>
    <xf numFmtId="0" fontId="55" fillId="0" borderId="141" xfId="17" applyFont="1" applyBorder="1" applyAlignment="1">
      <alignment horizontal="center" vertical="center"/>
    </xf>
    <xf numFmtId="0" fontId="55" fillId="0" borderId="142" xfId="17" applyFont="1" applyBorder="1" applyAlignment="1">
      <alignment horizontal="center" vertical="center"/>
    </xf>
    <xf numFmtId="0" fontId="162" fillId="22" borderId="183" xfId="17" applyFont="1" applyFill="1" applyBorder="1" applyAlignment="1">
      <alignment horizontal="left" vertical="top" wrapText="1"/>
    </xf>
    <xf numFmtId="0" fontId="162" fillId="22" borderId="184" xfId="17" applyFont="1" applyFill="1" applyBorder="1" applyAlignment="1">
      <alignment horizontal="left" vertical="top" wrapText="1"/>
    </xf>
    <xf numFmtId="0" fontId="162" fillId="22" borderId="185" xfId="17" applyFont="1" applyFill="1" applyBorder="1" applyAlignment="1">
      <alignment horizontal="left" vertical="top" wrapText="1"/>
    </xf>
    <xf numFmtId="0" fontId="37" fillId="24" borderId="183" xfId="17" applyFont="1" applyFill="1" applyBorder="1" applyAlignment="1">
      <alignment horizontal="left" vertical="top" wrapText="1"/>
    </xf>
    <xf numFmtId="0" fontId="37" fillId="24" borderId="184" xfId="17" applyFont="1" applyFill="1" applyBorder="1" applyAlignment="1">
      <alignment horizontal="left" vertical="top" wrapText="1"/>
    </xf>
    <xf numFmtId="0" fontId="37" fillId="24" borderId="185" xfId="17" applyFont="1" applyFill="1" applyBorder="1" applyAlignment="1">
      <alignment horizontal="left" vertical="top" wrapText="1"/>
    </xf>
    <xf numFmtId="0" fontId="13" fillId="22" borderId="183" xfId="17" applyFont="1" applyFill="1" applyBorder="1" applyAlignment="1">
      <alignment horizontal="left" vertical="top" wrapText="1"/>
    </xf>
    <xf numFmtId="0" fontId="13" fillId="22" borderId="184" xfId="17" applyFont="1" applyFill="1" applyBorder="1" applyAlignment="1">
      <alignment horizontal="left" vertical="top" wrapText="1"/>
    </xf>
    <xf numFmtId="0" fontId="13" fillId="22" borderId="185" xfId="17" applyFont="1" applyFill="1" applyBorder="1" applyAlignment="1">
      <alignment horizontal="left" vertical="top" wrapText="1"/>
    </xf>
    <xf numFmtId="0" fontId="13" fillId="22" borderId="183" xfId="2" applyFont="1" applyFill="1" applyBorder="1" applyAlignment="1">
      <alignment horizontal="left" vertical="top" wrapText="1"/>
    </xf>
    <xf numFmtId="0" fontId="13" fillId="22" borderId="184" xfId="2" applyFont="1" applyFill="1" applyBorder="1" applyAlignment="1">
      <alignment horizontal="left" vertical="top" wrapText="1"/>
    </xf>
    <xf numFmtId="0" fontId="13" fillId="22" borderId="185" xfId="2" applyFont="1" applyFill="1" applyBorder="1" applyAlignment="1">
      <alignment horizontal="left" vertical="top" wrapText="1"/>
    </xf>
    <xf numFmtId="0" fontId="60" fillId="14" borderId="59" xfId="17" applyFont="1" applyFill="1" applyBorder="1" applyAlignment="1">
      <alignment horizontal="right" vertical="center" wrapText="1"/>
    </xf>
    <xf numFmtId="0" fontId="61" fillId="14" borderId="59" xfId="0" applyFont="1" applyFill="1" applyBorder="1" applyAlignment="1">
      <alignment horizontal="right" vertical="center"/>
    </xf>
    <xf numFmtId="0" fontId="0" fillId="14" borderId="59" xfId="0" applyFill="1" applyBorder="1" applyAlignment="1">
      <alignment horizontal="right" vertical="center"/>
    </xf>
    <xf numFmtId="180" fontId="60" fillId="14" borderId="59" xfId="17" applyNumberFormat="1" applyFont="1" applyFill="1" applyBorder="1" applyAlignment="1">
      <alignment horizontal="center" vertical="center" wrapText="1"/>
    </xf>
    <xf numFmtId="180" fontId="0" fillId="14" borderId="59" xfId="0" applyNumberFormat="1" applyFill="1" applyBorder="1" applyAlignment="1">
      <alignment horizontal="center" vertical="center" wrapText="1"/>
    </xf>
    <xf numFmtId="0" fontId="62" fillId="15" borderId="60" xfId="17" applyFont="1" applyFill="1" applyBorder="1" applyAlignment="1">
      <alignment horizontal="center" vertical="center" wrapText="1"/>
    </xf>
    <xf numFmtId="0" fontId="63" fillId="15" borderId="60" xfId="0" applyFont="1" applyFill="1" applyBorder="1" applyAlignment="1">
      <alignment horizontal="center" vertical="center"/>
    </xf>
    <xf numFmtId="0" fontId="62" fillId="11" borderId="60" xfId="0" applyFont="1" applyFill="1" applyBorder="1" applyAlignment="1">
      <alignment horizontal="center" vertical="center"/>
    </xf>
    <xf numFmtId="0" fontId="65" fillId="11" borderId="60" xfId="0" applyFont="1" applyFill="1" applyBorder="1" applyAlignment="1">
      <alignment horizontal="center" vertical="center"/>
    </xf>
    <xf numFmtId="0" fontId="67" fillId="21" borderId="122" xfId="16" applyFont="1" applyFill="1" applyBorder="1" applyAlignment="1">
      <alignment horizontal="center" vertical="center"/>
    </xf>
    <xf numFmtId="0" fontId="67" fillId="21" borderId="127" xfId="16" applyFont="1" applyFill="1" applyBorder="1" applyAlignment="1">
      <alignment horizontal="center" vertical="center"/>
    </xf>
    <xf numFmtId="0" fontId="67" fillId="21" borderId="129" xfId="16" applyFont="1" applyFill="1" applyBorder="1" applyAlignment="1">
      <alignment horizontal="center" vertical="center"/>
    </xf>
    <xf numFmtId="0" fontId="68" fillId="2" borderId="123" xfId="16" applyFont="1" applyFill="1" applyBorder="1" applyAlignment="1">
      <alignment vertical="center" wrapText="1"/>
    </xf>
    <xf numFmtId="0" fontId="68" fillId="2" borderId="124" xfId="16" applyFont="1" applyFill="1" applyBorder="1" applyAlignment="1">
      <alignment vertical="center" wrapText="1"/>
    </xf>
    <xf numFmtId="0" fontId="68" fillId="2" borderId="125" xfId="16" applyFont="1" applyFill="1" applyBorder="1" applyAlignment="1">
      <alignment vertical="center" wrapText="1"/>
    </xf>
    <xf numFmtId="0" fontId="68" fillId="2" borderId="101" xfId="16" applyFont="1" applyFill="1" applyBorder="1" applyAlignment="1">
      <alignment vertical="center" wrapText="1"/>
    </xf>
    <xf numFmtId="0" fontId="68" fillId="2" borderId="0" xfId="16" applyFont="1" applyFill="1" applyAlignment="1">
      <alignment vertical="center" wrapText="1"/>
    </xf>
    <xf numFmtId="0" fontId="68" fillId="2" borderId="102" xfId="16" applyFont="1" applyFill="1" applyBorder="1" applyAlignment="1">
      <alignment vertical="center" wrapText="1"/>
    </xf>
    <xf numFmtId="0" fontId="68" fillId="2" borderId="130" xfId="16" applyFont="1" applyFill="1" applyBorder="1" applyAlignment="1">
      <alignment vertical="center" wrapText="1"/>
    </xf>
    <xf numFmtId="0" fontId="68" fillId="2" borderId="131" xfId="16" applyFont="1" applyFill="1" applyBorder="1" applyAlignment="1">
      <alignment vertical="center" wrapText="1"/>
    </xf>
    <xf numFmtId="0" fontId="68" fillId="2" borderId="132" xfId="16" applyFont="1" applyFill="1" applyBorder="1" applyAlignment="1">
      <alignment vertical="center" wrapText="1"/>
    </xf>
    <xf numFmtId="0" fontId="68" fillId="2" borderId="123" xfId="16" applyFont="1" applyFill="1" applyBorder="1" applyAlignment="1">
      <alignment horizontal="left" vertical="center" wrapText="1"/>
    </xf>
    <xf numFmtId="0" fontId="68" fillId="2" borderId="124" xfId="16" applyFont="1" applyFill="1" applyBorder="1" applyAlignment="1">
      <alignment horizontal="left" vertical="center" wrapText="1"/>
    </xf>
    <xf numFmtId="0" fontId="68" fillId="2" borderId="126" xfId="16" applyFont="1" applyFill="1" applyBorder="1" applyAlignment="1">
      <alignment horizontal="left" vertical="center" wrapText="1"/>
    </xf>
    <xf numFmtId="0" fontId="68" fillId="2" borderId="101"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28" xfId="16" applyFont="1" applyFill="1" applyBorder="1" applyAlignment="1">
      <alignment horizontal="left" vertical="center" wrapText="1"/>
    </xf>
    <xf numFmtId="0" fontId="68" fillId="2" borderId="130" xfId="16" applyFont="1" applyFill="1" applyBorder="1" applyAlignment="1">
      <alignment horizontal="left" vertical="center" wrapText="1"/>
    </xf>
    <xf numFmtId="0" fontId="68" fillId="2" borderId="131" xfId="16" applyFont="1" applyFill="1" applyBorder="1" applyAlignment="1">
      <alignment horizontal="left" vertical="center" wrapText="1"/>
    </xf>
    <xf numFmtId="0" fontId="68" fillId="2" borderId="133" xfId="16" applyFont="1" applyFill="1" applyBorder="1" applyAlignment="1">
      <alignment horizontal="left" vertical="center" wrapText="1"/>
    </xf>
    <xf numFmtId="0" fontId="7" fillId="6" borderId="37" xfId="17" applyFont="1" applyFill="1" applyBorder="1" applyAlignment="1">
      <alignment horizontal="center" vertical="center" wrapText="1"/>
    </xf>
    <xf numFmtId="0" fontId="60" fillId="31" borderId="73" xfId="17" applyFont="1" applyFill="1" applyBorder="1" applyAlignment="1">
      <alignment horizontal="center" vertical="center" wrapText="1"/>
    </xf>
    <xf numFmtId="0" fontId="58" fillId="18" borderId="73" xfId="17" applyFont="1" applyFill="1" applyBorder="1" applyAlignment="1">
      <alignment horizontal="center" vertical="center" wrapText="1"/>
    </xf>
    <xf numFmtId="0" fontId="0" fillId="18" borderId="73" xfId="0" applyFill="1" applyBorder="1" applyAlignment="1">
      <alignment horizontal="center" vertical="center" wrapText="1"/>
    </xf>
    <xf numFmtId="0" fontId="68" fillId="3" borderId="74" xfId="17" applyFont="1" applyFill="1" applyBorder="1" applyAlignment="1">
      <alignment horizontal="center" vertical="center" wrapText="1"/>
    </xf>
    <xf numFmtId="0" fontId="68" fillId="3" borderId="75" xfId="17" applyFont="1" applyFill="1" applyBorder="1" applyAlignment="1">
      <alignment horizontal="center" vertical="center" wrapText="1"/>
    </xf>
    <xf numFmtId="0" fontId="68" fillId="3" borderId="76" xfId="17" applyFont="1" applyFill="1" applyBorder="1" applyAlignment="1">
      <alignment horizontal="center" vertical="center" wrapText="1"/>
    </xf>
    <xf numFmtId="180" fontId="60" fillId="3" borderId="74" xfId="17" applyNumberFormat="1" applyFont="1" applyFill="1" applyBorder="1" applyAlignment="1">
      <alignment horizontal="center" vertical="center" wrapText="1"/>
    </xf>
    <xf numFmtId="180" fontId="60" fillId="3" borderId="76" xfId="17" applyNumberFormat="1" applyFont="1" applyFill="1" applyBorder="1" applyAlignment="1">
      <alignment horizontal="center" vertical="center" wrapText="1"/>
    </xf>
    <xf numFmtId="0" fontId="37" fillId="0" borderId="183" xfId="17" applyFont="1" applyBorder="1" applyAlignment="1">
      <alignment horizontal="left" vertical="top" wrapText="1"/>
    </xf>
    <xf numFmtId="0" fontId="37" fillId="0" borderId="184" xfId="17" applyFont="1" applyBorder="1" applyAlignment="1">
      <alignment horizontal="left" vertical="top" wrapText="1"/>
    </xf>
    <xf numFmtId="0" fontId="37" fillId="0" borderId="185" xfId="17" applyFont="1" applyBorder="1" applyAlignment="1">
      <alignment horizontal="left" vertical="top" wrapText="1"/>
    </xf>
    <xf numFmtId="0" fontId="120" fillId="22" borderId="183" xfId="2" applyFont="1" applyFill="1" applyBorder="1" applyAlignment="1">
      <alignment horizontal="left" vertical="top" wrapText="1"/>
    </xf>
    <xf numFmtId="0" fontId="120" fillId="22" borderId="184" xfId="2" applyFont="1" applyFill="1" applyBorder="1" applyAlignment="1">
      <alignment horizontal="left" vertical="top" wrapText="1"/>
    </xf>
    <xf numFmtId="0" fontId="120" fillId="22" borderId="185" xfId="2" applyFont="1" applyFill="1" applyBorder="1" applyAlignment="1">
      <alignment horizontal="left" vertical="top" wrapText="1"/>
    </xf>
    <xf numFmtId="0" fontId="13" fillId="22" borderId="183" xfId="2" applyFont="1" applyFill="1" applyBorder="1" applyAlignment="1">
      <alignment horizontal="center" vertical="center" wrapText="1"/>
    </xf>
    <xf numFmtId="0" fontId="13" fillId="22" borderId="184" xfId="2" applyFont="1" applyFill="1" applyBorder="1" applyAlignment="1">
      <alignment horizontal="center" vertical="center" wrapText="1"/>
    </xf>
    <xf numFmtId="0" fontId="13" fillId="22" borderId="185" xfId="2" applyFont="1" applyFill="1" applyBorder="1" applyAlignment="1">
      <alignment horizontal="center" vertical="center" wrapText="1"/>
    </xf>
    <xf numFmtId="0" fontId="13" fillId="26" borderId="0" xfId="2" applyFont="1" applyFill="1" applyAlignment="1">
      <alignment horizontal="left" vertical="center" wrapText="1" indent="1"/>
    </xf>
    <xf numFmtId="0" fontId="35" fillId="26" borderId="0" xfId="2" applyFont="1" applyFill="1" applyAlignment="1">
      <alignment horizontal="left" vertical="center" wrapText="1" indent="1"/>
    </xf>
    <xf numFmtId="0" fontId="150" fillId="50" borderId="116" xfId="1" applyFont="1" applyFill="1" applyBorder="1" applyAlignment="1" applyProtection="1">
      <alignment horizontal="left" vertical="top" wrapText="1"/>
    </xf>
    <xf numFmtId="0" fontId="51" fillId="50" borderId="117" xfId="4" applyFont="1" applyFill="1" applyBorder="1" applyAlignment="1">
      <alignment horizontal="left" vertical="top" wrapText="1"/>
    </xf>
    <xf numFmtId="0" fontId="51" fillId="50" borderId="118" xfId="4" applyFont="1" applyFill="1" applyBorder="1" applyAlignment="1">
      <alignment horizontal="left" vertical="top" wrapText="1"/>
    </xf>
    <xf numFmtId="0" fontId="51" fillId="50" borderId="101" xfId="4" applyFont="1" applyFill="1" applyBorder="1" applyAlignment="1">
      <alignment horizontal="left" vertical="top" wrapText="1"/>
    </xf>
    <xf numFmtId="0" fontId="51" fillId="50" borderId="0" xfId="4" applyFont="1" applyFill="1" applyAlignment="1">
      <alignment horizontal="left" vertical="top" wrapText="1"/>
    </xf>
    <xf numFmtId="0" fontId="51" fillId="50" borderId="102" xfId="4" applyFont="1" applyFill="1" applyBorder="1" applyAlignment="1">
      <alignment horizontal="left" vertical="top" wrapText="1"/>
    </xf>
    <xf numFmtId="0" fontId="51" fillId="50" borderId="234" xfId="4" applyFont="1" applyFill="1" applyBorder="1" applyAlignment="1">
      <alignment horizontal="left" vertical="top" wrapText="1"/>
    </xf>
    <xf numFmtId="0" fontId="51" fillId="50" borderId="119" xfId="4" applyFont="1" applyFill="1" applyBorder="1" applyAlignment="1">
      <alignment horizontal="left" vertical="top" wrapText="1"/>
    </xf>
    <xf numFmtId="0" fontId="51" fillId="50" borderId="235" xfId="4" applyFont="1" applyFill="1" applyBorder="1" applyAlignment="1">
      <alignment horizontal="left" vertical="top" wrapText="1"/>
    </xf>
    <xf numFmtId="0" fontId="200" fillId="48" borderId="0" xfId="2" applyFont="1" applyFill="1" applyAlignment="1">
      <alignment horizontal="center" vertical="center"/>
    </xf>
    <xf numFmtId="0" fontId="6" fillId="0" borderId="0" xfId="2">
      <alignment vertical="center"/>
    </xf>
    <xf numFmtId="0" fontId="21" fillId="24" borderId="0" xfId="2" applyFont="1" applyFill="1" applyAlignment="1">
      <alignment horizontal="center" vertical="center" wrapText="1"/>
    </xf>
    <xf numFmtId="0" fontId="213" fillId="0" borderId="0" xfId="2" applyFont="1" applyAlignment="1">
      <alignment horizontal="center" vertical="center"/>
    </xf>
    <xf numFmtId="0" fontId="6" fillId="0" borderId="0" xfId="2" applyAlignment="1">
      <alignment horizontal="center" vertical="center"/>
    </xf>
    <xf numFmtId="0" fontId="214" fillId="10" borderId="0" xfId="2" applyFont="1" applyFill="1" applyAlignment="1">
      <alignment horizontal="center" vertical="center"/>
    </xf>
    <xf numFmtId="0" fontId="21" fillId="10" borderId="0" xfId="2" applyFont="1" applyFill="1" applyAlignment="1">
      <alignment horizontal="center" vertical="center"/>
    </xf>
    <xf numFmtId="0" fontId="215" fillId="10" borderId="0" xfId="2" applyFont="1" applyFill="1" applyAlignment="1">
      <alignment horizontal="center" vertical="center" wrapText="1"/>
    </xf>
    <xf numFmtId="0" fontId="215" fillId="10" borderId="0" xfId="2" applyFont="1" applyFill="1" applyAlignment="1">
      <alignment horizontal="center" vertical="center"/>
    </xf>
    <xf numFmtId="0" fontId="221" fillId="3" borderId="0" xfId="2" applyFont="1" applyFill="1" applyAlignment="1">
      <alignment horizontal="center" vertical="center" wrapText="1"/>
    </xf>
    <xf numFmtId="0" fontId="104" fillId="22" borderId="0" xfId="0" applyFont="1" applyFill="1" applyAlignment="1">
      <alignment horizontal="left" vertical="center"/>
    </xf>
    <xf numFmtId="0" fontId="79" fillId="0" borderId="112" xfId="0" applyFont="1" applyBorder="1" applyAlignment="1">
      <alignment horizontal="left" vertical="center"/>
    </xf>
    <xf numFmtId="0" fontId="79" fillId="22" borderId="112" xfId="0" applyFont="1" applyFill="1" applyBorder="1" applyAlignment="1">
      <alignment horizontal="left" vertical="center"/>
    </xf>
    <xf numFmtId="0" fontId="143" fillId="22" borderId="0" xfId="0" applyFont="1" applyFill="1" applyAlignment="1">
      <alignment horizontal="left" vertical="top" wrapText="1"/>
    </xf>
    <xf numFmtId="0" fontId="105" fillId="33" borderId="0" xfId="0" applyFont="1" applyFill="1" applyAlignment="1">
      <alignment horizontal="left" vertical="center" wrapText="1"/>
    </xf>
    <xf numFmtId="0" fontId="79" fillId="25" borderId="113" xfId="0" applyFont="1" applyFill="1" applyBorder="1" applyAlignment="1">
      <alignment horizontal="left" vertical="center"/>
    </xf>
    <xf numFmtId="0" fontId="79" fillId="25" borderId="114" xfId="0" applyFont="1" applyFill="1" applyBorder="1" applyAlignment="1">
      <alignment horizontal="left" vertical="center"/>
    </xf>
    <xf numFmtId="0" fontId="79" fillId="25" borderId="115" xfId="0" applyFont="1" applyFill="1" applyBorder="1" applyAlignment="1">
      <alignment horizontal="left" vertical="center"/>
    </xf>
    <xf numFmtId="0" fontId="107" fillId="26" borderId="113" xfId="0" applyFont="1" applyFill="1" applyBorder="1" applyAlignment="1">
      <alignment horizontal="left" vertical="center"/>
    </xf>
    <xf numFmtId="0" fontId="107" fillId="26" borderId="114" xfId="0" applyFont="1" applyFill="1" applyBorder="1" applyAlignment="1">
      <alignment horizontal="left" vertical="center"/>
    </xf>
    <xf numFmtId="0" fontId="107" fillId="26" borderId="115" xfId="0" applyFont="1" applyFill="1" applyBorder="1" applyAlignment="1">
      <alignment horizontal="left" vertical="center"/>
    </xf>
    <xf numFmtId="0" fontId="79" fillId="25" borderId="116" xfId="0" applyFont="1" applyFill="1" applyBorder="1" applyAlignment="1">
      <alignment horizontal="left" vertical="center"/>
    </xf>
    <xf numFmtId="0" fontId="79" fillId="25" borderId="117" xfId="0" applyFont="1" applyFill="1" applyBorder="1" applyAlignment="1">
      <alignment horizontal="left" vertical="center"/>
    </xf>
    <xf numFmtId="0" fontId="79" fillId="25" borderId="118" xfId="0" applyFont="1" applyFill="1" applyBorder="1" applyAlignment="1">
      <alignment horizontal="left" vertical="center"/>
    </xf>
    <xf numFmtId="0" fontId="79" fillId="25" borderId="121" xfId="0" applyFont="1" applyFill="1" applyBorder="1" applyAlignment="1">
      <alignment horizontal="left" vertical="center"/>
    </xf>
    <xf numFmtId="0" fontId="79" fillId="25" borderId="119" xfId="0" applyFont="1" applyFill="1" applyBorder="1" applyAlignment="1">
      <alignment horizontal="left" vertical="center"/>
    </xf>
    <xf numFmtId="0" fontId="79" fillId="25" borderId="120" xfId="0" applyFont="1" applyFill="1" applyBorder="1" applyAlignment="1">
      <alignment horizontal="left" vertical="center"/>
    </xf>
    <xf numFmtId="0" fontId="81" fillId="0" borderId="110" xfId="0" applyFont="1" applyBorder="1" applyAlignment="1">
      <alignment horizontal="justify" vertical="center" wrapText="1"/>
    </xf>
    <xf numFmtId="0" fontId="81" fillId="0" borderId="111" xfId="0" applyFont="1" applyBorder="1" applyAlignment="1">
      <alignment horizontal="justify" vertical="center" wrapText="1"/>
    </xf>
    <xf numFmtId="0" fontId="79" fillId="0" borderId="110" xfId="0" applyFont="1" applyBorder="1" applyAlignment="1">
      <alignment horizontal="justify" vertical="center" wrapText="1"/>
    </xf>
    <xf numFmtId="0" fontId="79" fillId="0" borderId="111" xfId="0" applyFont="1" applyBorder="1" applyAlignment="1">
      <alignment horizontal="justify" vertical="center" wrapText="1"/>
    </xf>
    <xf numFmtId="0" fontId="150" fillId="27" borderId="0" xfId="0" applyFont="1" applyFill="1" applyAlignment="1">
      <alignment horizontal="center" vertical="top" wrapText="1"/>
    </xf>
    <xf numFmtId="0" fontId="174" fillId="27" borderId="0" xfId="0" applyFont="1" applyFill="1" applyAlignment="1">
      <alignment horizontal="left" vertical="top" wrapText="1"/>
    </xf>
    <xf numFmtId="0" fontId="137" fillId="28" borderId="0" xfId="0" applyFont="1" applyFill="1" applyAlignment="1">
      <alignment horizontal="left" vertical="center" wrapText="1"/>
    </xf>
    <xf numFmtId="0" fontId="134" fillId="26" borderId="0" xfId="0" applyFont="1" applyFill="1" applyAlignment="1">
      <alignment horizontal="left" vertical="center"/>
    </xf>
    <xf numFmtId="0" fontId="135" fillId="26" borderId="0" xfId="1" applyFont="1" applyFill="1" applyBorder="1" applyAlignment="1" applyProtection="1">
      <alignment horizontal="left" vertical="top" wrapText="1"/>
    </xf>
    <xf numFmtId="0" fontId="73" fillId="27" borderId="0" xfId="0" applyFont="1" applyFill="1" applyAlignment="1">
      <alignment horizontal="center" vertical="top" wrapText="1"/>
    </xf>
    <xf numFmtId="0" fontId="174" fillId="27" borderId="0" xfId="0" applyFont="1" applyFill="1" applyAlignment="1">
      <alignment horizontal="right" vertical="top" wrapText="1"/>
    </xf>
    <xf numFmtId="0" fontId="115" fillId="32" borderId="0" xfId="0" applyFont="1" applyFill="1" applyAlignment="1">
      <alignment horizontal="center" vertical="top" wrapText="1"/>
    </xf>
    <xf numFmtId="0" fontId="105" fillId="32" borderId="0" xfId="0" applyFont="1" applyFill="1" applyAlignment="1">
      <alignment horizontal="center" vertical="top" wrapText="1"/>
    </xf>
    <xf numFmtId="0" fontId="131" fillId="36" borderId="0" xfId="0" applyFont="1" applyFill="1" applyAlignment="1">
      <alignment horizontal="left" vertical="top" wrapText="1"/>
    </xf>
    <xf numFmtId="0" fontId="130" fillId="36" borderId="0" xfId="0" applyFont="1" applyFill="1" applyAlignment="1">
      <alignment horizontal="left" vertical="top" wrapText="1"/>
    </xf>
    <xf numFmtId="0" fontId="18" fillId="36" borderId="0" xfId="0" applyFont="1" applyFill="1" applyAlignment="1">
      <alignment horizontal="center" vertical="center"/>
    </xf>
    <xf numFmtId="0" fontId="115" fillId="36" borderId="0" xfId="0" applyFont="1" applyFill="1" applyAlignment="1">
      <alignment horizontal="center" vertical="center"/>
    </xf>
    <xf numFmtId="0" fontId="178" fillId="27" borderId="0" xfId="0" applyFont="1" applyFill="1" applyAlignment="1">
      <alignment horizontal="left" vertical="top" wrapText="1"/>
    </xf>
    <xf numFmtId="0" fontId="178" fillId="27" borderId="0" xfId="0" applyFont="1" applyFill="1" applyAlignment="1">
      <alignment horizontal="center" vertical="top"/>
    </xf>
    <xf numFmtId="14" fontId="108" fillId="24" borderId="204" xfId="1" applyNumberFormat="1" applyFont="1" applyFill="1" applyBorder="1" applyAlignment="1" applyProtection="1">
      <alignment horizontal="center" vertical="center" wrapText="1"/>
    </xf>
    <xf numFmtId="14" fontId="108" fillId="24" borderId="205" xfId="1" applyNumberFormat="1" applyFont="1" applyFill="1" applyBorder="1" applyAlignment="1" applyProtection="1">
      <alignment horizontal="center" vertical="center" wrapText="1"/>
    </xf>
    <xf numFmtId="14" fontId="108" fillId="24" borderId="206" xfId="1" applyNumberFormat="1" applyFont="1" applyFill="1" applyBorder="1" applyAlignment="1" applyProtection="1">
      <alignment horizontal="center" vertical="center" wrapText="1"/>
    </xf>
    <xf numFmtId="14" fontId="108" fillId="24" borderId="174" xfId="1" applyNumberFormat="1" applyFont="1" applyFill="1" applyBorder="1" applyAlignment="1" applyProtection="1">
      <alignment horizontal="center" vertical="center" wrapText="1"/>
    </xf>
    <xf numFmtId="0" fontId="108" fillId="24" borderId="174" xfId="2" applyFont="1" applyFill="1" applyBorder="1" applyAlignment="1">
      <alignment horizontal="center" vertical="center"/>
    </xf>
    <xf numFmtId="0" fontId="108" fillId="0" borderId="207" xfId="2" applyFont="1" applyBorder="1" applyAlignment="1">
      <alignment horizontal="left" vertical="top" wrapText="1"/>
    </xf>
    <xf numFmtId="0" fontId="108" fillId="0" borderId="211" xfId="2" applyFont="1" applyBorder="1" applyAlignment="1">
      <alignment horizontal="left" vertical="top" wrapText="1"/>
    </xf>
    <xf numFmtId="0" fontId="112" fillId="24" borderId="41" xfId="2" applyFont="1" applyFill="1" applyBorder="1" applyAlignment="1">
      <alignment horizontal="center" vertical="center" wrapText="1"/>
    </xf>
    <xf numFmtId="0" fontId="112" fillId="24" borderId="1" xfId="2" applyFont="1" applyFill="1" applyBorder="1" applyAlignment="1">
      <alignment horizontal="center" vertical="center" wrapText="1"/>
    </xf>
    <xf numFmtId="0" fontId="112" fillId="24" borderId="2" xfId="2" applyFont="1" applyFill="1" applyBorder="1" applyAlignment="1">
      <alignment horizontal="center" vertical="center" wrapText="1"/>
    </xf>
    <xf numFmtId="56" fontId="108" fillId="24" borderId="41" xfId="1" applyNumberFormat="1" applyFont="1" applyFill="1" applyBorder="1" applyAlignment="1" applyProtection="1">
      <alignment horizontal="center" vertical="center" wrapText="1"/>
    </xf>
    <xf numFmtId="56" fontId="108" fillId="24" borderId="1" xfId="1" applyNumberFormat="1" applyFont="1" applyFill="1" applyBorder="1" applyAlignment="1" applyProtection="1">
      <alignment horizontal="center" vertical="center" wrapText="1"/>
    </xf>
    <xf numFmtId="56" fontId="108" fillId="24" borderId="2" xfId="1" applyNumberFormat="1" applyFont="1" applyFill="1" applyBorder="1" applyAlignment="1" applyProtection="1">
      <alignment horizontal="center" vertical="center" wrapText="1"/>
    </xf>
    <xf numFmtId="14" fontId="108" fillId="24" borderId="158" xfId="2" applyNumberFormat="1" applyFont="1" applyFill="1" applyBorder="1" applyAlignment="1">
      <alignment horizontal="center" vertical="center" wrapText="1" shrinkToFit="1"/>
    </xf>
    <xf numFmtId="14" fontId="108" fillId="24" borderId="156" xfId="2" applyNumberFormat="1" applyFont="1" applyFill="1" applyBorder="1" applyAlignment="1">
      <alignment horizontal="center" vertical="center" wrapText="1" shrinkToFit="1"/>
    </xf>
    <xf numFmtId="14" fontId="108" fillId="24" borderId="157" xfId="2" applyNumberFormat="1" applyFont="1" applyFill="1" applyBorder="1" applyAlignment="1">
      <alignment horizontal="center" vertical="center" wrapText="1" shrinkToFit="1"/>
    </xf>
    <xf numFmtId="14" fontId="108" fillId="24" borderId="213" xfId="2" applyNumberFormat="1" applyFont="1" applyFill="1" applyBorder="1" applyAlignment="1">
      <alignment horizontal="center" vertical="center" shrinkToFit="1"/>
    </xf>
    <xf numFmtId="14" fontId="108" fillId="24" borderId="1" xfId="2" applyNumberFormat="1" applyFont="1" applyFill="1" applyBorder="1" applyAlignment="1">
      <alignment horizontal="center" vertical="center" shrinkToFit="1"/>
    </xf>
    <xf numFmtId="14" fontId="108" fillId="24" borderId="155" xfId="2" applyNumberFormat="1" applyFont="1" applyFill="1" applyBorder="1" applyAlignment="1">
      <alignment horizontal="center" vertical="center" shrinkToFit="1"/>
    </xf>
    <xf numFmtId="14" fontId="108" fillId="24" borderId="159" xfId="1" applyNumberFormat="1" applyFont="1" applyFill="1" applyBorder="1" applyAlignment="1" applyProtection="1">
      <alignment horizontal="center" vertical="center" wrapText="1" shrinkToFit="1"/>
    </xf>
    <xf numFmtId="14" fontId="108" fillId="24" borderId="161" xfId="1" applyNumberFormat="1" applyFont="1" applyFill="1" applyBorder="1" applyAlignment="1" applyProtection="1">
      <alignment horizontal="center" vertical="center" wrapText="1" shrinkToFit="1"/>
    </xf>
    <xf numFmtId="14" fontId="108" fillId="24" borderId="160" xfId="1" applyNumberFormat="1" applyFont="1" applyFill="1" applyBorder="1" applyAlignment="1" applyProtection="1">
      <alignment horizontal="center" vertical="center" wrapText="1" shrinkToFit="1"/>
    </xf>
    <xf numFmtId="0" fontId="108" fillId="24" borderId="204" xfId="2" applyFont="1" applyFill="1" applyBorder="1" applyAlignment="1">
      <alignment horizontal="center" vertical="center"/>
    </xf>
    <xf numFmtId="0" fontId="108" fillId="24" borderId="178" xfId="2" applyFont="1" applyFill="1" applyBorder="1" applyAlignment="1">
      <alignment horizontal="center" vertical="center"/>
    </xf>
    <xf numFmtId="56" fontId="108" fillId="24" borderId="41" xfId="2" applyNumberFormat="1" applyFont="1" applyFill="1" applyBorder="1" applyAlignment="1">
      <alignment horizontal="center" vertical="center" wrapText="1"/>
    </xf>
    <xf numFmtId="56" fontId="108" fillId="24" borderId="1" xfId="2" applyNumberFormat="1" applyFont="1" applyFill="1" applyBorder="1" applyAlignment="1">
      <alignment horizontal="center" vertical="center" wrapText="1"/>
    </xf>
    <xf numFmtId="56" fontId="108" fillId="24" borderId="155" xfId="2" applyNumberFormat="1" applyFont="1" applyFill="1" applyBorder="1" applyAlignment="1">
      <alignment horizontal="center" vertical="center" wrapText="1"/>
    </xf>
    <xf numFmtId="14" fontId="108" fillId="24" borderId="201" xfId="2" applyNumberFormat="1" applyFont="1" applyFill="1" applyBorder="1" applyAlignment="1">
      <alignment horizontal="center" vertical="center"/>
    </xf>
    <xf numFmtId="14" fontId="108" fillId="24" borderId="202" xfId="2" applyNumberFormat="1" applyFont="1" applyFill="1" applyBorder="1" applyAlignment="1">
      <alignment horizontal="center" vertical="center"/>
    </xf>
    <xf numFmtId="14" fontId="108" fillId="24" borderId="203" xfId="2" applyNumberFormat="1" applyFont="1" applyFill="1" applyBorder="1" applyAlignment="1">
      <alignment horizontal="center" vertical="center"/>
    </xf>
    <xf numFmtId="56" fontId="112" fillId="24" borderId="41" xfId="2" applyNumberFormat="1" applyFont="1" applyFill="1" applyBorder="1" applyAlignment="1">
      <alignment horizontal="center" vertical="center" wrapText="1"/>
    </xf>
    <xf numFmtId="0" fontId="10" fillId="0" borderId="171" xfId="2" applyFont="1" applyBorder="1">
      <alignment vertical="center"/>
    </xf>
    <xf numFmtId="0" fontId="10" fillId="0" borderId="0" xfId="2" applyFont="1" applyAlignment="1">
      <alignment vertical="center" wrapText="1"/>
    </xf>
    <xf numFmtId="0" fontId="10" fillId="0" borderId="0" xfId="2" applyFont="1">
      <alignment vertical="center"/>
    </xf>
    <xf numFmtId="0" fontId="112" fillId="3" borderId="1" xfId="2" applyFont="1" applyFill="1" applyBorder="1" applyAlignment="1">
      <alignment horizontal="center" vertical="center"/>
    </xf>
    <xf numFmtId="0" fontId="112" fillId="3" borderId="2" xfId="2" applyFont="1" applyFill="1" applyBorder="1" applyAlignment="1">
      <alignment horizontal="center" vertical="center"/>
    </xf>
    <xf numFmtId="14" fontId="112" fillId="3" borderId="1" xfId="2" applyNumberFormat="1" applyFont="1" applyFill="1" applyBorder="1" applyAlignment="1">
      <alignment horizontal="center" vertical="center"/>
    </xf>
    <xf numFmtId="14" fontId="112" fillId="3" borderId="2" xfId="2" applyNumberFormat="1" applyFont="1" applyFill="1" applyBorder="1" applyAlignment="1">
      <alignment horizontal="center" vertical="center"/>
    </xf>
    <xf numFmtId="0" fontId="14" fillId="6" borderId="18" xfId="2" applyFont="1" applyFill="1" applyBorder="1" applyAlignment="1">
      <alignment horizontal="left" vertical="center"/>
    </xf>
    <xf numFmtId="0" fontId="14" fillId="6" borderId="4" xfId="2" applyFont="1" applyFill="1" applyBorder="1" applyAlignment="1">
      <alignment horizontal="left" vertical="center"/>
    </xf>
    <xf numFmtId="0" fontId="6" fillId="6" borderId="87" xfId="2" applyFill="1" applyBorder="1">
      <alignment vertical="center"/>
    </xf>
    <xf numFmtId="0" fontId="6" fillId="6" borderId="25" xfId="2" applyFill="1" applyBorder="1">
      <alignment vertical="center"/>
    </xf>
    <xf numFmtId="0" fontId="6" fillId="6" borderId="88" xfId="2" applyFill="1" applyBorder="1">
      <alignment vertical="center"/>
    </xf>
    <xf numFmtId="0" fontId="6" fillId="6" borderId="89" xfId="2" applyFill="1" applyBorder="1">
      <alignment vertical="center"/>
    </xf>
    <xf numFmtId="0" fontId="6" fillId="6" borderId="90" xfId="2" applyFill="1" applyBorder="1">
      <alignment vertical="center"/>
    </xf>
    <xf numFmtId="0" fontId="6" fillId="6" borderId="91" xfId="2" applyFill="1" applyBorder="1">
      <alignment vertical="center"/>
    </xf>
    <xf numFmtId="0" fontId="22" fillId="6" borderId="92" xfId="2" applyFont="1" applyFill="1" applyBorder="1" applyAlignment="1">
      <alignment horizontal="center" vertical="top" wrapText="1"/>
    </xf>
    <xf numFmtId="0" fontId="22" fillId="6" borderId="84" xfId="2" applyFont="1" applyFill="1" applyBorder="1" applyAlignment="1">
      <alignment horizontal="center" vertical="top" wrapText="1"/>
    </xf>
    <xf numFmtId="0" fontId="22" fillId="6" borderId="93" xfId="2" applyFont="1" applyFill="1" applyBorder="1" applyAlignment="1">
      <alignment horizontal="center" vertical="top" wrapText="1"/>
    </xf>
    <xf numFmtId="0" fontId="22" fillId="6" borderId="94" xfId="2" applyFont="1" applyFill="1" applyBorder="1" applyAlignment="1">
      <alignment horizontal="center" vertical="top" wrapText="1"/>
    </xf>
    <xf numFmtId="0" fontId="22" fillId="6" borderId="95" xfId="2" applyFont="1" applyFill="1" applyBorder="1" applyAlignment="1">
      <alignment horizontal="center" vertical="top" wrapText="1"/>
    </xf>
    <xf numFmtId="0" fontId="1" fillId="6" borderId="15" xfId="2" applyFont="1" applyFill="1" applyBorder="1" applyAlignment="1">
      <alignment vertical="top" wrapText="1"/>
    </xf>
    <xf numFmtId="0" fontId="6" fillId="6" borderId="0" xfId="2" applyFill="1" applyAlignment="1">
      <alignment vertical="top" wrapText="1"/>
    </xf>
    <xf numFmtId="0" fontId="6" fillId="6" borderId="16" xfId="2" applyFill="1" applyBorder="1" applyAlignment="1">
      <alignment vertical="top" wrapText="1"/>
    </xf>
    <xf numFmtId="0" fontId="1" fillId="17" borderId="67" xfId="2" applyFont="1" applyFill="1" applyBorder="1" applyAlignment="1">
      <alignment vertical="top" wrapText="1"/>
    </xf>
    <xf numFmtId="0" fontId="6" fillId="0" borderId="63" xfId="2" applyBorder="1" applyAlignment="1">
      <alignment vertical="top" wrapText="1"/>
    </xf>
    <xf numFmtId="0" fontId="69" fillId="0" borderId="0" xfId="1" applyFont="1" applyAlignment="1" applyProtection="1">
      <alignment vertical="center"/>
    </xf>
    <xf numFmtId="0" fontId="6" fillId="29" borderId="55" xfId="2" applyFill="1" applyBorder="1" applyAlignment="1">
      <alignment horizontal="left" vertical="top" wrapText="1"/>
    </xf>
    <xf numFmtId="0" fontId="6" fillId="29" borderId="139" xfId="2" applyFill="1" applyBorder="1" applyAlignment="1">
      <alignment horizontal="left" vertical="top" wrapText="1"/>
    </xf>
    <xf numFmtId="0" fontId="6" fillId="29" borderId="163" xfId="2" applyFill="1" applyBorder="1" applyAlignment="1">
      <alignment horizontal="left" vertical="top" wrapText="1"/>
    </xf>
    <xf numFmtId="0" fontId="1" fillId="38" borderId="55" xfId="2" applyFont="1" applyFill="1" applyBorder="1" applyAlignment="1">
      <alignment horizontal="left" vertical="top" wrapText="1"/>
    </xf>
    <xf numFmtId="0" fontId="1" fillId="38" borderId="66" xfId="2" applyFont="1" applyFill="1" applyBorder="1" applyAlignment="1">
      <alignment horizontal="left" vertical="top" wrapText="1"/>
    </xf>
    <xf numFmtId="0" fontId="8" fillId="38" borderId="139" xfId="1" applyFill="1" applyBorder="1" applyAlignment="1" applyProtection="1">
      <alignment horizontal="left" vertical="top"/>
    </xf>
    <xf numFmtId="0" fontId="6" fillId="38" borderId="162" xfId="2" applyFill="1" applyBorder="1" applyAlignment="1">
      <alignment horizontal="left" vertical="top"/>
    </xf>
    <xf numFmtId="0" fontId="6" fillId="2" borderId="72" xfId="2" applyFill="1" applyBorder="1" applyAlignment="1">
      <alignment vertical="top" wrapText="1"/>
    </xf>
    <xf numFmtId="0" fontId="15" fillId="2" borderId="63" xfId="0" applyFont="1" applyFill="1" applyBorder="1" applyAlignment="1">
      <alignment vertical="top" wrapText="1"/>
    </xf>
    <xf numFmtId="0" fontId="1" fillId="2" borderId="72" xfId="2" applyFont="1" applyFill="1" applyBorder="1" applyAlignment="1">
      <alignment horizontal="left" vertical="top" wrapText="1"/>
    </xf>
    <xf numFmtId="0" fontId="1" fillId="2" borderId="63" xfId="2" applyFont="1" applyFill="1" applyBorder="1" applyAlignment="1">
      <alignment horizontal="left" vertical="top" wrapText="1"/>
    </xf>
    <xf numFmtId="0" fontId="26" fillId="0" borderId="0" xfId="19" applyFont="1" applyAlignment="1">
      <alignment vertical="center" wrapText="1"/>
    </xf>
    <xf numFmtId="0" fontId="28" fillId="24" borderId="99" xfId="2" applyFont="1" applyFill="1" applyBorder="1" applyAlignment="1">
      <alignment horizontal="center" vertical="center" shrinkToFit="1"/>
    </xf>
    <xf numFmtId="0" fontId="18" fillId="24" borderId="29" xfId="2" applyFont="1" applyFill="1" applyBorder="1" applyAlignment="1">
      <alignment horizontal="center" vertical="center" shrinkToFit="1"/>
    </xf>
    <xf numFmtId="0" fontId="18" fillId="24" borderId="100" xfId="2" applyFont="1" applyFill="1" applyBorder="1" applyAlignment="1">
      <alignment horizontal="center" vertical="center" shrinkToFit="1"/>
    </xf>
    <xf numFmtId="0" fontId="192" fillId="22" borderId="99" xfId="2" applyFont="1" applyFill="1" applyBorder="1" applyAlignment="1">
      <alignment horizontal="center" vertical="center" wrapText="1" shrinkToFit="1"/>
    </xf>
    <xf numFmtId="0" fontId="32" fillId="22" borderId="29" xfId="2" applyFont="1" applyFill="1" applyBorder="1" applyAlignment="1">
      <alignment horizontal="center" vertical="center" shrinkToFit="1"/>
    </xf>
    <xf numFmtId="0" fontId="32" fillId="22" borderId="100" xfId="2" applyFont="1" applyFill="1" applyBorder="1" applyAlignment="1">
      <alignment horizontal="center" vertical="center" shrinkToFit="1"/>
    </xf>
    <xf numFmtId="0" fontId="21" fillId="22" borderId="96" xfId="1" applyFont="1" applyFill="1" applyBorder="1" applyAlignment="1" applyProtection="1">
      <alignment vertical="top" wrapText="1"/>
    </xf>
    <xf numFmtId="0" fontId="21" fillId="22" borderId="97" xfId="2" applyFont="1" applyFill="1" applyBorder="1" applyAlignment="1">
      <alignment vertical="top" wrapText="1"/>
    </xf>
    <xf numFmtId="0" fontId="21" fillId="22" borderId="98" xfId="2" applyFont="1" applyFill="1" applyBorder="1" applyAlignment="1">
      <alignment vertical="top" wrapText="1"/>
    </xf>
    <xf numFmtId="0" fontId="21" fillId="39" borderId="96" xfId="1" applyFont="1" applyFill="1" applyBorder="1" applyAlignment="1" applyProtection="1">
      <alignment vertical="top" wrapText="1"/>
    </xf>
    <xf numFmtId="0" fontId="21" fillId="39" borderId="97" xfId="2" applyFont="1" applyFill="1" applyBorder="1" applyAlignment="1">
      <alignment vertical="top" wrapText="1"/>
    </xf>
    <xf numFmtId="0" fontId="21" fillId="39" borderId="98" xfId="2" applyFont="1" applyFill="1" applyBorder="1" applyAlignment="1">
      <alignment vertical="top" wrapText="1"/>
    </xf>
    <xf numFmtId="0" fontId="139" fillId="39" borderId="99" xfId="2" applyFont="1" applyFill="1" applyBorder="1" applyAlignment="1">
      <alignment horizontal="center" vertical="center" wrapText="1" shrinkToFit="1"/>
    </xf>
    <xf numFmtId="0" fontId="32" fillId="39" borderId="29" xfId="2" applyFont="1" applyFill="1" applyBorder="1" applyAlignment="1">
      <alignment horizontal="center" vertical="center" shrinkToFit="1"/>
    </xf>
    <xf numFmtId="0" fontId="32" fillId="39" borderId="100" xfId="2" applyFont="1" applyFill="1" applyBorder="1" applyAlignment="1">
      <alignment horizontal="center" vertical="center" shrinkToFit="1"/>
    </xf>
    <xf numFmtId="0" fontId="109" fillId="22" borderId="165" xfId="1" applyFont="1" applyFill="1" applyBorder="1" applyAlignment="1" applyProtection="1">
      <alignment horizontal="center" vertical="center" wrapText="1" shrinkToFit="1"/>
    </xf>
    <xf numFmtId="0" fontId="28" fillId="22" borderId="166" xfId="2" applyFont="1" applyFill="1" applyBorder="1" applyAlignment="1">
      <alignment horizontal="center" vertical="center" wrapText="1" shrinkToFit="1"/>
    </xf>
    <xf numFmtId="0" fontId="28" fillId="22" borderId="167" xfId="2" applyFont="1" applyFill="1" applyBorder="1" applyAlignment="1">
      <alignment horizontal="center" vertical="center" wrapText="1" shrinkToFit="1"/>
    </xf>
    <xf numFmtId="0" fontId="20" fillId="22" borderId="56" xfId="2" applyFont="1" applyFill="1" applyBorder="1" applyAlignment="1">
      <alignment horizontal="left" vertical="top" wrapText="1" shrinkToFit="1"/>
    </xf>
    <xf numFmtId="0" fontId="20" fillId="22" borderId="57" xfId="2" applyFont="1" applyFill="1" applyBorder="1" applyAlignment="1">
      <alignment horizontal="left" vertical="top" wrapText="1" shrinkToFit="1"/>
    </xf>
    <xf numFmtId="0" fontId="20" fillId="22" borderId="58" xfId="2" applyFont="1" applyFill="1" applyBorder="1" applyAlignment="1">
      <alignment horizontal="left" vertical="top" wrapText="1" shrinkToFit="1"/>
    </xf>
    <xf numFmtId="0" fontId="10" fillId="0" borderId="57" xfId="2" applyFont="1" applyBorder="1">
      <alignment vertical="center"/>
    </xf>
    <xf numFmtId="0" fontId="25" fillId="22" borderId="107" xfId="2" applyFont="1" applyFill="1" applyBorder="1" applyAlignment="1">
      <alignment horizontal="left" vertical="top" wrapText="1"/>
    </xf>
    <xf numFmtId="0" fontId="25" fillId="22" borderId="108" xfId="2" applyFont="1" applyFill="1" applyBorder="1" applyAlignment="1">
      <alignment horizontal="left" vertical="top" wrapText="1"/>
    </xf>
    <xf numFmtId="0" fontId="25" fillId="22" borderId="109" xfId="2" applyFont="1" applyFill="1" applyBorder="1" applyAlignment="1">
      <alignment horizontal="left" vertical="top" wrapText="1"/>
    </xf>
    <xf numFmtId="0" fontId="28" fillId="39" borderId="165" xfId="2" applyFont="1" applyFill="1" applyBorder="1" applyAlignment="1">
      <alignment horizontal="center" vertical="center" wrapText="1" shrinkToFit="1"/>
    </xf>
    <xf numFmtId="0" fontId="28" fillId="39" borderId="166" xfId="2" applyFont="1" applyFill="1" applyBorder="1" applyAlignment="1">
      <alignment horizontal="center" vertical="center" wrapText="1" shrinkToFit="1"/>
    </xf>
    <xf numFmtId="0" fontId="28" fillId="39" borderId="167" xfId="2" applyFont="1" applyFill="1" applyBorder="1" applyAlignment="1">
      <alignment horizontal="center" vertical="center" wrapText="1" shrinkToFit="1"/>
    </xf>
    <xf numFmtId="0" fontId="20" fillId="39" borderId="56" xfId="2" applyFont="1" applyFill="1" applyBorder="1" applyAlignment="1">
      <alignment horizontal="left" vertical="top" wrapText="1" shrinkToFit="1"/>
    </xf>
    <xf numFmtId="0" fontId="20" fillId="39" borderId="57" xfId="2" applyFont="1" applyFill="1" applyBorder="1" applyAlignment="1">
      <alignment horizontal="left" vertical="top" wrapText="1" shrinkToFit="1"/>
    </xf>
    <xf numFmtId="0" fontId="20" fillId="39" borderId="58" xfId="2" applyFont="1" applyFill="1" applyBorder="1" applyAlignment="1">
      <alignment horizontal="left" vertical="top" wrapText="1" shrinkToFit="1"/>
    </xf>
    <xf numFmtId="0" fontId="28" fillId="20" borderId="57" xfId="2" applyFont="1" applyFill="1" applyBorder="1" applyAlignment="1">
      <alignment horizontal="center" vertical="center" shrinkToFit="1"/>
    </xf>
    <xf numFmtId="0" fontId="28" fillId="20" borderId="58" xfId="2" applyFont="1" applyFill="1" applyBorder="1" applyAlignment="1">
      <alignment horizontal="center" vertical="center" shrinkToFit="1"/>
    </xf>
    <xf numFmtId="0" fontId="109" fillId="22" borderId="99" xfId="1" applyFont="1" applyFill="1" applyBorder="1" applyAlignment="1" applyProtection="1">
      <alignment horizontal="center" vertical="center" wrapText="1"/>
    </xf>
    <xf numFmtId="0" fontId="109" fillId="22" borderId="29" xfId="1" applyFont="1" applyFill="1" applyBorder="1" applyAlignment="1" applyProtection="1">
      <alignment horizontal="center" vertical="center" wrapText="1"/>
    </xf>
    <xf numFmtId="0" fontId="109" fillId="22" borderId="100" xfId="1" applyFont="1" applyFill="1" applyBorder="1" applyAlignment="1" applyProtection="1">
      <alignment horizontal="center" vertical="center" wrapText="1"/>
    </xf>
    <xf numFmtId="0" fontId="21" fillId="22" borderId="96" xfId="1" applyFont="1" applyFill="1" applyBorder="1" applyAlignment="1" applyProtection="1">
      <alignment horizontal="left" vertical="top" wrapText="1"/>
    </xf>
    <xf numFmtId="0" fontId="21" fillId="22" borderId="180" xfId="1" applyFont="1" applyFill="1" applyBorder="1" applyAlignment="1" applyProtection="1">
      <alignment horizontal="left" vertical="top" wrapText="1"/>
    </xf>
    <xf numFmtId="0" fontId="21" fillId="22" borderId="181" xfId="1" applyFont="1" applyFill="1" applyBorder="1" applyAlignment="1" applyProtection="1">
      <alignment horizontal="left" vertical="top" wrapTex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FFCC00"/>
      <color rgb="FF3399FF"/>
      <color rgb="FF7BB2F5"/>
      <color rgb="FFFF99FF"/>
      <color rgb="FF6EF729"/>
      <color rgb="FF00CC00"/>
      <color rgb="FF0033CC"/>
      <color rgb="FF66CC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'46　感染症統計'!$A$7</c:f>
              <c:strCache>
                <c:ptCount val="1"/>
                <c:pt idx="0">
                  <c:v>2022年</c:v>
                </c:pt>
              </c:strCache>
            </c:strRef>
          </c:tx>
          <c:spPr>
            <a:ln w="63500" cap="rnd">
              <a:solidFill>
                <a:srgbClr val="FF0000"/>
              </a:solidFill>
              <a:round/>
            </a:ln>
            <a:effectLst/>
          </c:spPr>
          <c:marker>
            <c:symbol val="none"/>
          </c:marker>
          <c:val>
            <c:numRef>
              <c:f>'46　感染症統計'!$B$7:$M$7</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576</c:v>
                </c:pt>
                <c:pt idx="9" formatCode="General">
                  <c:v>325</c:v>
                </c:pt>
                <c:pt idx="10" formatCode="General">
                  <c:v>113</c:v>
                </c:pt>
              </c:numCache>
            </c:numRef>
          </c:val>
          <c:smooth val="0"/>
          <c:extLst>
            <c:ext xmlns:c16="http://schemas.microsoft.com/office/drawing/2014/chart" uri="{C3380CC4-5D6E-409C-BE32-E72D297353CC}">
              <c16:uniqueId val="{00000000-EF25-4824-8530-875CCEE0B185}"/>
            </c:ext>
          </c:extLst>
        </c:ser>
        <c:ser>
          <c:idx val="7"/>
          <c:order val="1"/>
          <c:tx>
            <c:strRef>
              <c:f>'46　感染症統計'!$A$8</c:f>
              <c:strCache>
                <c:ptCount val="1"/>
                <c:pt idx="0">
                  <c:v>2021年</c:v>
                </c:pt>
              </c:strCache>
            </c:strRef>
          </c:tx>
          <c:spPr>
            <a:ln w="25400" cap="rnd">
              <a:solidFill>
                <a:schemeClr val="accent6">
                  <a:lumMod val="75000"/>
                </a:schemeClr>
              </a:solidFill>
              <a:round/>
            </a:ln>
            <a:effectLst/>
          </c:spPr>
          <c:marker>
            <c:symbol val="none"/>
          </c:marker>
          <c:val>
            <c:numRef>
              <c:f>'46　感染症統計'!$B$8:$M$8</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EF25-4824-8530-875CCEE0B185}"/>
            </c:ext>
          </c:extLst>
        </c:ser>
        <c:ser>
          <c:idx val="0"/>
          <c:order val="2"/>
          <c:tx>
            <c:strRef>
              <c:f>'46　感染症統計'!$A$9</c:f>
              <c:strCache>
                <c:ptCount val="1"/>
                <c:pt idx="0">
                  <c:v>2020年</c:v>
                </c:pt>
              </c:strCache>
            </c:strRef>
          </c:tx>
          <c:spPr>
            <a:ln w="19050" cap="rnd">
              <a:solidFill>
                <a:schemeClr val="accent1"/>
              </a:solidFill>
              <a:round/>
            </a:ln>
            <a:effectLst/>
          </c:spPr>
          <c:marker>
            <c:symbol val="none"/>
          </c:marker>
          <c:val>
            <c:numRef>
              <c:f>'46　感染症統計'!$B$9:$M$9</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EF25-4824-8530-875CCEE0B185}"/>
            </c:ext>
          </c:extLst>
        </c:ser>
        <c:ser>
          <c:idx val="1"/>
          <c:order val="3"/>
          <c:tx>
            <c:strRef>
              <c:f>'46　感染症統計'!$A$10</c:f>
              <c:strCache>
                <c:ptCount val="1"/>
                <c:pt idx="0">
                  <c:v>2019年</c:v>
                </c:pt>
              </c:strCache>
            </c:strRef>
          </c:tx>
          <c:spPr>
            <a:ln w="12700" cap="rnd">
              <a:solidFill>
                <a:srgbClr val="FF0066"/>
              </a:solidFill>
              <a:round/>
            </a:ln>
            <a:effectLst/>
          </c:spPr>
          <c:marker>
            <c:symbol val="none"/>
          </c:marker>
          <c:val>
            <c:numRef>
              <c:f>'46　感染症統計'!$B$10:$M$10</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EF25-4824-8530-875CCEE0B185}"/>
            </c:ext>
          </c:extLst>
        </c:ser>
        <c:ser>
          <c:idx val="2"/>
          <c:order val="4"/>
          <c:tx>
            <c:strRef>
              <c:f>'46　感染症統計'!$A$11</c:f>
              <c:strCache>
                <c:ptCount val="1"/>
                <c:pt idx="0">
                  <c:v>2018年</c:v>
                </c:pt>
              </c:strCache>
            </c:strRef>
          </c:tx>
          <c:spPr>
            <a:ln w="12700" cap="rnd">
              <a:solidFill>
                <a:schemeClr val="accent3"/>
              </a:solidFill>
              <a:round/>
            </a:ln>
            <a:effectLst/>
          </c:spPr>
          <c:marker>
            <c:symbol val="none"/>
          </c:marker>
          <c:val>
            <c:numRef>
              <c:f>'46　感染症統計'!$B$11:$M$11</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EF25-4824-8530-875CCEE0B185}"/>
            </c:ext>
          </c:extLst>
        </c:ser>
        <c:ser>
          <c:idx val="3"/>
          <c:order val="5"/>
          <c:tx>
            <c:strRef>
              <c:f>'46　感染症統計'!$A$12</c:f>
              <c:strCache>
                <c:ptCount val="1"/>
                <c:pt idx="0">
                  <c:v>2017年</c:v>
                </c:pt>
              </c:strCache>
            </c:strRef>
          </c:tx>
          <c:spPr>
            <a:ln w="12700" cap="rnd">
              <a:solidFill>
                <a:schemeClr val="accent4"/>
              </a:solidFill>
              <a:round/>
            </a:ln>
            <a:effectLst/>
          </c:spPr>
          <c:marker>
            <c:symbol val="none"/>
          </c:marker>
          <c:val>
            <c:numRef>
              <c:f>'46　感染症統計'!$B$12:$M$12</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5-EF25-4824-8530-875CCEE0B185}"/>
            </c:ext>
          </c:extLst>
        </c:ser>
        <c:ser>
          <c:idx val="4"/>
          <c:order val="6"/>
          <c:tx>
            <c:strRef>
              <c:f>'46　感染症統計'!$A$13</c:f>
              <c:strCache>
                <c:ptCount val="1"/>
                <c:pt idx="0">
                  <c:v>2016年</c:v>
                </c:pt>
              </c:strCache>
            </c:strRef>
          </c:tx>
          <c:spPr>
            <a:ln w="12700" cap="rnd">
              <a:solidFill>
                <a:schemeClr val="accent5"/>
              </a:solidFill>
              <a:round/>
            </a:ln>
            <a:effectLst/>
          </c:spPr>
          <c:marker>
            <c:symbol val="none"/>
          </c:marker>
          <c:val>
            <c:numRef>
              <c:f>'46　感染症統計'!$B$13:$M$13</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6-EF25-4824-8530-875CCEE0B185}"/>
            </c:ext>
          </c:extLst>
        </c:ser>
        <c:ser>
          <c:idx val="5"/>
          <c:order val="7"/>
          <c:tx>
            <c:strRef>
              <c:f>'46　感染症統計'!$A$14</c:f>
              <c:strCache>
                <c:ptCount val="1"/>
                <c:pt idx="0">
                  <c:v>2015年</c:v>
                </c:pt>
              </c:strCache>
            </c:strRef>
          </c:tx>
          <c:spPr>
            <a:ln w="12700" cap="rnd">
              <a:solidFill>
                <a:schemeClr val="accent6"/>
              </a:solidFill>
              <a:round/>
            </a:ln>
            <a:effectLst/>
          </c:spPr>
          <c:marker>
            <c:symbol val="none"/>
          </c:marker>
          <c:val>
            <c:numRef>
              <c:f>'46　感染症統計'!$B$14:$M$14</c:f>
              <c:numCache>
                <c:formatCode>#,##0_ </c:formatCode>
                <c:ptCount val="12"/>
                <c:pt idx="0">
                  <c:v>71</c:v>
                </c:pt>
                <c:pt idx="1">
                  <c:v>97</c:v>
                </c:pt>
                <c:pt idx="2">
                  <c:v>61</c:v>
                </c:pt>
                <c:pt idx="3">
                  <c:v>105</c:v>
                </c:pt>
                <c:pt idx="4">
                  <c:v>198</c:v>
                </c:pt>
                <c:pt idx="5">
                  <c:v>442</c:v>
                </c:pt>
                <c:pt idx="6">
                  <c:v>790</c:v>
                </c:pt>
                <c:pt idx="7" formatCode="General">
                  <c:v>674</c:v>
                </c:pt>
                <c:pt idx="8" formatCode="General">
                  <c:v>594</c:v>
                </c:pt>
                <c:pt idx="9">
                  <c:v>275</c:v>
                </c:pt>
                <c:pt idx="10">
                  <c:v>133</c:v>
                </c:pt>
                <c:pt idx="11">
                  <c:v>108</c:v>
                </c:pt>
              </c:numCache>
            </c:numRef>
          </c:val>
          <c:smooth val="0"/>
          <c:extLst>
            <c:ext xmlns:c16="http://schemas.microsoft.com/office/drawing/2014/chart" uri="{C3380CC4-5D6E-409C-BE32-E72D297353CC}">
              <c16:uniqueId val="{00000007-EF25-4824-8530-875CCEE0B185}"/>
            </c:ext>
          </c:extLst>
        </c:ser>
        <c:dLbls>
          <c:showLegendKey val="0"/>
          <c:showVal val="0"/>
          <c:showCatName val="0"/>
          <c:showSerName val="0"/>
          <c:showPercent val="0"/>
          <c:showBubbleSize val="0"/>
        </c:dLbls>
        <c:smooth val="0"/>
        <c:axId val="473875992"/>
        <c:axId val="473875208"/>
      </c:lineChart>
      <c:catAx>
        <c:axId val="47387599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2831174079629443"/>
          <c:h val="0.6223490617283844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'46　感染症統計'!$P$8</c:f>
              <c:strCache>
                <c:ptCount val="1"/>
                <c:pt idx="0">
                  <c:v>2021年</c:v>
                </c:pt>
              </c:strCache>
            </c:strRef>
          </c:tx>
          <c:spPr>
            <a:ln w="63500" cap="rnd">
              <a:solidFill>
                <a:srgbClr val="FF0000"/>
              </a:solidFill>
              <a:round/>
            </a:ln>
            <a:effectLst/>
          </c:spPr>
          <c:marker>
            <c:symbol val="none"/>
          </c:marker>
          <c:cat>
            <c:numRef>
              <c:f>'46　感染症統計'!$Q$7:$AB$7</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numCache>
            </c:numRef>
          </c:cat>
          <c:val>
            <c:numRef>
              <c:f>'46　感染症統計'!$Q$8:$AB$8</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0-691A-4A61-BF12-3A5977548A2F}"/>
            </c:ext>
          </c:extLst>
        </c:ser>
        <c:ser>
          <c:idx val="7"/>
          <c:order val="1"/>
          <c:tx>
            <c:strRef>
              <c:f>'46　感染症統計'!$P$9</c:f>
              <c:strCache>
                <c:ptCount val="1"/>
                <c:pt idx="0">
                  <c:v>2020年</c:v>
                </c:pt>
              </c:strCache>
            </c:strRef>
          </c:tx>
          <c:spPr>
            <a:ln w="25400" cap="rnd">
              <a:solidFill>
                <a:schemeClr val="accent6">
                  <a:lumMod val="75000"/>
                </a:schemeClr>
              </a:solidFill>
              <a:round/>
            </a:ln>
            <a:effectLst/>
          </c:spPr>
          <c:marker>
            <c:symbol val="none"/>
          </c:marker>
          <c:cat>
            <c:numRef>
              <c:f>'46　感染症統計'!$Q$7:$AB$7</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numCache>
            </c:numRef>
          </c:cat>
          <c:val>
            <c:numRef>
              <c:f>'46　感染症統計'!$Q$9:$AB$9</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1-691A-4A61-BF12-3A5977548A2F}"/>
            </c:ext>
          </c:extLst>
        </c:ser>
        <c:ser>
          <c:idx val="0"/>
          <c:order val="2"/>
          <c:tx>
            <c:strRef>
              <c:f>'46　感染症統計'!$P$10</c:f>
              <c:strCache>
                <c:ptCount val="1"/>
                <c:pt idx="0">
                  <c:v>2019年</c:v>
                </c:pt>
              </c:strCache>
            </c:strRef>
          </c:tx>
          <c:spPr>
            <a:ln w="19050" cap="rnd">
              <a:solidFill>
                <a:schemeClr val="accent1"/>
              </a:solidFill>
              <a:round/>
            </a:ln>
            <a:effectLst/>
          </c:spPr>
          <c:marker>
            <c:symbol val="none"/>
          </c:marker>
          <c:cat>
            <c:numRef>
              <c:f>'46　感染症統計'!$Q$7:$AB$7</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numCache>
            </c:numRef>
          </c:cat>
          <c:val>
            <c:numRef>
              <c:f>'46　感染症統計'!$Q$10:$AB$10</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2-691A-4A61-BF12-3A5977548A2F}"/>
            </c:ext>
          </c:extLst>
        </c:ser>
        <c:ser>
          <c:idx val="1"/>
          <c:order val="3"/>
          <c:tx>
            <c:strRef>
              <c:f>'46　感染症統計'!$P$11</c:f>
              <c:strCache>
                <c:ptCount val="1"/>
                <c:pt idx="0">
                  <c:v>2018年</c:v>
                </c:pt>
              </c:strCache>
            </c:strRef>
          </c:tx>
          <c:spPr>
            <a:ln w="12700" cap="rnd">
              <a:solidFill>
                <a:schemeClr val="accent2"/>
              </a:solidFill>
              <a:round/>
            </a:ln>
            <a:effectLst/>
          </c:spPr>
          <c:marker>
            <c:symbol val="none"/>
          </c:marker>
          <c:cat>
            <c:numRef>
              <c:f>'46　感染症統計'!$Q$7:$AB$7</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numCache>
            </c:numRef>
          </c:cat>
          <c:val>
            <c:numRef>
              <c:f>'46　感染症統計'!$Q$11:$AB$11</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3-691A-4A61-BF12-3A5977548A2F}"/>
            </c:ext>
          </c:extLst>
        </c:ser>
        <c:ser>
          <c:idx val="2"/>
          <c:order val="4"/>
          <c:tx>
            <c:strRef>
              <c:f>'46　感染症統計'!$P$12</c:f>
              <c:strCache>
                <c:ptCount val="1"/>
                <c:pt idx="0">
                  <c:v>2017年</c:v>
                </c:pt>
              </c:strCache>
            </c:strRef>
          </c:tx>
          <c:spPr>
            <a:ln w="12700" cap="rnd">
              <a:solidFill>
                <a:schemeClr val="accent3"/>
              </a:solidFill>
              <a:round/>
            </a:ln>
            <a:effectLst/>
          </c:spPr>
          <c:marker>
            <c:symbol val="none"/>
          </c:marker>
          <c:cat>
            <c:numRef>
              <c:f>'46　感染症統計'!$Q$7:$AB$7</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numCache>
            </c:numRef>
          </c:cat>
          <c:val>
            <c:numRef>
              <c:f>'46　感染症統計'!$Q$12:$AB$12</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4-691A-4A61-BF12-3A5977548A2F}"/>
            </c:ext>
          </c:extLst>
        </c:ser>
        <c:ser>
          <c:idx val="3"/>
          <c:order val="5"/>
          <c:tx>
            <c:strRef>
              <c:f>'46　感染症統計'!$P$13</c:f>
              <c:strCache>
                <c:ptCount val="1"/>
                <c:pt idx="0">
                  <c:v>2016年</c:v>
                </c:pt>
              </c:strCache>
            </c:strRef>
          </c:tx>
          <c:spPr>
            <a:ln w="12700" cap="rnd">
              <a:solidFill>
                <a:schemeClr val="accent4"/>
              </a:solidFill>
              <a:round/>
            </a:ln>
            <a:effectLst/>
          </c:spPr>
          <c:marker>
            <c:symbol val="none"/>
          </c:marker>
          <c:cat>
            <c:numRef>
              <c:f>'46　感染症統計'!$Q$7:$AB$7</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numCache>
            </c:numRef>
          </c:cat>
          <c:val>
            <c:numRef>
              <c:f>'46　感染症統計'!$Q$13:$AB$13</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5-691A-4A61-BF12-3A5977548A2F}"/>
            </c:ext>
          </c:extLst>
        </c:ser>
        <c:ser>
          <c:idx val="4"/>
          <c:order val="6"/>
          <c:tx>
            <c:strRef>
              <c:f>'46　感染症統計'!$P$14</c:f>
              <c:strCache>
                <c:ptCount val="1"/>
                <c:pt idx="0">
                  <c:v>2015年</c:v>
                </c:pt>
              </c:strCache>
            </c:strRef>
          </c:tx>
          <c:spPr>
            <a:ln w="12700" cap="rnd">
              <a:solidFill>
                <a:schemeClr val="accent5"/>
              </a:solidFill>
              <a:round/>
            </a:ln>
            <a:effectLst/>
          </c:spPr>
          <c:marker>
            <c:symbol val="none"/>
          </c:marker>
          <c:cat>
            <c:numRef>
              <c:f>'46　感染症統計'!$Q$7:$AB$7</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numCache>
            </c:numRef>
          </c:cat>
          <c:val>
            <c:numRef>
              <c:f>'46　感染症統計'!$Q$14:$AB$14</c:f>
              <c:numCache>
                <c:formatCode>#,##0_ </c:formatCode>
                <c:ptCount val="12"/>
                <c:pt idx="0">
                  <c:v>7</c:v>
                </c:pt>
                <c:pt idx="1">
                  <c:v>13</c:v>
                </c:pt>
                <c:pt idx="2">
                  <c:v>12</c:v>
                </c:pt>
                <c:pt idx="3">
                  <c:v>11</c:v>
                </c:pt>
                <c:pt idx="4">
                  <c:v>12</c:v>
                </c:pt>
                <c:pt idx="5">
                  <c:v>15</c:v>
                </c:pt>
                <c:pt idx="6">
                  <c:v>20</c:v>
                </c:pt>
                <c:pt idx="7">
                  <c:v>15</c:v>
                </c:pt>
                <c:pt idx="8">
                  <c:v>15</c:v>
                </c:pt>
                <c:pt idx="9">
                  <c:v>20</c:v>
                </c:pt>
                <c:pt idx="10">
                  <c:v>9</c:v>
                </c:pt>
                <c:pt idx="11">
                  <c:v>7</c:v>
                </c:pt>
              </c:numCache>
            </c:numRef>
          </c:val>
          <c:smooth val="0"/>
          <c:extLst>
            <c:ext xmlns:c16="http://schemas.microsoft.com/office/drawing/2014/chart" uri="{C3380CC4-5D6E-409C-BE32-E72D297353CC}">
              <c16:uniqueId val="{00000006-691A-4A61-BF12-3A5977548A2F}"/>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spPr>
        <a:noFill/>
        <a:ln>
          <a:noFill/>
        </a:ln>
        <a:effectLst/>
      </c:spPr>
    </c:plotArea>
    <c:legend>
      <c:legendPos val="b"/>
      <c:layout>
        <c:manualLayout>
          <c:xMode val="edge"/>
          <c:yMode val="edge"/>
          <c:x val="0.85543391131567292"/>
          <c:y val="8.9866993536922485E-2"/>
          <c:w val="0.11916934337491826"/>
          <c:h val="0.730731781641196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3" Type="http://schemas.openxmlformats.org/officeDocument/2006/relationships/image" Target="../media/image5.gif"/><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3" Type="http://schemas.openxmlformats.org/officeDocument/2006/relationships/image" Target="../media/image10.svg"/><Relationship Id="rId7" Type="http://schemas.openxmlformats.org/officeDocument/2006/relationships/image" Target="../media/image14.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13.png"/><Relationship Id="rId5" Type="http://schemas.openxmlformats.org/officeDocument/2006/relationships/image" Target="../media/image12.svg"/><Relationship Id="rId4" Type="http://schemas.openxmlformats.org/officeDocument/2006/relationships/image" Target="../media/image11.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5.png"/></Relationships>
</file>

<file path=xl/drawings/_rels/drawing7.xml.rels><?xml version="1.0" encoding="UTF-8" standalone="yes"?>
<Relationships xmlns="http://schemas.openxmlformats.org/package/2006/relationships"><Relationship Id="rId1" Type="http://schemas.openxmlformats.org/officeDocument/2006/relationships/image" Target="../media/image16.png"/></Relationships>
</file>

<file path=xl/drawings/_rels/drawing8.xml.rels><?xml version="1.0" encoding="UTF-8" standalone="yes"?>
<Relationships xmlns="http://schemas.openxmlformats.org/package/2006/relationships"><Relationship Id="rId1" Type="http://schemas.openxmlformats.org/officeDocument/2006/relationships/image" Target="../media/image17.png"/></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76200</xdr:rowOff>
    </xdr:from>
    <xdr:to>
      <xdr:col>6</xdr:col>
      <xdr:colOff>28575</xdr:colOff>
      <xdr:row>28</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36</xdr:row>
      <xdr:rowOff>0</xdr:rowOff>
    </xdr:from>
    <xdr:to>
      <xdr:col>10</xdr:col>
      <xdr:colOff>47625</xdr:colOff>
      <xdr:row>36</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91439</xdr:colOff>
      <xdr:row>3</xdr:row>
      <xdr:rowOff>121920</xdr:rowOff>
    </xdr:from>
    <xdr:to>
      <xdr:col>18</xdr:col>
      <xdr:colOff>243570</xdr:colOff>
      <xdr:row>28</xdr:row>
      <xdr:rowOff>160020</xdr:rowOff>
    </xdr:to>
    <xdr:pic>
      <xdr:nvPicPr>
        <xdr:cNvPr id="3" name="図 2">
          <a:extLst>
            <a:ext uri="{FF2B5EF4-FFF2-40B4-BE49-F238E27FC236}">
              <a16:creationId xmlns:a16="http://schemas.microsoft.com/office/drawing/2014/main" id="{8855B1D2-DCB4-B1F5-2865-1E8B479AF17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1039" y="769620"/>
          <a:ext cx="9349471" cy="43281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175260</xdr:colOff>
      <xdr:row>18</xdr:row>
      <xdr:rowOff>22860</xdr:rowOff>
    </xdr:to>
    <xdr:pic>
      <xdr:nvPicPr>
        <xdr:cNvPr id="13" name="図 12" descr="感染性胃腸炎患者報告数　直近5シーズン">
          <a:extLst>
            <a:ext uri="{FF2B5EF4-FFF2-40B4-BE49-F238E27FC236}">
              <a16:creationId xmlns:a16="http://schemas.microsoft.com/office/drawing/2014/main" id="{E10275E8-5FAC-E790-069B-58D698D23F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9140" y="990600"/>
          <a:ext cx="7231380" cy="2834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531680</xdr:colOff>
      <xdr:row>9</xdr:row>
      <xdr:rowOff>91419</xdr:rowOff>
    </xdr:from>
    <xdr:to>
      <xdr:col>13</xdr:col>
      <xdr:colOff>350705</xdr:colOff>
      <xdr:row>16</xdr:row>
      <xdr:rowOff>22843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65580" y="1973559"/>
          <a:ext cx="6890385" cy="1104904"/>
          <a:chOff x="15526115" y="3871792"/>
          <a:chExt cx="7163624"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19050" algn="ctr">
            <a:solidFill>
              <a:srgbClr val="FF0000"/>
            </a:solidFill>
            <a:prstDash val="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flipV="1">
            <a:off x="15659576" y="4473705"/>
            <a:ext cx="7030163" cy="23932"/>
          </a:xfrm>
          <a:prstGeom prst="line">
            <a:avLst/>
          </a:prstGeom>
          <a:noFill/>
          <a:ln w="12700" algn="ctr">
            <a:solidFill>
              <a:srgbClr val="00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a:t>
          </a:r>
          <a:r>
            <a:rPr lang="en-US" altLang="ja-JP" sz="1200" b="1" i="0" u="none" strike="noStrike" baseline="0">
              <a:solidFill>
                <a:srgbClr val="FF0000"/>
              </a:solidFill>
              <a:latin typeface="ＭＳ Ｐゴシック"/>
              <a:ea typeface="ＭＳ Ｐゴシック"/>
            </a:rPr>
            <a:t>2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200" b="1" i="0" u="none" strike="noStrike" baseline="0">
              <a:solidFill>
                <a:srgbClr val="FF0000"/>
              </a:solidFill>
              <a:latin typeface="ＭＳ Ｐゴシック"/>
              <a:ea typeface="ＭＳ Ｐゴシック"/>
            </a:rPr>
            <a:t>1)</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3.21</a:t>
          </a: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759922</xdr:colOff>
      <xdr:row>4</xdr:row>
      <xdr:rowOff>38471</xdr:rowOff>
    </xdr:from>
    <xdr:to>
      <xdr:col>12</xdr:col>
      <xdr:colOff>893651</xdr:colOff>
      <xdr:row>7</xdr:row>
      <xdr:rowOff>76383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119062" y="1029071"/>
          <a:ext cx="2457829" cy="594172"/>
        </a:xfrm>
        <a:prstGeom prst="borderCallout2">
          <a:avLst>
            <a:gd name="adj1" fmla="val 101279"/>
            <a:gd name="adj2" fmla="val 51060"/>
            <a:gd name="adj3" fmla="val 210486"/>
            <a:gd name="adj4" fmla="val 51057"/>
            <a:gd name="adj5" fmla="val 310892"/>
            <a:gd name="adj6" fmla="val -104037"/>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散発事故事例の報告例年より一ヵ月早い</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7</xdr:col>
      <xdr:colOff>1821904</xdr:colOff>
      <xdr:row>14</xdr:row>
      <xdr:rowOff>54467</xdr:rowOff>
    </xdr:from>
    <xdr:to>
      <xdr:col>8</xdr:col>
      <xdr:colOff>315922</xdr:colOff>
      <xdr:row>16</xdr:row>
      <xdr:rowOff>18586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6355804" y="2774807"/>
          <a:ext cx="322818" cy="299399"/>
        </a:xfrm>
        <a:prstGeom prst="ellipse">
          <a:avLst/>
        </a:prstGeom>
        <a:noFill/>
        <a:ln w="25400" algn="ctr">
          <a:solidFill>
            <a:srgbClr val="000000"/>
          </a:solidFill>
          <a:round/>
          <a:headEnd/>
          <a:tailEnd/>
        </a:ln>
      </xdr:spPr>
    </xdr:sp>
    <xdr:clientData/>
  </xdr:twoCellAnchor>
  <xdr:twoCellAnchor editAs="oneCell">
    <xdr:from>
      <xdr:col>5</xdr:col>
      <xdr:colOff>76200</xdr:colOff>
      <xdr:row>2</xdr:row>
      <xdr:rowOff>1</xdr:rowOff>
    </xdr:from>
    <xdr:to>
      <xdr:col>7</xdr:col>
      <xdr:colOff>1497</xdr:colOff>
      <xdr:row>16</xdr:row>
      <xdr:rowOff>7621</xdr:rowOff>
    </xdr:to>
    <xdr:pic>
      <xdr:nvPicPr>
        <xdr:cNvPr id="16" name="図 15">
          <a:extLst>
            <a:ext uri="{FF2B5EF4-FFF2-40B4-BE49-F238E27FC236}">
              <a16:creationId xmlns:a16="http://schemas.microsoft.com/office/drawing/2014/main" id="{661BDEDF-2F72-485F-8BAA-F475482FB5BF}"/>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933700" y="548641"/>
          <a:ext cx="1601697" cy="2514600"/>
        </a:xfrm>
        <a:prstGeom prst="rect">
          <a:avLst/>
        </a:prstGeom>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0</xdr:rowOff>
    </xdr:from>
    <xdr:to>
      <xdr:col>3</xdr:col>
      <xdr:colOff>115797</xdr:colOff>
      <xdr:row>16</xdr:row>
      <xdr:rowOff>7620</xdr:rowOff>
    </xdr:to>
    <xdr:pic>
      <xdr:nvPicPr>
        <xdr:cNvPr id="28" name="図 27">
          <a:extLst>
            <a:ext uri="{FF2B5EF4-FFF2-40B4-BE49-F238E27FC236}">
              <a16:creationId xmlns:a16="http://schemas.microsoft.com/office/drawing/2014/main" id="{5AA39A46-D5AF-4312-8085-1AA65E2770E6}"/>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0" y="548640"/>
          <a:ext cx="1601697" cy="2514600"/>
        </a:xfrm>
        <a:prstGeom prst="rect">
          <a:avLst/>
        </a:prstGeom>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240631</xdr:colOff>
      <xdr:row>6</xdr:row>
      <xdr:rowOff>32084</xdr:rowOff>
    </xdr:from>
    <xdr:to>
      <xdr:col>6</xdr:col>
      <xdr:colOff>365641</xdr:colOff>
      <xdr:row>14</xdr:row>
      <xdr:rowOff>29867</xdr:rowOff>
    </xdr:to>
    <xdr:pic>
      <xdr:nvPicPr>
        <xdr:cNvPr id="2" name="図 1">
          <a:extLst>
            <a:ext uri="{FF2B5EF4-FFF2-40B4-BE49-F238E27FC236}">
              <a16:creationId xmlns:a16="http://schemas.microsoft.com/office/drawing/2014/main" id="{527B1B1B-8725-D474-C825-4B2D4F90EA15}"/>
            </a:ext>
          </a:extLst>
        </xdr:cNvPr>
        <xdr:cNvPicPr>
          <a:picLocks noChangeAspect="1"/>
        </xdr:cNvPicPr>
      </xdr:nvPicPr>
      <xdr:blipFill>
        <a:blip xmlns:r="http://schemas.openxmlformats.org/officeDocument/2006/relationships" r:embed="rId1"/>
        <a:stretch>
          <a:fillRect/>
        </a:stretch>
      </xdr:blipFill>
      <xdr:spPr>
        <a:xfrm>
          <a:off x="240631" y="2414337"/>
          <a:ext cx="3269263" cy="2179509"/>
        </a:xfrm>
        <a:prstGeom prst="rect">
          <a:avLst/>
        </a:prstGeom>
      </xdr:spPr>
    </xdr:pic>
    <xdr:clientData/>
  </xdr:twoCellAnchor>
  <xdr:twoCellAnchor editAs="oneCell">
    <xdr:from>
      <xdr:col>6</xdr:col>
      <xdr:colOff>152399</xdr:colOff>
      <xdr:row>14</xdr:row>
      <xdr:rowOff>120316</xdr:rowOff>
    </xdr:from>
    <xdr:to>
      <xdr:col>7</xdr:col>
      <xdr:colOff>264694</xdr:colOff>
      <xdr:row>15</xdr:row>
      <xdr:rowOff>250312</xdr:rowOff>
    </xdr:to>
    <xdr:pic>
      <xdr:nvPicPr>
        <xdr:cNvPr id="4" name="図 3">
          <a:extLst>
            <a:ext uri="{FF2B5EF4-FFF2-40B4-BE49-F238E27FC236}">
              <a16:creationId xmlns:a16="http://schemas.microsoft.com/office/drawing/2014/main" id="{446727A2-4985-CF06-22A9-6159B7343ED8}"/>
            </a:ext>
          </a:extLst>
        </xdr:cNvPr>
        <xdr:cNvPicPr>
          <a:picLocks noChangeAspect="1"/>
        </xdr:cNvPicPr>
      </xdr:nvPicPr>
      <xdr:blipFill>
        <a:blip xmlns:r="http://schemas.openxmlformats.org/officeDocument/2006/relationships" r:embed="rId2"/>
        <a:stretch>
          <a:fillRect/>
        </a:stretch>
      </xdr:blipFill>
      <xdr:spPr>
        <a:xfrm>
          <a:off x="3296652" y="4684295"/>
          <a:ext cx="729916" cy="40271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843280</xdr:colOff>
      <xdr:row>31</xdr:row>
      <xdr:rowOff>20320</xdr:rowOff>
    </xdr:from>
    <xdr:to>
      <xdr:col>11</xdr:col>
      <xdr:colOff>0</xdr:colOff>
      <xdr:row>41</xdr:row>
      <xdr:rowOff>251622</xdr:rowOff>
    </xdr:to>
    <xdr:pic>
      <xdr:nvPicPr>
        <xdr:cNvPr id="4" name="図 3">
          <a:extLst>
            <a:ext uri="{FF2B5EF4-FFF2-40B4-BE49-F238E27FC236}">
              <a16:creationId xmlns:a16="http://schemas.microsoft.com/office/drawing/2014/main" id="{D5953CAE-0815-BCCF-A731-9C2478DD3BF9}"/>
            </a:ext>
          </a:extLst>
        </xdr:cNvPr>
        <xdr:cNvPicPr>
          <a:picLocks noChangeAspect="1"/>
        </xdr:cNvPicPr>
      </xdr:nvPicPr>
      <xdr:blipFill>
        <a:blip xmlns:r="http://schemas.openxmlformats.org/officeDocument/2006/relationships" r:embed="rId1"/>
        <a:stretch>
          <a:fillRect/>
        </a:stretch>
      </xdr:blipFill>
      <xdr:spPr>
        <a:xfrm>
          <a:off x="843280" y="14010640"/>
          <a:ext cx="11531600" cy="2974502"/>
        </a:xfrm>
        <a:prstGeom prst="rect">
          <a:avLst/>
        </a:prstGeom>
      </xdr:spPr>
    </xdr:pic>
    <xdr:clientData/>
  </xdr:twoCellAnchor>
  <xdr:twoCellAnchor>
    <xdr:from>
      <xdr:col>11</xdr:col>
      <xdr:colOff>740411</xdr:colOff>
      <xdr:row>7</xdr:row>
      <xdr:rowOff>78742</xdr:rowOff>
    </xdr:from>
    <xdr:to>
      <xdr:col>13</xdr:col>
      <xdr:colOff>1930400</xdr:colOff>
      <xdr:row>11</xdr:row>
      <xdr:rowOff>121920</xdr:rowOff>
    </xdr:to>
    <xdr:sp macro="" textlink="">
      <xdr:nvSpPr>
        <xdr:cNvPr id="3" name="四角形吹き出し 7">
          <a:extLst>
            <a:ext uri="{FF2B5EF4-FFF2-40B4-BE49-F238E27FC236}">
              <a16:creationId xmlns:a16="http://schemas.microsoft.com/office/drawing/2014/main" id="{4536BC87-42E0-412F-82F9-981865BD05B8}"/>
            </a:ext>
          </a:extLst>
        </xdr:cNvPr>
        <xdr:cNvSpPr/>
      </xdr:nvSpPr>
      <xdr:spPr>
        <a:xfrm>
          <a:off x="13115291" y="8572502"/>
          <a:ext cx="3191509" cy="1059178"/>
        </a:xfrm>
        <a:prstGeom prst="wedgeRectCallout">
          <a:avLst>
            <a:gd name="adj1" fmla="val -44124"/>
            <a:gd name="adj2" fmla="val 69116"/>
          </a:avLst>
        </a:prstGeom>
        <a:solidFill>
          <a:schemeClr val="tx1"/>
        </a:solidFill>
        <a:ln>
          <a:solidFill>
            <a:schemeClr val="accent6">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FFFF00"/>
              </a:solidFill>
            </a:rPr>
            <a:t>世界の感染率は</a:t>
          </a:r>
          <a:r>
            <a:rPr kumimoji="1" lang="en-US" altLang="ja-JP" sz="1400" b="1">
              <a:solidFill>
                <a:srgbClr val="FFFF00"/>
              </a:solidFill>
            </a:rPr>
            <a:t>1.04% :</a:t>
          </a:r>
          <a:r>
            <a:rPr kumimoji="1" lang="ja-JP" altLang="en-US" sz="1400" b="1">
              <a:solidFill>
                <a:srgbClr val="FFFF00"/>
              </a:solidFill>
            </a:rPr>
            <a:t>　</a:t>
          </a:r>
          <a:r>
            <a:rPr kumimoji="1" lang="en-US" altLang="ja-JP" sz="1400" b="1">
              <a:solidFill>
                <a:srgbClr val="FFFF00"/>
              </a:solidFill>
            </a:rPr>
            <a:t>0.0%</a:t>
          </a:r>
          <a:r>
            <a:rPr kumimoji="1" lang="ja-JP" altLang="en-US" sz="1400" b="1">
              <a:solidFill>
                <a:srgbClr val="FFFF00"/>
              </a:solidFill>
            </a:rPr>
            <a:t>増減なし</a:t>
          </a:r>
        </a:p>
        <a:p>
          <a:pPr algn="l"/>
          <a:r>
            <a:rPr kumimoji="1" lang="ja-JP" altLang="en-US" sz="1400" b="1">
              <a:solidFill>
                <a:srgbClr val="FFFF00"/>
              </a:solidFill>
            </a:rPr>
            <a:t>　　　　　　　　　　　　　　　　　　　　　　　　　　　</a:t>
          </a:r>
          <a:r>
            <a:rPr kumimoji="1" lang="en-US" altLang="ja-JP" sz="1100">
              <a:solidFill>
                <a:schemeClr val="bg1"/>
              </a:solidFill>
            </a:rPr>
            <a:t>65</a:t>
          </a:r>
          <a:r>
            <a:rPr kumimoji="1" lang="ja-JP" altLang="en-US" sz="1100">
              <a:solidFill>
                <a:schemeClr val="bg1"/>
              </a:solidFill>
            </a:rPr>
            <a:t>歳以上の高齢者に肺炎発症による重度化リスクが高い　　</a:t>
          </a:r>
          <a:r>
            <a:rPr kumimoji="1" lang="ja-JP" altLang="en-US" sz="1100" b="1">
              <a:solidFill>
                <a:schemeClr val="bg1"/>
              </a:solidFill>
            </a:rPr>
            <a:t>　    </a:t>
          </a:r>
          <a:endParaRPr kumimoji="1" lang="en-US" altLang="ja-JP" sz="1100" b="1">
            <a:solidFill>
              <a:schemeClr val="bg1"/>
            </a:solidFill>
          </a:endParaRPr>
        </a:p>
        <a:p>
          <a:pPr algn="l"/>
          <a:endParaRPr kumimoji="1" lang="ja-JP" altLang="en-US" sz="1400" b="1" i="0" u="sng">
            <a:solidFill>
              <a:srgbClr val="FFFF00"/>
            </a:solidFill>
          </a:endParaRPr>
        </a:p>
        <a:p>
          <a:pPr algn="l"/>
          <a:endParaRPr kumimoji="1" lang="en-US" altLang="ja-JP" sz="1400" b="1" i="0" u="sng">
            <a:solidFill>
              <a:srgbClr val="FFC000"/>
            </a:solidFill>
          </a:endParaRPr>
        </a:p>
        <a:p>
          <a:pPr algn="l"/>
          <a:r>
            <a:rPr kumimoji="1" lang="en-US" altLang="ja-JP" sz="1400" b="1" i="0" u="sng">
              <a:solidFill>
                <a:srgbClr val="FFC000"/>
              </a:solidFill>
            </a:rPr>
            <a:t>)</a:t>
          </a:r>
          <a:endParaRPr kumimoji="1" lang="ja-JP" altLang="en-US" sz="1400" b="1" i="0" u="sng">
            <a:solidFill>
              <a:srgbClr val="FFC000"/>
            </a:solidFill>
          </a:endParaRPr>
        </a:p>
      </xdr:txBody>
    </xdr:sp>
    <xdr:clientData/>
  </xdr:twoCellAnchor>
  <xdr:twoCellAnchor>
    <xdr:from>
      <xdr:col>5</xdr:col>
      <xdr:colOff>558800</xdr:colOff>
      <xdr:row>49</xdr:row>
      <xdr:rowOff>265814</xdr:rowOff>
    </xdr:from>
    <xdr:to>
      <xdr:col>5</xdr:col>
      <xdr:colOff>593651</xdr:colOff>
      <xdr:row>70</xdr:row>
      <xdr:rowOff>101600</xdr:rowOff>
    </xdr:to>
    <xdr:cxnSp macro="">
      <xdr:nvCxnSpPr>
        <xdr:cNvPr id="5" name="直線矢印コネクタ 4">
          <a:extLst>
            <a:ext uri="{FF2B5EF4-FFF2-40B4-BE49-F238E27FC236}">
              <a16:creationId xmlns:a16="http://schemas.microsoft.com/office/drawing/2014/main" id="{38D8CF2F-16BC-4C80-BA5E-A4B32E25EEC4}"/>
            </a:ext>
          </a:extLst>
        </xdr:cNvPr>
        <xdr:cNvCxnSpPr/>
      </xdr:nvCxnSpPr>
      <xdr:spPr>
        <a:xfrm flipH="1">
          <a:off x="6685280" y="26549734"/>
          <a:ext cx="34851" cy="5322186"/>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0</xdr:col>
      <xdr:colOff>828644</xdr:colOff>
      <xdr:row>10</xdr:row>
      <xdr:rowOff>163254</xdr:rowOff>
    </xdr:from>
    <xdr:to>
      <xdr:col>2</xdr:col>
      <xdr:colOff>150627</xdr:colOff>
      <xdr:row>27</xdr:row>
      <xdr:rowOff>265814</xdr:rowOff>
    </xdr:to>
    <xdr:sp macro="" textlink="">
      <xdr:nvSpPr>
        <xdr:cNvPr id="6" name="吹き出し: 四角形 5">
          <a:extLst>
            <a:ext uri="{FF2B5EF4-FFF2-40B4-BE49-F238E27FC236}">
              <a16:creationId xmlns:a16="http://schemas.microsoft.com/office/drawing/2014/main" id="{3CC40751-A841-46FA-96C6-42F7806D92A4}"/>
            </a:ext>
          </a:extLst>
        </xdr:cNvPr>
        <xdr:cNvSpPr/>
      </xdr:nvSpPr>
      <xdr:spPr>
        <a:xfrm>
          <a:off x="828644" y="10780454"/>
          <a:ext cx="1912783" cy="3689040"/>
        </a:xfrm>
        <a:prstGeom prst="wedgeRectCallout">
          <a:avLst>
            <a:gd name="adj1" fmla="val 153383"/>
            <a:gd name="adj2" fmla="val -40876"/>
          </a:avLst>
        </a:prstGeom>
        <a:solidFill>
          <a:schemeClr val="tx1"/>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r>
            <a:rPr kumimoji="1" lang="ja-JP" altLang="en-US" sz="1400" b="1">
              <a:solidFill>
                <a:srgbClr val="FFFF00"/>
              </a:solidFill>
            </a:rPr>
            <a:t>世界の増加率が上昇</a:t>
          </a:r>
        </a:p>
        <a:p>
          <a:pPr algn="l"/>
          <a:endParaRPr kumimoji="1" lang="ja-JP" altLang="en-US" sz="1400" b="1">
            <a:solidFill>
              <a:srgbClr val="FFFF00"/>
            </a:solidFill>
          </a:endParaRPr>
        </a:p>
        <a:p>
          <a:pPr algn="l"/>
          <a:r>
            <a:rPr kumimoji="1" lang="en-US" altLang="ja-JP" sz="1400" b="1">
              <a:solidFill>
                <a:srgbClr val="FFFF00"/>
              </a:solidFill>
            </a:rPr>
            <a:t>o</a:t>
          </a:r>
          <a:r>
            <a:rPr kumimoji="1" lang="ja-JP" altLang="en-US" sz="1400" b="1">
              <a:solidFill>
                <a:srgbClr val="FFFF00"/>
              </a:solidFill>
            </a:rPr>
            <a:t>　</a:t>
          </a:r>
          <a:r>
            <a:rPr kumimoji="1" lang="en-US" altLang="ja-JP" sz="1400" b="1">
              <a:solidFill>
                <a:srgbClr val="FFFF00"/>
              </a:solidFill>
            </a:rPr>
            <a:t>BA5</a:t>
          </a:r>
          <a:r>
            <a:rPr kumimoji="1" lang="ja-JP" altLang="en-US" sz="1400" b="1">
              <a:solidFill>
                <a:srgbClr val="FFFF00"/>
              </a:solidFill>
            </a:rPr>
            <a:t>・</a:t>
          </a:r>
          <a:r>
            <a:rPr kumimoji="1" lang="en-US" altLang="ja-JP" sz="1400" b="1">
              <a:solidFill>
                <a:srgbClr val="FFFF00"/>
              </a:solidFill>
            </a:rPr>
            <a:t>2</a:t>
          </a:r>
        </a:p>
        <a:p>
          <a:pPr algn="l"/>
          <a:r>
            <a:rPr kumimoji="1" lang="ja-JP" altLang="en-US" sz="1400" b="1">
              <a:solidFill>
                <a:srgbClr val="FFFF00"/>
              </a:solidFill>
            </a:rPr>
            <a:t>・　</a:t>
          </a:r>
          <a:r>
            <a:rPr kumimoji="1" lang="en-US" altLang="ja-JP" sz="1400" b="1">
              <a:solidFill>
                <a:srgbClr val="FFFF00"/>
              </a:solidFill>
            </a:rPr>
            <a:t>BQ1.1</a:t>
          </a:r>
          <a:endParaRPr kumimoji="1" lang="ja-JP" altLang="en-US" sz="1400" b="1">
            <a:solidFill>
              <a:srgbClr val="FFFF00"/>
            </a:solidFill>
          </a:endParaRPr>
        </a:p>
        <a:p>
          <a:pPr algn="l"/>
          <a:endParaRPr kumimoji="1" lang="ja-JP" altLang="en-US" sz="1400" b="1">
            <a:solidFill>
              <a:srgbClr val="FFFF00"/>
            </a:solidFill>
          </a:endParaRPr>
        </a:p>
        <a:p>
          <a:pPr algn="l"/>
          <a:endParaRPr kumimoji="1" lang="ja-JP" altLang="en-US" sz="1400" b="1">
            <a:solidFill>
              <a:srgbClr val="FFFF00"/>
            </a:solidFill>
          </a:endParaRPr>
        </a:p>
      </xdr:txBody>
    </xdr:sp>
    <xdr:clientData/>
  </xdr:twoCellAnchor>
  <xdr:twoCellAnchor>
    <xdr:from>
      <xdr:col>1</xdr:col>
      <xdr:colOff>1348740</xdr:colOff>
      <xdr:row>4</xdr:row>
      <xdr:rowOff>1181100</xdr:rowOff>
    </xdr:from>
    <xdr:to>
      <xdr:col>13</xdr:col>
      <xdr:colOff>1402080</xdr:colOff>
      <xdr:row>4</xdr:row>
      <xdr:rowOff>2367280</xdr:rowOff>
    </xdr:to>
    <xdr:sp macro="" textlink="">
      <xdr:nvSpPr>
        <xdr:cNvPr id="10" name="テキスト ボックス 9">
          <a:extLst>
            <a:ext uri="{FF2B5EF4-FFF2-40B4-BE49-F238E27FC236}">
              <a16:creationId xmlns:a16="http://schemas.microsoft.com/office/drawing/2014/main" id="{995E2A9C-FBB0-4719-9C03-1A670623514F}"/>
            </a:ext>
          </a:extLst>
        </xdr:cNvPr>
        <xdr:cNvSpPr txBox="1"/>
      </xdr:nvSpPr>
      <xdr:spPr>
        <a:xfrm>
          <a:off x="2222500" y="5722620"/>
          <a:ext cx="12926060" cy="118618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b="1">
              <a:solidFill>
                <a:srgbClr val="FFFF00"/>
              </a:solidFill>
            </a:rPr>
            <a:t>*評価に値する政府のコロナ対策</a:t>
          </a:r>
          <a:r>
            <a:rPr kumimoji="1" lang="ja-JP" altLang="en-US" sz="2000" b="1" baseline="0">
              <a:solidFill>
                <a:srgbClr val="FFFF00"/>
              </a:solidFill>
            </a:rPr>
            <a:t>   </a:t>
          </a:r>
          <a:r>
            <a:rPr kumimoji="1" lang="ja-JP" altLang="en-US" sz="2000" b="1" baseline="0">
              <a:solidFill>
                <a:schemeClr val="bg1"/>
              </a:solidFill>
            </a:rPr>
            <a:t>第</a:t>
          </a:r>
          <a:r>
            <a:rPr kumimoji="1" lang="en-US" altLang="ja-JP" sz="2000" b="1" baseline="0">
              <a:solidFill>
                <a:schemeClr val="bg1"/>
              </a:solidFill>
            </a:rPr>
            <a:t>5</a:t>
          </a:r>
          <a:r>
            <a:rPr kumimoji="1" lang="ja-JP" altLang="en-US" sz="2000" b="1" baseline="0">
              <a:solidFill>
                <a:schemeClr val="bg1"/>
              </a:solidFill>
            </a:rPr>
            <a:t>回目ブースター接種の予定を明確にすべき時期</a:t>
          </a:r>
          <a:r>
            <a:rPr kumimoji="1" lang="en-US" altLang="ja-JP" sz="2000" b="1" baseline="0">
              <a:solidFill>
                <a:schemeClr val="bg1"/>
              </a:solidFill>
            </a:rPr>
            <a:t>!!</a:t>
          </a:r>
          <a:endParaRPr kumimoji="1" lang="en-US" altLang="ja-JP" sz="2000" b="1">
            <a:solidFill>
              <a:schemeClr val="bg1"/>
            </a:solidFill>
          </a:endParaRPr>
        </a:p>
        <a:p>
          <a:pPr algn="l"/>
          <a:r>
            <a:rPr kumimoji="1" lang="ja-JP" altLang="en-US" sz="2000" b="1">
              <a:solidFill>
                <a:srgbClr val="FFFF00"/>
              </a:solidFill>
            </a:rPr>
            <a:t>*世界は感染第</a:t>
          </a:r>
          <a:r>
            <a:rPr kumimoji="1" lang="en-US" altLang="ja-JP" sz="2000" b="1">
              <a:solidFill>
                <a:srgbClr val="FFFF00"/>
              </a:solidFill>
            </a:rPr>
            <a:t>6</a:t>
          </a:r>
          <a:r>
            <a:rPr kumimoji="1" lang="ja-JP" altLang="en-US" sz="2000" b="1">
              <a:solidFill>
                <a:srgbClr val="FFFF00"/>
              </a:solidFill>
            </a:rPr>
            <a:t>波リバウンドもピークアウトしているものの　今週はまだ毎日</a:t>
          </a:r>
          <a:r>
            <a:rPr kumimoji="1" lang="en-US" altLang="ja-JP" sz="2000" b="1">
              <a:solidFill>
                <a:srgbClr val="FFFF00"/>
              </a:solidFill>
            </a:rPr>
            <a:t>50</a:t>
          </a:r>
          <a:r>
            <a:rPr kumimoji="1" lang="ja-JP" altLang="en-US" sz="2000" b="1">
              <a:solidFill>
                <a:srgbClr val="FFFF00"/>
              </a:solidFill>
            </a:rPr>
            <a:t>万人が新規感染状態。　　　　　　　　　　　　　　　　　　　　　　　　　　　</a:t>
          </a:r>
          <a:endParaRPr kumimoji="1" lang="en-US" altLang="ja-JP" sz="2000" b="1">
            <a:solidFill>
              <a:schemeClr val="bg1"/>
            </a:solidFill>
          </a:endParaRPr>
        </a:p>
      </xdr:txBody>
    </xdr:sp>
    <xdr:clientData/>
  </xdr:twoCellAnchor>
  <xdr:twoCellAnchor editAs="oneCell">
    <xdr:from>
      <xdr:col>1</xdr:col>
      <xdr:colOff>277511</xdr:colOff>
      <xdr:row>4</xdr:row>
      <xdr:rowOff>964727</xdr:rowOff>
    </xdr:from>
    <xdr:to>
      <xdr:col>1</xdr:col>
      <xdr:colOff>1190021</xdr:colOff>
      <xdr:row>4</xdr:row>
      <xdr:rowOff>1879127</xdr:rowOff>
    </xdr:to>
    <xdr:pic>
      <xdr:nvPicPr>
        <xdr:cNvPr id="8" name="グラフィックス 7" descr="針">
          <a:extLst>
            <a:ext uri="{FF2B5EF4-FFF2-40B4-BE49-F238E27FC236}">
              <a16:creationId xmlns:a16="http://schemas.microsoft.com/office/drawing/2014/main" id="{4F2E414E-B222-4085-A733-CD7BE0A0758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1151271" y="5110007"/>
          <a:ext cx="912510" cy="914400"/>
        </a:xfrm>
        <a:prstGeom prst="rect">
          <a:avLst/>
        </a:prstGeom>
      </xdr:spPr>
    </xdr:pic>
    <xdr:clientData/>
  </xdr:twoCellAnchor>
  <xdr:twoCellAnchor editAs="oneCell">
    <xdr:from>
      <xdr:col>2</xdr:col>
      <xdr:colOff>117195</xdr:colOff>
      <xdr:row>32</xdr:row>
      <xdr:rowOff>101600</xdr:rowOff>
    </xdr:from>
    <xdr:to>
      <xdr:col>3</xdr:col>
      <xdr:colOff>399785</xdr:colOff>
      <xdr:row>35</xdr:row>
      <xdr:rowOff>235215</xdr:rowOff>
    </xdr:to>
    <xdr:pic>
      <xdr:nvPicPr>
        <xdr:cNvPr id="11" name="グラフィックス 10" descr="針">
          <a:extLst>
            <a:ext uri="{FF2B5EF4-FFF2-40B4-BE49-F238E27FC236}">
              <a16:creationId xmlns:a16="http://schemas.microsoft.com/office/drawing/2014/main" id="{A728F270-B4D6-417C-AD76-74AD289D8B6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rot="10800000">
          <a:off x="2707995" y="15656560"/>
          <a:ext cx="912510" cy="956575"/>
        </a:xfrm>
        <a:prstGeom prst="rect">
          <a:avLst/>
        </a:prstGeom>
      </xdr:spPr>
    </xdr:pic>
    <xdr:clientData/>
  </xdr:twoCellAnchor>
  <xdr:twoCellAnchor>
    <xdr:from>
      <xdr:col>5</xdr:col>
      <xdr:colOff>629920</xdr:colOff>
      <xdr:row>2</xdr:row>
      <xdr:rowOff>243840</xdr:rowOff>
    </xdr:from>
    <xdr:to>
      <xdr:col>13</xdr:col>
      <xdr:colOff>1270000</xdr:colOff>
      <xdr:row>2</xdr:row>
      <xdr:rowOff>2987040</xdr:rowOff>
    </xdr:to>
    <xdr:sp macro="" textlink="">
      <xdr:nvSpPr>
        <xdr:cNvPr id="24" name="テキスト ボックス 23">
          <a:extLst>
            <a:ext uri="{FF2B5EF4-FFF2-40B4-BE49-F238E27FC236}">
              <a16:creationId xmlns:a16="http://schemas.microsoft.com/office/drawing/2014/main" id="{87A11060-5553-4DE4-913E-BB156696BAD6}"/>
            </a:ext>
          </a:extLst>
        </xdr:cNvPr>
        <xdr:cNvSpPr txBox="1"/>
      </xdr:nvSpPr>
      <xdr:spPr>
        <a:xfrm>
          <a:off x="6756400" y="1036320"/>
          <a:ext cx="8890000" cy="274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2000" b="1" i="0">
              <a:solidFill>
                <a:schemeClr val="dk1"/>
              </a:solidFill>
              <a:effectLst/>
              <a:latin typeface="+mn-lt"/>
              <a:ea typeface="+mn-ea"/>
              <a:cs typeface="+mn-cs"/>
            </a:rPr>
            <a:t>北半球が冬季に向かい世界的第６波の静かな足音が聞こえ始めている。</a:t>
          </a:r>
          <a:endParaRPr lang="en-US" altLang="ja-JP" sz="2000" b="1" i="0">
            <a:solidFill>
              <a:schemeClr val="dk1"/>
            </a:solidFill>
            <a:effectLst/>
            <a:latin typeface="+mn-lt"/>
            <a:ea typeface="+mn-ea"/>
            <a:cs typeface="+mn-cs"/>
          </a:endParaRPr>
        </a:p>
        <a:p>
          <a:r>
            <a:rPr lang="ja-JP" altLang="en-US" sz="2000" b="1" i="0">
              <a:solidFill>
                <a:schemeClr val="dk1"/>
              </a:solidFill>
              <a:effectLst/>
              <a:latin typeface="+mn-lt"/>
              <a:ea typeface="+mn-ea"/>
              <a:cs typeface="+mn-cs"/>
            </a:rPr>
            <a:t>ドイツ、フランス、ロシアなどに感染増加の兆しは一旦終息しはじめる。　　　　　　</a:t>
          </a:r>
        </a:p>
        <a:p>
          <a:r>
            <a:rPr lang="ja-JP" altLang="en-US" sz="2000" b="1" i="0">
              <a:solidFill>
                <a:schemeClr val="dk1"/>
              </a:solidFill>
              <a:effectLst/>
              <a:latin typeface="+mn-lt"/>
              <a:ea typeface="+mn-ea"/>
              <a:cs typeface="+mn-cs"/>
            </a:rPr>
            <a:t>日本国内においても</a:t>
          </a:r>
          <a:endParaRPr lang="ja-JP" altLang="en-US" sz="2000" b="1" i="0">
            <a:solidFill>
              <a:sysClr val="windowText" lastClr="000000"/>
            </a:solidFill>
            <a:effectLst/>
            <a:latin typeface="+mn-lt"/>
            <a:ea typeface="+mn-ea"/>
            <a:cs typeface="+mn-cs"/>
          </a:endParaRPr>
        </a:p>
        <a:p>
          <a:r>
            <a:rPr lang="ja-JP" altLang="en-US" sz="2000" b="0" i="0">
              <a:solidFill>
                <a:schemeClr val="dk1"/>
              </a:solidFill>
              <a:effectLst/>
              <a:latin typeface="+mn-lt"/>
              <a:ea typeface="+mn-ea"/>
              <a:cs typeface="+mn-cs"/>
            </a:rPr>
            <a:t>直近</a:t>
          </a:r>
          <a:r>
            <a:rPr lang="en-US" altLang="ja-JP" sz="2000" b="0" i="0">
              <a:solidFill>
                <a:schemeClr val="dk1"/>
              </a:solidFill>
              <a:effectLst/>
              <a:latin typeface="+mn-lt"/>
              <a:ea typeface="+mn-ea"/>
              <a:cs typeface="+mn-cs"/>
            </a:rPr>
            <a:t>1</a:t>
          </a:r>
          <a:r>
            <a:rPr lang="ja-JP" altLang="en-US" sz="2000" b="0" i="0">
              <a:solidFill>
                <a:schemeClr val="dk1"/>
              </a:solidFill>
              <a:effectLst/>
              <a:latin typeface="+mn-lt"/>
              <a:ea typeface="+mn-ea"/>
              <a:cs typeface="+mn-cs"/>
            </a:rPr>
            <a:t>週間の人口</a:t>
          </a:r>
          <a:r>
            <a:rPr lang="en-US" altLang="ja-JP" sz="2000" b="0" i="0">
              <a:solidFill>
                <a:schemeClr val="dk1"/>
              </a:solidFill>
              <a:effectLst/>
              <a:latin typeface="+mn-lt"/>
              <a:ea typeface="+mn-ea"/>
              <a:cs typeface="+mn-cs"/>
            </a:rPr>
            <a:t>10</a:t>
          </a:r>
          <a:r>
            <a:rPr lang="ja-JP" altLang="en-US" sz="2000" b="0" i="0">
              <a:solidFill>
                <a:schemeClr val="dk1"/>
              </a:solidFill>
              <a:effectLst/>
              <a:latin typeface="+mn-lt"/>
              <a:ea typeface="+mn-ea"/>
              <a:cs typeface="+mn-cs"/>
            </a:rPr>
            <a:t>万人あたりの感染者数を都道府県別にみる。</a:t>
          </a:r>
          <a:r>
            <a:rPr lang="en-US" altLang="ja-JP" sz="2000" b="0" i="0">
              <a:solidFill>
                <a:schemeClr val="dk1"/>
              </a:solidFill>
              <a:effectLst/>
              <a:latin typeface="+mn-lt"/>
              <a:ea typeface="+mn-ea"/>
              <a:cs typeface="+mn-cs"/>
            </a:rPr>
            <a:t>11</a:t>
          </a:r>
          <a:r>
            <a:rPr lang="ja-JP" altLang="en-US" sz="2000" b="0" i="0">
              <a:solidFill>
                <a:schemeClr val="dk1"/>
              </a:solidFill>
              <a:effectLst/>
              <a:latin typeface="+mn-lt"/>
              <a:ea typeface="+mn-ea"/>
              <a:cs typeface="+mn-cs"/>
            </a:rPr>
            <a:t>月</a:t>
          </a:r>
          <a:r>
            <a:rPr lang="en-US" altLang="ja-JP" sz="2000" b="0" i="0">
              <a:solidFill>
                <a:schemeClr val="dk1"/>
              </a:solidFill>
              <a:effectLst/>
              <a:latin typeface="+mn-lt"/>
              <a:ea typeface="+mn-ea"/>
              <a:cs typeface="+mn-cs"/>
            </a:rPr>
            <a:t>19</a:t>
          </a:r>
          <a:r>
            <a:rPr lang="ja-JP" altLang="en-US" sz="2000" b="0" i="0">
              <a:solidFill>
                <a:schemeClr val="dk1"/>
              </a:solidFill>
              <a:effectLst/>
              <a:latin typeface="+mn-lt"/>
              <a:ea typeface="+mn-ea"/>
              <a:cs typeface="+mn-cs"/>
            </a:rPr>
            <a:t>日時点で北海道が</a:t>
          </a:r>
          <a:r>
            <a:rPr lang="en-US" altLang="ja-JP" sz="2000" b="0" i="0">
              <a:solidFill>
                <a:schemeClr val="dk1"/>
              </a:solidFill>
              <a:effectLst/>
              <a:latin typeface="+mn-lt"/>
              <a:ea typeface="+mn-ea"/>
              <a:cs typeface="+mn-cs"/>
            </a:rPr>
            <a:t>1134.9 </a:t>
          </a:r>
          <a:r>
            <a:rPr lang="ja-JP" altLang="en-US" sz="2000" b="0" i="0">
              <a:solidFill>
                <a:schemeClr val="dk1"/>
              </a:solidFill>
              <a:effectLst/>
              <a:latin typeface="+mn-lt"/>
              <a:ea typeface="+mn-ea"/>
              <a:cs typeface="+mn-cs"/>
            </a:rPr>
            <a:t>人と最も多かった。都道府県別の累計感染者数を人口</a:t>
          </a:r>
          <a:r>
            <a:rPr lang="en-US" altLang="ja-JP" sz="2000" b="0" i="0">
              <a:solidFill>
                <a:schemeClr val="dk1"/>
              </a:solidFill>
              <a:effectLst/>
              <a:latin typeface="+mn-lt"/>
              <a:ea typeface="+mn-ea"/>
              <a:cs typeface="+mn-cs"/>
            </a:rPr>
            <a:t>10</a:t>
          </a:r>
          <a:r>
            <a:rPr lang="ja-JP" altLang="en-US" sz="2000" b="0" i="0">
              <a:solidFill>
                <a:schemeClr val="dk1"/>
              </a:solidFill>
              <a:effectLst/>
              <a:latin typeface="+mn-lt"/>
              <a:ea typeface="+mn-ea"/>
              <a:cs typeface="+mn-cs"/>
            </a:rPr>
            <a:t>万人あたりでみる。</a:t>
          </a:r>
          <a:r>
            <a:rPr lang="en-US" altLang="ja-JP" sz="2000" b="0" i="0">
              <a:solidFill>
                <a:schemeClr val="dk1"/>
              </a:solidFill>
              <a:effectLst/>
              <a:latin typeface="+mn-lt"/>
              <a:ea typeface="+mn-ea"/>
              <a:cs typeface="+mn-cs"/>
            </a:rPr>
            <a:t>11</a:t>
          </a:r>
          <a:r>
            <a:rPr lang="ja-JP" altLang="en-US" sz="2000" b="0" i="0">
              <a:solidFill>
                <a:schemeClr val="dk1"/>
              </a:solidFill>
              <a:effectLst/>
              <a:latin typeface="+mn-lt"/>
              <a:ea typeface="+mn-ea"/>
              <a:cs typeface="+mn-cs"/>
            </a:rPr>
            <a:t>月</a:t>
          </a:r>
          <a:r>
            <a:rPr lang="en-US" altLang="ja-JP" sz="2000" b="0" i="0">
              <a:solidFill>
                <a:schemeClr val="dk1"/>
              </a:solidFill>
              <a:effectLst/>
              <a:latin typeface="+mn-lt"/>
              <a:ea typeface="+mn-ea"/>
              <a:cs typeface="+mn-cs"/>
            </a:rPr>
            <a:t>19</a:t>
          </a:r>
          <a:r>
            <a:rPr lang="ja-JP" altLang="en-US" sz="2000" b="0" i="0">
              <a:solidFill>
                <a:schemeClr val="dk1"/>
              </a:solidFill>
              <a:effectLst/>
              <a:latin typeface="+mn-lt"/>
              <a:ea typeface="+mn-ea"/>
              <a:cs typeface="+mn-cs"/>
            </a:rPr>
            <a:t>日時点で沖縄県は</a:t>
          </a:r>
          <a:r>
            <a:rPr lang="en-US" altLang="ja-JP" sz="2000" b="0" i="0">
              <a:solidFill>
                <a:schemeClr val="dk1"/>
              </a:solidFill>
              <a:effectLst/>
              <a:latin typeface="+mn-lt"/>
              <a:ea typeface="+mn-ea"/>
              <a:cs typeface="+mn-cs"/>
            </a:rPr>
            <a:t>34673</a:t>
          </a:r>
          <a:r>
            <a:rPr lang="ja-JP" altLang="en-US" sz="2000" b="0" i="0">
              <a:solidFill>
                <a:schemeClr val="dk1"/>
              </a:solidFill>
              <a:effectLst/>
              <a:latin typeface="+mn-lt"/>
              <a:ea typeface="+mn-ea"/>
              <a:cs typeface="+mn-cs"/>
            </a:rPr>
            <a:t>人に達した。</a:t>
          </a:r>
          <a:endParaRPr lang="ja-JP" altLang="en-US" sz="2000" b="1" i="0">
            <a:solidFill>
              <a:sysClr val="windowText" lastClr="000000"/>
            </a:solidFill>
            <a:effectLst/>
            <a:latin typeface="+mn-lt"/>
            <a:ea typeface="+mn-ea"/>
            <a:cs typeface="+mn-cs"/>
          </a:endParaRPr>
        </a:p>
      </xdr:txBody>
    </xdr:sp>
    <xdr:clientData/>
  </xdr:twoCellAnchor>
  <xdr:twoCellAnchor>
    <xdr:from>
      <xdr:col>3</xdr:col>
      <xdr:colOff>814884</xdr:colOff>
      <xdr:row>38</xdr:row>
      <xdr:rowOff>81279</xdr:rowOff>
    </xdr:from>
    <xdr:to>
      <xdr:col>4</xdr:col>
      <xdr:colOff>853443</xdr:colOff>
      <xdr:row>40</xdr:row>
      <xdr:rowOff>0</xdr:rowOff>
    </xdr:to>
    <xdr:sp macro="" textlink="">
      <xdr:nvSpPr>
        <xdr:cNvPr id="12" name="右大かっこ 11">
          <a:extLst>
            <a:ext uri="{FF2B5EF4-FFF2-40B4-BE49-F238E27FC236}">
              <a16:creationId xmlns:a16="http://schemas.microsoft.com/office/drawing/2014/main" id="{7EC26A29-06D7-4F9D-9756-685D7BAB9327}"/>
            </a:ext>
          </a:extLst>
        </xdr:cNvPr>
        <xdr:cNvSpPr/>
      </xdr:nvSpPr>
      <xdr:spPr>
        <a:xfrm rot="16200000">
          <a:off x="4608603" y="15418840"/>
          <a:ext cx="467361" cy="1613359"/>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6</xdr:col>
      <xdr:colOff>203200</xdr:colOff>
      <xdr:row>38</xdr:row>
      <xdr:rowOff>121920</xdr:rowOff>
    </xdr:from>
    <xdr:to>
      <xdr:col>7</xdr:col>
      <xdr:colOff>284480</xdr:colOff>
      <xdr:row>40</xdr:row>
      <xdr:rowOff>10160</xdr:rowOff>
    </xdr:to>
    <xdr:sp macro="" textlink="">
      <xdr:nvSpPr>
        <xdr:cNvPr id="20" name="右大かっこ 19">
          <a:extLst>
            <a:ext uri="{FF2B5EF4-FFF2-40B4-BE49-F238E27FC236}">
              <a16:creationId xmlns:a16="http://schemas.microsoft.com/office/drawing/2014/main" id="{E149C133-9A92-4DC0-AF69-33E2207543DC}"/>
            </a:ext>
          </a:extLst>
        </xdr:cNvPr>
        <xdr:cNvSpPr/>
      </xdr:nvSpPr>
      <xdr:spPr>
        <a:xfrm rot="16200000">
          <a:off x="7503160" y="15702280"/>
          <a:ext cx="436880" cy="109728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4</xdr:col>
      <xdr:colOff>924566</xdr:colOff>
      <xdr:row>38</xdr:row>
      <xdr:rowOff>60960</xdr:rowOff>
    </xdr:from>
    <xdr:to>
      <xdr:col>6</xdr:col>
      <xdr:colOff>101605</xdr:colOff>
      <xdr:row>40</xdr:row>
      <xdr:rowOff>0</xdr:rowOff>
    </xdr:to>
    <xdr:sp macro="" textlink="">
      <xdr:nvSpPr>
        <xdr:cNvPr id="21" name="右大かっこ 20">
          <a:extLst>
            <a:ext uri="{FF2B5EF4-FFF2-40B4-BE49-F238E27FC236}">
              <a16:creationId xmlns:a16="http://schemas.microsoft.com/office/drawing/2014/main" id="{CFCF7CC2-DDE6-424C-8939-C0A100D79072}"/>
            </a:ext>
          </a:extLst>
        </xdr:cNvPr>
        <xdr:cNvSpPr/>
      </xdr:nvSpPr>
      <xdr:spPr>
        <a:xfrm rot="16200000">
          <a:off x="6151886" y="15539720"/>
          <a:ext cx="487680" cy="1351279"/>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3</xdr:col>
      <xdr:colOff>833120</xdr:colOff>
      <xdr:row>39</xdr:row>
      <xdr:rowOff>138796</xdr:rowOff>
    </xdr:from>
    <xdr:to>
      <xdr:col>10</xdr:col>
      <xdr:colOff>243840</xdr:colOff>
      <xdr:row>41</xdr:row>
      <xdr:rowOff>142220</xdr:rowOff>
    </xdr:to>
    <xdr:sp macro="" textlink="">
      <xdr:nvSpPr>
        <xdr:cNvPr id="2" name="テキスト ボックス 1">
          <a:extLst>
            <a:ext uri="{FF2B5EF4-FFF2-40B4-BE49-F238E27FC236}">
              <a16:creationId xmlns:a16="http://schemas.microsoft.com/office/drawing/2014/main" id="{608ABBFC-599C-4C80-A56F-6D52C64F54A5}"/>
            </a:ext>
          </a:extLst>
        </xdr:cNvPr>
        <xdr:cNvSpPr txBox="1"/>
      </xdr:nvSpPr>
      <xdr:spPr>
        <a:xfrm>
          <a:off x="4053840" y="16323676"/>
          <a:ext cx="7813040" cy="552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solidFill>
            </a:rPr>
            <a:t>      第一波　　　　　     第二波　　　　第三波      　        　　第四波　　　　　　第五波</a:t>
          </a:r>
        </a:p>
      </xdr:txBody>
    </xdr:sp>
    <xdr:clientData/>
  </xdr:twoCellAnchor>
  <xdr:twoCellAnchor>
    <xdr:from>
      <xdr:col>7</xdr:col>
      <xdr:colOff>883920</xdr:colOff>
      <xdr:row>33</xdr:row>
      <xdr:rowOff>142240</xdr:rowOff>
    </xdr:from>
    <xdr:to>
      <xdr:col>8</xdr:col>
      <xdr:colOff>1046480</xdr:colOff>
      <xdr:row>39</xdr:row>
      <xdr:rowOff>233680</xdr:rowOff>
    </xdr:to>
    <xdr:sp macro="" textlink="">
      <xdr:nvSpPr>
        <xdr:cNvPr id="29" name="右大かっこ 28">
          <a:extLst>
            <a:ext uri="{FF2B5EF4-FFF2-40B4-BE49-F238E27FC236}">
              <a16:creationId xmlns:a16="http://schemas.microsoft.com/office/drawing/2014/main" id="{CBC0D307-3F7A-4B60-831C-AAAC0594D26F}"/>
            </a:ext>
          </a:extLst>
        </xdr:cNvPr>
        <xdr:cNvSpPr/>
      </xdr:nvSpPr>
      <xdr:spPr>
        <a:xfrm rot="16200000">
          <a:off x="8798560" y="14752320"/>
          <a:ext cx="1737360" cy="159512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8</xdr:col>
      <xdr:colOff>782320</xdr:colOff>
      <xdr:row>31</xdr:row>
      <xdr:rowOff>111760</xdr:rowOff>
    </xdr:from>
    <xdr:to>
      <xdr:col>10</xdr:col>
      <xdr:colOff>650240</xdr:colOff>
      <xdr:row>33</xdr:row>
      <xdr:rowOff>20320</xdr:rowOff>
    </xdr:to>
    <xdr:sp macro="" textlink="">
      <xdr:nvSpPr>
        <xdr:cNvPr id="18" name="テキスト ボックス 17">
          <a:extLst>
            <a:ext uri="{FF2B5EF4-FFF2-40B4-BE49-F238E27FC236}">
              <a16:creationId xmlns:a16="http://schemas.microsoft.com/office/drawing/2014/main" id="{CF185106-E988-47D3-B811-81F36DA744F4}"/>
            </a:ext>
          </a:extLst>
        </xdr:cNvPr>
        <xdr:cNvSpPr txBox="1"/>
      </xdr:nvSpPr>
      <xdr:spPr>
        <a:xfrm>
          <a:off x="10200640" y="14091920"/>
          <a:ext cx="2072640" cy="45720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FF00"/>
              </a:solidFill>
            </a:rPr>
            <a:t>世界の第</a:t>
          </a:r>
          <a:r>
            <a:rPr kumimoji="1" lang="en-US" altLang="ja-JP" sz="1800">
              <a:solidFill>
                <a:srgbClr val="FFFF00"/>
              </a:solidFill>
            </a:rPr>
            <a:t>5</a:t>
          </a:r>
          <a:r>
            <a:rPr kumimoji="1" lang="ja-JP" altLang="en-US" sz="1800">
              <a:solidFill>
                <a:srgbClr val="FFFF00"/>
              </a:solidFill>
            </a:rPr>
            <a:t>波 </a:t>
          </a:r>
          <a:r>
            <a:rPr kumimoji="1" lang="en-US" altLang="ja-JP" sz="1800">
              <a:solidFill>
                <a:srgbClr val="FFFF00"/>
              </a:solidFill>
            </a:rPr>
            <a:t>BA5</a:t>
          </a:r>
          <a:endParaRPr kumimoji="1" lang="ja-JP" altLang="en-US" sz="1800">
            <a:solidFill>
              <a:srgbClr val="FFFF00"/>
            </a:solidFill>
          </a:endParaRPr>
        </a:p>
      </xdr:txBody>
    </xdr:sp>
    <xdr:clientData/>
  </xdr:twoCellAnchor>
  <xdr:twoCellAnchor>
    <xdr:from>
      <xdr:col>9</xdr:col>
      <xdr:colOff>101600</xdr:colOff>
      <xdr:row>37</xdr:row>
      <xdr:rowOff>233680</xdr:rowOff>
    </xdr:from>
    <xdr:to>
      <xdr:col>10</xdr:col>
      <xdr:colOff>162560</xdr:colOff>
      <xdr:row>39</xdr:row>
      <xdr:rowOff>254000</xdr:rowOff>
    </xdr:to>
    <xdr:sp macro="" textlink="">
      <xdr:nvSpPr>
        <xdr:cNvPr id="32" name="右大かっこ 31">
          <a:extLst>
            <a:ext uri="{FF2B5EF4-FFF2-40B4-BE49-F238E27FC236}">
              <a16:creationId xmlns:a16="http://schemas.microsoft.com/office/drawing/2014/main" id="{24555815-A3D9-4279-927D-CF7B8FA48425}"/>
            </a:ext>
          </a:extLst>
        </xdr:cNvPr>
        <xdr:cNvSpPr/>
      </xdr:nvSpPr>
      <xdr:spPr>
        <a:xfrm rot="16200000">
          <a:off x="11018520" y="15671800"/>
          <a:ext cx="568960" cy="96520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editAs="oneCell">
    <xdr:from>
      <xdr:col>5</xdr:col>
      <xdr:colOff>558800</xdr:colOff>
      <xdr:row>0</xdr:row>
      <xdr:rowOff>375920</xdr:rowOff>
    </xdr:from>
    <xdr:to>
      <xdr:col>8</xdr:col>
      <xdr:colOff>686912</xdr:colOff>
      <xdr:row>2</xdr:row>
      <xdr:rowOff>97862</xdr:rowOff>
    </xdr:to>
    <xdr:pic>
      <xdr:nvPicPr>
        <xdr:cNvPr id="23" name="図 22">
          <a:extLst>
            <a:ext uri="{FF2B5EF4-FFF2-40B4-BE49-F238E27FC236}">
              <a16:creationId xmlns:a16="http://schemas.microsoft.com/office/drawing/2014/main" id="{B9E1364F-868C-27A3-7EA5-B57C762E86D0}"/>
            </a:ext>
          </a:extLst>
        </xdr:cNvPr>
        <xdr:cNvPicPr>
          <a:picLocks noChangeAspect="1"/>
        </xdr:cNvPicPr>
      </xdr:nvPicPr>
      <xdr:blipFill>
        <a:blip xmlns:r="http://schemas.openxmlformats.org/officeDocument/2006/relationships" r:embed="rId6"/>
        <a:stretch>
          <a:fillRect/>
        </a:stretch>
      </xdr:blipFill>
      <xdr:spPr>
        <a:xfrm>
          <a:off x="6685280" y="375920"/>
          <a:ext cx="3419952" cy="514422"/>
        </a:xfrm>
        <a:prstGeom prst="rect">
          <a:avLst/>
        </a:prstGeom>
      </xdr:spPr>
    </xdr:pic>
    <xdr:clientData/>
  </xdr:twoCellAnchor>
  <xdr:twoCellAnchor>
    <xdr:from>
      <xdr:col>10</xdr:col>
      <xdr:colOff>81280</xdr:colOff>
      <xdr:row>38</xdr:row>
      <xdr:rowOff>213360</xdr:rowOff>
    </xdr:from>
    <xdr:to>
      <xdr:col>10</xdr:col>
      <xdr:colOff>579120</xdr:colOff>
      <xdr:row>39</xdr:row>
      <xdr:rowOff>91440</xdr:rowOff>
    </xdr:to>
    <xdr:cxnSp macro="">
      <xdr:nvCxnSpPr>
        <xdr:cNvPr id="14" name="直線矢印コネクタ 13">
          <a:extLst>
            <a:ext uri="{FF2B5EF4-FFF2-40B4-BE49-F238E27FC236}">
              <a16:creationId xmlns:a16="http://schemas.microsoft.com/office/drawing/2014/main" id="{78ACB7CD-E2A6-F561-AB06-07DD06EE1420}"/>
            </a:ext>
          </a:extLst>
        </xdr:cNvPr>
        <xdr:cNvCxnSpPr/>
      </xdr:nvCxnSpPr>
      <xdr:spPr>
        <a:xfrm flipV="1">
          <a:off x="11704320" y="16123920"/>
          <a:ext cx="497840" cy="152400"/>
        </a:xfrm>
        <a:prstGeom prst="straightConnector1">
          <a:avLst/>
        </a:prstGeom>
        <a:ln w="38100">
          <a:solidFill>
            <a:srgbClr val="FFFF00"/>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editAs="oneCell">
    <xdr:from>
      <xdr:col>1</xdr:col>
      <xdr:colOff>802640</xdr:colOff>
      <xdr:row>0</xdr:row>
      <xdr:rowOff>355600</xdr:rowOff>
    </xdr:from>
    <xdr:to>
      <xdr:col>5</xdr:col>
      <xdr:colOff>457200</xdr:colOff>
      <xdr:row>2</xdr:row>
      <xdr:rowOff>3335347</xdr:rowOff>
    </xdr:to>
    <xdr:pic>
      <xdr:nvPicPr>
        <xdr:cNvPr id="9" name="図 8">
          <a:extLst>
            <a:ext uri="{FF2B5EF4-FFF2-40B4-BE49-F238E27FC236}">
              <a16:creationId xmlns:a16="http://schemas.microsoft.com/office/drawing/2014/main" id="{B4453B2A-1616-0999-A2A6-757800661E74}"/>
            </a:ext>
          </a:extLst>
        </xdr:cNvPr>
        <xdr:cNvPicPr>
          <a:picLocks noChangeAspect="1"/>
        </xdr:cNvPicPr>
      </xdr:nvPicPr>
      <xdr:blipFill>
        <a:blip xmlns:r="http://schemas.openxmlformats.org/officeDocument/2006/relationships" r:embed="rId7"/>
        <a:stretch>
          <a:fillRect/>
        </a:stretch>
      </xdr:blipFill>
      <xdr:spPr>
        <a:xfrm>
          <a:off x="1676400" y="355600"/>
          <a:ext cx="4907280" cy="377222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34</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22</xdr:row>
      <xdr:rowOff>66675</xdr:rowOff>
    </xdr:from>
    <xdr:to>
      <xdr:col>9</xdr:col>
      <xdr:colOff>447674</xdr:colOff>
      <xdr:row>24</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14</xdr:row>
      <xdr:rowOff>0</xdr:rowOff>
    </xdr:from>
    <xdr:to>
      <xdr:col>24</xdr:col>
      <xdr:colOff>851</xdr:colOff>
      <xdr:row>20</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18</xdr:row>
      <xdr:rowOff>95250</xdr:rowOff>
    </xdr:from>
    <xdr:to>
      <xdr:col>27</xdr:col>
      <xdr:colOff>171450</xdr:colOff>
      <xdr:row>22</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10</xdr:row>
      <xdr:rowOff>9525</xdr:rowOff>
    </xdr:from>
    <xdr:to>
      <xdr:col>31</xdr:col>
      <xdr:colOff>613410</xdr:colOff>
      <xdr:row>14</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1851735" y="2125291"/>
          <a:ext cx="3474760" cy="898390"/>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11</xdr:row>
      <xdr:rowOff>129541</xdr:rowOff>
    </xdr:from>
    <xdr:to>
      <xdr:col>13</xdr:col>
      <xdr:colOff>447675</xdr:colOff>
      <xdr:row>21</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25663" y="2472286"/>
          <a:ext cx="2369374" cy="1260704"/>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14</xdr:row>
      <xdr:rowOff>0</xdr:rowOff>
    </xdr:from>
    <xdr:to>
      <xdr:col>9</xdr:col>
      <xdr:colOff>68580</xdr:colOff>
      <xdr:row>21</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03251" y="3023681"/>
          <a:ext cx="1764435" cy="709308"/>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76200</xdr:colOff>
      <xdr:row>24</xdr:row>
      <xdr:rowOff>53340</xdr:rowOff>
    </xdr:from>
    <xdr:to>
      <xdr:col>13</xdr:col>
      <xdr:colOff>502920</xdr:colOff>
      <xdr:row>51</xdr:row>
      <xdr:rowOff>99060</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24</xdr:row>
      <xdr:rowOff>45720</xdr:rowOff>
    </xdr:from>
    <xdr:to>
      <xdr:col>29</xdr:col>
      <xdr:colOff>7620</xdr:colOff>
      <xdr:row>51</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373380</xdr:colOff>
      <xdr:row>47</xdr:row>
      <xdr:rowOff>22861</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368540" y="7940041"/>
          <a:ext cx="4553463" cy="261674"/>
        </a:xfrm>
        <a:prstGeom prst="rect">
          <a:avLst/>
        </a:prstGeom>
      </xdr:spPr>
    </xdr:pic>
    <xdr:clientData/>
  </xdr:oneCellAnchor>
  <xdr:twoCellAnchor>
    <xdr:from>
      <xdr:col>18</xdr:col>
      <xdr:colOff>18887</xdr:colOff>
      <xdr:row>22</xdr:row>
      <xdr:rowOff>24319</xdr:rowOff>
    </xdr:from>
    <xdr:to>
      <xdr:col>24</xdr:col>
      <xdr:colOff>186447</xdr:colOff>
      <xdr:row>45</xdr:row>
      <xdr:rowOff>8107</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454227" y="3773359"/>
          <a:ext cx="2956480" cy="3816648"/>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70930</xdr:colOff>
      <xdr:row>22</xdr:row>
      <xdr:rowOff>141862</xdr:rowOff>
    </xdr:from>
    <xdr:to>
      <xdr:col>10</xdr:col>
      <xdr:colOff>162128</xdr:colOff>
      <xdr:row>44</xdr:row>
      <xdr:rowOff>40532</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968310" y="3890902"/>
          <a:ext cx="2880118" cy="3563890"/>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13335</xdr:rowOff>
    </xdr:from>
    <xdr:to>
      <xdr:col>2</xdr:col>
      <xdr:colOff>470535</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6200" y="13335"/>
          <a:ext cx="2306955" cy="21717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18</xdr:row>
      <xdr:rowOff>0</xdr:rowOff>
    </xdr:from>
    <xdr:to>
      <xdr:col>13</xdr:col>
      <xdr:colOff>2087670</xdr:colOff>
      <xdr:row>43</xdr:row>
      <xdr:rowOff>227369</xdr:rowOff>
    </xdr:to>
    <xdr:pic>
      <xdr:nvPicPr>
        <xdr:cNvPr id="3" name="図 2">
          <a:extLst>
            <a:ext uri="{FF2B5EF4-FFF2-40B4-BE49-F238E27FC236}">
              <a16:creationId xmlns:a16="http://schemas.microsoft.com/office/drawing/2014/main" id="{45166CFF-5B98-A824-3B46-58D9E34D860E}"/>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16035495"/>
          <a:ext cx="10143099" cy="60889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2-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ヘッドライン"/>
      <sheetName val="スポンサー公告"/>
      <sheetName val="40　ノロウイルス関連情報 "/>
      <sheetName val="40  衛生訓話"/>
      <sheetName val="40　新型コロナウイルス情報"/>
      <sheetName val="40　食中毒記事等 "/>
      <sheetName val="40　海外情報"/>
      <sheetName val="38　感染症情報"/>
      <sheetName val="40　感染症統計"/>
      <sheetName val="40 食品回収"/>
      <sheetName val="40　食品表示"/>
      <sheetName val="40残留農薬　等 "/>
    </sheetNames>
    <sheetDataSet>
      <sheetData sheetId="0"/>
      <sheetData sheetId="1"/>
      <sheetData sheetId="2">
        <row r="72">
          <cell r="H72" t="str">
            <v>管理レベル「1」　</v>
          </cell>
        </row>
      </sheetData>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s://zoom.us/webinar/register/WN_9-ciXs0sQT2yGdb79VBoLQ"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news.biglobe.ne.jp/economy/1123/pre_221123_4153701001.html" TargetMode="External"/><Relationship Id="rId2" Type="http://schemas.openxmlformats.org/officeDocument/2006/relationships/hyperlink" Target="https://www.foods-ch.com/anzen/kt_44912/" TargetMode="External"/><Relationship Id="rId1" Type="http://schemas.openxmlformats.org/officeDocument/2006/relationships/hyperlink" Target="https://news.yahoo.co.jp/articles/33586284d2f13760f067221228c0beaf10e28e88" TargetMode="External"/><Relationship Id="rId5" Type="http://schemas.openxmlformats.org/officeDocument/2006/relationships/printerSettings" Target="../printerSettings/printerSettings12.bin"/><Relationship Id="rId4" Type="http://schemas.openxmlformats.org/officeDocument/2006/relationships/hyperlink" Target="https://news.yahoo.co.jp/articles/01c6646f9c544318c1c6ee2872b0696090c581bc"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gisanddata.maps.arcgis.com/apps/opsdashboard/index.htm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viet-jo.com/news/social/221122224736.html" TargetMode="External"/><Relationship Id="rId2" Type="http://schemas.openxmlformats.org/officeDocument/2006/relationships/hyperlink" Target="https://www3.nhk.or.jp/lnews/kofu/20221122/1040018633.html" TargetMode="External"/><Relationship Id="rId1" Type="http://schemas.openxmlformats.org/officeDocument/2006/relationships/hyperlink" Target="https://www.metro.tokyo.lg.jp/tosei/hodohappyo/press/2022/11/24/19.html" TargetMode="External"/><Relationship Id="rId6" Type="http://schemas.openxmlformats.org/officeDocument/2006/relationships/printerSettings" Target="../printerSettings/printerSettings6.bin"/><Relationship Id="rId5" Type="http://schemas.openxmlformats.org/officeDocument/2006/relationships/hyperlink" Target="https://www.abn-tv.co.jp/news-abn/?detail=00034276" TargetMode="External"/><Relationship Id="rId4" Type="http://schemas.openxmlformats.org/officeDocument/2006/relationships/hyperlink" Target="https://news.yahoo.co.jp/articles/63e32d72972ef70685335d9608c023e6c54bf2fc"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jetro.go.jp/biznews/2022/11/74140c2c083b4c0f.html" TargetMode="External"/><Relationship Id="rId3" Type="http://schemas.openxmlformats.org/officeDocument/2006/relationships/hyperlink" Target="https://www.nna.jp/news/2441116" TargetMode="External"/><Relationship Id="rId7" Type="http://schemas.openxmlformats.org/officeDocument/2006/relationships/hyperlink" Target="https://news.nissyoku.co.jp/column/ladd20221120" TargetMode="External"/><Relationship Id="rId12" Type="http://schemas.openxmlformats.org/officeDocument/2006/relationships/printerSettings" Target="../printerSettings/printerSettings7.bin"/><Relationship Id="rId2" Type="http://schemas.openxmlformats.org/officeDocument/2006/relationships/hyperlink" Target="https://www.allhawaii.jp/article/5428/" TargetMode="External"/><Relationship Id="rId1" Type="http://schemas.openxmlformats.org/officeDocument/2006/relationships/hyperlink" Target="https://jp.reuters.com/article/remy-results-idJPKBN2SE0F2" TargetMode="External"/><Relationship Id="rId6" Type="http://schemas.openxmlformats.org/officeDocument/2006/relationships/hyperlink" Target="https://www.tokyo-sports.co.jp/articles/-/245715" TargetMode="External"/><Relationship Id="rId11" Type="http://schemas.openxmlformats.org/officeDocument/2006/relationships/hyperlink" Target="https://www.asahi.com/articles/ASQCL441NQC6ULBH006.html" TargetMode="External"/><Relationship Id="rId5" Type="http://schemas.openxmlformats.org/officeDocument/2006/relationships/hyperlink" Target="https://www.asahi.com/articles/ASQCR5H5RQCRUHBI01G.html?iref=com_inttop_all_list_t" TargetMode="External"/><Relationship Id="rId10" Type="http://schemas.openxmlformats.org/officeDocument/2006/relationships/hyperlink" Target="https://news.yahoo.co.jp/articles/d3d6ea6e98780d6a16aebf2e185b4cfa78694e42" TargetMode="External"/><Relationship Id="rId4" Type="http://schemas.openxmlformats.org/officeDocument/2006/relationships/hyperlink" Target="https://www.nna.jp/news/2440642" TargetMode="External"/><Relationship Id="rId9" Type="http://schemas.openxmlformats.org/officeDocument/2006/relationships/hyperlink" Target="https://www.jetro.go.jp/biznews/2022/11/09a64168c221e4a0.html"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9.bin"/><Relationship Id="rId1" Type="http://schemas.openxmlformats.org/officeDocument/2006/relationships/hyperlink" Target="https://www.mhlw.go.jp/stf/covid-19/kokunainohasseijouky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0"/>
  <sheetViews>
    <sheetView zoomScaleNormal="100" workbookViewId="0">
      <selection activeCell="H18" sqref="A9:H18"/>
    </sheetView>
  </sheetViews>
  <sheetFormatPr defaultRowHeight="13.2"/>
  <cols>
    <col min="1" max="1" width="15.218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10" ht="13.8" thickTop="1">
      <c r="A1" s="219" t="s">
        <v>266</v>
      </c>
      <c r="B1" s="220"/>
      <c r="C1" s="220" t="s">
        <v>254</v>
      </c>
      <c r="D1" s="220"/>
      <c r="E1" s="220"/>
      <c r="F1" s="220"/>
      <c r="G1" s="220"/>
      <c r="H1" s="220"/>
      <c r="I1" s="121"/>
    </row>
    <row r="2" spans="1:10">
      <c r="A2" s="221" t="s">
        <v>121</v>
      </c>
      <c r="B2" s="222"/>
      <c r="C2" s="222"/>
      <c r="D2" s="222"/>
      <c r="E2" s="222"/>
      <c r="F2" s="222"/>
      <c r="G2" s="222"/>
      <c r="H2" s="222"/>
      <c r="I2" s="121"/>
    </row>
    <row r="3" spans="1:10" ht="15.75" customHeight="1">
      <c r="A3" s="628" t="s">
        <v>29</v>
      </c>
      <c r="B3" s="629"/>
      <c r="C3" s="629"/>
      <c r="D3" s="629"/>
      <c r="E3" s="629"/>
      <c r="F3" s="629"/>
      <c r="G3" s="629"/>
      <c r="H3" s="630"/>
      <c r="I3" s="121"/>
    </row>
    <row r="4" spans="1:10">
      <c r="A4" s="221" t="s">
        <v>192</v>
      </c>
      <c r="B4" s="222"/>
      <c r="C4" s="222"/>
      <c r="D4" s="222"/>
      <c r="E4" s="222"/>
      <c r="F4" s="222"/>
      <c r="G4" s="222"/>
      <c r="H4" s="222"/>
      <c r="I4" s="121"/>
    </row>
    <row r="5" spans="1:10">
      <c r="A5" s="221" t="s">
        <v>122</v>
      </c>
      <c r="B5" s="222"/>
      <c r="C5" s="222"/>
      <c r="D5" s="222"/>
      <c r="E5" s="222"/>
      <c r="F5" s="222"/>
      <c r="G5" s="222"/>
      <c r="H5" s="222"/>
      <c r="I5" s="121"/>
    </row>
    <row r="6" spans="1:10">
      <c r="A6" s="223" t="s">
        <v>121</v>
      </c>
      <c r="B6" s="224"/>
      <c r="C6" s="224"/>
      <c r="D6" s="224"/>
      <c r="E6" s="224"/>
      <c r="F6" s="224"/>
      <c r="G6" s="224"/>
      <c r="H6" s="224"/>
      <c r="I6" s="121"/>
    </row>
    <row r="7" spans="1:10">
      <c r="A7" s="223" t="s">
        <v>123</v>
      </c>
      <c r="B7" s="224"/>
      <c r="C7" s="224"/>
      <c r="D7" s="224"/>
      <c r="E7" s="224"/>
      <c r="F7" s="224"/>
      <c r="G7" s="224"/>
      <c r="H7" s="224"/>
      <c r="I7" s="121"/>
    </row>
    <row r="8" spans="1:10">
      <c r="A8" s="225" t="s">
        <v>124</v>
      </c>
      <c r="B8" s="226"/>
      <c r="C8" s="226"/>
      <c r="D8" s="226"/>
      <c r="E8" s="226"/>
      <c r="F8" s="226"/>
      <c r="G8" s="226"/>
      <c r="H8" s="226"/>
      <c r="I8" s="121"/>
    </row>
    <row r="9" spans="1:10" ht="15" customHeight="1">
      <c r="A9" s="268" t="s">
        <v>125</v>
      </c>
      <c r="B9" s="269" t="str">
        <f>+'46　食中毒記事等 '!A11</f>
        <v>鳥刺しなど食べ集団食中毒カンピロバクター検出　飲食店に３日間の営業停止命令　鹿児島・鹿屋市</v>
      </c>
      <c r="C9" s="270"/>
      <c r="D9" s="270"/>
      <c r="E9" s="270"/>
      <c r="F9" s="270"/>
      <c r="G9" s="270"/>
      <c r="H9" s="270"/>
      <c r="I9" s="121"/>
    </row>
    <row r="10" spans="1:10" ht="15" customHeight="1">
      <c r="A10" s="268" t="s">
        <v>126</v>
      </c>
      <c r="B10" s="269" t="str">
        <f>+'[1]40　ノロウイルス関連情報 '!H72</f>
        <v>管理レベル「1」　</v>
      </c>
      <c r="C10" s="269" t="s">
        <v>270</v>
      </c>
      <c r="D10" s="271">
        <f>+'45　ノロウイルス関連情報 '!G73</f>
        <v>3.21</v>
      </c>
      <c r="E10" s="269" t="s">
        <v>271</v>
      </c>
      <c r="F10" s="272">
        <f>+'45　ノロウイルス関連情報 '!I73</f>
        <v>0.41999999999999993</v>
      </c>
      <c r="G10" s="270" t="s">
        <v>29</v>
      </c>
      <c r="H10" s="270"/>
      <c r="I10" s="121"/>
    </row>
    <row r="11" spans="1:10" s="140" customFormat="1" ht="15" customHeight="1">
      <c r="A11" s="273" t="s">
        <v>127</v>
      </c>
      <c r="B11" s="634" t="str">
        <f>+'46残留農薬　等 '!A2</f>
        <v xml:space="preserve">台湾「日本からイチゴ(栃木産スカイベリー)を輸入したら残留農薬まみれだった ... - ５ちゃんねる </v>
      </c>
      <c r="C11" s="634"/>
      <c r="D11" s="634"/>
      <c r="E11" s="634"/>
      <c r="F11" s="634"/>
      <c r="G11" s="634"/>
      <c r="H11" s="274"/>
      <c r="I11" s="139"/>
      <c r="J11" s="140" t="s">
        <v>128</v>
      </c>
    </row>
    <row r="12" spans="1:10" ht="15" customHeight="1">
      <c r="A12" s="268" t="s">
        <v>129</v>
      </c>
      <c r="B12" s="269" t="str">
        <f>+'46　食品表示'!A2</f>
        <v xml:space="preserve">「“培養肉“普及に向けたルール作りを」企業や研究者が提言 - NHKニュース </v>
      </c>
      <c r="C12" s="270"/>
      <c r="D12" s="270"/>
      <c r="E12" s="270"/>
      <c r="F12" s="270"/>
      <c r="G12" s="270"/>
      <c r="H12" s="270"/>
      <c r="I12" s="121"/>
    </row>
    <row r="13" spans="1:10" ht="15" customHeight="1">
      <c r="A13" s="268" t="s">
        <v>130</v>
      </c>
      <c r="B13" s="275" t="str">
        <f>+'46　海外情報'!A2</f>
        <v>仏レミー・コアントロー、中間期の営業利益が予想上回る - ロイター 　</v>
      </c>
      <c r="C13" s="270" t="str">
        <f>+'46　海外情報'!B3</f>
        <v>フランス</v>
      </c>
      <c r="D13" s="270"/>
      <c r="E13" s="270"/>
      <c r="F13" s="270"/>
      <c r="G13" s="270"/>
      <c r="H13" s="270"/>
      <c r="I13" s="121"/>
    </row>
    <row r="14" spans="1:10" ht="15" customHeight="1">
      <c r="A14" s="275" t="s">
        <v>131</v>
      </c>
      <c r="B14" s="276" t="str">
        <f>+'46　海外情報'!A5</f>
        <v xml:space="preserve">ワイキキホテルのニューウェーブ 「ツイン フィン ワイキキ」がグランドオープン - Allhawaii </v>
      </c>
      <c r="C14" s="631" t="str">
        <f>+'46　海外情報'!B6</f>
        <v>ハワイ</v>
      </c>
      <c r="D14" s="631"/>
      <c r="E14" s="631"/>
      <c r="F14" s="631"/>
      <c r="G14" s="631"/>
      <c r="H14" s="632"/>
      <c r="I14" s="121"/>
    </row>
    <row r="15" spans="1:10" ht="15" customHeight="1">
      <c r="A15" s="268" t="s">
        <v>132</v>
      </c>
      <c r="B15" s="269" t="str">
        <f>+'46　感染症統計'!A20</f>
        <v>※2022年 第46週（11/14～11/20） 現在</v>
      </c>
      <c r="C15" s="270"/>
      <c r="D15" s="269" t="s">
        <v>21</v>
      </c>
      <c r="E15" s="270"/>
      <c r="F15" s="270"/>
      <c r="G15" s="270"/>
      <c r="H15" s="270"/>
      <c r="I15" s="121"/>
    </row>
    <row r="16" spans="1:10" ht="15" customHeight="1">
      <c r="A16" s="268" t="s">
        <v>133</v>
      </c>
      <c r="B16" s="633" t="str">
        <f>+'46　感染症情報'!B2</f>
        <v>2022年 第45週（11月7日〜 11月13日）</v>
      </c>
      <c r="C16" s="633"/>
      <c r="D16" s="633"/>
      <c r="E16" s="633"/>
      <c r="F16" s="633"/>
      <c r="G16" s="633"/>
      <c r="H16" s="270"/>
      <c r="I16" s="121"/>
    </row>
    <row r="17" spans="1:9" ht="15" customHeight="1">
      <c r="A17" s="268" t="s">
        <v>230</v>
      </c>
      <c r="B17" s="439" t="str">
        <f>+'46  衛生訓話'!A2</f>
        <v>今週のお題( 調理施設の点検項目　基礎編とは)</v>
      </c>
      <c r="C17" s="270"/>
      <c r="D17" s="270"/>
      <c r="E17" s="270"/>
      <c r="F17" s="277"/>
      <c r="G17" s="270"/>
      <c r="H17" s="270"/>
      <c r="I17" s="121"/>
    </row>
    <row r="18" spans="1:9" ht="15" customHeight="1">
      <c r="A18" s="268" t="s">
        <v>137</v>
      </c>
      <c r="B18" s="270" t="str">
        <f>+'46　新型コロナウイルス情報'!C4</f>
        <v>今週の新型コロナ 新規感染者数　世界で350万人(対前週の増減 : 63万人増加)</v>
      </c>
      <c r="C18" s="270"/>
      <c r="D18" s="270"/>
      <c r="E18" s="270"/>
      <c r="F18" s="270" t="s">
        <v>21</v>
      </c>
      <c r="G18" s="270"/>
      <c r="H18" s="270"/>
      <c r="I18" s="121"/>
    </row>
    <row r="19" spans="1:9" ht="15" customHeight="1">
      <c r="A19" s="268" t="s">
        <v>195</v>
      </c>
      <c r="B19" s="270" t="str">
        <f>+スポンサー公告!B2</f>
        <v>大好評　うちのわんちゃんにも　一つ用意します</v>
      </c>
      <c r="C19" s="270"/>
      <c r="D19" s="270"/>
      <c r="E19" s="270"/>
      <c r="F19" s="270"/>
      <c r="G19" s="270"/>
      <c r="H19" s="270"/>
      <c r="I19" s="121"/>
    </row>
    <row r="20" spans="1:9">
      <c r="A20" s="225" t="s">
        <v>124</v>
      </c>
      <c r="B20" s="226"/>
      <c r="C20" s="226"/>
      <c r="D20" s="226"/>
      <c r="E20" s="226"/>
      <c r="F20" s="226"/>
      <c r="G20" s="226"/>
      <c r="H20" s="226"/>
      <c r="I20" s="121"/>
    </row>
    <row r="21" spans="1:9">
      <c r="A21" s="223" t="s">
        <v>21</v>
      </c>
      <c r="B21" s="224"/>
      <c r="C21" s="224"/>
      <c r="D21" s="224"/>
      <c r="E21" s="224"/>
      <c r="F21" s="224"/>
      <c r="G21" s="224"/>
      <c r="H21" s="224"/>
      <c r="I21" s="121"/>
    </row>
    <row r="22" spans="1:9">
      <c r="A22" s="122" t="s">
        <v>134</v>
      </c>
      <c r="I22" s="121"/>
    </row>
    <row r="23" spans="1:9">
      <c r="A23" s="121"/>
      <c r="I23" s="121"/>
    </row>
    <row r="24" spans="1:9">
      <c r="A24" s="121"/>
      <c r="I24" s="121"/>
    </row>
    <row r="25" spans="1:9">
      <c r="A25" s="121"/>
      <c r="I25" s="121"/>
    </row>
    <row r="26" spans="1:9">
      <c r="A26" s="121"/>
      <c r="I26" s="121"/>
    </row>
    <row r="27" spans="1:9">
      <c r="A27" s="121"/>
      <c r="I27" s="121"/>
    </row>
    <row r="28" spans="1:9">
      <c r="A28" s="121"/>
      <c r="I28" s="121"/>
    </row>
    <row r="29" spans="1:9">
      <c r="A29" s="121"/>
      <c r="I29" s="121"/>
    </row>
    <row r="30" spans="1:9">
      <c r="A30" s="121"/>
      <c r="I30" s="121"/>
    </row>
    <row r="31" spans="1:9">
      <c r="A31" s="121"/>
      <c r="I31" s="121"/>
    </row>
    <row r="32" spans="1:9">
      <c r="A32" s="121"/>
      <c r="I32" s="121"/>
    </row>
    <row r="33" spans="1:9" ht="13.8" thickBot="1">
      <c r="A33" s="123"/>
      <c r="B33" s="124"/>
      <c r="C33" s="124"/>
      <c r="D33" s="124"/>
      <c r="E33" s="124"/>
      <c r="F33" s="124"/>
      <c r="G33" s="124"/>
      <c r="H33" s="124"/>
      <c r="I33" s="121"/>
    </row>
    <row r="34" spans="1:9" ht="13.8" thickTop="1"/>
    <row r="37" spans="1:9" ht="24.6">
      <c r="A37" s="153" t="s">
        <v>158</v>
      </c>
    </row>
    <row r="38" spans="1:9" ht="40.5" customHeight="1">
      <c r="A38" s="635" t="s">
        <v>159</v>
      </c>
      <c r="B38" s="635"/>
      <c r="C38" s="635"/>
      <c r="D38" s="635"/>
      <c r="E38" s="635"/>
      <c r="F38" s="635"/>
      <c r="G38" s="635"/>
    </row>
    <row r="39" spans="1:9" ht="30.75" customHeight="1">
      <c r="A39" s="627" t="s">
        <v>160</v>
      </c>
      <c r="B39" s="627"/>
      <c r="C39" s="627"/>
      <c r="D39" s="627"/>
      <c r="E39" s="627"/>
      <c r="F39" s="627"/>
      <c r="G39" s="627"/>
    </row>
    <row r="40" spans="1:9" ht="15">
      <c r="A40" s="154"/>
    </row>
    <row r="41" spans="1:9" ht="69.75" customHeight="1">
      <c r="A41" s="622" t="s">
        <v>168</v>
      </c>
      <c r="B41" s="622"/>
      <c r="C41" s="622"/>
      <c r="D41" s="622"/>
      <c r="E41" s="622"/>
      <c r="F41" s="622"/>
      <c r="G41" s="622"/>
    </row>
    <row r="42" spans="1:9" ht="35.25" customHeight="1">
      <c r="A42" s="627" t="s">
        <v>161</v>
      </c>
      <c r="B42" s="627"/>
      <c r="C42" s="627"/>
      <c r="D42" s="627"/>
      <c r="E42" s="627"/>
      <c r="F42" s="627"/>
      <c r="G42" s="627"/>
    </row>
    <row r="43" spans="1:9" ht="59.25" customHeight="1">
      <c r="A43" s="622" t="s">
        <v>162</v>
      </c>
      <c r="B43" s="622"/>
      <c r="C43" s="622"/>
      <c r="D43" s="622"/>
      <c r="E43" s="622"/>
      <c r="F43" s="622"/>
      <c r="G43" s="622"/>
    </row>
    <row r="44" spans="1:9" ht="15">
      <c r="A44" s="155"/>
    </row>
    <row r="45" spans="1:9" ht="27.75" customHeight="1">
      <c r="A45" s="624" t="s">
        <v>163</v>
      </c>
      <c r="B45" s="624"/>
      <c r="C45" s="624"/>
      <c r="D45" s="624"/>
      <c r="E45" s="624"/>
      <c r="F45" s="624"/>
      <c r="G45" s="624"/>
    </row>
    <row r="46" spans="1:9" ht="53.25" customHeight="1">
      <c r="A46" s="623" t="s">
        <v>169</v>
      </c>
      <c r="B46" s="622"/>
      <c r="C46" s="622"/>
      <c r="D46" s="622"/>
      <c r="E46" s="622"/>
      <c r="F46" s="622"/>
      <c r="G46" s="622"/>
    </row>
    <row r="47" spans="1:9" ht="15">
      <c r="A47" s="155"/>
    </row>
    <row r="48" spans="1:9" ht="32.25" customHeight="1">
      <c r="A48" s="624" t="s">
        <v>164</v>
      </c>
      <c r="B48" s="624"/>
      <c r="C48" s="624"/>
      <c r="D48" s="624"/>
      <c r="E48" s="624"/>
      <c r="F48" s="624"/>
      <c r="G48" s="624"/>
    </row>
    <row r="49" spans="1:7" ht="15">
      <c r="A49" s="154"/>
    </row>
    <row r="50" spans="1:7" ht="87" customHeight="1">
      <c r="A50" s="623" t="s">
        <v>170</v>
      </c>
      <c r="B50" s="622"/>
      <c r="C50" s="622"/>
      <c r="D50" s="622"/>
      <c r="E50" s="622"/>
      <c r="F50" s="622"/>
      <c r="G50" s="622"/>
    </row>
    <row r="51" spans="1:7" ht="15">
      <c r="A51" s="155"/>
    </row>
    <row r="52" spans="1:7" ht="32.25" customHeight="1">
      <c r="A52" s="624" t="s">
        <v>165</v>
      </c>
      <c r="B52" s="624"/>
      <c r="C52" s="624"/>
      <c r="D52" s="624"/>
      <c r="E52" s="624"/>
      <c r="F52" s="624"/>
      <c r="G52" s="624"/>
    </row>
    <row r="53" spans="1:7" ht="29.25" customHeight="1">
      <c r="A53" s="622" t="s">
        <v>166</v>
      </c>
      <c r="B53" s="622"/>
      <c r="C53" s="622"/>
      <c r="D53" s="622"/>
      <c r="E53" s="622"/>
      <c r="F53" s="622"/>
      <c r="G53" s="622"/>
    </row>
    <row r="54" spans="1:7" ht="15">
      <c r="A54" s="155"/>
    </row>
    <row r="55" spans="1:7" s="140" customFormat="1" ht="110.25" customHeight="1">
      <c r="A55" s="625" t="s">
        <v>171</v>
      </c>
      <c r="B55" s="626"/>
      <c r="C55" s="626"/>
      <c r="D55" s="626"/>
      <c r="E55" s="626"/>
      <c r="F55" s="626"/>
      <c r="G55" s="626"/>
    </row>
    <row r="56" spans="1:7" ht="34.5" customHeight="1">
      <c r="A56" s="627" t="s">
        <v>167</v>
      </c>
      <c r="B56" s="627"/>
      <c r="C56" s="627"/>
      <c r="D56" s="627"/>
      <c r="E56" s="627"/>
      <c r="F56" s="627"/>
      <c r="G56" s="627"/>
    </row>
    <row r="57" spans="1:7" ht="114" customHeight="1">
      <c r="A57" s="623" t="s">
        <v>172</v>
      </c>
      <c r="B57" s="622"/>
      <c r="C57" s="622"/>
      <c r="D57" s="622"/>
      <c r="E57" s="622"/>
      <c r="F57" s="622"/>
      <c r="G57" s="622"/>
    </row>
    <row r="58" spans="1:7" ht="109.5" customHeight="1">
      <c r="A58" s="622"/>
      <c r="B58" s="622"/>
      <c r="C58" s="622"/>
      <c r="D58" s="622"/>
      <c r="E58" s="622"/>
      <c r="F58" s="622"/>
      <c r="G58" s="622"/>
    </row>
    <row r="59" spans="1:7" ht="15">
      <c r="A59" s="155"/>
    </row>
    <row r="60" spans="1:7" s="152" customFormat="1" ht="57.75" customHeight="1">
      <c r="A60" s="622"/>
      <c r="B60" s="622"/>
      <c r="C60" s="622"/>
      <c r="D60" s="622"/>
      <c r="E60" s="622"/>
      <c r="F60" s="622"/>
      <c r="G60" s="622"/>
    </row>
  </sheetData>
  <mergeCells count="20">
    <mergeCell ref="A3:H3"/>
    <mergeCell ref="C14:H14"/>
    <mergeCell ref="B16:G16"/>
    <mergeCell ref="B11:G11"/>
    <mergeCell ref="A38:G38"/>
    <mergeCell ref="A46:G46"/>
    <mergeCell ref="A45:G45"/>
    <mergeCell ref="A52:G52"/>
    <mergeCell ref="A39:G39"/>
    <mergeCell ref="A41:G41"/>
    <mergeCell ref="A43:G43"/>
    <mergeCell ref="A42:G42"/>
    <mergeCell ref="A58:G58"/>
    <mergeCell ref="A57:G57"/>
    <mergeCell ref="A60:G60"/>
    <mergeCell ref="A50:G50"/>
    <mergeCell ref="A48:G48"/>
    <mergeCell ref="A55:G55"/>
    <mergeCell ref="A53:G53"/>
    <mergeCell ref="A56:G56"/>
  </mergeCells>
  <phoneticPr fontId="33"/>
  <hyperlinks>
    <hyperlink ref="A38"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34"/>
  <sheetViews>
    <sheetView view="pageBreakPreview" zoomScaleNormal="100" zoomScaleSheetLayoutView="100" workbookViewId="0">
      <selection activeCell="G21" sqref="G21"/>
    </sheetView>
  </sheetViews>
  <sheetFormatPr defaultColWidth="9" defaultRowHeight="13.2"/>
  <cols>
    <col min="1" max="1" width="21.33203125" style="43" customWidth="1"/>
    <col min="2" max="2" width="19.77734375" style="43" customWidth="1"/>
    <col min="3" max="3" width="80.21875" style="380" customWidth="1"/>
    <col min="4" max="4" width="14.44140625" style="44" customWidth="1"/>
    <col min="5" max="5" width="13.6640625" style="44"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400" t="s">
        <v>286</v>
      </c>
      <c r="B1" s="401" t="s">
        <v>223</v>
      </c>
      <c r="C1" s="402" t="s">
        <v>256</v>
      </c>
      <c r="D1" s="403" t="s">
        <v>25</v>
      </c>
      <c r="E1" s="404" t="s">
        <v>26</v>
      </c>
    </row>
    <row r="2" spans="1:5" s="130" customFormat="1" ht="22.95" customHeight="1">
      <c r="A2" s="497" t="s">
        <v>287</v>
      </c>
      <c r="B2" s="405" t="s">
        <v>288</v>
      </c>
      <c r="C2" s="611" t="s">
        <v>426</v>
      </c>
      <c r="D2" s="406">
        <v>44890</v>
      </c>
      <c r="E2" s="498">
        <v>44890</v>
      </c>
    </row>
    <row r="3" spans="1:5" s="130" customFormat="1" ht="22.95" customHeight="1">
      <c r="A3" s="497" t="s">
        <v>289</v>
      </c>
      <c r="B3" s="405" t="s">
        <v>290</v>
      </c>
      <c r="C3" s="611" t="s">
        <v>427</v>
      </c>
      <c r="D3" s="406">
        <v>44890</v>
      </c>
      <c r="E3" s="498">
        <v>44890</v>
      </c>
    </row>
    <row r="4" spans="1:5" s="130" customFormat="1" ht="22.95" customHeight="1">
      <c r="A4" s="497" t="s">
        <v>287</v>
      </c>
      <c r="B4" s="405" t="s">
        <v>291</v>
      </c>
      <c r="C4" s="611" t="s">
        <v>428</v>
      </c>
      <c r="D4" s="406">
        <v>44890</v>
      </c>
      <c r="E4" s="498">
        <v>44890</v>
      </c>
    </row>
    <row r="5" spans="1:5" s="130" customFormat="1" ht="22.95" customHeight="1">
      <c r="A5" s="497" t="s">
        <v>289</v>
      </c>
      <c r="B5" s="405" t="s">
        <v>292</v>
      </c>
      <c r="C5" s="611" t="s">
        <v>429</v>
      </c>
      <c r="D5" s="406">
        <v>44890</v>
      </c>
      <c r="E5" s="498">
        <v>44890</v>
      </c>
    </row>
    <row r="6" spans="1:5" s="130" customFormat="1" ht="22.95" customHeight="1">
      <c r="A6" s="497" t="s">
        <v>289</v>
      </c>
      <c r="B6" s="405" t="s">
        <v>292</v>
      </c>
      <c r="C6" s="615" t="s">
        <v>430</v>
      </c>
      <c r="D6" s="406">
        <v>44889</v>
      </c>
      <c r="E6" s="498">
        <v>44890</v>
      </c>
    </row>
    <row r="7" spans="1:5" s="130" customFormat="1" ht="22.95" customHeight="1">
      <c r="A7" s="497" t="s">
        <v>289</v>
      </c>
      <c r="B7" s="405" t="s">
        <v>293</v>
      </c>
      <c r="C7" s="616" t="s">
        <v>431</v>
      </c>
      <c r="D7" s="406">
        <v>44883</v>
      </c>
      <c r="E7" s="498">
        <v>44890</v>
      </c>
    </row>
    <row r="8" spans="1:5" s="130" customFormat="1" ht="22.95" customHeight="1">
      <c r="A8" s="497" t="s">
        <v>294</v>
      </c>
      <c r="B8" s="405" t="s">
        <v>295</v>
      </c>
      <c r="C8" s="611" t="s">
        <v>432</v>
      </c>
      <c r="D8" s="406">
        <v>44889</v>
      </c>
      <c r="E8" s="498">
        <v>44890</v>
      </c>
    </row>
    <row r="9" spans="1:5" s="130" customFormat="1" ht="22.95" customHeight="1">
      <c r="A9" s="497" t="s">
        <v>296</v>
      </c>
      <c r="B9" s="405" t="s">
        <v>297</v>
      </c>
      <c r="C9" s="619" t="s">
        <v>433</v>
      </c>
      <c r="D9" s="406">
        <v>44889</v>
      </c>
      <c r="E9" s="498">
        <v>44889</v>
      </c>
    </row>
    <row r="10" spans="1:5" s="130" customFormat="1" ht="22.95" customHeight="1">
      <c r="A10" s="497" t="s">
        <v>289</v>
      </c>
      <c r="B10" s="405" t="s">
        <v>298</v>
      </c>
      <c r="C10" s="615" t="s">
        <v>434</v>
      </c>
      <c r="D10" s="406">
        <v>44889</v>
      </c>
      <c r="E10" s="498">
        <v>44889</v>
      </c>
    </row>
    <row r="11" spans="1:5" s="130" customFormat="1" ht="22.95" customHeight="1">
      <c r="A11" s="497" t="s">
        <v>289</v>
      </c>
      <c r="B11" s="405" t="s">
        <v>299</v>
      </c>
      <c r="C11" s="615" t="s">
        <v>435</v>
      </c>
      <c r="D11" s="406">
        <v>44889</v>
      </c>
      <c r="E11" s="498">
        <v>44889</v>
      </c>
    </row>
    <row r="12" spans="1:5" s="130" customFormat="1" ht="22.95" customHeight="1">
      <c r="A12" s="497" t="s">
        <v>289</v>
      </c>
      <c r="B12" s="405" t="s">
        <v>300</v>
      </c>
      <c r="C12" s="615" t="s">
        <v>436</v>
      </c>
      <c r="D12" s="406">
        <v>44887</v>
      </c>
      <c r="E12" s="498">
        <v>44889</v>
      </c>
    </row>
    <row r="13" spans="1:5" s="130" customFormat="1" ht="22.95" customHeight="1">
      <c r="A13" s="497" t="s">
        <v>287</v>
      </c>
      <c r="B13" s="405" t="s">
        <v>301</v>
      </c>
      <c r="C13" s="615" t="s">
        <v>437</v>
      </c>
      <c r="D13" s="406">
        <v>44887</v>
      </c>
      <c r="E13" s="498">
        <v>44889</v>
      </c>
    </row>
    <row r="14" spans="1:5" s="130" customFormat="1" ht="22.95" customHeight="1">
      <c r="A14" s="497" t="s">
        <v>289</v>
      </c>
      <c r="B14" s="405" t="s">
        <v>302</v>
      </c>
      <c r="C14" s="619" t="s">
        <v>438</v>
      </c>
      <c r="D14" s="406">
        <v>44887</v>
      </c>
      <c r="E14" s="498">
        <v>44889</v>
      </c>
    </row>
    <row r="15" spans="1:5" s="130" customFormat="1" ht="22.95" customHeight="1">
      <c r="A15" s="497" t="s">
        <v>289</v>
      </c>
      <c r="B15" s="405" t="s">
        <v>300</v>
      </c>
      <c r="C15" s="615" t="s">
        <v>439</v>
      </c>
      <c r="D15" s="406">
        <v>44887</v>
      </c>
      <c r="E15" s="498">
        <v>44889</v>
      </c>
    </row>
    <row r="16" spans="1:5" s="130" customFormat="1" ht="22.95" customHeight="1">
      <c r="A16" s="497" t="s">
        <v>289</v>
      </c>
      <c r="B16" s="405" t="s">
        <v>303</v>
      </c>
      <c r="C16" s="615" t="s">
        <v>440</v>
      </c>
      <c r="D16" s="406">
        <v>44887</v>
      </c>
      <c r="E16" s="498">
        <v>44889</v>
      </c>
    </row>
    <row r="17" spans="1:5" s="130" customFormat="1" ht="22.95" customHeight="1">
      <c r="A17" s="497" t="s">
        <v>289</v>
      </c>
      <c r="B17" s="405" t="s">
        <v>304</v>
      </c>
      <c r="C17" s="616" t="s">
        <v>305</v>
      </c>
      <c r="D17" s="406">
        <v>44887</v>
      </c>
      <c r="E17" s="498">
        <v>44887</v>
      </c>
    </row>
    <row r="18" spans="1:5" s="130" customFormat="1" ht="22.95" customHeight="1">
      <c r="A18" s="497" t="s">
        <v>289</v>
      </c>
      <c r="B18" s="405" t="s">
        <v>306</v>
      </c>
      <c r="C18" s="618" t="s">
        <v>307</v>
      </c>
      <c r="D18" s="406">
        <v>44887</v>
      </c>
      <c r="E18" s="498">
        <v>44887</v>
      </c>
    </row>
    <row r="19" spans="1:5" s="130" customFormat="1" ht="22.95" customHeight="1">
      <c r="A19" s="497" t="s">
        <v>296</v>
      </c>
      <c r="B19" s="405" t="s">
        <v>308</v>
      </c>
      <c r="C19" s="616" t="s">
        <v>309</v>
      </c>
      <c r="D19" s="406">
        <v>44887</v>
      </c>
      <c r="E19" s="498">
        <v>44887</v>
      </c>
    </row>
    <row r="20" spans="1:5" s="130" customFormat="1" ht="22.95" customHeight="1">
      <c r="A20" s="497" t="s">
        <v>294</v>
      </c>
      <c r="B20" s="405" t="s">
        <v>310</v>
      </c>
      <c r="C20" s="405" t="s">
        <v>311</v>
      </c>
      <c r="D20" s="406">
        <v>44887</v>
      </c>
      <c r="E20" s="498">
        <v>44887</v>
      </c>
    </row>
    <row r="21" spans="1:5" s="130" customFormat="1" ht="22.95" customHeight="1">
      <c r="A21" s="497" t="s">
        <v>289</v>
      </c>
      <c r="B21" s="405" t="s">
        <v>312</v>
      </c>
      <c r="C21" s="615" t="s">
        <v>313</v>
      </c>
      <c r="D21" s="406">
        <v>44886</v>
      </c>
      <c r="E21" s="498">
        <v>44887</v>
      </c>
    </row>
    <row r="22" spans="1:5" s="130" customFormat="1" ht="22.95" customHeight="1">
      <c r="A22" s="497" t="s">
        <v>296</v>
      </c>
      <c r="B22" s="405" t="s">
        <v>314</v>
      </c>
      <c r="C22" s="616" t="s">
        <v>315</v>
      </c>
      <c r="D22" s="406">
        <v>44883</v>
      </c>
      <c r="E22" s="498">
        <v>44886</v>
      </c>
    </row>
    <row r="23" spans="1:5" s="130" customFormat="1" ht="22.95" customHeight="1">
      <c r="A23" s="497" t="s">
        <v>289</v>
      </c>
      <c r="B23" s="405" t="s">
        <v>316</v>
      </c>
      <c r="C23" s="615" t="s">
        <v>317</v>
      </c>
      <c r="D23" s="406">
        <v>44883</v>
      </c>
      <c r="E23" s="498">
        <v>44886</v>
      </c>
    </row>
    <row r="24" spans="1:5" s="130" customFormat="1" ht="22.95" customHeight="1">
      <c r="A24" s="497" t="s">
        <v>289</v>
      </c>
      <c r="B24" s="405" t="s">
        <v>318</v>
      </c>
      <c r="C24" s="615" t="s">
        <v>319</v>
      </c>
      <c r="D24" s="406">
        <v>44883</v>
      </c>
      <c r="E24" s="498">
        <v>44886</v>
      </c>
    </row>
    <row r="25" spans="1:5" s="130" customFormat="1" ht="22.95" customHeight="1">
      <c r="A25" s="497" t="s">
        <v>287</v>
      </c>
      <c r="B25" s="405" t="s">
        <v>320</v>
      </c>
      <c r="C25" s="616" t="s">
        <v>321</v>
      </c>
      <c r="D25" s="406">
        <v>44883</v>
      </c>
      <c r="E25" s="498">
        <v>44886</v>
      </c>
    </row>
    <row r="26" spans="1:5" s="130" customFormat="1" ht="22.95" customHeight="1">
      <c r="A26" s="497" t="s">
        <v>289</v>
      </c>
      <c r="B26" s="405" t="s">
        <v>322</v>
      </c>
      <c r="C26" s="405" t="s">
        <v>323</v>
      </c>
      <c r="D26" s="406">
        <v>44883</v>
      </c>
      <c r="E26" s="498">
        <v>44886</v>
      </c>
    </row>
    <row r="27" spans="1:5" s="130" customFormat="1" ht="22.95" customHeight="1">
      <c r="A27" s="497" t="s">
        <v>289</v>
      </c>
      <c r="B27" s="534" t="s">
        <v>302</v>
      </c>
      <c r="C27" s="620" t="s">
        <v>324</v>
      </c>
      <c r="D27" s="535">
        <v>44883</v>
      </c>
      <c r="E27" s="498">
        <v>44886</v>
      </c>
    </row>
    <row r="28" spans="1:5" s="130" customFormat="1" ht="22.2" customHeight="1">
      <c r="A28" s="497" t="s">
        <v>289</v>
      </c>
      <c r="B28" s="585" t="s">
        <v>325</v>
      </c>
      <c r="C28" s="612" t="s">
        <v>326</v>
      </c>
      <c r="D28" s="585">
        <v>44883</v>
      </c>
      <c r="E28" s="585">
        <v>44886</v>
      </c>
    </row>
    <row r="29" spans="1:5" s="130" customFormat="1" ht="18" customHeight="1">
      <c r="A29" s="497" t="s">
        <v>287</v>
      </c>
      <c r="B29" s="613" t="s">
        <v>327</v>
      </c>
      <c r="C29" s="617" t="s">
        <v>328</v>
      </c>
      <c r="D29" s="586">
        <v>44883</v>
      </c>
      <c r="E29" s="586">
        <v>44886</v>
      </c>
    </row>
    <row r="30" spans="1:5" ht="18.75" customHeight="1">
      <c r="A30" s="497" t="s">
        <v>289</v>
      </c>
      <c r="B30" s="614" t="s">
        <v>329</v>
      </c>
      <c r="C30" s="621" t="s">
        <v>330</v>
      </c>
      <c r="D30" s="587">
        <v>44883</v>
      </c>
      <c r="E30" s="587">
        <v>44886</v>
      </c>
    </row>
    <row r="31" spans="1:5" ht="18.75" customHeight="1">
      <c r="A31" s="1"/>
      <c r="B31" s="1"/>
      <c r="C31" s="130"/>
      <c r="D31" s="173"/>
      <c r="E31" s="173"/>
    </row>
    <row r="32" spans="1:5" ht="16.2" customHeight="1">
      <c r="A32" s="40"/>
      <c r="B32" s="41"/>
      <c r="C32" s="378"/>
      <c r="D32" s="42"/>
      <c r="E32" s="42"/>
    </row>
    <row r="33" spans="1:11" ht="16.2" customHeight="1">
      <c r="A33" s="174" t="s">
        <v>173</v>
      </c>
      <c r="B33" s="174"/>
      <c r="C33" s="379"/>
      <c r="D33" s="52"/>
      <c r="E33" s="52"/>
    </row>
    <row r="34" spans="1:11" ht="20.25" customHeight="1">
      <c r="A34" s="848" t="s">
        <v>27</v>
      </c>
      <c r="B34" s="848"/>
      <c r="C34" s="848"/>
      <c r="D34" s="53"/>
      <c r="E34" s="53"/>
      <c r="J34" s="173"/>
      <c r="K34" s="173"/>
    </row>
  </sheetData>
  <mergeCells count="1">
    <mergeCell ref="A34:C34"/>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024"/>
  <sheetViews>
    <sheetView zoomScale="91" zoomScaleNormal="91" zoomScaleSheetLayoutView="100" workbookViewId="0">
      <selection activeCell="A8" sqref="A8:XFD11"/>
    </sheetView>
  </sheetViews>
  <sheetFormatPr defaultColWidth="9" defaultRowHeight="16.8" customHeight="1"/>
  <cols>
    <col min="1" max="13" width="9" style="1"/>
    <col min="14" max="14" width="108.6640625" style="1" customWidth="1"/>
    <col min="15" max="15" width="26.88671875" style="11" customWidth="1"/>
    <col min="16" max="16384" width="9" style="1"/>
  </cols>
  <sheetData>
    <row r="1" spans="1:16" ht="43.8" customHeight="1" thickBot="1">
      <c r="A1" s="849" t="s">
        <v>441</v>
      </c>
      <c r="B1" s="850"/>
      <c r="C1" s="850"/>
      <c r="D1" s="850"/>
      <c r="E1" s="850"/>
      <c r="F1" s="850"/>
      <c r="G1" s="850"/>
      <c r="H1" s="850"/>
      <c r="I1" s="850"/>
      <c r="J1" s="850"/>
      <c r="K1" s="850"/>
      <c r="L1" s="850"/>
      <c r="M1" s="850"/>
      <c r="N1" s="851"/>
    </row>
    <row r="2" spans="1:16" ht="47.4" customHeight="1">
      <c r="A2" s="852" t="s">
        <v>455</v>
      </c>
      <c r="B2" s="853"/>
      <c r="C2" s="853"/>
      <c r="D2" s="853"/>
      <c r="E2" s="853"/>
      <c r="F2" s="853"/>
      <c r="G2" s="853"/>
      <c r="H2" s="853"/>
      <c r="I2" s="853"/>
      <c r="J2" s="853"/>
      <c r="K2" s="853"/>
      <c r="L2" s="853"/>
      <c r="M2" s="853"/>
      <c r="N2" s="854"/>
    </row>
    <row r="3" spans="1:16" ht="194.4" customHeight="1" thickBot="1">
      <c r="A3" s="855" t="s">
        <v>456</v>
      </c>
      <c r="B3" s="856"/>
      <c r="C3" s="856"/>
      <c r="D3" s="856"/>
      <c r="E3" s="856"/>
      <c r="F3" s="856"/>
      <c r="G3" s="856"/>
      <c r="H3" s="856"/>
      <c r="I3" s="856"/>
      <c r="J3" s="856"/>
      <c r="K3" s="856"/>
      <c r="L3" s="856"/>
      <c r="M3" s="856"/>
      <c r="N3" s="857"/>
      <c r="P3" s="517" t="s">
        <v>269</v>
      </c>
    </row>
    <row r="4" spans="1:16" ht="42" customHeight="1">
      <c r="A4" s="861" t="s">
        <v>457</v>
      </c>
      <c r="B4" s="862"/>
      <c r="C4" s="862"/>
      <c r="D4" s="862"/>
      <c r="E4" s="862"/>
      <c r="F4" s="862"/>
      <c r="G4" s="862"/>
      <c r="H4" s="862"/>
      <c r="I4" s="862"/>
      <c r="J4" s="862"/>
      <c r="K4" s="862"/>
      <c r="L4" s="862"/>
      <c r="M4" s="862"/>
      <c r="N4" s="863"/>
    </row>
    <row r="5" spans="1:16" ht="162.6" customHeight="1" thickBot="1">
      <c r="A5" s="858" t="s">
        <v>458</v>
      </c>
      <c r="B5" s="859"/>
      <c r="C5" s="859"/>
      <c r="D5" s="859"/>
      <c r="E5" s="859"/>
      <c r="F5" s="859"/>
      <c r="G5" s="859"/>
      <c r="H5" s="859"/>
      <c r="I5" s="859"/>
      <c r="J5" s="859"/>
      <c r="K5" s="859"/>
      <c r="L5" s="859"/>
      <c r="M5" s="859"/>
      <c r="N5" s="860"/>
    </row>
    <row r="6" spans="1:16" ht="45" customHeight="1" thickBot="1">
      <c r="A6" s="864" t="s">
        <v>459</v>
      </c>
      <c r="B6" s="865"/>
      <c r="C6" s="865"/>
      <c r="D6" s="865"/>
      <c r="E6" s="865"/>
      <c r="F6" s="865"/>
      <c r="G6" s="865"/>
      <c r="H6" s="865"/>
      <c r="I6" s="865"/>
      <c r="J6" s="865"/>
      <c r="K6" s="865"/>
      <c r="L6" s="865"/>
      <c r="M6" s="865"/>
      <c r="N6" s="866"/>
    </row>
    <row r="7" spans="1:16" ht="109.8" customHeight="1">
      <c r="A7" s="867" t="s">
        <v>460</v>
      </c>
      <c r="B7" s="868"/>
      <c r="C7" s="868"/>
      <c r="D7" s="868"/>
      <c r="E7" s="868"/>
      <c r="F7" s="868"/>
      <c r="G7" s="868"/>
      <c r="H7" s="868"/>
      <c r="I7" s="868"/>
      <c r="J7" s="868"/>
      <c r="K7" s="868"/>
      <c r="L7" s="868"/>
      <c r="M7" s="868"/>
      <c r="N7" s="869"/>
      <c r="O7" s="45"/>
    </row>
    <row r="8" spans="1:16" ht="50.4" hidden="1" customHeight="1" thickBot="1">
      <c r="A8" s="874"/>
      <c r="B8" s="875"/>
      <c r="C8" s="875"/>
      <c r="D8" s="875"/>
      <c r="E8" s="875"/>
      <c r="F8" s="875"/>
      <c r="G8" s="875"/>
      <c r="H8" s="875"/>
      <c r="I8" s="875"/>
      <c r="J8" s="875"/>
      <c r="K8" s="875"/>
      <c r="L8" s="875"/>
      <c r="M8" s="875"/>
      <c r="N8" s="876"/>
      <c r="O8" s="48"/>
    </row>
    <row r="9" spans="1:16" ht="292.8" hidden="1" customHeight="1" thickBot="1">
      <c r="A9" s="877"/>
      <c r="B9" s="878"/>
      <c r="C9" s="878"/>
      <c r="D9" s="878"/>
      <c r="E9" s="878"/>
      <c r="F9" s="878"/>
      <c r="G9" s="878"/>
      <c r="H9" s="878"/>
      <c r="I9" s="878"/>
      <c r="J9" s="878"/>
      <c r="K9" s="878"/>
      <c r="L9" s="878"/>
      <c r="M9" s="878"/>
      <c r="N9" s="879"/>
      <c r="O9" s="48"/>
    </row>
    <row r="10" spans="1:16" s="130" customFormat="1" ht="50.4" hidden="1" customHeight="1">
      <c r="A10" s="882"/>
      <c r="B10" s="883"/>
      <c r="C10" s="883"/>
      <c r="D10" s="883"/>
      <c r="E10" s="883"/>
      <c r="F10" s="883"/>
      <c r="G10" s="883"/>
      <c r="H10" s="883"/>
      <c r="I10" s="883"/>
      <c r="J10" s="883"/>
      <c r="K10" s="883"/>
      <c r="L10" s="883"/>
      <c r="M10" s="883"/>
      <c r="N10" s="884"/>
      <c r="O10" s="417"/>
    </row>
    <row r="11" spans="1:16" s="130" customFormat="1" ht="95.4" hidden="1" customHeight="1" thickBot="1">
      <c r="A11" s="885"/>
      <c r="B11" s="886"/>
      <c r="C11" s="886"/>
      <c r="D11" s="886"/>
      <c r="E11" s="886"/>
      <c r="F11" s="886"/>
      <c r="G11" s="886"/>
      <c r="H11" s="886"/>
      <c r="I11" s="886"/>
      <c r="J11" s="886"/>
      <c r="K11" s="886"/>
      <c r="L11" s="886"/>
      <c r="M11" s="886"/>
      <c r="N11" s="887"/>
      <c r="O11" s="417"/>
    </row>
    <row r="12" spans="1:16" s="130" customFormat="1" ht="13.8" customHeight="1">
      <c r="A12" s="126"/>
      <c r="B12" s="127"/>
      <c r="C12" s="127"/>
      <c r="D12" s="127"/>
      <c r="E12" s="127"/>
      <c r="F12" s="127"/>
      <c r="G12" s="127"/>
      <c r="H12" s="127"/>
      <c r="I12" s="127"/>
      <c r="J12" s="127"/>
      <c r="K12" s="127"/>
      <c r="L12" s="127"/>
      <c r="M12" s="127"/>
      <c r="N12" s="128"/>
      <c r="O12" s="129"/>
    </row>
    <row r="13" spans="1:16" s="130" customFormat="1" ht="13.8" customHeight="1" thickBot="1">
      <c r="A13" s="126"/>
      <c r="B13" s="127"/>
      <c r="C13" s="127"/>
      <c r="D13" s="127"/>
      <c r="E13" s="127"/>
      <c r="F13" s="127"/>
      <c r="G13" s="127"/>
      <c r="H13" s="127"/>
      <c r="I13" s="127"/>
      <c r="J13" s="127"/>
      <c r="K13" s="127"/>
      <c r="L13" s="127"/>
      <c r="M13" s="127"/>
      <c r="N13" s="128"/>
      <c r="O13" s="129"/>
    </row>
    <row r="14" spans="1:16" ht="49.2" customHeight="1">
      <c r="A14" s="880" t="s">
        <v>213</v>
      </c>
      <c r="B14" s="880"/>
      <c r="C14" s="880"/>
      <c r="D14" s="880"/>
      <c r="E14" s="880"/>
      <c r="F14" s="880"/>
      <c r="G14" s="880"/>
      <c r="H14" s="880"/>
      <c r="I14" s="880"/>
      <c r="J14" s="880"/>
      <c r="K14" s="880"/>
      <c r="L14" s="880"/>
      <c r="M14" s="880"/>
      <c r="N14" s="881"/>
    </row>
    <row r="15" spans="1:16" ht="21.6" customHeight="1">
      <c r="A15" s="871" t="s">
        <v>235</v>
      </c>
      <c r="B15" s="872"/>
      <c r="C15" s="872"/>
      <c r="D15" s="872"/>
      <c r="E15" s="872"/>
      <c r="F15" s="872"/>
      <c r="G15" s="872"/>
      <c r="H15" s="872"/>
      <c r="I15" s="872"/>
      <c r="J15" s="872"/>
      <c r="K15" s="872"/>
      <c r="L15" s="872"/>
      <c r="M15" s="872"/>
      <c r="N15" s="873"/>
      <c r="O15" s="54" t="s">
        <v>213</v>
      </c>
    </row>
    <row r="16" spans="1:16" ht="30" customHeight="1" thickBot="1">
      <c r="A16" s="49"/>
      <c r="B16" s="50"/>
      <c r="C16" s="50"/>
      <c r="D16" s="50"/>
      <c r="E16" s="50"/>
      <c r="F16" s="50"/>
      <c r="G16" s="50"/>
      <c r="H16" s="50"/>
      <c r="I16" s="50"/>
      <c r="J16" s="50"/>
      <c r="K16" s="50"/>
      <c r="L16" s="50"/>
      <c r="M16" s="50"/>
      <c r="N16" s="51"/>
    </row>
    <row r="17" spans="1:14" ht="22.8" customHeight="1">
      <c r="A17" s="870" t="s">
        <v>29</v>
      </c>
      <c r="B17" s="870"/>
      <c r="C17" s="870"/>
      <c r="D17" s="870"/>
      <c r="E17" s="870"/>
      <c r="F17" s="870"/>
      <c r="G17" s="870"/>
      <c r="H17" s="870"/>
      <c r="I17" s="870"/>
      <c r="J17" s="870"/>
      <c r="K17" s="870"/>
      <c r="L17" s="870"/>
      <c r="M17" s="870"/>
      <c r="N17" s="870"/>
    </row>
    <row r="18" spans="1:14" ht="40.200000000000003" customHeight="1">
      <c r="A18" s="812" t="s">
        <v>27</v>
      </c>
      <c r="B18" s="813"/>
      <c r="C18" s="813"/>
      <c r="D18" s="813"/>
      <c r="E18" s="813"/>
      <c r="F18" s="813"/>
      <c r="G18" s="813"/>
      <c r="H18" s="813"/>
      <c r="I18" s="813"/>
      <c r="J18" s="813"/>
      <c r="K18" s="813"/>
      <c r="L18" s="813"/>
      <c r="M18" s="813"/>
      <c r="N18" s="813"/>
    </row>
    <row r="19" spans="1:14" ht="18.600000000000001" customHeight="1"/>
    <row r="20" spans="1:14" ht="18.600000000000001" customHeight="1"/>
    <row r="21" spans="1:14" ht="18.600000000000001" customHeight="1"/>
    <row r="22" spans="1:14" ht="18.600000000000001" customHeight="1"/>
    <row r="23" spans="1:14" ht="18.600000000000001" customHeight="1"/>
    <row r="24" spans="1:14" ht="18.600000000000001" customHeight="1"/>
    <row r="25" spans="1:14" ht="18.600000000000001" customHeight="1"/>
    <row r="26" spans="1:14" ht="18.600000000000001" customHeight="1"/>
    <row r="27" spans="1:14" ht="18.600000000000001" customHeight="1"/>
    <row r="28" spans="1:14" ht="18.600000000000001" customHeight="1"/>
    <row r="29" spans="1:14" ht="18.600000000000001" customHeight="1"/>
    <row r="30" spans="1:14" ht="18.600000000000001" customHeight="1"/>
    <row r="31" spans="1:14" ht="18.600000000000001" customHeight="1"/>
    <row r="32" spans="1:14" ht="18.600000000000001" customHeight="1"/>
    <row r="33" spans="14:14" ht="18.600000000000001" customHeight="1"/>
    <row r="34" spans="14:14" ht="18.600000000000001" customHeight="1"/>
    <row r="35" spans="14:14" ht="18.600000000000001" customHeight="1"/>
    <row r="36" spans="14:14" ht="18.600000000000001" customHeight="1"/>
    <row r="37" spans="14:14" ht="18.600000000000001" customHeight="1"/>
    <row r="38" spans="14:14" ht="18.600000000000001" customHeight="1"/>
    <row r="39" spans="14:14" ht="18.600000000000001" customHeight="1"/>
    <row r="40" spans="14:14" ht="18.600000000000001" customHeight="1"/>
    <row r="41" spans="14:14" ht="18.600000000000001" customHeight="1"/>
    <row r="42" spans="14:14" ht="18.600000000000001" customHeight="1"/>
    <row r="43" spans="14:14" ht="18.600000000000001" customHeight="1"/>
    <row r="44" spans="14:14" ht="18.600000000000001" customHeight="1"/>
    <row r="45" spans="14:14" ht="18.600000000000001" customHeight="1"/>
    <row r="46" spans="14:14" ht="18.600000000000001" customHeight="1"/>
    <row r="47" spans="14:14" ht="18.600000000000001" customHeight="1">
      <c r="N47" s="1" t="s">
        <v>253</v>
      </c>
    </row>
    <row r="48" spans="14:14"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row r="727" ht="18.600000000000001" customHeight="1"/>
    <row r="728" ht="18.600000000000001" customHeight="1"/>
    <row r="729" ht="18.600000000000001" customHeight="1"/>
    <row r="730" ht="18.600000000000001" customHeight="1"/>
    <row r="731" ht="18.600000000000001" customHeight="1"/>
    <row r="732" ht="18.600000000000001" customHeight="1"/>
    <row r="733" ht="18.600000000000001" customHeight="1"/>
    <row r="734" ht="18.600000000000001" customHeight="1"/>
    <row r="735" ht="18.600000000000001" customHeight="1"/>
    <row r="736" ht="18.600000000000001" customHeight="1"/>
    <row r="737" ht="18.600000000000001" customHeight="1"/>
    <row r="738" ht="18.600000000000001" customHeight="1"/>
    <row r="739" ht="18.600000000000001" customHeight="1"/>
    <row r="740" ht="18.600000000000001" customHeight="1"/>
    <row r="741" ht="18.600000000000001" customHeight="1"/>
    <row r="742" ht="18.600000000000001" customHeight="1"/>
    <row r="743" ht="18.600000000000001" customHeight="1"/>
    <row r="744" ht="18.600000000000001" customHeight="1"/>
    <row r="745" ht="18.600000000000001" customHeight="1"/>
    <row r="746" ht="18.600000000000001" customHeight="1"/>
    <row r="747" ht="18.600000000000001" customHeight="1"/>
    <row r="748" ht="18.600000000000001" customHeight="1"/>
    <row r="749" ht="18.600000000000001" customHeight="1"/>
    <row r="750" ht="18.600000000000001" customHeight="1"/>
    <row r="751" ht="18.600000000000001" customHeight="1"/>
    <row r="752" ht="18.600000000000001" customHeight="1"/>
    <row r="753" ht="18.600000000000001" customHeight="1"/>
    <row r="754" ht="18.600000000000001" customHeight="1"/>
    <row r="755" ht="18.600000000000001" customHeight="1"/>
    <row r="756" ht="18.600000000000001" customHeight="1"/>
    <row r="757" ht="18.600000000000001" customHeight="1"/>
    <row r="758" ht="18.600000000000001" customHeight="1"/>
    <row r="759" ht="18.600000000000001" customHeight="1"/>
    <row r="760" ht="18.600000000000001" customHeight="1"/>
    <row r="761" ht="18.600000000000001" customHeight="1"/>
    <row r="762" ht="18.600000000000001" customHeight="1"/>
    <row r="763" ht="18.600000000000001" customHeight="1"/>
    <row r="764" ht="18.600000000000001" customHeight="1"/>
    <row r="765" ht="18.600000000000001" customHeight="1"/>
    <row r="766" ht="18.600000000000001" customHeight="1"/>
    <row r="767" ht="18.600000000000001" customHeight="1"/>
    <row r="768" ht="18.600000000000001" customHeight="1"/>
    <row r="769" ht="18.600000000000001" customHeight="1"/>
    <row r="770" ht="18.600000000000001" customHeight="1"/>
    <row r="771" ht="18.600000000000001" customHeight="1"/>
    <row r="772" ht="18.600000000000001" customHeight="1"/>
    <row r="773" ht="18.600000000000001" customHeight="1"/>
    <row r="774" ht="18.600000000000001" customHeight="1"/>
    <row r="775" ht="18.600000000000001" customHeight="1"/>
    <row r="776" ht="18.600000000000001" customHeight="1"/>
    <row r="777" ht="18.600000000000001" customHeight="1"/>
    <row r="778" ht="18.600000000000001" customHeight="1"/>
    <row r="779" ht="18.600000000000001" customHeight="1"/>
    <row r="780" ht="18.600000000000001" customHeight="1"/>
    <row r="781" ht="18.600000000000001" customHeight="1"/>
    <row r="782" ht="18.600000000000001" customHeight="1"/>
    <row r="783" ht="18.600000000000001" customHeight="1"/>
    <row r="784" ht="18.600000000000001" customHeight="1"/>
    <row r="785" ht="18.600000000000001" customHeight="1"/>
    <row r="786" ht="18.600000000000001" customHeight="1"/>
    <row r="787" ht="18.600000000000001" customHeight="1"/>
    <row r="788" ht="18.600000000000001" customHeight="1"/>
    <row r="789" ht="18.600000000000001" customHeight="1"/>
    <row r="790" ht="18.600000000000001" customHeight="1"/>
    <row r="791" ht="18.600000000000001" customHeight="1"/>
    <row r="792" ht="18.600000000000001" customHeight="1"/>
    <row r="793" ht="18.600000000000001" customHeight="1"/>
    <row r="794" ht="18.600000000000001" customHeight="1"/>
    <row r="795" ht="18.600000000000001" customHeight="1"/>
    <row r="796" ht="18.600000000000001" customHeight="1"/>
    <row r="797" ht="18.600000000000001" customHeight="1"/>
    <row r="798" ht="18.600000000000001" customHeight="1"/>
    <row r="799" ht="18.600000000000001" customHeight="1"/>
    <row r="800" ht="18.600000000000001" customHeight="1"/>
    <row r="801" ht="18.600000000000001" customHeight="1"/>
    <row r="802" ht="18.600000000000001" customHeight="1"/>
    <row r="803" ht="18.600000000000001" customHeight="1"/>
    <row r="804" ht="18.600000000000001" customHeight="1"/>
    <row r="805" ht="18.600000000000001" customHeight="1"/>
    <row r="806" ht="18.600000000000001" customHeight="1"/>
    <row r="807" ht="18.600000000000001" customHeight="1"/>
    <row r="808" ht="18.600000000000001" customHeight="1"/>
    <row r="809" ht="18.600000000000001" customHeight="1"/>
    <row r="810" ht="18.600000000000001" customHeight="1"/>
    <row r="811" ht="18.600000000000001" customHeight="1"/>
    <row r="812" ht="18.600000000000001" customHeight="1"/>
    <row r="813" ht="18.600000000000001" customHeight="1"/>
    <row r="814" ht="18.600000000000001" customHeight="1"/>
    <row r="815" ht="18.600000000000001" customHeight="1"/>
    <row r="816" ht="18.600000000000001" customHeight="1"/>
    <row r="817" ht="18.600000000000001" customHeight="1"/>
    <row r="818" ht="18.600000000000001" customHeight="1"/>
    <row r="819" ht="18.600000000000001" customHeight="1"/>
    <row r="820" ht="18.600000000000001" customHeight="1"/>
    <row r="821" ht="18.600000000000001" customHeight="1"/>
    <row r="822" ht="18.600000000000001" customHeight="1"/>
    <row r="823" ht="18.600000000000001" customHeight="1"/>
    <row r="824" ht="18.600000000000001" customHeight="1"/>
    <row r="825" ht="18.600000000000001" customHeight="1"/>
    <row r="826" ht="18.600000000000001" customHeight="1"/>
    <row r="827" ht="18.600000000000001" customHeight="1"/>
    <row r="828" ht="18.600000000000001" customHeight="1"/>
    <row r="829" ht="18.600000000000001" customHeight="1"/>
    <row r="830" ht="18.600000000000001" customHeight="1"/>
    <row r="831" ht="18.600000000000001" customHeight="1"/>
    <row r="832" ht="18.600000000000001" customHeight="1"/>
    <row r="833" ht="18.600000000000001" customHeight="1"/>
    <row r="834" ht="18.600000000000001" customHeight="1"/>
    <row r="835" ht="18.600000000000001" customHeight="1"/>
    <row r="836" ht="18.600000000000001" customHeight="1"/>
    <row r="837" ht="18.600000000000001" customHeight="1"/>
    <row r="838" ht="18.600000000000001" customHeight="1"/>
    <row r="839" ht="18.600000000000001" customHeight="1"/>
    <row r="840" ht="18.600000000000001" customHeight="1"/>
    <row r="841" ht="18.600000000000001" customHeight="1"/>
    <row r="842" ht="18.600000000000001" customHeight="1"/>
    <row r="843" ht="18.600000000000001" customHeight="1"/>
    <row r="844" ht="18.600000000000001" customHeight="1"/>
    <row r="845" ht="18.600000000000001" customHeight="1"/>
    <row r="846" ht="18.600000000000001" customHeight="1"/>
    <row r="847" ht="18.600000000000001" customHeight="1"/>
    <row r="848" ht="18.600000000000001" customHeight="1"/>
    <row r="849" ht="18.600000000000001" customHeight="1"/>
    <row r="850" ht="18.600000000000001" customHeight="1"/>
    <row r="851" ht="18.600000000000001" customHeight="1"/>
    <row r="852" ht="18.600000000000001" customHeight="1"/>
    <row r="853" ht="18.600000000000001" customHeight="1"/>
    <row r="854" ht="18.600000000000001" customHeight="1"/>
    <row r="855" ht="18.600000000000001" customHeight="1"/>
    <row r="856" ht="18.600000000000001" customHeight="1"/>
    <row r="857" ht="18.600000000000001" customHeight="1"/>
    <row r="858" ht="18.600000000000001" customHeight="1"/>
    <row r="859" ht="18.600000000000001" customHeight="1"/>
    <row r="860" ht="18.600000000000001" customHeight="1"/>
    <row r="861" ht="18.600000000000001" customHeight="1"/>
    <row r="862" ht="18.600000000000001" customHeight="1"/>
    <row r="863" ht="18.600000000000001" customHeight="1"/>
    <row r="864" ht="18.600000000000001" customHeight="1"/>
    <row r="865" ht="18.600000000000001" customHeight="1"/>
    <row r="866" ht="18.600000000000001" customHeight="1"/>
    <row r="867" ht="18.600000000000001" customHeight="1"/>
    <row r="868" ht="18.600000000000001" customHeight="1"/>
    <row r="869" ht="18.600000000000001" customHeight="1"/>
    <row r="870" ht="18.600000000000001" customHeight="1"/>
    <row r="871" ht="18.600000000000001" customHeight="1"/>
    <row r="872" ht="18.600000000000001" customHeight="1"/>
    <row r="873" ht="18.600000000000001" customHeight="1"/>
    <row r="874" ht="18.600000000000001" customHeight="1"/>
    <row r="875" ht="18.600000000000001" customHeight="1"/>
    <row r="876" ht="18.600000000000001" customHeight="1"/>
    <row r="877" ht="18.600000000000001" customHeight="1"/>
    <row r="878" ht="18.600000000000001" customHeight="1"/>
    <row r="879" ht="18.600000000000001" customHeight="1"/>
    <row r="880" ht="18.600000000000001" customHeight="1"/>
    <row r="881" ht="18.600000000000001" customHeight="1"/>
    <row r="882" ht="18.600000000000001" customHeight="1"/>
    <row r="883" ht="18.600000000000001" customHeight="1"/>
    <row r="884" ht="18.600000000000001" customHeight="1"/>
    <row r="885" ht="18.600000000000001" customHeight="1"/>
    <row r="886" ht="18.600000000000001" customHeight="1"/>
    <row r="887" ht="18.600000000000001" customHeight="1"/>
    <row r="888" ht="18.600000000000001" customHeight="1"/>
    <row r="889" ht="18.600000000000001" customHeight="1"/>
    <row r="890" ht="18.600000000000001" customHeight="1"/>
    <row r="891" ht="18.600000000000001" customHeight="1"/>
    <row r="892" ht="18.600000000000001" customHeight="1"/>
    <row r="893" ht="18.600000000000001" customHeight="1"/>
    <row r="894" ht="18.600000000000001" customHeight="1"/>
    <row r="895" ht="18.600000000000001" customHeight="1"/>
    <row r="896" ht="18.600000000000001" customHeight="1"/>
    <row r="897" ht="18.600000000000001" customHeight="1"/>
    <row r="898" ht="18.600000000000001" customHeight="1"/>
    <row r="899" ht="18.600000000000001" customHeight="1"/>
    <row r="900" ht="18.600000000000001" customHeight="1"/>
    <row r="901" ht="18.600000000000001" customHeight="1"/>
    <row r="902" ht="18.600000000000001" customHeight="1"/>
    <row r="903" ht="18.600000000000001" customHeight="1"/>
    <row r="904" ht="18.600000000000001" customHeight="1"/>
    <row r="905" ht="18.600000000000001" customHeight="1"/>
    <row r="906" ht="18.600000000000001" customHeight="1"/>
    <row r="907" ht="18.600000000000001" customHeight="1"/>
    <row r="908" ht="18.600000000000001" customHeight="1"/>
    <row r="909" ht="18.600000000000001" customHeight="1"/>
    <row r="910" ht="18.600000000000001" customHeight="1"/>
    <row r="911" ht="18.600000000000001" customHeight="1"/>
    <row r="912" ht="18.600000000000001" customHeight="1"/>
    <row r="913" ht="18.600000000000001" customHeight="1"/>
    <row r="914" ht="18.600000000000001" customHeight="1"/>
    <row r="915" ht="18.600000000000001" customHeight="1"/>
    <row r="916" ht="18.600000000000001" customHeight="1"/>
    <row r="917" ht="18.600000000000001" customHeight="1"/>
    <row r="918" ht="18.600000000000001" customHeight="1"/>
    <row r="919" ht="18.600000000000001" customHeight="1"/>
    <row r="920" ht="18.600000000000001" customHeight="1"/>
    <row r="921" ht="18.600000000000001" customHeight="1"/>
    <row r="922" ht="18.600000000000001" customHeight="1"/>
    <row r="923" ht="18.600000000000001" customHeight="1"/>
    <row r="924" ht="18.600000000000001" customHeight="1"/>
    <row r="925" ht="18.600000000000001" customHeight="1"/>
    <row r="926" ht="18.600000000000001" customHeight="1"/>
    <row r="927" ht="18.600000000000001" customHeight="1"/>
    <row r="928" ht="18.600000000000001" customHeight="1"/>
    <row r="929" ht="18.600000000000001" customHeight="1"/>
    <row r="930" ht="18.600000000000001" customHeight="1"/>
    <row r="931" ht="18.600000000000001" customHeight="1"/>
    <row r="932" ht="18.600000000000001" customHeight="1"/>
    <row r="933" ht="18.600000000000001" customHeight="1"/>
    <row r="934" ht="18.600000000000001" customHeight="1"/>
    <row r="935" ht="18.600000000000001" customHeight="1"/>
    <row r="936" ht="18.600000000000001" customHeight="1"/>
    <row r="937" ht="18.600000000000001" customHeight="1"/>
    <row r="938" ht="18.600000000000001" customHeight="1"/>
    <row r="939" ht="18.600000000000001" customHeight="1"/>
    <row r="940" ht="18.600000000000001" customHeight="1"/>
    <row r="941" ht="18.600000000000001" customHeight="1"/>
    <row r="942" ht="18.600000000000001" customHeight="1"/>
    <row r="943" ht="18.600000000000001" customHeight="1"/>
    <row r="944" ht="18.600000000000001" customHeight="1"/>
    <row r="945" ht="18.600000000000001" customHeight="1"/>
    <row r="946" ht="18.600000000000001" customHeight="1"/>
    <row r="947" ht="18.600000000000001" customHeight="1"/>
    <row r="948" ht="18.600000000000001" customHeight="1"/>
    <row r="949" ht="18.600000000000001" customHeight="1"/>
    <row r="950" ht="18.600000000000001" customHeight="1"/>
    <row r="951" ht="18.600000000000001" customHeight="1"/>
    <row r="952" ht="18.600000000000001" customHeight="1"/>
    <row r="953" ht="18.600000000000001" customHeight="1"/>
    <row r="954" ht="18.600000000000001" customHeight="1"/>
    <row r="955" ht="18.600000000000001" customHeight="1"/>
    <row r="956" ht="18.600000000000001" customHeight="1"/>
    <row r="957" ht="18.600000000000001" customHeight="1"/>
    <row r="958" ht="18.600000000000001" customHeight="1"/>
    <row r="959" ht="18.600000000000001" customHeight="1"/>
    <row r="960" ht="18.600000000000001" customHeight="1"/>
    <row r="961" ht="18.600000000000001" customHeight="1"/>
    <row r="962" ht="18.600000000000001" customHeight="1"/>
    <row r="963" ht="18.600000000000001" customHeight="1"/>
    <row r="964" ht="18.600000000000001" customHeight="1"/>
    <row r="965" ht="18.600000000000001" customHeight="1"/>
    <row r="966" ht="18.600000000000001" customHeight="1"/>
    <row r="967" ht="18.600000000000001" customHeight="1"/>
    <row r="968" ht="18.600000000000001" customHeight="1"/>
    <row r="969" ht="18.600000000000001" customHeight="1"/>
    <row r="970" ht="18.600000000000001" customHeight="1"/>
    <row r="971" ht="18.600000000000001" customHeight="1"/>
    <row r="972" ht="18.600000000000001" customHeight="1"/>
    <row r="973" ht="18.600000000000001" customHeight="1"/>
    <row r="974" ht="18.600000000000001" customHeight="1"/>
    <row r="975" ht="18.600000000000001" customHeight="1"/>
    <row r="976" ht="18.600000000000001" customHeight="1"/>
    <row r="977" ht="18.600000000000001" customHeight="1"/>
    <row r="978" ht="18.600000000000001" customHeight="1"/>
    <row r="979" ht="18.600000000000001" customHeight="1"/>
    <row r="980" ht="18.600000000000001" customHeight="1"/>
    <row r="981" ht="18.600000000000001" customHeight="1"/>
    <row r="982" ht="18.600000000000001" customHeight="1"/>
    <row r="983" ht="18.600000000000001" customHeight="1"/>
    <row r="984" ht="18.600000000000001" customHeight="1"/>
    <row r="985" ht="18.600000000000001" customHeight="1"/>
    <row r="986" ht="18.600000000000001" customHeight="1"/>
    <row r="987" ht="18.600000000000001" customHeight="1"/>
    <row r="988" ht="18.600000000000001" customHeight="1"/>
    <row r="989" ht="18.600000000000001" customHeight="1"/>
    <row r="990" ht="18.600000000000001" customHeight="1"/>
    <row r="991" ht="18.600000000000001" customHeight="1"/>
    <row r="992" ht="18.600000000000001" customHeight="1"/>
    <row r="993" ht="18.600000000000001" customHeight="1"/>
    <row r="994" ht="18.600000000000001" customHeight="1"/>
    <row r="995" ht="18.600000000000001" customHeight="1"/>
    <row r="996" ht="18.600000000000001" customHeight="1"/>
    <row r="997" ht="18.600000000000001" customHeight="1"/>
    <row r="998" ht="18.600000000000001" customHeight="1"/>
    <row r="999" ht="18.600000000000001" customHeight="1"/>
    <row r="1000" ht="18.600000000000001" customHeight="1"/>
    <row r="1001" ht="18.600000000000001" customHeight="1"/>
    <row r="1002" ht="18.600000000000001" customHeight="1"/>
    <row r="1003" ht="18.600000000000001" customHeight="1"/>
    <row r="1004" ht="18.600000000000001" customHeight="1"/>
    <row r="1005" ht="18.600000000000001" customHeight="1"/>
    <row r="1006" ht="18.600000000000001" customHeight="1"/>
    <row r="1007" ht="18.600000000000001" customHeight="1"/>
    <row r="1008" ht="18.600000000000001" customHeight="1"/>
    <row r="1009" ht="18.600000000000001" customHeight="1"/>
    <row r="1010" ht="18.600000000000001" customHeight="1"/>
    <row r="1011" ht="18.600000000000001" customHeight="1"/>
    <row r="1012" ht="18.600000000000001" customHeight="1"/>
    <row r="1013" ht="18.600000000000001" customHeight="1"/>
    <row r="1014" ht="18.600000000000001" customHeight="1"/>
    <row r="1015" ht="18.600000000000001" customHeight="1"/>
    <row r="1016" ht="18.600000000000001" customHeight="1"/>
    <row r="1017" ht="18.600000000000001" customHeight="1"/>
    <row r="1018" ht="18.600000000000001" customHeight="1"/>
    <row r="1019" ht="18.600000000000001" customHeight="1"/>
    <row r="1020" ht="18.600000000000001" customHeight="1"/>
    <row r="1021" ht="18.600000000000001" customHeight="1"/>
    <row r="1022" ht="18.600000000000001" customHeight="1"/>
    <row r="1023" ht="18.600000000000001" customHeight="1"/>
    <row r="1024" ht="18.600000000000001" customHeight="1"/>
  </sheetData>
  <mergeCells count="15">
    <mergeCell ref="A6:N6"/>
    <mergeCell ref="A7:N7"/>
    <mergeCell ref="A18:N18"/>
    <mergeCell ref="A17:N17"/>
    <mergeCell ref="A15:N15"/>
    <mergeCell ref="A8:N8"/>
    <mergeCell ref="A9:N9"/>
    <mergeCell ref="A14:N14"/>
    <mergeCell ref="A10:N10"/>
    <mergeCell ref="A11:N11"/>
    <mergeCell ref="A1:N1"/>
    <mergeCell ref="A2:N2"/>
    <mergeCell ref="A3:N3"/>
    <mergeCell ref="A5:N5"/>
    <mergeCell ref="A4:N4"/>
  </mergeCells>
  <phoneticPr fontId="16"/>
  <hyperlinks>
    <hyperlink ref="P3" r:id="rId1" display="https://zoom.us/webinar/register/WN_9-ciXs0sQT2yGdb79VBoLQ" xr:uid="{D23711C4-75FC-433D-9588-69B8A3DCF5A7}"/>
  </hyperlinks>
  <pageMargins left="0.7" right="0.7" top="0.75" bottom="0.75" header="0.3" footer="0.3"/>
  <pageSetup paperSize="9" scale="59" orientation="portrait" horizontalDpi="300" verticalDpi="300" r:id="rId2"/>
  <colBreaks count="1" manualBreakCount="1">
    <brk id="14"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C37"/>
  <sheetViews>
    <sheetView view="pageBreakPreview" zoomScale="95" zoomScaleNormal="75" zoomScaleSheetLayoutView="95" workbookViewId="0">
      <selection activeCell="A19" sqref="A19"/>
    </sheetView>
  </sheetViews>
  <sheetFormatPr defaultColWidth="9" defaultRowHeight="14.4"/>
  <cols>
    <col min="1" max="1" width="212.109375" style="5" customWidth="1"/>
    <col min="2" max="2" width="33.109375" style="3" hidden="1" customWidth="1"/>
    <col min="3" max="3" width="23.109375" style="4" hidden="1" customWidth="1"/>
    <col min="4" max="16384" width="9" style="1"/>
  </cols>
  <sheetData>
    <row r="1" spans="1:3" s="43" customFormat="1" ht="46.2" customHeight="1" thickBot="1">
      <c r="A1" s="188" t="s">
        <v>442</v>
      </c>
      <c r="B1" s="46" t="s">
        <v>0</v>
      </c>
      <c r="C1" s="47" t="s">
        <v>2</v>
      </c>
    </row>
    <row r="2" spans="1:3" ht="40.799999999999997" customHeight="1">
      <c r="A2" s="553" t="s">
        <v>443</v>
      </c>
      <c r="B2" s="2"/>
      <c r="C2" s="888"/>
    </row>
    <row r="3" spans="1:3" ht="69" customHeight="1">
      <c r="A3" s="473" t="s">
        <v>444</v>
      </c>
      <c r="B3" s="55"/>
      <c r="C3" s="889"/>
    </row>
    <row r="4" spans="1:3" ht="31.8" customHeight="1" thickBot="1">
      <c r="A4" s="164" t="s">
        <v>445</v>
      </c>
      <c r="B4" s="1"/>
      <c r="C4" s="1"/>
    </row>
    <row r="5" spans="1:3" ht="41.4" customHeight="1">
      <c r="A5" s="410" t="s">
        <v>446</v>
      </c>
      <c r="B5" s="2"/>
      <c r="C5" s="888"/>
    </row>
    <row r="6" spans="1:3" ht="139.80000000000001" customHeight="1">
      <c r="A6" s="542" t="s">
        <v>447</v>
      </c>
      <c r="B6" s="55"/>
      <c r="C6" s="889"/>
    </row>
    <row r="7" spans="1:3" ht="42.6" customHeight="1" thickBot="1">
      <c r="A7" s="480" t="s">
        <v>448</v>
      </c>
      <c r="B7" s="1"/>
      <c r="C7" s="1"/>
    </row>
    <row r="8" spans="1:3" ht="43.2" customHeight="1">
      <c r="A8" s="411" t="s">
        <v>449</v>
      </c>
      <c r="B8" s="236"/>
      <c r="C8" s="888"/>
    </row>
    <row r="9" spans="1:3" ht="339.6" customHeight="1" thickBot="1">
      <c r="A9" s="481" t="s">
        <v>450</v>
      </c>
      <c r="B9" s="237"/>
      <c r="C9" s="889"/>
    </row>
    <row r="10" spans="1:3" ht="28.8" customHeight="1" thickBot="1">
      <c r="A10" s="238" t="s">
        <v>451</v>
      </c>
      <c r="B10" s="1"/>
      <c r="C10" s="1"/>
    </row>
    <row r="11" spans="1:3" ht="42.6" customHeight="1">
      <c r="A11" s="475" t="s">
        <v>452</v>
      </c>
      <c r="B11" s="255"/>
      <c r="C11" s="255"/>
    </row>
    <row r="12" spans="1:3" ht="127.2" customHeight="1" thickBot="1">
      <c r="A12" s="477" t="s">
        <v>453</v>
      </c>
      <c r="B12" s="260"/>
      <c r="C12" s="260"/>
    </row>
    <row r="13" spans="1:3" ht="42.6" customHeight="1" thickBot="1">
      <c r="A13" s="164" t="s">
        <v>454</v>
      </c>
      <c r="B13" s="1"/>
      <c r="C13" s="1"/>
    </row>
    <row r="14" spans="1:3" ht="27.6" customHeight="1">
      <c r="A14" s="249"/>
      <c r="B14" s="1"/>
      <c r="C14" s="1"/>
    </row>
    <row r="15" spans="1:3" ht="39" customHeight="1">
      <c r="A15" s="1" t="s">
        <v>220</v>
      </c>
      <c r="B15" s="1"/>
      <c r="C15" s="1"/>
    </row>
    <row r="16" spans="1:3" ht="32.25" customHeight="1">
      <c r="A16" s="1" t="s">
        <v>221</v>
      </c>
      <c r="B16" s="1"/>
      <c r="C16" s="1"/>
    </row>
    <row r="17" ht="36.75" customHeight="1"/>
    <row r="18" ht="33" customHeight="1"/>
    <row r="19" ht="36.75" customHeight="1"/>
    <row r="20" ht="36.75" customHeight="1"/>
    <row r="21" ht="25.5" customHeight="1"/>
    <row r="22" ht="32.25" customHeight="1"/>
    <row r="23" ht="30.75" customHeight="1"/>
    <row r="24" ht="42.75" customHeight="1"/>
    <row r="25" ht="43.5" customHeight="1"/>
    <row r="26" ht="27.75" customHeight="1"/>
    <row r="27" ht="30.75" customHeight="1"/>
    <row r="28" ht="29.25" customHeight="1"/>
    <row r="29" ht="27" customHeight="1"/>
    <row r="30" ht="27" customHeight="1"/>
    <row r="31" ht="27" customHeight="1"/>
    <row r="32" ht="27" customHeight="1"/>
    <row r="33" ht="27" customHeight="1"/>
    <row r="34" ht="27" customHeight="1"/>
    <row r="35" ht="27" customHeight="1"/>
    <row r="36" ht="27" customHeight="1"/>
    <row r="37" ht="27" customHeight="1"/>
  </sheetData>
  <mergeCells count="3">
    <mergeCell ref="C2:C3"/>
    <mergeCell ref="C5:C6"/>
    <mergeCell ref="C8:C9"/>
  </mergeCells>
  <phoneticPr fontId="16"/>
  <hyperlinks>
    <hyperlink ref="A4" r:id="rId1" xr:uid="{781FC807-C16F-45BD-B936-1B51AE199BF4}"/>
    <hyperlink ref="A7" r:id="rId2" xr:uid="{D37FB280-7349-4B87-84BB-4B7F7AFF4F72}"/>
    <hyperlink ref="A10" r:id="rId3" xr:uid="{A91851B4-3753-4DD7-B401-DBF10DB8A5DE}"/>
    <hyperlink ref="A13" r:id="rId4" xr:uid="{A356EF5B-3DBB-4B96-9229-66A22653F976}"/>
  </hyperlinks>
  <pageMargins left="0" right="0" top="0.19685039370078741" bottom="0.39370078740157483" header="0" footer="0.19685039370078741"/>
  <pageSetup paperSize="8" scale="55" orientation="portrait" horizontalDpi="300" verticalDpi="300" r:id="rId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DC6C3-5FD5-45AC-8EE2-D8D2B861F6DF}">
  <dimension ref="A1:V30"/>
  <sheetViews>
    <sheetView tabSelected="1" view="pageBreakPreview" zoomScaleNormal="100" zoomScaleSheetLayoutView="100" workbookViewId="0">
      <selection activeCell="Z20" sqref="Z20"/>
    </sheetView>
  </sheetViews>
  <sheetFormatPr defaultRowHeight="13.2"/>
  <cols>
    <col min="9" max="9" width="8.88671875" customWidth="1"/>
    <col min="10" max="10" width="8.88671875" hidden="1" customWidth="1"/>
    <col min="11" max="11" width="0.77734375" customWidth="1"/>
    <col min="19" max="19" width="4.77734375" customWidth="1"/>
    <col min="21" max="21" width="3.88671875" customWidth="1"/>
  </cols>
  <sheetData>
    <row r="1" spans="1:22">
      <c r="A1" s="514"/>
      <c r="B1" s="514"/>
      <c r="C1" s="514"/>
      <c r="D1" s="514"/>
      <c r="E1" s="514"/>
      <c r="F1" s="514"/>
      <c r="G1" s="514"/>
      <c r="H1" s="514"/>
      <c r="I1" s="514"/>
      <c r="J1" s="514"/>
      <c r="K1" s="514"/>
      <c r="L1" s="514"/>
      <c r="M1" s="514"/>
      <c r="N1" s="514"/>
      <c r="O1" s="514"/>
      <c r="P1" s="514"/>
      <c r="Q1" s="514"/>
      <c r="R1" s="514"/>
      <c r="S1" s="514"/>
      <c r="T1" s="514"/>
      <c r="U1" s="514"/>
      <c r="V1" s="514"/>
    </row>
    <row r="2" spans="1:22" ht="24.6">
      <c r="A2" s="514"/>
      <c r="B2" s="554" t="s">
        <v>278</v>
      </c>
      <c r="C2" s="555"/>
      <c r="D2" s="555"/>
      <c r="E2" s="555"/>
      <c r="F2" s="555"/>
      <c r="G2" s="555"/>
      <c r="H2" s="555"/>
      <c r="I2" s="555"/>
      <c r="J2" s="555"/>
      <c r="K2" s="555"/>
      <c r="L2" s="555"/>
      <c r="M2" s="555"/>
      <c r="N2" s="514"/>
      <c r="O2" s="514"/>
      <c r="P2" s="514"/>
      <c r="Q2" s="514"/>
      <c r="R2" s="514"/>
      <c r="S2" s="514"/>
      <c r="T2" s="514"/>
      <c r="U2" s="514"/>
    </row>
    <row r="3" spans="1:22">
      <c r="A3" s="514"/>
      <c r="B3" s="514"/>
      <c r="C3" s="514"/>
      <c r="D3" s="514"/>
      <c r="E3" s="514"/>
      <c r="F3" s="514"/>
      <c r="G3" s="514"/>
      <c r="H3" s="514"/>
      <c r="I3" s="514"/>
      <c r="J3" s="514"/>
      <c r="K3" s="514"/>
      <c r="L3" s="514"/>
      <c r="M3" s="514"/>
      <c r="N3" s="514"/>
      <c r="O3" s="514"/>
      <c r="P3" s="514"/>
      <c r="Q3" s="514"/>
      <c r="R3" s="514"/>
      <c r="S3" s="514"/>
      <c r="T3" s="514"/>
      <c r="U3" s="514"/>
    </row>
    <row r="4" spans="1:22">
      <c r="A4" s="514"/>
      <c r="B4" s="514"/>
      <c r="C4" s="514"/>
      <c r="D4" s="514"/>
      <c r="E4" s="514"/>
      <c r="F4" s="514"/>
      <c r="G4" s="514"/>
      <c r="H4" s="514"/>
      <c r="I4" s="514"/>
      <c r="J4" s="514"/>
      <c r="K4" s="514"/>
      <c r="L4" s="514"/>
      <c r="M4" s="514"/>
      <c r="N4" s="514"/>
      <c r="O4" s="514"/>
      <c r="P4" s="514"/>
      <c r="Q4" s="514"/>
      <c r="R4" s="514"/>
      <c r="S4" s="514"/>
      <c r="T4" s="514"/>
      <c r="U4" s="514"/>
    </row>
    <row r="5" spans="1:22">
      <c r="A5" s="514"/>
      <c r="B5" s="514"/>
      <c r="C5" s="514"/>
      <c r="D5" s="514"/>
      <c r="E5" s="514"/>
      <c r="F5" s="514"/>
      <c r="G5" s="514"/>
      <c r="H5" s="514"/>
      <c r="I5" s="514"/>
      <c r="J5" s="514"/>
      <c r="K5" s="514"/>
      <c r="L5" s="514"/>
      <c r="M5" s="514"/>
      <c r="N5" s="514"/>
      <c r="O5" s="514"/>
      <c r="P5" s="514"/>
      <c r="Q5" s="514"/>
      <c r="R5" s="514"/>
      <c r="S5" s="514"/>
      <c r="T5" s="514"/>
      <c r="U5" s="514"/>
    </row>
    <row r="6" spans="1:22">
      <c r="A6" s="514"/>
      <c r="B6" s="514"/>
      <c r="C6" s="514"/>
      <c r="D6" s="514"/>
      <c r="E6" s="514"/>
      <c r="F6" s="514"/>
      <c r="G6" s="514"/>
      <c r="H6" s="514"/>
      <c r="I6" s="514"/>
      <c r="J6" s="514"/>
      <c r="K6" s="514"/>
      <c r="L6" s="514"/>
      <c r="M6" s="514"/>
      <c r="N6" s="514"/>
      <c r="O6" s="514"/>
      <c r="P6" s="514"/>
      <c r="Q6" s="514"/>
      <c r="R6" s="514"/>
      <c r="S6" s="514"/>
      <c r="T6" s="514"/>
      <c r="U6" s="514"/>
    </row>
    <row r="7" spans="1:22">
      <c r="A7" s="514"/>
      <c r="B7" s="514"/>
      <c r="C7" s="514"/>
      <c r="D7" s="514"/>
      <c r="E7" s="514"/>
      <c r="F7" s="514"/>
      <c r="G7" s="514"/>
      <c r="H7" s="514"/>
      <c r="I7" s="514"/>
      <c r="J7" s="514"/>
      <c r="K7" s="514"/>
      <c r="L7" s="514"/>
      <c r="M7" s="514"/>
      <c r="N7" s="514"/>
      <c r="O7" s="514"/>
      <c r="P7" s="514"/>
      <c r="Q7" s="514"/>
      <c r="R7" s="514"/>
      <c r="S7" s="514"/>
      <c r="T7" s="514"/>
      <c r="U7" s="514"/>
    </row>
    <row r="8" spans="1:22">
      <c r="A8" s="514"/>
      <c r="B8" s="514"/>
      <c r="C8" s="514"/>
      <c r="D8" s="514"/>
      <c r="E8" s="514"/>
      <c r="F8" s="514"/>
      <c r="G8" s="514"/>
      <c r="H8" s="514"/>
      <c r="I8" s="514"/>
      <c r="J8" s="514"/>
      <c r="K8" s="514"/>
      <c r="L8" s="514"/>
      <c r="M8" s="514"/>
      <c r="N8" s="514"/>
      <c r="O8" s="514"/>
      <c r="P8" s="514"/>
      <c r="Q8" s="514"/>
      <c r="R8" s="514"/>
      <c r="S8" s="514"/>
      <c r="T8" s="514"/>
      <c r="U8" s="514"/>
    </row>
    <row r="9" spans="1:22">
      <c r="A9" s="514"/>
      <c r="B9" s="514"/>
      <c r="C9" s="514"/>
      <c r="D9" s="514"/>
      <c r="E9" s="514"/>
      <c r="F9" s="514"/>
      <c r="G9" s="514"/>
      <c r="H9" s="514"/>
      <c r="I9" s="514"/>
      <c r="J9" s="514"/>
      <c r="K9" s="514"/>
      <c r="L9" s="514"/>
      <c r="M9" s="514"/>
      <c r="N9" s="514"/>
      <c r="O9" s="514"/>
      <c r="P9" s="514"/>
      <c r="Q9" s="514"/>
      <c r="R9" s="514"/>
      <c r="S9" s="514"/>
      <c r="T9" s="514"/>
      <c r="U9" s="514"/>
    </row>
    <row r="10" spans="1:22">
      <c r="A10" s="514"/>
      <c r="B10" s="514"/>
      <c r="C10" s="514"/>
      <c r="D10" s="514"/>
      <c r="E10" s="514"/>
      <c r="F10" s="514"/>
      <c r="G10" s="514"/>
      <c r="H10" s="514"/>
      <c r="I10" s="514"/>
      <c r="J10" s="514"/>
      <c r="K10" s="514"/>
      <c r="L10" s="514"/>
      <c r="M10" s="514"/>
      <c r="N10" s="514"/>
      <c r="O10" s="514"/>
      <c r="P10" s="514"/>
      <c r="Q10" s="514"/>
      <c r="R10" s="514"/>
      <c r="S10" s="514"/>
      <c r="T10" s="514"/>
      <c r="U10" s="514"/>
    </row>
    <row r="11" spans="1:22" ht="21" customHeight="1">
      <c r="A11" s="514"/>
      <c r="B11" s="514"/>
      <c r="C11" s="514"/>
      <c r="D11" s="514"/>
      <c r="E11" s="514"/>
      <c r="F11" s="514"/>
      <c r="G11" s="514"/>
      <c r="H11" s="514"/>
      <c r="I11" s="514"/>
      <c r="J11" s="514"/>
      <c r="K11" s="514"/>
      <c r="L11" s="514"/>
      <c r="M11" s="514"/>
      <c r="N11" s="514"/>
      <c r="O11" s="514"/>
      <c r="P11" s="514"/>
      <c r="Q11" s="514"/>
      <c r="R11" s="514"/>
      <c r="S11" s="514"/>
      <c r="T11" s="514"/>
      <c r="U11" s="514"/>
    </row>
    <row r="12" spans="1:22" ht="13.2" customHeight="1">
      <c r="A12" s="514"/>
      <c r="B12" s="514"/>
      <c r="C12" s="514"/>
      <c r="D12" s="514"/>
      <c r="E12" s="514"/>
      <c r="F12" s="514"/>
      <c r="G12" s="514"/>
      <c r="H12" s="514"/>
      <c r="I12" s="514"/>
      <c r="J12" s="514"/>
      <c r="K12" s="514"/>
      <c r="L12" s="514"/>
      <c r="M12" s="514"/>
      <c r="N12" s="514"/>
      <c r="O12" s="514"/>
      <c r="P12" s="514"/>
      <c r="Q12" s="514"/>
      <c r="R12" s="514"/>
      <c r="S12" s="514"/>
      <c r="T12" s="514"/>
      <c r="U12" s="514"/>
    </row>
    <row r="13" spans="1:22" ht="13.2" customHeight="1">
      <c r="A13" s="514"/>
      <c r="B13" s="514"/>
      <c r="C13" s="514"/>
      <c r="D13" s="514"/>
      <c r="E13" s="514"/>
      <c r="F13" s="514"/>
      <c r="G13" s="514"/>
      <c r="H13" s="514"/>
      <c r="I13" s="514"/>
      <c r="J13" s="514"/>
      <c r="K13" s="514"/>
      <c r="L13" s="514"/>
      <c r="M13" s="514"/>
      <c r="N13" s="514"/>
      <c r="O13" s="514"/>
      <c r="P13" s="514"/>
      <c r="Q13" s="514"/>
      <c r="R13" s="514"/>
      <c r="S13" s="514"/>
      <c r="T13" s="514"/>
      <c r="U13" s="514"/>
    </row>
    <row r="14" spans="1:22">
      <c r="A14" s="514"/>
      <c r="B14" s="514"/>
      <c r="C14" s="514"/>
      <c r="D14" s="514"/>
      <c r="E14" s="514"/>
      <c r="F14" s="514"/>
      <c r="G14" s="514"/>
      <c r="H14" s="514"/>
      <c r="I14" s="514"/>
      <c r="J14" s="514"/>
      <c r="K14" s="514"/>
      <c r="L14" s="514"/>
      <c r="M14" s="514"/>
      <c r="N14" s="514"/>
      <c r="O14" s="514"/>
      <c r="P14" s="514"/>
      <c r="Q14" s="514"/>
      <c r="R14" s="514"/>
      <c r="S14" s="514"/>
      <c r="T14" s="514"/>
      <c r="U14" s="514"/>
    </row>
    <row r="15" spans="1:22">
      <c r="A15" s="514"/>
      <c r="B15" s="514"/>
      <c r="C15" s="514"/>
      <c r="D15" s="514"/>
      <c r="E15" s="514"/>
      <c r="F15" s="514"/>
      <c r="G15" s="514"/>
      <c r="H15" s="514"/>
      <c r="I15" s="514"/>
      <c r="J15" s="514"/>
      <c r="K15" s="514"/>
      <c r="L15" s="514"/>
      <c r="M15" s="514"/>
      <c r="N15" s="514"/>
      <c r="O15" s="514"/>
      <c r="P15" s="514"/>
      <c r="Q15" s="514"/>
      <c r="R15" s="514"/>
      <c r="S15" s="514"/>
      <c r="T15" s="514"/>
      <c r="U15" s="514"/>
    </row>
    <row r="16" spans="1:22">
      <c r="A16" s="514"/>
      <c r="B16" s="514"/>
      <c r="C16" s="514"/>
      <c r="D16" s="514"/>
      <c r="E16" s="514"/>
      <c r="F16" s="514"/>
      <c r="G16" s="514"/>
      <c r="H16" s="514"/>
      <c r="I16" s="514"/>
      <c r="J16" s="514"/>
      <c r="K16" s="514"/>
      <c r="L16" s="514"/>
      <c r="M16" s="514"/>
      <c r="N16" s="514"/>
      <c r="O16" s="514"/>
      <c r="P16" s="514"/>
      <c r="Q16" s="514"/>
      <c r="R16" s="514"/>
      <c r="S16" s="514"/>
      <c r="T16" s="514"/>
      <c r="U16" s="514"/>
    </row>
    <row r="17" spans="1:21">
      <c r="A17" s="514"/>
      <c r="B17" s="514"/>
      <c r="C17" s="514"/>
      <c r="D17" s="514"/>
      <c r="E17" s="514"/>
      <c r="F17" s="514"/>
      <c r="G17" s="514"/>
      <c r="H17" s="514"/>
      <c r="I17" s="514"/>
      <c r="J17" s="514"/>
      <c r="K17" s="514"/>
      <c r="L17" s="514"/>
      <c r="M17" s="514"/>
      <c r="N17" s="514"/>
      <c r="O17" s="514"/>
      <c r="P17" s="514"/>
      <c r="Q17" s="514"/>
      <c r="R17" s="514"/>
      <c r="S17" s="514"/>
      <c r="T17" s="514"/>
      <c r="U17" s="514"/>
    </row>
    <row r="18" spans="1:21">
      <c r="A18" s="514"/>
      <c r="B18" s="514"/>
      <c r="C18" s="514"/>
      <c r="D18" s="514"/>
      <c r="E18" s="514"/>
      <c r="F18" s="514"/>
      <c r="G18" s="514"/>
      <c r="H18" s="514"/>
      <c r="I18" s="514"/>
      <c r="J18" s="514"/>
      <c r="K18" s="514"/>
      <c r="L18" s="514"/>
      <c r="M18" s="514"/>
      <c r="N18" s="514"/>
      <c r="O18" s="514"/>
      <c r="P18" s="514"/>
      <c r="Q18" s="514"/>
      <c r="R18" s="514"/>
      <c r="S18" s="514"/>
      <c r="T18" s="514"/>
      <c r="U18" s="514"/>
    </row>
    <row r="19" spans="1:21">
      <c r="A19" s="514"/>
      <c r="B19" s="514"/>
      <c r="C19" s="514"/>
      <c r="D19" s="514"/>
      <c r="E19" s="514"/>
      <c r="F19" s="514"/>
      <c r="G19" s="514"/>
      <c r="H19" s="514"/>
      <c r="I19" s="514"/>
      <c r="J19" s="514"/>
      <c r="K19" s="514"/>
      <c r="L19" s="514"/>
      <c r="M19" s="514"/>
      <c r="N19" s="514"/>
      <c r="O19" s="514"/>
      <c r="P19" s="514"/>
      <c r="Q19" s="514"/>
      <c r="R19" s="514"/>
      <c r="S19" s="514"/>
      <c r="T19" s="514"/>
      <c r="U19" s="514"/>
    </row>
    <row r="20" spans="1:21">
      <c r="A20" s="514"/>
      <c r="B20" s="514"/>
      <c r="C20" s="514"/>
      <c r="D20" s="514"/>
      <c r="E20" s="514"/>
      <c r="F20" s="514"/>
      <c r="G20" s="514"/>
      <c r="H20" s="514"/>
      <c r="I20" s="514"/>
      <c r="J20" s="514"/>
      <c r="K20" s="514"/>
      <c r="L20" s="514"/>
      <c r="M20" s="514"/>
      <c r="N20" s="514"/>
      <c r="O20" s="514"/>
      <c r="P20" s="514"/>
      <c r="Q20" s="514"/>
      <c r="R20" s="514"/>
      <c r="S20" s="514"/>
      <c r="T20" s="514"/>
      <c r="U20" s="514"/>
    </row>
    <row r="21" spans="1:21">
      <c r="A21" s="514"/>
      <c r="B21" s="514"/>
      <c r="C21" s="514"/>
      <c r="D21" s="514"/>
      <c r="E21" s="514"/>
      <c r="F21" s="514"/>
      <c r="G21" s="514"/>
      <c r="H21" s="514"/>
      <c r="I21" s="514"/>
      <c r="J21" s="514"/>
      <c r="K21" s="514"/>
      <c r="L21" s="514"/>
      <c r="M21" s="514"/>
      <c r="N21" s="514"/>
      <c r="O21" s="514"/>
      <c r="P21" s="514"/>
      <c r="Q21" s="514"/>
      <c r="R21" s="514"/>
      <c r="S21" s="514"/>
      <c r="T21" s="514"/>
      <c r="U21" s="514"/>
    </row>
    <row r="22" spans="1:21">
      <c r="A22" s="514"/>
      <c r="B22" s="514"/>
      <c r="C22" s="514"/>
      <c r="D22" s="514"/>
      <c r="E22" s="514"/>
      <c r="F22" s="514"/>
      <c r="G22" s="514"/>
      <c r="H22" s="514"/>
      <c r="I22" s="514"/>
      <c r="J22" s="514"/>
      <c r="K22" s="514"/>
      <c r="L22" s="514"/>
      <c r="M22" s="514"/>
      <c r="N22" s="514"/>
      <c r="O22" s="514"/>
      <c r="P22" s="514"/>
      <c r="Q22" s="514"/>
      <c r="R22" s="514"/>
      <c r="S22" s="514"/>
      <c r="T22" s="514"/>
      <c r="U22" s="514"/>
    </row>
    <row r="23" spans="1:21">
      <c r="A23" s="514"/>
      <c r="B23" s="514"/>
      <c r="C23" s="514"/>
      <c r="D23" s="514"/>
      <c r="E23" s="514"/>
      <c r="F23" s="514"/>
      <c r="G23" s="514"/>
      <c r="H23" s="514"/>
      <c r="I23" s="514"/>
      <c r="J23" s="514"/>
      <c r="K23" s="514"/>
      <c r="L23" s="514"/>
      <c r="M23" s="514"/>
      <c r="N23" s="514"/>
      <c r="O23" s="514"/>
      <c r="P23" s="514"/>
      <c r="Q23" s="514"/>
      <c r="R23" s="514"/>
      <c r="S23" s="514"/>
      <c r="T23" s="514"/>
      <c r="U23" s="514"/>
    </row>
    <row r="24" spans="1:21">
      <c r="A24" s="514"/>
      <c r="B24" s="514"/>
      <c r="C24" s="514"/>
      <c r="D24" s="514"/>
      <c r="E24" s="514"/>
      <c r="F24" s="514"/>
      <c r="G24" s="514"/>
      <c r="H24" s="514"/>
      <c r="I24" s="514"/>
      <c r="J24" s="514"/>
      <c r="K24" s="514"/>
      <c r="L24" s="514"/>
      <c r="M24" s="514"/>
      <c r="N24" s="514"/>
      <c r="O24" s="514"/>
      <c r="P24" s="514"/>
      <c r="Q24" s="514"/>
      <c r="R24" s="514"/>
      <c r="S24" s="514"/>
      <c r="T24" s="514"/>
      <c r="U24" s="514"/>
    </row>
    <row r="25" spans="1:21">
      <c r="A25" s="514"/>
      <c r="B25" s="514"/>
      <c r="C25" s="514"/>
      <c r="D25" s="514"/>
      <c r="E25" s="514"/>
      <c r="F25" s="514"/>
      <c r="G25" s="514"/>
      <c r="H25" s="514"/>
      <c r="I25" s="514"/>
      <c r="J25" s="514"/>
      <c r="K25" s="514"/>
      <c r="L25" s="514"/>
      <c r="M25" s="514"/>
      <c r="N25" s="514"/>
      <c r="O25" s="514"/>
      <c r="P25" s="514"/>
      <c r="Q25" s="514"/>
      <c r="R25" s="514"/>
      <c r="S25" s="514"/>
      <c r="T25" s="514"/>
      <c r="U25" s="514"/>
    </row>
    <row r="26" spans="1:21">
      <c r="A26" s="514"/>
      <c r="B26" s="514"/>
      <c r="C26" s="514"/>
      <c r="D26" s="514"/>
      <c r="E26" s="514"/>
      <c r="F26" s="514"/>
      <c r="G26" s="514"/>
      <c r="H26" s="514"/>
      <c r="I26" s="514"/>
      <c r="J26" s="514"/>
      <c r="K26" s="514"/>
      <c r="L26" s="514"/>
      <c r="M26" s="514"/>
      <c r="N26" s="514"/>
      <c r="O26" s="514"/>
      <c r="P26" s="514"/>
      <c r="Q26" s="514"/>
      <c r="R26" s="514"/>
      <c r="S26" s="514"/>
      <c r="T26" s="514"/>
      <c r="U26" s="514"/>
    </row>
    <row r="27" spans="1:21">
      <c r="A27" s="514"/>
      <c r="B27" s="514"/>
      <c r="C27" s="514"/>
      <c r="D27" s="514"/>
      <c r="E27" s="514"/>
      <c r="F27" s="514"/>
      <c r="G27" s="514"/>
      <c r="H27" s="514"/>
      <c r="I27" s="514"/>
      <c r="J27" s="514"/>
      <c r="K27" s="514"/>
      <c r="L27" s="514"/>
      <c r="M27" s="514"/>
      <c r="N27" s="514"/>
      <c r="O27" s="514"/>
      <c r="P27" s="514"/>
      <c r="Q27" s="514"/>
      <c r="R27" s="514"/>
      <c r="S27" s="514"/>
      <c r="T27" s="514"/>
      <c r="U27" s="514"/>
    </row>
    <row r="28" spans="1:21">
      <c r="A28" s="514"/>
      <c r="B28" s="514"/>
      <c r="C28" s="514"/>
      <c r="D28" s="514"/>
      <c r="E28" s="514"/>
      <c r="F28" s="514"/>
      <c r="G28" s="514"/>
      <c r="H28" s="514"/>
      <c r="I28" s="514"/>
      <c r="J28" s="514"/>
      <c r="K28" s="514"/>
      <c r="L28" s="514"/>
      <c r="M28" s="514"/>
      <c r="N28" s="514"/>
      <c r="O28" s="514"/>
      <c r="P28" s="514"/>
      <c r="Q28" s="514"/>
      <c r="R28" s="514"/>
      <c r="S28" s="514"/>
      <c r="T28" s="514"/>
      <c r="U28" s="514"/>
    </row>
    <row r="29" spans="1:21" ht="16.2">
      <c r="A29" s="514"/>
      <c r="B29" s="515"/>
      <c r="C29" s="516"/>
      <c r="D29" s="515"/>
      <c r="E29" s="515"/>
      <c r="F29" s="515"/>
      <c r="G29" s="515"/>
      <c r="H29" s="515"/>
      <c r="I29" s="515"/>
      <c r="J29" s="514"/>
      <c r="K29" s="514"/>
      <c r="L29" s="514"/>
      <c r="M29" s="514"/>
      <c r="N29" s="514"/>
      <c r="O29" s="514"/>
      <c r="P29" s="514"/>
      <c r="Q29" s="514"/>
      <c r="R29" s="514"/>
      <c r="S29" s="514"/>
      <c r="T29" s="514"/>
      <c r="U29" s="514"/>
    </row>
    <row r="30" spans="1:21">
      <c r="A30" s="514"/>
      <c r="B30" s="514"/>
      <c r="C30" s="514"/>
      <c r="D30" s="514"/>
      <c r="E30" s="514"/>
      <c r="F30" s="514"/>
      <c r="G30" s="514"/>
      <c r="H30" s="514"/>
      <c r="I30" s="514"/>
      <c r="J30" s="514"/>
      <c r="K30" s="514"/>
      <c r="L30" s="514"/>
      <c r="M30" s="514"/>
      <c r="N30" s="514"/>
      <c r="O30" s="514"/>
      <c r="P30" s="514"/>
      <c r="Q30" s="514"/>
      <c r="R30" s="514"/>
      <c r="S30" s="514"/>
      <c r="T30" s="514"/>
      <c r="U30" s="514"/>
    </row>
  </sheetData>
  <sheetProtection formatCells="0" formatColumns="0" formatRows="0" insertColumns="0" insertRows="0" insertHyperlinks="0" deleteColumns="0" deleteRows="0" sort="0" autoFilter="0" pivotTables="0"/>
  <phoneticPr fontId="106"/>
  <pageMargins left="0.7" right="0.7" top="0.75" bottom="0.75" header="0.3" footer="0.3"/>
  <pageSetup paperSize="9" scale="4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tabColor theme="2" tint="-0.249977111117893"/>
    <pageSetUpPr fitToPage="1"/>
  </sheetPr>
  <dimension ref="A1:S84"/>
  <sheetViews>
    <sheetView zoomScaleNormal="100" zoomScaleSheetLayoutView="100" workbookViewId="0">
      <selection activeCell="H32" sqref="H32:L32"/>
    </sheetView>
  </sheetViews>
  <sheetFormatPr defaultColWidth="9" defaultRowHeight="13.2"/>
  <cols>
    <col min="1" max="1" width="12.77734375" style="64" customWidth="1"/>
    <col min="2" max="2" width="5.109375" style="64" customWidth="1"/>
    <col min="3" max="3" width="3.77734375" style="64" customWidth="1"/>
    <col min="4" max="4" width="6.88671875" style="64" customWidth="1"/>
    <col min="5" max="5" width="13.109375" style="64" customWidth="1"/>
    <col min="6" max="6" width="13.109375" style="107" customWidth="1"/>
    <col min="7" max="7" width="11.33203125" style="64" customWidth="1"/>
    <col min="8" max="8" width="26.6640625" style="81" customWidth="1"/>
    <col min="9" max="9" width="13" style="72" customWidth="1"/>
    <col min="10" max="10" width="16.109375" style="72" customWidth="1"/>
    <col min="11" max="11" width="13.44140625" style="107" customWidth="1"/>
    <col min="12" max="12" width="20.44140625" style="107" customWidth="1"/>
    <col min="13" max="13" width="13.44140625" style="79" customWidth="1"/>
    <col min="14" max="14" width="22.44140625" style="64" customWidth="1"/>
    <col min="15" max="15" width="9" style="65"/>
    <col min="16" max="16384" width="9" style="64"/>
  </cols>
  <sheetData>
    <row r="1" spans="1:16" ht="26.25" customHeight="1" thickTop="1">
      <c r="A1" s="56" t="s">
        <v>236</v>
      </c>
      <c r="B1" s="57"/>
      <c r="C1" s="57"/>
      <c r="D1" s="58"/>
      <c r="E1" s="58"/>
      <c r="F1" s="59"/>
      <c r="G1" s="60"/>
      <c r="H1" s="61"/>
      <c r="I1" s="282" t="s">
        <v>38</v>
      </c>
      <c r="J1" s="81"/>
      <c r="K1" s="62"/>
      <c r="L1" s="283"/>
      <c r="M1" s="63"/>
    </row>
    <row r="2" spans="1:16" ht="17.399999999999999">
      <c r="A2" s="66"/>
      <c r="B2" s="284"/>
      <c r="C2" s="284"/>
      <c r="D2" s="284"/>
      <c r="E2" s="284"/>
      <c r="F2" s="284"/>
      <c r="G2" s="67"/>
      <c r="H2" s="68"/>
      <c r="I2" s="285" t="s">
        <v>39</v>
      </c>
      <c r="J2" s="69"/>
      <c r="K2" s="286" t="s">
        <v>21</v>
      </c>
      <c r="L2" s="70"/>
      <c r="M2" s="63"/>
      <c r="N2" s="239"/>
      <c r="P2" s="168"/>
    </row>
    <row r="3" spans="1:16" ht="17.399999999999999">
      <c r="A3" s="287" t="s">
        <v>29</v>
      </c>
      <c r="B3" s="288"/>
      <c r="D3" s="289"/>
      <c r="E3" s="289"/>
      <c r="F3" s="289"/>
      <c r="G3" s="71"/>
      <c r="H3"/>
      <c r="J3" s="290"/>
      <c r="L3" s="62"/>
      <c r="M3" s="73"/>
    </row>
    <row r="4" spans="1:16" ht="17.399999999999999">
      <c r="A4" s="74"/>
      <c r="B4" s="288"/>
      <c r="C4" s="107"/>
      <c r="D4" s="289"/>
      <c r="E4" s="289"/>
      <c r="F4" s="291"/>
      <c r="G4" s="75"/>
      <c r="H4" s="76"/>
      <c r="I4" s="76"/>
      <c r="J4" s="81"/>
      <c r="L4" s="62"/>
      <c r="M4" s="73"/>
      <c r="N4" s="363"/>
    </row>
    <row r="5" spans="1:16">
      <c r="A5" s="292"/>
      <c r="D5" s="289"/>
      <c r="E5" s="77"/>
      <c r="F5" s="293"/>
      <c r="G5" s="78"/>
      <c r="H5"/>
      <c r="I5" s="294"/>
      <c r="J5" s="81"/>
      <c r="M5" s="73"/>
    </row>
    <row r="6" spans="1:16" ht="17.399999999999999">
      <c r="A6" s="292"/>
      <c r="D6" s="289"/>
      <c r="E6" s="293"/>
      <c r="F6" s="293"/>
      <c r="G6" s="78"/>
      <c r="H6" s="68"/>
      <c r="I6" s="295"/>
      <c r="J6" s="81"/>
      <c r="M6" s="73"/>
    </row>
    <row r="7" spans="1:16">
      <c r="A7" s="292"/>
      <c r="D7" s="289"/>
      <c r="E7" s="293"/>
      <c r="F7" s="293"/>
      <c r="G7" s="78"/>
      <c r="H7" s="296"/>
      <c r="I7" s="294"/>
      <c r="J7" s="81"/>
      <c r="M7" s="73"/>
    </row>
    <row r="8" spans="1:16">
      <c r="A8" s="292"/>
      <c r="D8" s="289"/>
      <c r="E8" s="293"/>
      <c r="F8" s="293"/>
      <c r="G8" s="78"/>
      <c r="H8" s="69"/>
      <c r="I8" s="43"/>
      <c r="J8" s="43"/>
      <c r="K8" s="43"/>
    </row>
    <row r="9" spans="1:16">
      <c r="A9" s="292"/>
      <c r="D9" s="289"/>
      <c r="E9" s="293"/>
      <c r="F9" s="293"/>
      <c r="G9" s="78"/>
      <c r="H9" s="43"/>
      <c r="I9" s="43"/>
      <c r="J9" s="43"/>
      <c r="K9" s="43"/>
      <c r="N9" s="80"/>
    </row>
    <row r="10" spans="1:16">
      <c r="A10" s="292"/>
      <c r="D10" s="289"/>
      <c r="E10" s="293"/>
      <c r="F10" s="293"/>
      <c r="G10" s="78"/>
      <c r="H10" s="43"/>
      <c r="I10" s="43"/>
      <c r="J10" s="43"/>
      <c r="K10" s="43"/>
      <c r="N10" s="80" t="s">
        <v>40</v>
      </c>
    </row>
    <row r="11" spans="1:16">
      <c r="A11" s="292"/>
      <c r="D11" s="289"/>
      <c r="E11" s="293"/>
      <c r="F11" s="293"/>
      <c r="G11" s="78"/>
      <c r="H11" s="43"/>
      <c r="I11" s="43"/>
      <c r="J11" s="43"/>
      <c r="K11" s="43"/>
    </row>
    <row r="12" spans="1:16">
      <c r="A12" s="292"/>
      <c r="D12" s="289"/>
      <c r="E12" s="293"/>
      <c r="F12" s="293"/>
      <c r="G12" s="78"/>
      <c r="H12" s="43"/>
      <c r="I12" s="43"/>
      <c r="J12" s="43"/>
      <c r="K12" s="43"/>
      <c r="N12" s="80" t="s">
        <v>41</v>
      </c>
      <c r="O12" s="438"/>
    </row>
    <row r="13" spans="1:16">
      <c r="A13" s="292"/>
      <c r="D13" s="289"/>
      <c r="E13" s="293"/>
      <c r="F13" s="293"/>
      <c r="G13" s="78"/>
      <c r="H13" s="43"/>
      <c r="I13" s="43"/>
      <c r="J13" s="43"/>
      <c r="K13" s="43"/>
    </row>
    <row r="14" spans="1:16">
      <c r="A14" s="292"/>
      <c r="D14" s="289"/>
      <c r="E14" s="293"/>
      <c r="F14" s="293"/>
      <c r="G14" s="78"/>
      <c r="H14" s="43"/>
      <c r="I14" s="43"/>
      <c r="J14" s="43"/>
      <c r="K14" s="43"/>
      <c r="N14" s="297" t="s">
        <v>42</v>
      </c>
    </row>
    <row r="15" spans="1:16">
      <c r="A15" s="292"/>
      <c r="D15" s="289"/>
      <c r="E15" s="289" t="s">
        <v>21</v>
      </c>
      <c r="F15" s="291"/>
      <c r="G15" s="71"/>
      <c r="H15" s="296"/>
      <c r="I15" s="294"/>
      <c r="J15" s="69"/>
    </row>
    <row r="16" spans="1:16">
      <c r="A16" s="292"/>
      <c r="D16" s="289"/>
      <c r="E16" s="289"/>
      <c r="F16" s="291"/>
      <c r="G16" s="71"/>
      <c r="I16" s="294"/>
      <c r="J16" s="81"/>
      <c r="N16" s="365" t="s">
        <v>229</v>
      </c>
    </row>
    <row r="17" spans="1:19" ht="20.25" customHeight="1" thickBot="1">
      <c r="A17" s="642" t="s">
        <v>279</v>
      </c>
      <c r="B17" s="643"/>
      <c r="C17" s="643"/>
      <c r="D17" s="299"/>
      <c r="E17" s="300"/>
      <c r="F17" s="643" t="s">
        <v>280</v>
      </c>
      <c r="G17" s="644"/>
      <c r="H17" s="296"/>
      <c r="I17" s="294"/>
      <c r="J17" s="69"/>
      <c r="L17" s="70"/>
      <c r="M17" s="73"/>
      <c r="N17" s="298" t="s">
        <v>135</v>
      </c>
    </row>
    <row r="18" spans="1:19" ht="39" customHeight="1" thickTop="1">
      <c r="A18" s="645" t="s">
        <v>43</v>
      </c>
      <c r="B18" s="646"/>
      <c r="C18" s="647"/>
      <c r="D18" s="301" t="s">
        <v>44</v>
      </c>
      <c r="E18" s="302"/>
      <c r="F18" s="648" t="s">
        <v>45</v>
      </c>
      <c r="G18" s="649"/>
      <c r="I18" s="294"/>
      <c r="J18" s="81"/>
      <c r="M18" s="73"/>
      <c r="Q18" s="64" t="s">
        <v>29</v>
      </c>
      <c r="S18" s="64" t="s">
        <v>21</v>
      </c>
    </row>
    <row r="19" spans="1:19" ht="30" customHeight="1">
      <c r="A19" s="650" t="s">
        <v>234</v>
      </c>
      <c r="B19" s="650"/>
      <c r="C19" s="650"/>
      <c r="D19" s="650"/>
      <c r="E19" s="650"/>
      <c r="F19" s="650"/>
      <c r="G19" s="650"/>
      <c r="H19" s="303"/>
      <c r="I19" s="82" t="s">
        <v>46</v>
      </c>
      <c r="J19" s="82"/>
      <c r="K19" s="82"/>
      <c r="L19" s="70"/>
      <c r="M19" s="73"/>
    </row>
    <row r="20" spans="1:19" ht="17.399999999999999">
      <c r="E20" s="304" t="s">
        <v>47</v>
      </c>
      <c r="F20" s="305" t="s">
        <v>48</v>
      </c>
      <c r="H20" s="448" t="s">
        <v>214</v>
      </c>
      <c r="I20" s="294"/>
      <c r="J20" s="81" t="s">
        <v>21</v>
      </c>
      <c r="K20" s="306" t="s">
        <v>21</v>
      </c>
      <c r="M20" s="73"/>
    </row>
    <row r="21" spans="1:19" ht="16.8" thickBot="1">
      <c r="A21" s="307"/>
      <c r="B21" s="651">
        <v>44892</v>
      </c>
      <c r="C21" s="652"/>
      <c r="D21" s="308" t="s">
        <v>49</v>
      </c>
      <c r="E21" s="653" t="s">
        <v>50</v>
      </c>
      <c r="F21" s="654"/>
      <c r="G21" s="72" t="s">
        <v>51</v>
      </c>
      <c r="H21" s="655" t="s">
        <v>281</v>
      </c>
      <c r="I21" s="656"/>
      <c r="J21" s="656"/>
      <c r="K21" s="656"/>
      <c r="L21" s="656"/>
      <c r="M21" s="83" t="s">
        <v>214</v>
      </c>
      <c r="N21" s="84"/>
    </row>
    <row r="22" spans="1:19" ht="36" customHeight="1" thickTop="1" thickBot="1">
      <c r="A22" s="309" t="s">
        <v>52</v>
      </c>
      <c r="B22" s="657" t="s">
        <v>53</v>
      </c>
      <c r="C22" s="658"/>
      <c r="D22" s="659"/>
      <c r="E22" s="85" t="s">
        <v>282</v>
      </c>
      <c r="F22" s="85" t="s">
        <v>283</v>
      </c>
      <c r="G22" s="310" t="s">
        <v>54</v>
      </c>
      <c r="H22" s="660" t="s">
        <v>55</v>
      </c>
      <c r="I22" s="661"/>
      <c r="J22" s="661"/>
      <c r="K22" s="661"/>
      <c r="L22" s="662"/>
      <c r="M22" s="311" t="s">
        <v>56</v>
      </c>
      <c r="N22" s="312" t="s">
        <v>57</v>
      </c>
      <c r="R22" s="64" t="s">
        <v>29</v>
      </c>
    </row>
    <row r="23" spans="1:19" ht="81.599999999999994" customHeight="1" thickBot="1">
      <c r="A23" s="313" t="s">
        <v>58</v>
      </c>
      <c r="B23" s="636" t="str">
        <f t="shared" ref="B23" si="0">IF(G23&gt;5,"☆☆☆☆",IF(AND(G23&gt;=2.39,G23&lt;5),"☆☆☆",IF(AND(G23&gt;=1.39,G23&lt;2.4),"☆☆",IF(AND(G23&gt;0,G23&lt;1.4),"☆",IF(AND(G23&gt;=-1.39,G23&lt;0),"★",IF(AND(G23&gt;=-2.39,G23&lt;-1.4),"★★",IF(AND(G23&gt;=-3.39,G23&lt;-2.4),"★★★")))))))</f>
        <v>☆</v>
      </c>
      <c r="C23" s="637"/>
      <c r="D23" s="638"/>
      <c r="E23" s="407">
        <v>0.6</v>
      </c>
      <c r="F23" s="407">
        <v>1.06</v>
      </c>
      <c r="G23" s="467">
        <f t="shared" ref="G23:G70" si="1">+F23-E23</f>
        <v>0.46000000000000008</v>
      </c>
      <c r="H23" s="640"/>
      <c r="I23" s="640"/>
      <c r="J23" s="640"/>
      <c r="K23" s="640"/>
      <c r="L23" s="641"/>
      <c r="M23" s="458"/>
      <c r="N23" s="478"/>
      <c r="O23" s="381" t="s">
        <v>228</v>
      </c>
    </row>
    <row r="24" spans="1:19" ht="66" customHeight="1" thickBot="1">
      <c r="A24" s="314" t="s">
        <v>59</v>
      </c>
      <c r="B24" s="636" t="str">
        <f t="shared" ref="B24" si="2">IF(G24&gt;5,"☆☆☆☆",IF(AND(G24&gt;=2.39,G24&lt;5),"☆☆☆",IF(AND(G24&gt;=1.39,G24&lt;2.4),"☆☆",IF(AND(G24&gt;0,G24&lt;1.4),"☆",IF(AND(G24&gt;=-1.39,G24&lt;0),"★",IF(AND(G24&gt;=-2.39,G24&lt;-1.4),"★★",IF(AND(G24&gt;=-3.39,G24&lt;-2.4),"★★★")))))))</f>
        <v>☆</v>
      </c>
      <c r="C24" s="637"/>
      <c r="D24" s="638"/>
      <c r="E24" s="407">
        <v>1.26</v>
      </c>
      <c r="F24" s="407">
        <v>1.4</v>
      </c>
      <c r="G24" s="467">
        <f t="shared" si="1"/>
        <v>0.1399999999999999</v>
      </c>
      <c r="H24" s="663"/>
      <c r="I24" s="664"/>
      <c r="J24" s="664"/>
      <c r="K24" s="664"/>
      <c r="L24" s="665"/>
      <c r="M24" s="230"/>
      <c r="N24" s="231"/>
      <c r="O24" s="381" t="s">
        <v>59</v>
      </c>
      <c r="Q24" s="64" t="s">
        <v>29</v>
      </c>
    </row>
    <row r="25" spans="1:19" ht="81" customHeight="1" thickBot="1">
      <c r="A25" s="389" t="s">
        <v>60</v>
      </c>
      <c r="B25" s="636" t="str">
        <f t="shared" ref="B25:B38" si="3">IF(G25&gt;5,"☆☆☆☆",IF(AND(G25&gt;=2.39,G25&lt;5),"☆☆☆",IF(AND(G25&gt;=1.39,G25&lt;2.4),"☆☆",IF(AND(G25&gt;0,G25&lt;1.4),"☆",IF(AND(G25&gt;=-1.39,G25&lt;0),"★",IF(AND(G25&gt;=-2.39,G25&lt;-1.4),"★★",IF(AND(G25&gt;=-3.39,G25&lt;-2.4),"★★★")))))))</f>
        <v>☆</v>
      </c>
      <c r="C25" s="637"/>
      <c r="D25" s="638"/>
      <c r="E25" s="407">
        <v>2.98</v>
      </c>
      <c r="F25" s="170">
        <v>3.03</v>
      </c>
      <c r="G25" s="467">
        <f t="shared" si="1"/>
        <v>4.9999999999999822E-2</v>
      </c>
      <c r="H25" s="639"/>
      <c r="I25" s="640"/>
      <c r="J25" s="640"/>
      <c r="K25" s="640"/>
      <c r="L25" s="641"/>
      <c r="M25" s="458"/>
      <c r="N25" s="231"/>
      <c r="O25" s="381" t="s">
        <v>60</v>
      </c>
    </row>
    <row r="26" spans="1:19" ht="83.25" customHeight="1" thickBot="1">
      <c r="A26" s="389" t="s">
        <v>61</v>
      </c>
      <c r="B26" s="636" t="str">
        <f t="shared" si="3"/>
        <v>☆</v>
      </c>
      <c r="C26" s="637"/>
      <c r="D26" s="638"/>
      <c r="E26" s="407">
        <v>2</v>
      </c>
      <c r="F26" s="407">
        <v>2.0299999999999998</v>
      </c>
      <c r="G26" s="467">
        <f t="shared" si="1"/>
        <v>2.9999999999999805E-2</v>
      </c>
      <c r="H26" s="639"/>
      <c r="I26" s="640"/>
      <c r="J26" s="640"/>
      <c r="K26" s="640"/>
      <c r="L26" s="641"/>
      <c r="M26" s="230"/>
      <c r="N26" s="231"/>
      <c r="O26" s="381" t="s">
        <v>61</v>
      </c>
    </row>
    <row r="27" spans="1:19" ht="78.599999999999994" customHeight="1" thickBot="1">
      <c r="A27" s="389" t="s">
        <v>62</v>
      </c>
      <c r="B27" s="636" t="str">
        <f t="shared" si="3"/>
        <v>☆</v>
      </c>
      <c r="C27" s="637"/>
      <c r="D27" s="638"/>
      <c r="E27" s="407">
        <v>0.74</v>
      </c>
      <c r="F27" s="407">
        <v>0.79</v>
      </c>
      <c r="G27" s="467">
        <f t="shared" si="1"/>
        <v>5.0000000000000044E-2</v>
      </c>
      <c r="H27" s="639"/>
      <c r="I27" s="640"/>
      <c r="J27" s="640"/>
      <c r="K27" s="640"/>
      <c r="L27" s="641"/>
      <c r="M27" s="230"/>
      <c r="N27" s="231"/>
      <c r="O27" s="381" t="s">
        <v>62</v>
      </c>
    </row>
    <row r="28" spans="1:19" ht="87" customHeight="1" thickBot="1">
      <c r="A28" s="389" t="s">
        <v>63</v>
      </c>
      <c r="B28" s="636" t="str">
        <f t="shared" si="3"/>
        <v>☆</v>
      </c>
      <c r="C28" s="637"/>
      <c r="D28" s="638"/>
      <c r="E28" s="407">
        <v>2.0699999999999998</v>
      </c>
      <c r="F28" s="407">
        <v>2.38</v>
      </c>
      <c r="G28" s="467">
        <f t="shared" si="1"/>
        <v>0.31000000000000005</v>
      </c>
      <c r="H28" s="639"/>
      <c r="I28" s="640"/>
      <c r="J28" s="640"/>
      <c r="K28" s="640"/>
      <c r="L28" s="641"/>
      <c r="M28" s="230"/>
      <c r="N28" s="231"/>
      <c r="O28" s="381" t="s">
        <v>63</v>
      </c>
    </row>
    <row r="29" spans="1:19" ht="71.25" customHeight="1" thickBot="1">
      <c r="A29" s="389" t="s">
        <v>64</v>
      </c>
      <c r="B29" s="636" t="str">
        <f t="shared" si="3"/>
        <v>☆</v>
      </c>
      <c r="C29" s="637"/>
      <c r="D29" s="638"/>
      <c r="E29" s="407">
        <v>1.22</v>
      </c>
      <c r="F29" s="407">
        <v>1.42</v>
      </c>
      <c r="G29" s="467">
        <f t="shared" si="1"/>
        <v>0.19999999999999996</v>
      </c>
      <c r="H29" s="639"/>
      <c r="I29" s="640"/>
      <c r="J29" s="640"/>
      <c r="K29" s="640"/>
      <c r="L29" s="641"/>
      <c r="M29" s="230"/>
      <c r="N29" s="231"/>
      <c r="O29" s="381" t="s">
        <v>64</v>
      </c>
    </row>
    <row r="30" spans="1:19" ht="73.5" customHeight="1" thickBot="1">
      <c r="A30" s="389" t="s">
        <v>65</v>
      </c>
      <c r="B30" s="636" t="str">
        <f t="shared" si="3"/>
        <v>★</v>
      </c>
      <c r="C30" s="637"/>
      <c r="D30" s="638"/>
      <c r="E30" s="407">
        <v>2.2799999999999998</v>
      </c>
      <c r="F30" s="407">
        <v>2.17</v>
      </c>
      <c r="G30" s="467">
        <f t="shared" si="1"/>
        <v>-0.10999999999999988</v>
      </c>
      <c r="H30" s="666" t="s">
        <v>331</v>
      </c>
      <c r="I30" s="667"/>
      <c r="J30" s="667"/>
      <c r="K30" s="667"/>
      <c r="L30" s="668"/>
      <c r="M30" s="588" t="s">
        <v>332</v>
      </c>
      <c r="N30" s="589">
        <v>44889</v>
      </c>
      <c r="O30" s="381" t="s">
        <v>65</v>
      </c>
    </row>
    <row r="31" spans="1:19" ht="75.75" customHeight="1" thickBot="1">
      <c r="A31" s="389" t="s">
        <v>66</v>
      </c>
      <c r="B31" s="636" t="str">
        <f t="shared" si="3"/>
        <v>☆</v>
      </c>
      <c r="C31" s="637"/>
      <c r="D31" s="638"/>
      <c r="E31" s="407">
        <v>0.9</v>
      </c>
      <c r="F31" s="407">
        <v>1.38</v>
      </c>
      <c r="G31" s="467">
        <f t="shared" si="1"/>
        <v>0.47999999999999987</v>
      </c>
      <c r="H31" s="639"/>
      <c r="I31" s="640"/>
      <c r="J31" s="640"/>
      <c r="K31" s="640"/>
      <c r="L31" s="641"/>
      <c r="M31" s="230"/>
      <c r="N31" s="231"/>
      <c r="O31" s="381" t="s">
        <v>66</v>
      </c>
    </row>
    <row r="32" spans="1:19" ht="78.599999999999994" customHeight="1" thickBot="1">
      <c r="A32" s="390" t="s">
        <v>67</v>
      </c>
      <c r="B32" s="636" t="str">
        <f t="shared" si="3"/>
        <v>☆</v>
      </c>
      <c r="C32" s="637"/>
      <c r="D32" s="638"/>
      <c r="E32" s="170">
        <v>4.28</v>
      </c>
      <c r="F32" s="170">
        <v>4.59</v>
      </c>
      <c r="G32" s="467">
        <f t="shared" si="1"/>
        <v>0.30999999999999961</v>
      </c>
      <c r="H32" s="639"/>
      <c r="I32" s="640"/>
      <c r="J32" s="640"/>
      <c r="K32" s="640"/>
      <c r="L32" s="641"/>
      <c r="M32" s="230"/>
      <c r="N32" s="231"/>
      <c r="O32" s="381" t="s">
        <v>67</v>
      </c>
    </row>
    <row r="33" spans="1:16" ht="94.95" customHeight="1" thickBot="1">
      <c r="A33" s="391" t="s">
        <v>68</v>
      </c>
      <c r="B33" s="636" t="str">
        <f t="shared" si="3"/>
        <v>☆</v>
      </c>
      <c r="C33" s="637"/>
      <c r="D33" s="638"/>
      <c r="E33" s="170">
        <v>5.03</v>
      </c>
      <c r="F33" s="543">
        <v>6.06</v>
      </c>
      <c r="G33" s="467">
        <f t="shared" si="1"/>
        <v>1.0299999999999994</v>
      </c>
      <c r="H33" s="639"/>
      <c r="I33" s="640"/>
      <c r="J33" s="640"/>
      <c r="K33" s="640"/>
      <c r="L33" s="641"/>
      <c r="M33" s="230"/>
      <c r="N33" s="231"/>
      <c r="O33" s="381" t="s">
        <v>68</v>
      </c>
    </row>
    <row r="34" spans="1:16" ht="81" customHeight="1" thickBot="1">
      <c r="A34" s="314" t="s">
        <v>69</v>
      </c>
      <c r="B34" s="636" t="str">
        <f t="shared" si="3"/>
        <v>☆</v>
      </c>
      <c r="C34" s="637"/>
      <c r="D34" s="638"/>
      <c r="E34" s="170">
        <v>3.14</v>
      </c>
      <c r="F34" s="170">
        <v>3.76</v>
      </c>
      <c r="G34" s="467">
        <f t="shared" si="1"/>
        <v>0.61999999999999966</v>
      </c>
      <c r="H34" s="639"/>
      <c r="I34" s="640"/>
      <c r="J34" s="640"/>
      <c r="K34" s="640"/>
      <c r="L34" s="641"/>
      <c r="M34" s="570"/>
      <c r="N34" s="571"/>
      <c r="O34" s="381" t="s">
        <v>69</v>
      </c>
    </row>
    <row r="35" spans="1:16" ht="94.5" customHeight="1" thickBot="1">
      <c r="A35" s="390" t="s">
        <v>70</v>
      </c>
      <c r="B35" s="636" t="str">
        <f t="shared" si="3"/>
        <v>☆☆</v>
      </c>
      <c r="C35" s="637"/>
      <c r="D35" s="638"/>
      <c r="E35" s="170">
        <v>4.2300000000000004</v>
      </c>
      <c r="F35" s="170">
        <v>5.69</v>
      </c>
      <c r="G35" s="467">
        <f t="shared" si="1"/>
        <v>1.46</v>
      </c>
      <c r="H35" s="669"/>
      <c r="I35" s="670"/>
      <c r="J35" s="670"/>
      <c r="K35" s="670"/>
      <c r="L35" s="671"/>
      <c r="M35" s="421"/>
      <c r="N35" s="422"/>
      <c r="O35" s="381" t="s">
        <v>70</v>
      </c>
    </row>
    <row r="36" spans="1:16" ht="92.4" customHeight="1" thickBot="1">
      <c r="A36" s="392" t="s">
        <v>71</v>
      </c>
      <c r="B36" s="636" t="str">
        <f t="shared" si="3"/>
        <v>☆</v>
      </c>
      <c r="C36" s="637"/>
      <c r="D36" s="638"/>
      <c r="E36" s="170">
        <v>3.08</v>
      </c>
      <c r="F36" s="170">
        <v>3.5</v>
      </c>
      <c r="G36" s="467">
        <f t="shared" si="1"/>
        <v>0.41999999999999993</v>
      </c>
      <c r="H36" s="639"/>
      <c r="I36" s="640"/>
      <c r="J36" s="640"/>
      <c r="K36" s="640"/>
      <c r="L36" s="641"/>
      <c r="M36" s="423"/>
      <c r="N36" s="424"/>
      <c r="O36" s="381" t="s">
        <v>71</v>
      </c>
    </row>
    <row r="37" spans="1:16" ht="87.75" customHeight="1" thickBot="1">
      <c r="A37" s="389" t="s">
        <v>72</v>
      </c>
      <c r="B37" s="636" t="str">
        <f t="shared" si="3"/>
        <v>★</v>
      </c>
      <c r="C37" s="637"/>
      <c r="D37" s="638"/>
      <c r="E37" s="407">
        <v>1.45</v>
      </c>
      <c r="F37" s="407">
        <v>1.39</v>
      </c>
      <c r="G37" s="467">
        <f t="shared" si="1"/>
        <v>-6.0000000000000053E-2</v>
      </c>
      <c r="H37" s="639"/>
      <c r="I37" s="640"/>
      <c r="J37" s="640"/>
      <c r="K37" s="640"/>
      <c r="L37" s="641"/>
      <c r="M37" s="230"/>
      <c r="N37" s="231"/>
      <c r="O37" s="381" t="s">
        <v>72</v>
      </c>
    </row>
    <row r="38" spans="1:16" ht="75.75" customHeight="1" thickBot="1">
      <c r="A38" s="389" t="s">
        <v>73</v>
      </c>
      <c r="B38" s="636" t="str">
        <f t="shared" si="3"/>
        <v>★</v>
      </c>
      <c r="C38" s="637"/>
      <c r="D38" s="638"/>
      <c r="E38" s="170">
        <v>4</v>
      </c>
      <c r="F38" s="170">
        <v>3.21</v>
      </c>
      <c r="G38" s="467">
        <f t="shared" si="1"/>
        <v>-0.79</v>
      </c>
      <c r="H38" s="639"/>
      <c r="I38" s="640"/>
      <c r="J38" s="640"/>
      <c r="K38" s="640"/>
      <c r="L38" s="641"/>
      <c r="M38" s="425"/>
      <c r="N38" s="426"/>
      <c r="O38" s="381" t="s">
        <v>73</v>
      </c>
    </row>
    <row r="39" spans="1:16" ht="70.2" customHeight="1" thickBot="1">
      <c r="A39" s="389" t="s">
        <v>74</v>
      </c>
      <c r="B39" s="636" t="s">
        <v>260</v>
      </c>
      <c r="C39" s="637"/>
      <c r="D39" s="638"/>
      <c r="E39" s="407">
        <v>2.93</v>
      </c>
      <c r="F39" s="170">
        <v>3.52</v>
      </c>
      <c r="G39" s="467">
        <f t="shared" si="1"/>
        <v>0.58999999999999986</v>
      </c>
      <c r="H39" s="639"/>
      <c r="I39" s="640"/>
      <c r="J39" s="640"/>
      <c r="K39" s="640"/>
      <c r="L39" s="641"/>
      <c r="M39" s="423"/>
      <c r="N39" s="424"/>
      <c r="O39" s="381" t="s">
        <v>74</v>
      </c>
    </row>
    <row r="40" spans="1:16" ht="78.75" customHeight="1" thickBot="1">
      <c r="A40" s="389" t="s">
        <v>75</v>
      </c>
      <c r="B40" s="636" t="str">
        <f t="shared" ref="B40:B70" si="4">IF(G40&gt;5,"☆☆☆☆",IF(AND(G40&gt;=2.39,G40&lt;5),"☆☆☆",IF(AND(G40&gt;=1.39,G40&lt;2.4),"☆☆",IF(AND(G40&gt;0,G40&lt;1.4),"☆",IF(AND(G40&gt;=-1.39,G40&lt;0),"★",IF(AND(G40&gt;=-2.39,G40&lt;-1.4),"★★",IF(AND(G40&gt;=-3.39,G40&lt;-2.4),"★★★")))))))</f>
        <v>☆☆</v>
      </c>
      <c r="C40" s="637"/>
      <c r="D40" s="638"/>
      <c r="E40" s="543">
        <v>6.09</v>
      </c>
      <c r="F40" s="543">
        <v>7.83</v>
      </c>
      <c r="G40" s="467">
        <f t="shared" si="1"/>
        <v>1.7400000000000002</v>
      </c>
      <c r="H40" s="639"/>
      <c r="I40" s="640"/>
      <c r="J40" s="640"/>
      <c r="K40" s="640"/>
      <c r="L40" s="641"/>
      <c r="M40" s="425"/>
      <c r="N40" s="426"/>
      <c r="O40" s="381" t="s">
        <v>75</v>
      </c>
    </row>
    <row r="41" spans="1:16" ht="66" customHeight="1" thickBot="1">
      <c r="A41" s="389" t="s">
        <v>76</v>
      </c>
      <c r="B41" s="636" t="str">
        <f t="shared" si="4"/>
        <v>☆</v>
      </c>
      <c r="C41" s="637"/>
      <c r="D41" s="638"/>
      <c r="E41" s="407">
        <v>2</v>
      </c>
      <c r="F41" s="407">
        <v>2.13</v>
      </c>
      <c r="G41" s="467">
        <f t="shared" si="1"/>
        <v>0.12999999999999989</v>
      </c>
      <c r="H41" s="639"/>
      <c r="I41" s="640"/>
      <c r="J41" s="640"/>
      <c r="K41" s="640"/>
      <c r="L41" s="641"/>
      <c r="M41" s="230"/>
      <c r="N41" s="231"/>
      <c r="O41" s="381" t="s">
        <v>76</v>
      </c>
    </row>
    <row r="42" spans="1:16" ht="77.25" customHeight="1" thickBot="1">
      <c r="A42" s="389" t="s">
        <v>77</v>
      </c>
      <c r="B42" s="636" t="str">
        <f t="shared" si="4"/>
        <v>☆</v>
      </c>
      <c r="C42" s="637"/>
      <c r="D42" s="638"/>
      <c r="E42" s="407">
        <v>2.2200000000000002</v>
      </c>
      <c r="F42" s="407">
        <v>2.4300000000000002</v>
      </c>
      <c r="G42" s="467">
        <f t="shared" si="1"/>
        <v>0.20999999999999996</v>
      </c>
      <c r="H42" s="639"/>
      <c r="I42" s="640"/>
      <c r="J42" s="640"/>
      <c r="K42" s="640"/>
      <c r="L42" s="641"/>
      <c r="M42" s="423"/>
      <c r="N42" s="231"/>
      <c r="O42" s="381" t="s">
        <v>77</v>
      </c>
      <c r="P42" s="64" t="s">
        <v>214</v>
      </c>
    </row>
    <row r="43" spans="1:16" ht="69.75" customHeight="1" thickBot="1">
      <c r="A43" s="389" t="s">
        <v>78</v>
      </c>
      <c r="B43" s="636" t="str">
        <f t="shared" si="4"/>
        <v>★</v>
      </c>
      <c r="C43" s="637"/>
      <c r="D43" s="638"/>
      <c r="E43" s="407">
        <v>1.75</v>
      </c>
      <c r="F43" s="407">
        <v>1.08</v>
      </c>
      <c r="G43" s="467">
        <f t="shared" si="1"/>
        <v>-0.66999999999999993</v>
      </c>
      <c r="H43" s="639"/>
      <c r="I43" s="640"/>
      <c r="J43" s="640"/>
      <c r="K43" s="640"/>
      <c r="L43" s="641"/>
      <c r="M43" s="230"/>
      <c r="N43" s="231"/>
      <c r="O43" s="381" t="s">
        <v>78</v>
      </c>
    </row>
    <row r="44" spans="1:16" ht="77.25" customHeight="1" thickBot="1">
      <c r="A44" s="393" t="s">
        <v>79</v>
      </c>
      <c r="B44" s="636" t="str">
        <f t="shared" si="4"/>
        <v>★</v>
      </c>
      <c r="C44" s="637"/>
      <c r="D44" s="638"/>
      <c r="E44" s="407">
        <v>2.19</v>
      </c>
      <c r="F44" s="407">
        <v>2.11</v>
      </c>
      <c r="G44" s="467">
        <f t="shared" si="1"/>
        <v>-8.0000000000000071E-2</v>
      </c>
      <c r="H44" s="639"/>
      <c r="I44" s="640"/>
      <c r="J44" s="640"/>
      <c r="K44" s="640"/>
      <c r="L44" s="641"/>
      <c r="M44" s="230"/>
      <c r="N44" s="231"/>
      <c r="O44" s="381" t="s">
        <v>79</v>
      </c>
    </row>
    <row r="45" spans="1:16" ht="81.75" customHeight="1" thickBot="1">
      <c r="A45" s="389" t="s">
        <v>80</v>
      </c>
      <c r="B45" s="636" t="str">
        <f t="shared" si="4"/>
        <v>☆</v>
      </c>
      <c r="C45" s="637"/>
      <c r="D45" s="638"/>
      <c r="E45" s="407">
        <v>1.81</v>
      </c>
      <c r="F45" s="407">
        <v>2.35</v>
      </c>
      <c r="G45" s="467">
        <f t="shared" si="1"/>
        <v>0.54</v>
      </c>
      <c r="H45" s="639"/>
      <c r="I45" s="640"/>
      <c r="J45" s="640"/>
      <c r="K45" s="640"/>
      <c r="L45" s="641"/>
      <c r="M45" s="230"/>
      <c r="N45" s="432"/>
      <c r="O45" s="381" t="s">
        <v>80</v>
      </c>
    </row>
    <row r="46" spans="1:16" ht="72.75" customHeight="1" thickBot="1">
      <c r="A46" s="389" t="s">
        <v>81</v>
      </c>
      <c r="B46" s="636" t="str">
        <f t="shared" si="4"/>
        <v>☆</v>
      </c>
      <c r="C46" s="637"/>
      <c r="D46" s="638"/>
      <c r="E46" s="170">
        <v>3.98</v>
      </c>
      <c r="F46" s="170">
        <v>4.3099999999999996</v>
      </c>
      <c r="G46" s="467">
        <f t="shared" si="1"/>
        <v>0.32999999999999963</v>
      </c>
      <c r="H46" s="639" t="s">
        <v>272</v>
      </c>
      <c r="I46" s="640"/>
      <c r="J46" s="640"/>
      <c r="K46" s="640"/>
      <c r="L46" s="641"/>
      <c r="M46" s="230" t="s">
        <v>273</v>
      </c>
      <c r="N46" s="231">
        <v>44884</v>
      </c>
      <c r="O46" s="381" t="s">
        <v>81</v>
      </c>
    </row>
    <row r="47" spans="1:16" ht="81.75" customHeight="1" thickBot="1">
      <c r="A47" s="389" t="s">
        <v>82</v>
      </c>
      <c r="B47" s="636" t="str">
        <f t="shared" si="4"/>
        <v>☆</v>
      </c>
      <c r="C47" s="637"/>
      <c r="D47" s="638"/>
      <c r="E47" s="407">
        <v>1.49</v>
      </c>
      <c r="F47" s="407">
        <v>1.69</v>
      </c>
      <c r="G47" s="467">
        <f t="shared" si="1"/>
        <v>0.19999999999999996</v>
      </c>
      <c r="H47" s="639"/>
      <c r="I47" s="640"/>
      <c r="J47" s="640"/>
      <c r="K47" s="640"/>
      <c r="L47" s="641"/>
      <c r="M47" s="433"/>
      <c r="N47" s="231"/>
      <c r="O47" s="381" t="s">
        <v>82</v>
      </c>
    </row>
    <row r="48" spans="1:16" ht="78.75" customHeight="1" thickBot="1">
      <c r="A48" s="389" t="s">
        <v>83</v>
      </c>
      <c r="B48" s="636" t="str">
        <f t="shared" si="4"/>
        <v>☆</v>
      </c>
      <c r="C48" s="637"/>
      <c r="D48" s="638"/>
      <c r="E48" s="407">
        <v>1.1599999999999999</v>
      </c>
      <c r="F48" s="407">
        <v>1.4</v>
      </c>
      <c r="G48" s="467">
        <f t="shared" si="1"/>
        <v>0.24</v>
      </c>
      <c r="H48" s="672" t="s">
        <v>277</v>
      </c>
      <c r="I48" s="673"/>
      <c r="J48" s="673"/>
      <c r="K48" s="673"/>
      <c r="L48" s="674"/>
      <c r="M48" s="230" t="s">
        <v>274</v>
      </c>
      <c r="N48" s="231">
        <v>44883</v>
      </c>
      <c r="O48" s="381" t="s">
        <v>83</v>
      </c>
    </row>
    <row r="49" spans="1:15" ht="74.25" customHeight="1" thickBot="1">
      <c r="A49" s="389" t="s">
        <v>84</v>
      </c>
      <c r="B49" s="636" t="str">
        <f t="shared" si="4"/>
        <v>☆</v>
      </c>
      <c r="C49" s="637"/>
      <c r="D49" s="638"/>
      <c r="E49" s="407">
        <v>2.42</v>
      </c>
      <c r="F49" s="407">
        <v>2.91</v>
      </c>
      <c r="G49" s="467">
        <f t="shared" si="1"/>
        <v>0.49000000000000021</v>
      </c>
      <c r="H49" s="639"/>
      <c r="I49" s="640"/>
      <c r="J49" s="640"/>
      <c r="K49" s="640"/>
      <c r="L49" s="641"/>
      <c r="M49" s="434"/>
      <c r="N49" s="231"/>
      <c r="O49" s="381" t="s">
        <v>84</v>
      </c>
    </row>
    <row r="50" spans="1:15" ht="73.2" customHeight="1" thickBot="1">
      <c r="A50" s="389" t="s">
        <v>85</v>
      </c>
      <c r="B50" s="636" t="str">
        <f t="shared" si="4"/>
        <v>☆</v>
      </c>
      <c r="C50" s="637"/>
      <c r="D50" s="638"/>
      <c r="E50" s="170">
        <v>3.21</v>
      </c>
      <c r="F50" s="170">
        <v>3.58</v>
      </c>
      <c r="G50" s="467">
        <f t="shared" si="1"/>
        <v>0.37000000000000011</v>
      </c>
      <c r="H50" s="672"/>
      <c r="I50" s="673"/>
      <c r="J50" s="673"/>
      <c r="K50" s="673"/>
      <c r="L50" s="674"/>
      <c r="M50" s="230"/>
      <c r="N50" s="231"/>
      <c r="O50" s="381" t="s">
        <v>85</v>
      </c>
    </row>
    <row r="51" spans="1:15" ht="73.5" customHeight="1" thickBot="1">
      <c r="A51" s="389" t="s">
        <v>86</v>
      </c>
      <c r="B51" s="636" t="str">
        <f t="shared" si="4"/>
        <v>★</v>
      </c>
      <c r="C51" s="637"/>
      <c r="D51" s="638"/>
      <c r="E51" s="407">
        <v>1.88</v>
      </c>
      <c r="F51" s="407">
        <v>1.56</v>
      </c>
      <c r="G51" s="467">
        <f t="shared" si="1"/>
        <v>-0.31999999999999984</v>
      </c>
      <c r="H51" s="639"/>
      <c r="I51" s="640"/>
      <c r="J51" s="640"/>
      <c r="K51" s="640"/>
      <c r="L51" s="641"/>
      <c r="M51" s="425"/>
      <c r="N51" s="426"/>
      <c r="O51" s="381" t="s">
        <v>86</v>
      </c>
    </row>
    <row r="52" spans="1:15" ht="91.95" customHeight="1" thickBot="1">
      <c r="A52" s="389" t="s">
        <v>87</v>
      </c>
      <c r="B52" s="636" t="str">
        <f t="shared" si="4"/>
        <v>☆</v>
      </c>
      <c r="C52" s="637"/>
      <c r="D52" s="638"/>
      <c r="E52" s="407">
        <v>1.6</v>
      </c>
      <c r="F52" s="407">
        <v>2.37</v>
      </c>
      <c r="G52" s="467">
        <f t="shared" si="1"/>
        <v>0.77</v>
      </c>
      <c r="H52" s="639"/>
      <c r="I52" s="640"/>
      <c r="J52" s="640"/>
      <c r="K52" s="640"/>
      <c r="L52" s="641"/>
      <c r="M52" s="230"/>
      <c r="N52" s="231"/>
      <c r="O52" s="381" t="s">
        <v>87</v>
      </c>
    </row>
    <row r="53" spans="1:15" ht="77.25" customHeight="1" thickBot="1">
      <c r="A53" s="389" t="s">
        <v>88</v>
      </c>
      <c r="B53" s="636" t="str">
        <f t="shared" si="4"/>
        <v>★</v>
      </c>
      <c r="C53" s="637"/>
      <c r="D53" s="638"/>
      <c r="E53" s="407">
        <v>2</v>
      </c>
      <c r="F53" s="407">
        <v>1.89</v>
      </c>
      <c r="G53" s="467">
        <f t="shared" si="1"/>
        <v>-0.1100000000000001</v>
      </c>
      <c r="H53" s="639"/>
      <c r="I53" s="640"/>
      <c r="J53" s="640"/>
      <c r="K53" s="640"/>
      <c r="L53" s="641"/>
      <c r="M53" s="230"/>
      <c r="N53" s="231"/>
      <c r="O53" s="381" t="s">
        <v>88</v>
      </c>
    </row>
    <row r="54" spans="1:15" ht="63.75" customHeight="1" thickBot="1">
      <c r="A54" s="389" t="s">
        <v>89</v>
      </c>
      <c r="B54" s="636" t="str">
        <f t="shared" si="4"/>
        <v>★</v>
      </c>
      <c r="C54" s="637"/>
      <c r="D54" s="638"/>
      <c r="E54" s="170">
        <v>4.74</v>
      </c>
      <c r="F54" s="170">
        <v>4.26</v>
      </c>
      <c r="G54" s="467">
        <f t="shared" si="1"/>
        <v>-0.48000000000000043</v>
      </c>
      <c r="H54" s="639"/>
      <c r="I54" s="640"/>
      <c r="J54" s="640"/>
      <c r="K54" s="640"/>
      <c r="L54" s="641"/>
      <c r="M54" s="230"/>
      <c r="N54" s="231"/>
      <c r="O54" s="381" t="s">
        <v>89</v>
      </c>
    </row>
    <row r="55" spans="1:15" ht="75" customHeight="1" thickBot="1">
      <c r="A55" s="389" t="s">
        <v>90</v>
      </c>
      <c r="B55" s="636" t="str">
        <f t="shared" si="4"/>
        <v>☆</v>
      </c>
      <c r="C55" s="637"/>
      <c r="D55" s="638"/>
      <c r="E55" s="170">
        <v>3.3</v>
      </c>
      <c r="F55" s="170">
        <v>3.69</v>
      </c>
      <c r="G55" s="467">
        <f t="shared" si="1"/>
        <v>0.39000000000000012</v>
      </c>
      <c r="H55" s="639"/>
      <c r="I55" s="640"/>
      <c r="J55" s="640"/>
      <c r="K55" s="640"/>
      <c r="L55" s="641"/>
      <c r="M55" s="230"/>
      <c r="N55" s="231"/>
      <c r="O55" s="381" t="s">
        <v>90</v>
      </c>
    </row>
    <row r="56" spans="1:15" ht="80.25" customHeight="1" thickBot="1">
      <c r="A56" s="389" t="s">
        <v>91</v>
      </c>
      <c r="B56" s="636" t="str">
        <f t="shared" si="4"/>
        <v>☆</v>
      </c>
      <c r="C56" s="637"/>
      <c r="D56" s="638"/>
      <c r="E56" s="170">
        <v>3.07</v>
      </c>
      <c r="F56" s="170">
        <v>3.16</v>
      </c>
      <c r="G56" s="467">
        <f t="shared" si="1"/>
        <v>9.0000000000000302E-2</v>
      </c>
      <c r="H56" s="639"/>
      <c r="I56" s="640"/>
      <c r="J56" s="640"/>
      <c r="K56" s="640"/>
      <c r="L56" s="641"/>
      <c r="M56" s="230"/>
      <c r="N56" s="231"/>
      <c r="O56" s="381" t="s">
        <v>91</v>
      </c>
    </row>
    <row r="57" spans="1:15" ht="63.75" customHeight="1" thickBot="1">
      <c r="A57" s="389" t="s">
        <v>92</v>
      </c>
      <c r="B57" s="636" t="str">
        <f t="shared" si="4"/>
        <v>★</v>
      </c>
      <c r="C57" s="637"/>
      <c r="D57" s="638"/>
      <c r="E57" s="407">
        <v>2.14</v>
      </c>
      <c r="F57" s="407">
        <v>2.13</v>
      </c>
      <c r="G57" s="467">
        <f t="shared" si="1"/>
        <v>-1.0000000000000231E-2</v>
      </c>
      <c r="H57" s="672"/>
      <c r="I57" s="673"/>
      <c r="J57" s="673"/>
      <c r="K57" s="673"/>
      <c r="L57" s="674"/>
      <c r="M57" s="230"/>
      <c r="N57" s="231"/>
      <c r="O57" s="381" t="s">
        <v>92</v>
      </c>
    </row>
    <row r="58" spans="1:15" ht="69.75" customHeight="1" thickBot="1">
      <c r="A58" s="389" t="s">
        <v>93</v>
      </c>
      <c r="B58" s="636" t="str">
        <f t="shared" si="4"/>
        <v>★</v>
      </c>
      <c r="C58" s="637"/>
      <c r="D58" s="638"/>
      <c r="E58" s="170">
        <v>4</v>
      </c>
      <c r="F58" s="170">
        <v>3.43</v>
      </c>
      <c r="G58" s="467">
        <f t="shared" si="1"/>
        <v>-0.56999999999999984</v>
      </c>
      <c r="H58" s="639"/>
      <c r="I58" s="640"/>
      <c r="J58" s="640"/>
      <c r="K58" s="640"/>
      <c r="L58" s="641"/>
      <c r="M58" s="230"/>
      <c r="N58" s="231"/>
      <c r="O58" s="381" t="s">
        <v>93</v>
      </c>
    </row>
    <row r="59" spans="1:15" ht="76.2" customHeight="1" thickBot="1">
      <c r="A59" s="389" t="s">
        <v>94</v>
      </c>
      <c r="B59" s="636" t="str">
        <f t="shared" si="4"/>
        <v>☆☆</v>
      </c>
      <c r="C59" s="637"/>
      <c r="D59" s="638"/>
      <c r="E59" s="407">
        <v>1.68</v>
      </c>
      <c r="F59" s="170">
        <v>3.14</v>
      </c>
      <c r="G59" s="467">
        <f t="shared" si="1"/>
        <v>1.4600000000000002</v>
      </c>
      <c r="H59" s="639"/>
      <c r="I59" s="640"/>
      <c r="J59" s="640"/>
      <c r="K59" s="640"/>
      <c r="L59" s="641"/>
      <c r="M59" s="425"/>
      <c r="N59" s="426"/>
      <c r="O59" s="381" t="s">
        <v>94</v>
      </c>
    </row>
    <row r="60" spans="1:15" ht="91.95" customHeight="1" thickBot="1">
      <c r="A60" s="389" t="s">
        <v>95</v>
      </c>
      <c r="B60" s="636" t="str">
        <f t="shared" si="4"/>
        <v>☆</v>
      </c>
      <c r="C60" s="637"/>
      <c r="D60" s="638"/>
      <c r="E60" s="170">
        <v>3.14</v>
      </c>
      <c r="F60" s="170">
        <v>4.3499999999999996</v>
      </c>
      <c r="G60" s="467">
        <f t="shared" si="1"/>
        <v>1.2099999999999995</v>
      </c>
      <c r="H60" s="639"/>
      <c r="I60" s="640"/>
      <c r="J60" s="640"/>
      <c r="K60" s="640"/>
      <c r="L60" s="641"/>
      <c r="M60" s="230"/>
      <c r="N60" s="231"/>
      <c r="O60" s="381" t="s">
        <v>95</v>
      </c>
    </row>
    <row r="61" spans="1:15" ht="81" customHeight="1" thickBot="1">
      <c r="A61" s="389" t="s">
        <v>96</v>
      </c>
      <c r="B61" s="636" t="str">
        <f t="shared" si="4"/>
        <v>★</v>
      </c>
      <c r="C61" s="637"/>
      <c r="D61" s="638"/>
      <c r="E61" s="407">
        <v>1.1499999999999999</v>
      </c>
      <c r="F61" s="407">
        <v>1</v>
      </c>
      <c r="G61" s="467">
        <f t="shared" si="1"/>
        <v>-0.14999999999999991</v>
      </c>
      <c r="H61" s="639"/>
      <c r="I61" s="640"/>
      <c r="J61" s="640"/>
      <c r="K61" s="640"/>
      <c r="L61" s="641"/>
      <c r="M61" s="230"/>
      <c r="N61" s="231"/>
      <c r="O61" s="381" t="s">
        <v>96</v>
      </c>
    </row>
    <row r="62" spans="1:15" ht="75.599999999999994" customHeight="1" thickBot="1">
      <c r="A62" s="389" t="s">
        <v>97</v>
      </c>
      <c r="B62" s="636" t="str">
        <f t="shared" si="4"/>
        <v>☆</v>
      </c>
      <c r="C62" s="637"/>
      <c r="D62" s="638"/>
      <c r="E62" s="170">
        <v>4.1500000000000004</v>
      </c>
      <c r="F62" s="170">
        <v>4.29</v>
      </c>
      <c r="G62" s="467">
        <f t="shared" si="1"/>
        <v>0.13999999999999968</v>
      </c>
      <c r="H62" s="639"/>
      <c r="I62" s="640"/>
      <c r="J62" s="640"/>
      <c r="K62" s="640"/>
      <c r="L62" s="641"/>
      <c r="M62" s="230"/>
      <c r="N62" s="231"/>
      <c r="O62" s="381" t="s">
        <v>97</v>
      </c>
    </row>
    <row r="63" spans="1:15" ht="87" customHeight="1" thickBot="1">
      <c r="A63" s="389" t="s">
        <v>98</v>
      </c>
      <c r="B63" s="636" t="str">
        <f t="shared" si="4"/>
        <v>☆</v>
      </c>
      <c r="C63" s="637"/>
      <c r="D63" s="638"/>
      <c r="E63" s="407">
        <v>2.61</v>
      </c>
      <c r="F63" s="170">
        <v>3.83</v>
      </c>
      <c r="G63" s="467">
        <f t="shared" si="1"/>
        <v>1.2200000000000002</v>
      </c>
      <c r="H63" s="639"/>
      <c r="I63" s="640"/>
      <c r="J63" s="640"/>
      <c r="K63" s="640"/>
      <c r="L63" s="641"/>
      <c r="M63" s="440"/>
      <c r="N63" s="231"/>
      <c r="O63" s="381" t="s">
        <v>98</v>
      </c>
    </row>
    <row r="64" spans="1:15" ht="73.2" customHeight="1" thickBot="1">
      <c r="A64" s="389" t="s">
        <v>99</v>
      </c>
      <c r="B64" s="636" t="str">
        <f t="shared" si="4"/>
        <v>☆</v>
      </c>
      <c r="C64" s="637"/>
      <c r="D64" s="638"/>
      <c r="E64" s="407">
        <v>1.7</v>
      </c>
      <c r="F64" s="407">
        <v>1.93</v>
      </c>
      <c r="G64" s="467">
        <f t="shared" si="1"/>
        <v>0.22999999999999998</v>
      </c>
      <c r="H64" s="717"/>
      <c r="I64" s="718"/>
      <c r="J64" s="718"/>
      <c r="K64" s="718"/>
      <c r="L64" s="719"/>
      <c r="M64" s="230"/>
      <c r="N64" s="231"/>
      <c r="O64" s="381" t="s">
        <v>99</v>
      </c>
    </row>
    <row r="65" spans="1:18" ht="80.25" customHeight="1" thickBot="1">
      <c r="A65" s="389" t="s">
        <v>100</v>
      </c>
      <c r="B65" s="636" t="str">
        <f t="shared" si="4"/>
        <v>☆</v>
      </c>
      <c r="C65" s="637"/>
      <c r="D65" s="638"/>
      <c r="E65" s="170">
        <v>3.68</v>
      </c>
      <c r="F65" s="170">
        <v>4.76</v>
      </c>
      <c r="G65" s="467">
        <f t="shared" si="1"/>
        <v>1.0799999999999996</v>
      </c>
      <c r="H65" s="720"/>
      <c r="I65" s="721"/>
      <c r="J65" s="721"/>
      <c r="K65" s="721"/>
      <c r="L65" s="722"/>
      <c r="M65" s="441"/>
      <c r="N65" s="231"/>
      <c r="O65" s="381" t="s">
        <v>100</v>
      </c>
    </row>
    <row r="66" spans="1:18" ht="88.5" customHeight="1" thickBot="1">
      <c r="A66" s="389" t="s">
        <v>101</v>
      </c>
      <c r="B66" s="636" t="str">
        <f t="shared" si="4"/>
        <v>☆</v>
      </c>
      <c r="C66" s="637"/>
      <c r="D66" s="638"/>
      <c r="E66" s="170">
        <v>5.61</v>
      </c>
      <c r="F66" s="170">
        <v>5.94</v>
      </c>
      <c r="G66" s="467">
        <f t="shared" si="1"/>
        <v>0.33000000000000007</v>
      </c>
      <c r="H66" s="672"/>
      <c r="I66" s="673"/>
      <c r="J66" s="673"/>
      <c r="K66" s="673"/>
      <c r="L66" s="674"/>
      <c r="M66" s="230"/>
      <c r="N66" s="231"/>
      <c r="O66" s="381" t="s">
        <v>101</v>
      </c>
    </row>
    <row r="67" spans="1:18" ht="78.75" customHeight="1" thickBot="1">
      <c r="A67" s="389" t="s">
        <v>102</v>
      </c>
      <c r="B67" s="636" t="str">
        <f t="shared" si="4"/>
        <v>★</v>
      </c>
      <c r="C67" s="637"/>
      <c r="D67" s="638"/>
      <c r="E67" s="170">
        <v>4.83</v>
      </c>
      <c r="F67" s="170">
        <v>4.42</v>
      </c>
      <c r="G67" s="467">
        <f t="shared" si="1"/>
        <v>-0.41000000000000014</v>
      </c>
      <c r="H67" s="639"/>
      <c r="I67" s="640"/>
      <c r="J67" s="640"/>
      <c r="K67" s="640"/>
      <c r="L67" s="641"/>
      <c r="M67" s="230"/>
      <c r="N67" s="231"/>
      <c r="O67" s="381" t="s">
        <v>102</v>
      </c>
    </row>
    <row r="68" spans="1:18" ht="63" customHeight="1" thickBot="1">
      <c r="A68" s="392" t="s">
        <v>103</v>
      </c>
      <c r="B68" s="636" t="str">
        <f t="shared" si="4"/>
        <v>★</v>
      </c>
      <c r="C68" s="637"/>
      <c r="D68" s="638"/>
      <c r="E68" s="407">
        <v>2.57</v>
      </c>
      <c r="F68" s="407">
        <v>2.4500000000000002</v>
      </c>
      <c r="G68" s="467">
        <f t="shared" si="1"/>
        <v>-0.11999999999999966</v>
      </c>
      <c r="H68" s="714"/>
      <c r="I68" s="715"/>
      <c r="J68" s="715"/>
      <c r="K68" s="715"/>
      <c r="L68" s="716"/>
      <c r="M68" s="420"/>
      <c r="N68" s="419"/>
      <c r="O68" s="381" t="s">
        <v>103</v>
      </c>
    </row>
    <row r="69" spans="1:18" ht="72.75" customHeight="1" thickBot="1">
      <c r="A69" s="390" t="s">
        <v>104</v>
      </c>
      <c r="B69" s="636" t="str">
        <f t="shared" si="4"/>
        <v>☆</v>
      </c>
      <c r="C69" s="637"/>
      <c r="D69" s="638"/>
      <c r="E69" s="610">
        <v>1.21</v>
      </c>
      <c r="F69" s="610">
        <v>1.39</v>
      </c>
      <c r="G69" s="467">
        <f t="shared" si="1"/>
        <v>0.17999999999999994</v>
      </c>
      <c r="H69" s="672"/>
      <c r="I69" s="673"/>
      <c r="J69" s="673"/>
      <c r="K69" s="673"/>
      <c r="L69" s="674"/>
      <c r="M69" s="230"/>
      <c r="N69" s="231"/>
      <c r="O69" s="381" t="s">
        <v>104</v>
      </c>
    </row>
    <row r="70" spans="1:18" ht="58.5" customHeight="1" thickBot="1">
      <c r="A70" s="315" t="s">
        <v>105</v>
      </c>
      <c r="B70" s="636" t="str">
        <f t="shared" si="4"/>
        <v>☆</v>
      </c>
      <c r="C70" s="637"/>
      <c r="D70" s="638"/>
      <c r="E70" s="476">
        <v>2.79</v>
      </c>
      <c r="F70" s="170">
        <v>3.21</v>
      </c>
      <c r="G70" s="467">
        <f t="shared" si="1"/>
        <v>0.41999999999999993</v>
      </c>
      <c r="H70" s="639"/>
      <c r="I70" s="640"/>
      <c r="J70" s="640"/>
      <c r="K70" s="640"/>
      <c r="L70" s="641"/>
      <c r="M70" s="316"/>
      <c r="N70" s="231"/>
      <c r="O70" s="381"/>
    </row>
    <row r="71" spans="1:18" ht="42.75" customHeight="1" thickBot="1">
      <c r="A71" s="317"/>
      <c r="B71" s="317"/>
      <c r="C71" s="317"/>
      <c r="D71" s="317"/>
      <c r="E71" s="705"/>
      <c r="F71" s="705"/>
      <c r="G71" s="705"/>
      <c r="H71" s="705"/>
      <c r="I71" s="705"/>
      <c r="J71" s="705"/>
      <c r="K71" s="705"/>
      <c r="L71" s="705"/>
      <c r="M71" s="65">
        <f>COUNTIF(E23:E69,"&gt;=10")</f>
        <v>0</v>
      </c>
      <c r="N71" s="65">
        <f>COUNTIF(F23:F69,"&gt;=10")</f>
        <v>0</v>
      </c>
      <c r="O71" s="65" t="s">
        <v>29</v>
      </c>
    </row>
    <row r="72" spans="1:18" ht="36.75" customHeight="1" thickBot="1">
      <c r="A72" s="86" t="s">
        <v>21</v>
      </c>
      <c r="B72" s="87"/>
      <c r="C72" s="151"/>
      <c r="D72" s="151"/>
      <c r="E72" s="706" t="s">
        <v>20</v>
      </c>
      <c r="F72" s="706"/>
      <c r="G72" s="706"/>
      <c r="H72" s="707" t="s">
        <v>255</v>
      </c>
      <c r="I72" s="708"/>
      <c r="J72" s="87"/>
      <c r="K72" s="88"/>
      <c r="L72" s="88"/>
      <c r="M72" s="89"/>
      <c r="N72" s="90"/>
    </row>
    <row r="73" spans="1:18" ht="36.75" customHeight="1" thickBot="1">
      <c r="A73" s="91"/>
      <c r="B73" s="318"/>
      <c r="C73" s="709" t="s">
        <v>106</v>
      </c>
      <c r="D73" s="710"/>
      <c r="E73" s="710"/>
      <c r="F73" s="711"/>
      <c r="G73" s="92">
        <f>+F70</f>
        <v>3.21</v>
      </c>
      <c r="H73" s="93" t="s">
        <v>107</v>
      </c>
      <c r="I73" s="712">
        <f>+G70</f>
        <v>0.41999999999999993</v>
      </c>
      <c r="J73" s="713"/>
      <c r="K73" s="319"/>
      <c r="L73" s="319"/>
      <c r="M73" s="320"/>
      <c r="N73" s="94"/>
    </row>
    <row r="74" spans="1:18" ht="36.75" customHeight="1" thickBot="1">
      <c r="A74" s="91"/>
      <c r="B74" s="318"/>
      <c r="C74" s="675" t="s">
        <v>108</v>
      </c>
      <c r="D74" s="676"/>
      <c r="E74" s="676"/>
      <c r="F74" s="677"/>
      <c r="G74" s="95">
        <f>+F35</f>
        <v>5.69</v>
      </c>
      <c r="H74" s="96" t="s">
        <v>107</v>
      </c>
      <c r="I74" s="678">
        <f>+G35</f>
        <v>1.46</v>
      </c>
      <c r="J74" s="679"/>
      <c r="K74" s="319"/>
      <c r="L74" s="319"/>
      <c r="M74" s="320"/>
      <c r="N74" s="94"/>
      <c r="R74" s="360" t="s">
        <v>21</v>
      </c>
    </row>
    <row r="75" spans="1:18" ht="36.75" customHeight="1" thickBot="1">
      <c r="A75" s="91"/>
      <c r="B75" s="318"/>
      <c r="C75" s="680" t="s">
        <v>109</v>
      </c>
      <c r="D75" s="681"/>
      <c r="E75" s="681"/>
      <c r="F75" s="97" t="str">
        <f>VLOOKUP(G75,F:P,10,0)</f>
        <v>福井県</v>
      </c>
      <c r="G75" s="98">
        <f>MAX(F23:F70)</f>
        <v>7.83</v>
      </c>
      <c r="H75" s="682" t="s">
        <v>110</v>
      </c>
      <c r="I75" s="683"/>
      <c r="J75" s="683"/>
      <c r="K75" s="99">
        <f>+N71</f>
        <v>0</v>
      </c>
      <c r="L75" s="100" t="s">
        <v>111</v>
      </c>
      <c r="M75" s="101">
        <f>N71-M71</f>
        <v>0</v>
      </c>
      <c r="N75" s="94"/>
      <c r="R75" s="361"/>
    </row>
    <row r="76" spans="1:18" ht="36.75" customHeight="1" thickBot="1">
      <c r="A76" s="102"/>
      <c r="B76" s="103"/>
      <c r="C76" s="103"/>
      <c r="D76" s="103"/>
      <c r="E76" s="103"/>
      <c r="F76" s="103"/>
      <c r="G76" s="103"/>
      <c r="H76" s="103"/>
      <c r="I76" s="103"/>
      <c r="J76" s="103"/>
      <c r="K76" s="104"/>
      <c r="L76" s="104"/>
      <c r="M76" s="105"/>
      <c r="N76" s="106"/>
      <c r="R76" s="361"/>
    </row>
    <row r="77" spans="1:18" ht="30.75" customHeight="1">
      <c r="A77" s="135"/>
      <c r="B77" s="135"/>
      <c r="C77" s="135"/>
      <c r="D77" s="135"/>
      <c r="E77" s="135"/>
      <c r="F77" s="135"/>
      <c r="G77" s="135"/>
      <c r="H77" s="135"/>
      <c r="I77" s="135"/>
      <c r="J77" s="135"/>
      <c r="K77" s="321"/>
      <c r="L77" s="321"/>
      <c r="M77" s="322"/>
      <c r="N77" s="323"/>
      <c r="R77" s="362"/>
    </row>
    <row r="78" spans="1:18" ht="30.75" customHeight="1" thickBot="1">
      <c r="A78" s="324"/>
      <c r="B78" s="324"/>
      <c r="C78" s="324"/>
      <c r="D78" s="324"/>
      <c r="E78" s="324"/>
      <c r="F78" s="324"/>
      <c r="G78" s="324"/>
      <c r="H78" s="324"/>
      <c r="I78" s="324"/>
      <c r="J78" s="324"/>
      <c r="K78" s="325"/>
      <c r="L78" s="325"/>
      <c r="M78" s="326"/>
      <c r="N78" s="324"/>
    </row>
    <row r="79" spans="1:18" ht="24.75" customHeight="1" thickTop="1">
      <c r="A79" s="684">
        <v>1</v>
      </c>
      <c r="B79" s="687" t="s">
        <v>251</v>
      </c>
      <c r="C79" s="688"/>
      <c r="D79" s="688"/>
      <c r="E79" s="688"/>
      <c r="F79" s="689"/>
      <c r="G79" s="696" t="s">
        <v>252</v>
      </c>
      <c r="H79" s="697"/>
      <c r="I79" s="697"/>
      <c r="J79" s="697"/>
      <c r="K79" s="697"/>
      <c r="L79" s="697"/>
      <c r="M79" s="697"/>
      <c r="N79" s="698"/>
    </row>
    <row r="80" spans="1:18" ht="24.75" customHeight="1">
      <c r="A80" s="685"/>
      <c r="B80" s="690"/>
      <c r="C80" s="691"/>
      <c r="D80" s="691"/>
      <c r="E80" s="691"/>
      <c r="F80" s="692"/>
      <c r="G80" s="699"/>
      <c r="H80" s="700"/>
      <c r="I80" s="700"/>
      <c r="J80" s="700"/>
      <c r="K80" s="700"/>
      <c r="L80" s="700"/>
      <c r="M80" s="700"/>
      <c r="N80" s="701"/>
      <c r="O80" s="327" t="s">
        <v>29</v>
      </c>
      <c r="P80" s="327"/>
    </row>
    <row r="81" spans="1:16" ht="24.75" customHeight="1">
      <c r="A81" s="685"/>
      <c r="B81" s="690"/>
      <c r="C81" s="691"/>
      <c r="D81" s="691"/>
      <c r="E81" s="691"/>
      <c r="F81" s="692"/>
      <c r="G81" s="699"/>
      <c r="H81" s="700"/>
      <c r="I81" s="700"/>
      <c r="J81" s="700"/>
      <c r="K81" s="700"/>
      <c r="L81" s="700"/>
      <c r="M81" s="700"/>
      <c r="N81" s="701"/>
      <c r="O81" s="327" t="s">
        <v>21</v>
      </c>
      <c r="P81" s="327" t="s">
        <v>112</v>
      </c>
    </row>
    <row r="82" spans="1:16" ht="24.75" customHeight="1">
      <c r="A82" s="685"/>
      <c r="B82" s="690"/>
      <c r="C82" s="691"/>
      <c r="D82" s="691"/>
      <c r="E82" s="691"/>
      <c r="F82" s="692"/>
      <c r="G82" s="699"/>
      <c r="H82" s="700"/>
      <c r="I82" s="700"/>
      <c r="J82" s="700"/>
      <c r="K82" s="700"/>
      <c r="L82" s="700"/>
      <c r="M82" s="700"/>
      <c r="N82" s="701"/>
      <c r="O82" s="328"/>
      <c r="P82" s="327"/>
    </row>
    <row r="83" spans="1:16" ht="46.2" customHeight="1" thickBot="1">
      <c r="A83" s="686"/>
      <c r="B83" s="693"/>
      <c r="C83" s="694"/>
      <c r="D83" s="694"/>
      <c r="E83" s="694"/>
      <c r="F83" s="695"/>
      <c r="G83" s="702"/>
      <c r="H83" s="703"/>
      <c r="I83" s="703"/>
      <c r="J83" s="703"/>
      <c r="K83" s="703"/>
      <c r="L83" s="703"/>
      <c r="M83" s="703"/>
      <c r="N83" s="704"/>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B67:D67"/>
    <mergeCell ref="H67:L67"/>
    <mergeCell ref="B68:D68"/>
    <mergeCell ref="H68:L68"/>
    <mergeCell ref="B69:D69"/>
    <mergeCell ref="H69:L69"/>
    <mergeCell ref="B64:D64"/>
    <mergeCell ref="H64:L64"/>
    <mergeCell ref="B65:D65"/>
    <mergeCell ref="B66:D66"/>
    <mergeCell ref="H66:L66"/>
    <mergeCell ref="H65:L65"/>
    <mergeCell ref="C74:F74"/>
    <mergeCell ref="I74:J74"/>
    <mergeCell ref="C75:E75"/>
    <mergeCell ref="H75:J75"/>
    <mergeCell ref="A79:A83"/>
    <mergeCell ref="B79:F83"/>
    <mergeCell ref="G79:N83"/>
    <mergeCell ref="B70:D70"/>
    <mergeCell ref="H70:L70"/>
    <mergeCell ref="E71:L71"/>
    <mergeCell ref="E72:G72"/>
    <mergeCell ref="H72:I72"/>
    <mergeCell ref="C73:F73"/>
    <mergeCell ref="I73:J73"/>
    <mergeCell ref="B61:D61"/>
    <mergeCell ref="H61:L61"/>
    <mergeCell ref="B62:D62"/>
    <mergeCell ref="H62:L62"/>
    <mergeCell ref="B63:D63"/>
    <mergeCell ref="H63:L63"/>
    <mergeCell ref="B58:D58"/>
    <mergeCell ref="H58:L58"/>
    <mergeCell ref="B59:D59"/>
    <mergeCell ref="H59:L59"/>
    <mergeCell ref="B60:D60"/>
    <mergeCell ref="H60:L60"/>
    <mergeCell ref="B55:D55"/>
    <mergeCell ref="H55:L55"/>
    <mergeCell ref="B56:D56"/>
    <mergeCell ref="H56:L56"/>
    <mergeCell ref="B57:D57"/>
    <mergeCell ref="B52:D52"/>
    <mergeCell ref="H52:L52"/>
    <mergeCell ref="B53:D53"/>
    <mergeCell ref="H53:L53"/>
    <mergeCell ref="B54:D54"/>
    <mergeCell ref="H54:L54"/>
    <mergeCell ref="H57:L57"/>
    <mergeCell ref="B49:D49"/>
    <mergeCell ref="H49:L49"/>
    <mergeCell ref="B50:D50"/>
    <mergeCell ref="H50:L50"/>
    <mergeCell ref="B51:D51"/>
    <mergeCell ref="H51:L51"/>
    <mergeCell ref="B46:D46"/>
    <mergeCell ref="H46:L46"/>
    <mergeCell ref="B47:D47"/>
    <mergeCell ref="H47:L47"/>
    <mergeCell ref="B48:D48"/>
    <mergeCell ref="H48:L48"/>
    <mergeCell ref="B43:D43"/>
    <mergeCell ref="H43:L43"/>
    <mergeCell ref="B44:D44"/>
    <mergeCell ref="H44:L44"/>
    <mergeCell ref="B45:D45"/>
    <mergeCell ref="H45:L45"/>
    <mergeCell ref="B40:D40"/>
    <mergeCell ref="H40:L40"/>
    <mergeCell ref="B41:D41"/>
    <mergeCell ref="H41:L41"/>
    <mergeCell ref="B42:D42"/>
    <mergeCell ref="H42:L42"/>
    <mergeCell ref="B37:D37"/>
    <mergeCell ref="H37:L37"/>
    <mergeCell ref="B38:D38"/>
    <mergeCell ref="H38:L38"/>
    <mergeCell ref="B39:D39"/>
    <mergeCell ref="H39:L39"/>
    <mergeCell ref="B35:D35"/>
    <mergeCell ref="H35:L35"/>
    <mergeCell ref="B36:D36"/>
    <mergeCell ref="H36:L36"/>
    <mergeCell ref="B31:D31"/>
    <mergeCell ref="H31:L31"/>
    <mergeCell ref="B32:D32"/>
    <mergeCell ref="H32:L32"/>
    <mergeCell ref="B33:D33"/>
    <mergeCell ref="H33:L33"/>
    <mergeCell ref="B29:D29"/>
    <mergeCell ref="H29:L29"/>
    <mergeCell ref="B30:D30"/>
    <mergeCell ref="H30:L30"/>
    <mergeCell ref="B26:D26"/>
    <mergeCell ref="H26:L26"/>
    <mergeCell ref="B27:D27"/>
    <mergeCell ref="H27:L27"/>
    <mergeCell ref="B34:D34"/>
    <mergeCell ref="H34:L34"/>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B23:D23"/>
    <mergeCell ref="H23:L23"/>
    <mergeCell ref="B24:D24"/>
    <mergeCell ref="H24:L24"/>
  </mergeCells>
  <phoneticPr fontId="106"/>
  <conditionalFormatting sqref="N77">
    <cfRule type="cellIs" dxfId="5" priority="4" stopIfTrue="1" operator="between">
      <formula>10.1</formula>
      <formula>20</formula>
    </cfRule>
    <cfRule type="cellIs" dxfId="4" priority="5" stopIfTrue="1" operator="between">
      <formula>1.01</formula>
      <formula>10</formula>
    </cfRule>
    <cfRule type="cellIs" dxfId="3" priority="6" stopIfTrue="1" operator="between">
      <formula>0.01</formula>
      <formula>1</formula>
    </cfRule>
  </conditionalFormatting>
  <conditionalFormatting sqref="G23:G70">
    <cfRule type="cellIs" dxfId="2" priority="1" stopIfTrue="1" operator="between">
      <formula>10.1</formula>
      <formula>20</formula>
    </cfRule>
    <cfRule type="cellIs" dxfId="1" priority="2" stopIfTrue="1" operator="between">
      <formula>1.01</formula>
      <formula>10</formula>
    </cfRule>
    <cfRule type="cellIs" dxfId="0" priority="3"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F4B4C-0BFC-42D2-82B0-7D6D7380E147}">
  <sheetPr>
    <pageSetUpPr fitToPage="1"/>
  </sheetPr>
  <dimension ref="A1:Q28"/>
  <sheetViews>
    <sheetView view="pageBreakPreview" zoomScale="95" zoomScaleNormal="100" zoomScaleSheetLayoutView="95" workbookViewId="0">
      <selection activeCell="G27" sqref="G27"/>
    </sheetView>
  </sheetViews>
  <sheetFormatPr defaultColWidth="9" defaultRowHeight="13.2"/>
  <cols>
    <col min="1" max="2" width="4.88671875" style="523" customWidth="1"/>
    <col min="3" max="9" width="9" style="523"/>
    <col min="10" max="10" width="6" style="523" customWidth="1"/>
    <col min="11" max="11" width="9" style="523"/>
    <col min="12" max="12" width="5.88671875" style="523" customWidth="1"/>
    <col min="13" max="13" width="47.109375" style="523" customWidth="1"/>
    <col min="14" max="14" width="6.33203125" style="523" customWidth="1"/>
    <col min="15" max="15" width="3.44140625" style="523" customWidth="1"/>
    <col min="16" max="16384" width="9" style="523"/>
  </cols>
  <sheetData>
    <row r="1" spans="1:15" ht="31.8" customHeight="1">
      <c r="A1" s="734" t="s">
        <v>262</v>
      </c>
      <c r="B1" s="734"/>
      <c r="C1" s="734"/>
      <c r="D1" s="734"/>
      <c r="E1" s="734"/>
      <c r="F1" s="734"/>
      <c r="G1" s="734"/>
      <c r="H1" s="734"/>
      <c r="I1" s="734"/>
      <c r="J1" s="734"/>
      <c r="K1" s="735"/>
      <c r="L1" s="735"/>
      <c r="M1" s="735"/>
      <c r="N1" s="735"/>
    </row>
    <row r="2" spans="1:15" s="1" customFormat="1" ht="42" customHeight="1">
      <c r="A2" s="736" t="s">
        <v>408</v>
      </c>
      <c r="B2" s="736"/>
      <c r="C2" s="736"/>
      <c r="D2" s="736"/>
      <c r="E2" s="736"/>
      <c r="F2" s="736"/>
      <c r="G2" s="736"/>
      <c r="H2" s="736"/>
      <c r="I2" s="736"/>
      <c r="J2" s="736"/>
      <c r="K2" s="736"/>
      <c r="L2" s="736"/>
      <c r="M2" s="736"/>
      <c r="N2" s="736"/>
    </row>
    <row r="3" spans="1:15" s="1" customFormat="1" ht="26.25" customHeight="1">
      <c r="A3" s="737" t="s">
        <v>275</v>
      </c>
      <c r="B3" s="737"/>
      <c r="C3" s="737"/>
      <c r="D3" s="737"/>
      <c r="E3" s="737"/>
      <c r="F3" s="737"/>
      <c r="G3" s="737"/>
      <c r="H3" s="737"/>
      <c r="I3" s="737"/>
      <c r="J3" s="737"/>
      <c r="K3" s="737"/>
      <c r="L3" s="737"/>
      <c r="M3" s="738"/>
      <c r="N3" s="738"/>
    </row>
    <row r="4" spans="1:15" s="1" customFormat="1" ht="25.2" customHeight="1">
      <c r="A4" s="739" t="s">
        <v>409</v>
      </c>
      <c r="B4" s="739"/>
      <c r="C4" s="739"/>
      <c r="D4" s="739"/>
      <c r="E4" s="739"/>
      <c r="F4" s="739"/>
      <c r="G4" s="739"/>
      <c r="H4" s="739"/>
      <c r="I4" s="739"/>
      <c r="J4" s="739"/>
      <c r="K4" s="739"/>
      <c r="L4" s="739"/>
      <c r="M4" s="740"/>
      <c r="N4" s="740"/>
    </row>
    <row r="5" spans="1:15" ht="49.2" customHeight="1">
      <c r="A5" s="556"/>
      <c r="B5" s="556"/>
      <c r="C5" s="741" t="s">
        <v>410</v>
      </c>
      <c r="D5" s="742"/>
      <c r="E5" s="742"/>
      <c r="F5" s="742"/>
      <c r="G5" s="742"/>
      <c r="H5" s="742"/>
      <c r="I5" s="742"/>
      <c r="J5" s="742"/>
      <c r="K5" s="742"/>
      <c r="L5" s="742"/>
      <c r="M5" s="742"/>
      <c r="N5" s="557"/>
      <c r="O5" s="539"/>
    </row>
    <row r="6" spans="1:15" ht="13.5" customHeight="1">
      <c r="A6" s="558"/>
      <c r="B6" s="558"/>
      <c r="C6" s="559"/>
      <c r="D6" s="559"/>
      <c r="E6" s="559"/>
      <c r="F6" s="559"/>
      <c r="G6" s="559"/>
      <c r="H6" s="559"/>
      <c r="I6" s="559"/>
      <c r="J6" s="559"/>
      <c r="K6" s="559"/>
      <c r="L6" s="559"/>
      <c r="M6" s="559"/>
      <c r="N6" s="560"/>
      <c r="O6" s="539"/>
    </row>
    <row r="7" spans="1:15" ht="21.75" customHeight="1">
      <c r="A7" s="561"/>
      <c r="B7" s="561"/>
      <c r="C7" s="608"/>
      <c r="D7" s="609"/>
      <c r="E7" s="609"/>
      <c r="F7" s="609"/>
      <c r="G7" s="561"/>
      <c r="H7" s="559"/>
      <c r="I7" s="723" t="s">
        <v>423</v>
      </c>
      <c r="J7" s="724"/>
      <c r="K7" s="724"/>
      <c r="L7" s="724"/>
      <c r="M7" s="724"/>
      <c r="N7" s="561"/>
      <c r="O7" s="539"/>
    </row>
    <row r="8" spans="1:15" ht="21.75" customHeight="1">
      <c r="A8" s="561"/>
      <c r="B8" s="561"/>
      <c r="C8" s="608"/>
      <c r="D8" s="609"/>
      <c r="E8" s="609"/>
      <c r="F8" s="609"/>
      <c r="G8" s="561"/>
      <c r="H8" s="559"/>
      <c r="I8" s="724"/>
      <c r="J8" s="724"/>
      <c r="K8" s="724"/>
      <c r="L8" s="724"/>
      <c r="M8" s="724"/>
      <c r="N8" s="561"/>
      <c r="O8" s="539"/>
    </row>
    <row r="9" spans="1:15" ht="21.75" customHeight="1">
      <c r="A9" s="561"/>
      <c r="B9" s="561"/>
      <c r="C9" s="609"/>
      <c r="D9" s="609"/>
      <c r="E9" s="609"/>
      <c r="F9" s="609"/>
      <c r="G9" s="561"/>
      <c r="H9" s="559"/>
      <c r="I9" s="724"/>
      <c r="J9" s="724"/>
      <c r="K9" s="724"/>
      <c r="L9" s="724"/>
      <c r="M9" s="724"/>
      <c r="N9" s="561"/>
      <c r="O9" s="539"/>
    </row>
    <row r="10" spans="1:15" ht="21.75" customHeight="1">
      <c r="A10" s="561"/>
      <c r="B10" s="561"/>
      <c r="C10" s="609"/>
      <c r="D10" s="609"/>
      <c r="E10" s="609"/>
      <c r="F10" s="609"/>
      <c r="G10" s="561"/>
      <c r="H10" s="559"/>
      <c r="I10" s="724"/>
      <c r="J10" s="724"/>
      <c r="K10" s="724"/>
      <c r="L10" s="724"/>
      <c r="M10" s="724"/>
      <c r="N10" s="561"/>
    </row>
    <row r="11" spans="1:15" ht="21.75" customHeight="1">
      <c r="A11" s="561"/>
      <c r="B11" s="561"/>
      <c r="C11" s="609"/>
      <c r="D11" s="609"/>
      <c r="E11" s="609"/>
      <c r="F11" s="609"/>
      <c r="G11" s="561"/>
      <c r="H11" s="559"/>
      <c r="I11" s="724"/>
      <c r="J11" s="724"/>
      <c r="K11" s="724"/>
      <c r="L11" s="724"/>
      <c r="M11" s="724"/>
      <c r="N11" s="561"/>
    </row>
    <row r="12" spans="1:15" ht="21.75" customHeight="1">
      <c r="A12" s="561"/>
      <c r="B12" s="561"/>
      <c r="C12" s="609"/>
      <c r="D12" s="609"/>
      <c r="E12" s="609"/>
      <c r="F12" s="609"/>
      <c r="G12" s="561"/>
      <c r="H12" s="559"/>
      <c r="I12" s="724"/>
      <c r="J12" s="724"/>
      <c r="K12" s="724"/>
      <c r="L12" s="724"/>
      <c r="M12" s="724"/>
      <c r="N12" s="561"/>
    </row>
    <row r="13" spans="1:15" ht="21.75" customHeight="1">
      <c r="A13" s="561"/>
      <c r="B13" s="561"/>
      <c r="C13" s="609"/>
      <c r="D13" s="609"/>
      <c r="E13" s="609"/>
      <c r="F13" s="609"/>
      <c r="G13" s="561"/>
      <c r="H13" s="559"/>
      <c r="I13" s="724"/>
      <c r="J13" s="724"/>
      <c r="K13" s="724"/>
      <c r="L13" s="724"/>
      <c r="M13" s="724"/>
      <c r="N13" s="561"/>
    </row>
    <row r="14" spans="1:15" ht="21.75" customHeight="1">
      <c r="A14" s="561"/>
      <c r="B14" s="561"/>
      <c r="C14" s="609"/>
      <c r="D14" s="609"/>
      <c r="E14" s="609"/>
      <c r="F14" s="609"/>
      <c r="G14" s="561"/>
      <c r="H14" s="559"/>
      <c r="I14" s="724"/>
      <c r="J14" s="724"/>
      <c r="K14" s="724"/>
      <c r="L14" s="724"/>
      <c r="M14" s="724"/>
      <c r="N14" s="561"/>
    </row>
    <row r="15" spans="1:15" ht="21.75" customHeight="1">
      <c r="A15" s="561"/>
      <c r="B15" s="743" t="s">
        <v>411</v>
      </c>
      <c r="C15" s="743"/>
      <c r="D15" s="743"/>
      <c r="E15" s="743"/>
      <c r="F15" s="743"/>
      <c r="G15" s="561"/>
      <c r="H15" s="559"/>
      <c r="I15" s="724"/>
      <c r="J15" s="724"/>
      <c r="K15" s="724"/>
      <c r="L15" s="724"/>
      <c r="M15" s="724"/>
      <c r="N15" s="561"/>
    </row>
    <row r="16" spans="1:15" ht="21.75" customHeight="1">
      <c r="A16" s="561"/>
      <c r="B16" s="743"/>
      <c r="C16" s="743"/>
      <c r="D16" s="743"/>
      <c r="E16" s="743"/>
      <c r="F16" s="743"/>
      <c r="G16" s="562"/>
      <c r="H16" s="559"/>
      <c r="I16" s="561"/>
      <c r="J16" s="561"/>
      <c r="K16" s="561"/>
      <c r="L16" s="561"/>
      <c r="M16" s="561"/>
      <c r="N16" s="561"/>
    </row>
    <row r="17" spans="1:17" ht="27" customHeight="1">
      <c r="A17" s="563"/>
      <c r="B17" s="743"/>
      <c r="C17" s="743"/>
      <c r="D17" s="743"/>
      <c r="E17" s="743"/>
      <c r="F17" s="743"/>
      <c r="G17" s="561"/>
      <c r="H17" s="561"/>
      <c r="I17" s="561"/>
      <c r="J17" s="561"/>
      <c r="K17" s="561"/>
      <c r="L17" s="561"/>
      <c r="M17" s="561"/>
      <c r="N17" s="561"/>
    </row>
    <row r="18" spans="1:17" ht="8.25" customHeight="1">
      <c r="A18" s="564"/>
      <c r="B18" s="564"/>
      <c r="C18" s="565"/>
      <c r="D18" s="566"/>
      <c r="E18" s="566"/>
      <c r="F18" s="566"/>
      <c r="G18" s="566"/>
      <c r="H18" s="566"/>
      <c r="I18" s="566"/>
      <c r="J18" s="566"/>
      <c r="K18" s="566"/>
      <c r="L18" s="566"/>
      <c r="M18" s="566"/>
      <c r="N18" s="566"/>
    </row>
    <row r="19" spans="1:17" ht="11.4" customHeight="1">
      <c r="A19" s="567"/>
      <c r="B19" s="581"/>
      <c r="C19" s="582"/>
      <c r="D19" s="583"/>
      <c r="E19" s="583"/>
      <c r="F19" s="583"/>
      <c r="G19" s="583"/>
      <c r="H19" s="583"/>
      <c r="I19" s="583"/>
      <c r="J19" s="583"/>
      <c r="K19" s="583"/>
      <c r="L19" s="583"/>
      <c r="M19" s="583"/>
      <c r="N19" s="583"/>
    </row>
    <row r="20" spans="1:17" ht="31.5" customHeight="1">
      <c r="A20" s="567"/>
      <c r="B20" s="725" t="s">
        <v>425</v>
      </c>
      <c r="C20" s="726"/>
      <c r="D20" s="726"/>
      <c r="E20" s="726"/>
      <c r="F20" s="726"/>
      <c r="G20" s="726"/>
      <c r="H20" s="726"/>
      <c r="I20" s="726"/>
      <c r="J20" s="726"/>
      <c r="K20" s="726"/>
      <c r="L20" s="726"/>
      <c r="M20" s="727"/>
      <c r="N20" s="583" t="s">
        <v>205</v>
      </c>
      <c r="Q20" s="523" t="s">
        <v>424</v>
      </c>
    </row>
    <row r="21" spans="1:17" ht="31.5" customHeight="1">
      <c r="A21" s="567"/>
      <c r="B21" s="728"/>
      <c r="C21" s="729"/>
      <c r="D21" s="729"/>
      <c r="E21" s="729"/>
      <c r="F21" s="729"/>
      <c r="G21" s="729"/>
      <c r="H21" s="729"/>
      <c r="I21" s="729"/>
      <c r="J21" s="729"/>
      <c r="K21" s="729"/>
      <c r="L21" s="729"/>
      <c r="M21" s="730"/>
      <c r="N21" s="583"/>
      <c r="Q21" s="568"/>
    </row>
    <row r="22" spans="1:17" ht="67.2" customHeight="1">
      <c r="A22" s="567"/>
      <c r="B22" s="728"/>
      <c r="C22" s="729"/>
      <c r="D22" s="729"/>
      <c r="E22" s="729"/>
      <c r="F22" s="729"/>
      <c r="G22" s="729"/>
      <c r="H22" s="729"/>
      <c r="I22" s="729"/>
      <c r="J22" s="729"/>
      <c r="K22" s="729"/>
      <c r="L22" s="729"/>
      <c r="M22" s="730"/>
      <c r="N22" s="583"/>
      <c r="P22" s="523">
        <v>-3</v>
      </c>
    </row>
    <row r="23" spans="1:17" ht="69.599999999999994" customHeight="1">
      <c r="A23" s="567"/>
      <c r="B23" s="731"/>
      <c r="C23" s="732"/>
      <c r="D23" s="732"/>
      <c r="E23" s="732"/>
      <c r="F23" s="732"/>
      <c r="G23" s="732"/>
      <c r="H23" s="732"/>
      <c r="I23" s="732"/>
      <c r="J23" s="732"/>
      <c r="K23" s="732"/>
      <c r="L23" s="732"/>
      <c r="M23" s="733"/>
      <c r="N23" s="583"/>
    </row>
    <row r="24" spans="1:17" ht="13.2" customHeight="1">
      <c r="A24" s="569"/>
      <c r="B24" s="584"/>
      <c r="C24" s="583"/>
      <c r="D24" s="583"/>
      <c r="E24" s="583"/>
      <c r="F24" s="583"/>
      <c r="G24" s="583"/>
      <c r="H24" s="583"/>
      <c r="I24" s="583"/>
      <c r="J24" s="583"/>
      <c r="K24" s="583"/>
      <c r="L24" s="583"/>
      <c r="M24" s="583"/>
      <c r="N24" s="583"/>
    </row>
    <row r="25" spans="1:17">
      <c r="H25" s="140"/>
      <c r="I25" s="140"/>
      <c r="J25" s="140"/>
      <c r="K25" s="140"/>
      <c r="L25" s="140"/>
      <c r="M25" s="140"/>
      <c r="N25" s="140"/>
    </row>
    <row r="26" spans="1:17">
      <c r="H26" s="140"/>
      <c r="I26" s="140"/>
      <c r="J26" s="140"/>
      <c r="K26" s="140"/>
      <c r="L26" s="140"/>
      <c r="M26" s="140"/>
      <c r="N26" s="140"/>
    </row>
    <row r="27" spans="1:17">
      <c r="H27" s="140"/>
      <c r="I27" s="140"/>
      <c r="J27" s="140"/>
      <c r="K27" s="140"/>
      <c r="L27" s="140"/>
      <c r="M27" s="140"/>
      <c r="N27" s="140"/>
    </row>
    <row r="28" spans="1:17">
      <c r="H28" s="140"/>
      <c r="I28" s="140"/>
      <c r="J28" s="140"/>
      <c r="K28" s="140"/>
      <c r="L28" s="140"/>
      <c r="M28" s="140"/>
      <c r="N28" s="140"/>
    </row>
  </sheetData>
  <mergeCells count="8">
    <mergeCell ref="I7:M15"/>
    <mergeCell ref="B20:M23"/>
    <mergeCell ref="A1:N1"/>
    <mergeCell ref="A2:N2"/>
    <mergeCell ref="A3:N3"/>
    <mergeCell ref="A4:N4"/>
    <mergeCell ref="C5:M5"/>
    <mergeCell ref="B15:F17"/>
  </mergeCells>
  <phoneticPr fontId="106"/>
  <pageMargins left="0.74803149606299213" right="0.74803149606299213" top="0.98425196850393704" bottom="0.98425196850393704" header="0.51181102362204722" footer="0.51181102362204722"/>
  <pageSetup paperSize="9" scale="73"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A2299-21BE-4E18-BA7E-3ED3CD9DEC87}">
  <dimension ref="A1:S99"/>
  <sheetViews>
    <sheetView zoomScale="75" zoomScaleNormal="75" workbookViewId="0">
      <selection activeCell="D1" sqref="D1"/>
    </sheetView>
  </sheetViews>
  <sheetFormatPr defaultColWidth="8.88671875" defaultRowHeight="14.4"/>
  <cols>
    <col min="1" max="1" width="12.77734375" style="131" customWidth="1"/>
    <col min="2" max="2" width="25" customWidth="1"/>
    <col min="3" max="3" width="9.109375" customWidth="1"/>
    <col min="4" max="4" width="23" customWidth="1"/>
    <col min="5" max="5" width="19.44140625" customWidth="1"/>
    <col min="6" max="6" width="12.21875" customWidth="1"/>
    <col min="7" max="7" width="14.77734375" customWidth="1"/>
    <col min="8" max="8" width="20.88671875" customWidth="1"/>
    <col min="9" max="9" width="19" customWidth="1"/>
    <col min="10" max="10" width="13.21875" customWidth="1"/>
    <col min="11" max="11" width="10.88671875" customWidth="1"/>
    <col min="12" max="12" width="13" customWidth="1"/>
    <col min="13" max="13" width="16.109375" customWidth="1"/>
    <col min="14" max="14" width="28.77734375" customWidth="1"/>
    <col min="15" max="15" width="7.88671875" customWidth="1"/>
    <col min="16" max="16" width="40.44140625" style="242" customWidth="1"/>
    <col min="17" max="17" width="40.44140625" customWidth="1"/>
  </cols>
  <sheetData>
    <row r="1" spans="2:19" ht="31.2" customHeight="1">
      <c r="B1" s="137"/>
      <c r="C1" s="364" t="s">
        <v>376</v>
      </c>
      <c r="D1" s="187"/>
      <c r="E1" s="187"/>
      <c r="F1" s="187"/>
      <c r="G1" s="187" t="s">
        <v>265</v>
      </c>
      <c r="H1" s="187"/>
      <c r="I1" s="187"/>
      <c r="J1" s="187"/>
      <c r="K1" s="187"/>
      <c r="L1" s="187"/>
      <c r="M1" s="187"/>
      <c r="N1" s="187"/>
      <c r="O1" s="131"/>
      <c r="P1" s="241"/>
    </row>
    <row r="2" spans="2:19" ht="31.2" customHeight="1">
      <c r="B2" s="137"/>
      <c r="C2" s="187"/>
      <c r="D2" s="187"/>
      <c r="E2" s="187"/>
      <c r="F2" s="187"/>
      <c r="G2" s="187"/>
      <c r="H2" s="187"/>
      <c r="I2" s="187"/>
      <c r="J2" s="187"/>
      <c r="K2" s="187"/>
      <c r="L2" s="187"/>
      <c r="M2" s="187"/>
      <c r="N2" s="187"/>
      <c r="O2" s="131"/>
      <c r="P2" s="241"/>
    </row>
    <row r="3" spans="2:19" ht="266.39999999999998" customHeight="1">
      <c r="B3" s="767"/>
      <c r="C3" s="767"/>
      <c r="D3" s="767"/>
      <c r="E3" s="767"/>
      <c r="F3" s="767"/>
      <c r="G3" s="767"/>
      <c r="H3" s="767"/>
      <c r="I3" s="767"/>
      <c r="J3" s="767"/>
      <c r="K3" s="767"/>
      <c r="L3" s="767"/>
      <c r="M3" s="767"/>
      <c r="N3" s="767"/>
      <c r="O3" s="131" t="s">
        <v>205</v>
      </c>
      <c r="P3" s="241"/>
    </row>
    <row r="4" spans="2:19" ht="29.25" customHeight="1">
      <c r="B4" s="208"/>
      <c r="C4" s="209" t="s">
        <v>369</v>
      </c>
      <c r="D4" s="210"/>
      <c r="E4" s="210"/>
      <c r="F4" s="210"/>
      <c r="G4" s="211"/>
      <c r="H4" s="210"/>
      <c r="I4" s="210"/>
      <c r="J4" s="212"/>
      <c r="K4" s="212"/>
      <c r="L4" s="212"/>
      <c r="M4" s="212"/>
      <c r="N4" s="213"/>
      <c r="O4" s="131"/>
      <c r="P4" s="232"/>
    </row>
    <row r="5" spans="2:19" ht="267" customHeight="1">
      <c r="B5" s="772" t="s">
        <v>370</v>
      </c>
      <c r="C5" s="773"/>
      <c r="D5" s="773"/>
      <c r="E5" s="773"/>
      <c r="F5" s="773"/>
      <c r="G5" s="773"/>
      <c r="H5" s="773"/>
      <c r="I5" s="773"/>
      <c r="J5" s="773"/>
      <c r="K5" s="773"/>
      <c r="L5" s="773"/>
      <c r="M5" s="773"/>
      <c r="N5" s="773"/>
      <c r="O5" s="131"/>
      <c r="P5" s="427" t="s">
        <v>205</v>
      </c>
    </row>
    <row r="6" spans="2:19" ht="32.4" customHeight="1">
      <c r="B6" s="776" t="s">
        <v>248</v>
      </c>
      <c r="C6" s="777"/>
      <c r="D6" s="777"/>
      <c r="E6" s="777"/>
      <c r="F6" s="777"/>
      <c r="G6" s="777"/>
      <c r="H6" s="777"/>
      <c r="I6" s="777"/>
      <c r="J6" s="777"/>
      <c r="K6" s="777"/>
      <c r="L6" s="777"/>
      <c r="M6" s="777"/>
      <c r="N6" s="777"/>
      <c r="O6" s="131"/>
      <c r="P6" s="229"/>
    </row>
    <row r="7" spans="2:19" ht="11.4" customHeight="1">
      <c r="B7" s="774"/>
      <c r="C7" s="775"/>
      <c r="D7" s="775"/>
      <c r="E7" s="775"/>
      <c r="F7" s="775"/>
      <c r="G7" s="775"/>
      <c r="H7" s="775"/>
      <c r="I7" s="775"/>
      <c r="J7" s="775"/>
      <c r="K7" s="775"/>
      <c r="L7" s="775"/>
      <c r="M7" s="775"/>
      <c r="N7" s="775"/>
      <c r="O7" s="131"/>
      <c r="P7" s="229"/>
      <c r="R7" t="s">
        <v>222</v>
      </c>
    </row>
    <row r="8" spans="2:19" ht="21.6" customHeight="1">
      <c r="B8" s="216"/>
      <c r="C8" s="768" t="s">
        <v>371</v>
      </c>
      <c r="D8" s="768"/>
      <c r="E8" s="768"/>
      <c r="F8" s="768"/>
      <c r="G8" s="768"/>
      <c r="H8" s="768"/>
      <c r="I8" s="768"/>
      <c r="J8" s="768"/>
      <c r="K8" s="768"/>
      <c r="L8" s="768"/>
      <c r="M8" s="138" t="s">
        <v>205</v>
      </c>
      <c r="N8" s="138"/>
      <c r="O8" s="131"/>
      <c r="P8" s="253"/>
      <c r="Q8" s="456" t="s">
        <v>205</v>
      </c>
    </row>
    <row r="9" spans="2:19" ht="21.6" customHeight="1">
      <c r="B9" s="216"/>
      <c r="C9" s="769" t="s">
        <v>175</v>
      </c>
      <c r="D9" s="769"/>
      <c r="E9" s="769"/>
      <c r="F9" s="769"/>
      <c r="G9" s="769"/>
      <c r="H9" s="769"/>
      <c r="I9" s="769"/>
      <c r="J9" s="769"/>
      <c r="K9" s="769"/>
      <c r="L9" s="769"/>
      <c r="M9" s="138"/>
      <c r="N9" s="163"/>
      <c r="O9" s="131"/>
      <c r="P9" s="254"/>
    </row>
    <row r="10" spans="2:19" ht="21.6" customHeight="1">
      <c r="B10" s="138"/>
      <c r="C10" s="138"/>
      <c r="D10" s="163"/>
      <c r="E10" s="163"/>
      <c r="F10" s="163"/>
      <c r="G10" s="179"/>
      <c r="H10" s="163"/>
      <c r="I10" s="163"/>
      <c r="J10" s="163"/>
      <c r="K10" s="163"/>
      <c r="L10" s="163"/>
      <c r="M10" s="163"/>
      <c r="N10" s="163"/>
      <c r="O10" s="131"/>
      <c r="P10" s="257"/>
    </row>
    <row r="11" spans="2:19" ht="15" customHeight="1">
      <c r="B11" s="131"/>
      <c r="C11" s="131"/>
      <c r="D11" s="180"/>
      <c r="E11" s="180"/>
      <c r="F11" s="180"/>
      <c r="G11" s="181"/>
      <c r="H11" s="180"/>
      <c r="I11" s="180"/>
      <c r="J11" s="180"/>
      <c r="K11" s="180"/>
      <c r="L11" s="180"/>
      <c r="M11" s="180"/>
      <c r="N11" s="180"/>
      <c r="O11" s="131"/>
      <c r="P11" s="449">
        <f>+H13-G13</f>
        <v>3507614</v>
      </c>
      <c r="Q11" s="435"/>
      <c r="R11" s="435"/>
      <c r="S11" s="435"/>
    </row>
    <row r="12" spans="2:19" ht="13.5" customHeight="1">
      <c r="B12" s="131"/>
      <c r="C12" s="131"/>
      <c r="D12" s="770" t="s">
        <v>176</v>
      </c>
      <c r="E12" s="770"/>
      <c r="F12" s="182"/>
      <c r="G12" s="183" t="s">
        <v>177</v>
      </c>
      <c r="H12" s="184" t="s">
        <v>178</v>
      </c>
      <c r="I12" s="185" t="s">
        <v>179</v>
      </c>
      <c r="J12" s="184" t="s">
        <v>180</v>
      </c>
      <c r="K12" s="184" t="s">
        <v>181</v>
      </c>
      <c r="L12" s="186" t="s">
        <v>194</v>
      </c>
      <c r="M12" s="180"/>
      <c r="N12" s="180"/>
      <c r="O12" s="131"/>
      <c r="P12" s="257"/>
      <c r="Q12" s="435"/>
      <c r="R12" s="435"/>
      <c r="S12" s="435"/>
    </row>
    <row r="13" spans="2:19" ht="18" customHeight="1">
      <c r="B13" s="131"/>
      <c r="C13" s="131"/>
      <c r="D13" s="770"/>
      <c r="E13" s="770"/>
      <c r="F13" s="218" t="s">
        <v>182</v>
      </c>
      <c r="G13" s="484">
        <v>637824493</v>
      </c>
      <c r="H13" s="484">
        <v>641332107</v>
      </c>
      <c r="I13" s="215">
        <f t="shared" ref="I13:I23" si="0">+H13/$H$13</f>
        <v>1</v>
      </c>
      <c r="J13" s="479">
        <v>6630268</v>
      </c>
      <c r="K13" s="367">
        <f>+J13/G13</f>
        <v>1.0395129181719899E-2</v>
      </c>
      <c r="L13" s="215">
        <f t="shared" ref="L13:L30" si="1">+H13/G13</f>
        <v>1.0054993403961363</v>
      </c>
      <c r="M13" s="771" t="s">
        <v>183</v>
      </c>
      <c r="N13" s="771"/>
      <c r="O13" s="450"/>
      <c r="P13" s="531"/>
      <c r="Q13" s="435"/>
      <c r="R13" s="435"/>
      <c r="S13" s="435"/>
    </row>
    <row r="14" spans="2:19" ht="17.25" customHeight="1">
      <c r="B14" s="131"/>
      <c r="C14" s="131"/>
      <c r="D14" s="770"/>
      <c r="E14" s="770"/>
      <c r="F14" s="442" t="s">
        <v>239</v>
      </c>
      <c r="G14" s="259">
        <v>98305722</v>
      </c>
      <c r="H14" s="259">
        <v>98564494</v>
      </c>
      <c r="I14" s="215">
        <f>+H14/$H$13</f>
        <v>0.153687134831065</v>
      </c>
      <c r="J14" s="382">
        <v>1079197</v>
      </c>
      <c r="K14" s="243">
        <f>+J14/H14</f>
        <v>1.0949145642648964E-2</v>
      </c>
      <c r="L14" s="244">
        <f t="shared" si="1"/>
        <v>1.0026323187982893</v>
      </c>
      <c r="M14" s="766" t="s">
        <v>214</v>
      </c>
      <c r="N14" s="451">
        <f>+H13-G13</f>
        <v>3507614</v>
      </c>
      <c r="O14" s="450"/>
      <c r="P14" s="485"/>
      <c r="Q14" s="435"/>
      <c r="R14" s="435"/>
      <c r="S14" s="435"/>
    </row>
    <row r="15" spans="2:19" ht="17.25" customHeight="1">
      <c r="B15" s="131"/>
      <c r="C15" s="131"/>
      <c r="D15" s="770"/>
      <c r="E15" s="770"/>
      <c r="F15" s="443" t="s">
        <v>237</v>
      </c>
      <c r="G15" s="259">
        <v>4419028</v>
      </c>
      <c r="H15" s="259">
        <v>4428546</v>
      </c>
      <c r="I15" s="215">
        <f t="shared" si="0"/>
        <v>6.9052304596376613E-3</v>
      </c>
      <c r="J15" s="258">
        <v>47862</v>
      </c>
      <c r="K15" s="243">
        <f>+J15/G15</f>
        <v>1.0830888602651986E-2</v>
      </c>
      <c r="L15" s="244">
        <f t="shared" si="1"/>
        <v>1.0021538673210488</v>
      </c>
      <c r="M15" s="766"/>
      <c r="N15" s="459" t="s">
        <v>205</v>
      </c>
      <c r="O15" s="450"/>
      <c r="P15" s="485"/>
      <c r="Q15" s="256"/>
      <c r="R15" s="435"/>
      <c r="S15" s="435"/>
    </row>
    <row r="16" spans="2:19" ht="17.25" customHeight="1">
      <c r="B16" s="131"/>
      <c r="C16" s="131"/>
      <c r="D16" s="770"/>
      <c r="E16" s="770"/>
      <c r="F16" s="442" t="s">
        <v>240</v>
      </c>
      <c r="G16" s="258">
        <v>7118933</v>
      </c>
      <c r="H16" s="258">
        <v>7125176</v>
      </c>
      <c r="I16" s="215">
        <f t="shared" si="0"/>
        <v>1.1109963031992721E-2</v>
      </c>
      <c r="J16" s="217">
        <v>330495</v>
      </c>
      <c r="K16" s="607">
        <f t="shared" ref="K16:K23" si="2">+J16/H16</f>
        <v>4.638411738881959E-2</v>
      </c>
      <c r="L16" s="244">
        <f t="shared" si="1"/>
        <v>1.000876957263118</v>
      </c>
      <c r="M16" s="452"/>
      <c r="N16" s="452"/>
      <c r="O16" s="450"/>
      <c r="P16" s="485"/>
      <c r="Q16" s="257"/>
      <c r="R16" s="435"/>
      <c r="S16" s="435"/>
    </row>
    <row r="17" spans="2:19" ht="17.25" customHeight="1">
      <c r="B17" s="131"/>
      <c r="C17" s="131"/>
      <c r="D17" s="770"/>
      <c r="E17" s="770"/>
      <c r="F17" s="444" t="s">
        <v>241</v>
      </c>
      <c r="G17" s="258">
        <v>34999495</v>
      </c>
      <c r="H17" s="258">
        <v>35149503</v>
      </c>
      <c r="I17" s="215">
        <f t="shared" si="0"/>
        <v>5.4807022159581352E-2</v>
      </c>
      <c r="J17" s="217">
        <v>689442</v>
      </c>
      <c r="K17" s="408">
        <f t="shared" si="2"/>
        <v>1.9614558988216704E-2</v>
      </c>
      <c r="L17" s="244">
        <f t="shared" si="1"/>
        <v>1.0042860046980677</v>
      </c>
      <c r="M17" s="452"/>
      <c r="N17" s="452"/>
      <c r="O17" s="450"/>
      <c r="P17" s="499"/>
      <c r="Q17" s="436"/>
      <c r="R17" s="435"/>
      <c r="S17" s="435"/>
    </row>
    <row r="18" spans="2:19" ht="17.25" customHeight="1">
      <c r="B18" s="131"/>
      <c r="C18" s="131"/>
      <c r="D18" s="770"/>
      <c r="E18" s="770"/>
      <c r="F18" s="443" t="s">
        <v>184</v>
      </c>
      <c r="G18" s="501">
        <v>9721718</v>
      </c>
      <c r="H18" s="501">
        <v>9723924</v>
      </c>
      <c r="I18" s="215">
        <f>+H18/H13</f>
        <v>1.5162072651385283E-2</v>
      </c>
      <c r="J18" s="217">
        <v>130017</v>
      </c>
      <c r="K18" s="243">
        <f t="shared" si="2"/>
        <v>1.3370836711599145E-2</v>
      </c>
      <c r="L18" s="244">
        <f t="shared" si="1"/>
        <v>1.0002269146255838</v>
      </c>
      <c r="M18" s="452"/>
      <c r="N18" s="483"/>
      <c r="O18" s="450"/>
      <c r="P18" s="485"/>
      <c r="Q18" s="256"/>
      <c r="R18" s="435"/>
      <c r="S18" s="435"/>
    </row>
    <row r="19" spans="2:19" ht="17.25" customHeight="1">
      <c r="B19" s="131"/>
      <c r="C19" s="131"/>
      <c r="D19" s="770"/>
      <c r="E19" s="770"/>
      <c r="F19" s="466" t="s">
        <v>246</v>
      </c>
      <c r="G19" s="258">
        <v>4871851</v>
      </c>
      <c r="H19" s="258">
        <v>4905535</v>
      </c>
      <c r="I19" s="215">
        <f t="shared" si="0"/>
        <v>7.6489777237988806E-3</v>
      </c>
      <c r="J19" s="217">
        <v>62357</v>
      </c>
      <c r="K19" s="243">
        <f t="shared" si="2"/>
        <v>1.2711559493510901E-2</v>
      </c>
      <c r="L19" s="244">
        <f t="shared" si="1"/>
        <v>1.006914004553916</v>
      </c>
      <c r="M19" s="452"/>
      <c r="N19" s="452"/>
      <c r="O19" s="450"/>
      <c r="P19" s="486"/>
      <c r="Q19" s="257"/>
      <c r="R19" s="435"/>
      <c r="S19" s="435"/>
    </row>
    <row r="20" spans="2:19" ht="17.25" customHeight="1" thickBot="1">
      <c r="B20" s="131"/>
      <c r="C20" s="131"/>
      <c r="D20" s="770"/>
      <c r="E20" s="770"/>
      <c r="F20" s="606" t="s">
        <v>242</v>
      </c>
      <c r="G20" s="258">
        <v>4037221</v>
      </c>
      <c r="H20" s="258">
        <v>4040289</v>
      </c>
      <c r="I20" s="215">
        <f t="shared" si="0"/>
        <v>6.299838969390628E-3</v>
      </c>
      <c r="J20" s="217">
        <v>102428</v>
      </c>
      <c r="K20" s="607">
        <f t="shared" si="2"/>
        <v>2.5351651824906583E-2</v>
      </c>
      <c r="L20" s="244">
        <f t="shared" si="1"/>
        <v>1.000759928673709</v>
      </c>
      <c r="M20" s="452"/>
      <c r="N20" s="452"/>
      <c r="O20" s="450"/>
      <c r="P20" s="485"/>
      <c r="Q20" s="436"/>
      <c r="R20" s="435"/>
      <c r="S20" s="435"/>
    </row>
    <row r="21" spans="2:19" ht="17.25" customHeight="1">
      <c r="B21" s="131"/>
      <c r="C21" s="131"/>
      <c r="D21" s="770"/>
      <c r="E21" s="770"/>
      <c r="F21" s="603" t="s">
        <v>372</v>
      </c>
      <c r="G21" s="590">
        <v>16919638</v>
      </c>
      <c r="H21" s="590">
        <v>16919638</v>
      </c>
      <c r="I21" s="591">
        <f t="shared" si="0"/>
        <v>2.6382022380176891E-2</v>
      </c>
      <c r="J21" s="592">
        <v>101203</v>
      </c>
      <c r="K21" s="593">
        <f t="shared" si="2"/>
        <v>5.9813927461095798E-3</v>
      </c>
      <c r="L21" s="599">
        <f t="shared" si="1"/>
        <v>1</v>
      </c>
      <c r="M21" s="452"/>
      <c r="N21" s="452"/>
      <c r="O21" s="450"/>
      <c r="P21" s="485"/>
      <c r="Q21" s="256"/>
      <c r="R21" s="435"/>
      <c r="S21" s="435"/>
    </row>
    <row r="22" spans="2:19" ht="17.25" customHeight="1">
      <c r="B22" s="131"/>
      <c r="C22" s="131"/>
      <c r="D22" s="770"/>
      <c r="E22" s="770"/>
      <c r="F22" s="604" t="s">
        <v>373</v>
      </c>
      <c r="G22" s="594">
        <v>7559258</v>
      </c>
      <c r="H22" s="594">
        <v>7559526</v>
      </c>
      <c r="I22" s="215">
        <f t="shared" si="0"/>
        <v>1.1787225241788806E-2</v>
      </c>
      <c r="J22" s="217">
        <v>144633</v>
      </c>
      <c r="K22" s="243">
        <f t="shared" si="2"/>
        <v>1.9132548786789012E-2</v>
      </c>
      <c r="L22" s="600">
        <f t="shared" si="1"/>
        <v>1.0000354532151172</v>
      </c>
      <c r="M22" s="452"/>
      <c r="N22" s="452"/>
      <c r="O22" s="450"/>
      <c r="P22" s="485"/>
      <c r="Q22" s="257"/>
      <c r="R22" s="435"/>
      <c r="S22" s="435"/>
    </row>
    <row r="23" spans="2:19" ht="17.25" customHeight="1">
      <c r="B23" s="131"/>
      <c r="C23" s="131"/>
      <c r="D23" s="770"/>
      <c r="E23" s="770"/>
      <c r="F23" s="604" t="s">
        <v>374</v>
      </c>
      <c r="G23" s="259">
        <v>44669748</v>
      </c>
      <c r="H23" s="259">
        <v>44672442</v>
      </c>
      <c r="I23" s="215">
        <f t="shared" si="0"/>
        <v>6.9655708037084138E-2</v>
      </c>
      <c r="J23" s="595">
        <v>530608</v>
      </c>
      <c r="K23" s="243">
        <f t="shared" si="2"/>
        <v>1.1877747807026086E-2</v>
      </c>
      <c r="L23" s="600">
        <f t="shared" si="1"/>
        <v>1.0000603092723961</v>
      </c>
      <c r="M23" s="452"/>
      <c r="N23" s="452"/>
      <c r="O23" s="450"/>
      <c r="P23" s="485"/>
      <c r="Q23" s="436"/>
      <c r="R23" s="435"/>
      <c r="S23" s="435"/>
    </row>
    <row r="24" spans="2:19" ht="17.25" customHeight="1" thickBot="1">
      <c r="B24" s="131"/>
      <c r="C24" s="131"/>
      <c r="D24" s="770"/>
      <c r="E24" s="770"/>
      <c r="F24" s="605" t="s">
        <v>375</v>
      </c>
      <c r="G24" s="596">
        <v>1574825</v>
      </c>
      <c r="H24" s="596">
        <v>1574965</v>
      </c>
      <c r="I24" s="597">
        <f>+G24/$H$13</f>
        <v>2.4555530322139321E-3</v>
      </c>
      <c r="J24" s="598">
        <v>30630</v>
      </c>
      <c r="K24" s="602">
        <f>+J24/G24</f>
        <v>1.9449780134300636E-2</v>
      </c>
      <c r="L24" s="601">
        <f t="shared" si="1"/>
        <v>1.0000888987665295</v>
      </c>
      <c r="M24" s="452"/>
      <c r="N24" s="452"/>
      <c r="O24" s="450"/>
      <c r="P24" s="485"/>
      <c r="Q24" s="256"/>
      <c r="R24" s="435"/>
      <c r="S24" s="435"/>
    </row>
    <row r="25" spans="2:19" ht="17.25" customHeight="1">
      <c r="B25" s="131"/>
      <c r="C25" s="131"/>
      <c r="D25" s="770"/>
      <c r="E25" s="770"/>
      <c r="F25" s="445" t="s">
        <v>243</v>
      </c>
      <c r="G25" s="368">
        <v>21225214</v>
      </c>
      <c r="H25" s="368">
        <v>21262695</v>
      </c>
      <c r="I25" s="215">
        <f t="shared" ref="I25:I30" si="3">+H25/$H$13</f>
        <v>3.3153953728376179E-2</v>
      </c>
      <c r="J25" s="217">
        <v>383892</v>
      </c>
      <c r="K25" s="522">
        <f t="shared" ref="K25:K30" si="4">+J25/H25</f>
        <v>1.8054719780347693E-2</v>
      </c>
      <c r="L25" s="244">
        <f t="shared" si="1"/>
        <v>1.0017658714771969</v>
      </c>
      <c r="M25" s="779" t="s">
        <v>259</v>
      </c>
      <c r="N25" s="779"/>
      <c r="O25" s="450"/>
      <c r="P25" s="485"/>
      <c r="Q25" s="257"/>
      <c r="R25" s="435"/>
      <c r="S25" s="435"/>
    </row>
    <row r="26" spans="2:19" ht="17.25" customHeight="1">
      <c r="B26" s="131"/>
      <c r="C26" s="131"/>
      <c r="D26" s="770"/>
      <c r="E26" s="770"/>
      <c r="F26" s="454" t="s">
        <v>244</v>
      </c>
      <c r="G26" s="368">
        <v>13573721</v>
      </c>
      <c r="H26" s="368">
        <v>13595504</v>
      </c>
      <c r="I26" s="215">
        <f t="shared" si="3"/>
        <v>2.1198851346452236E-2</v>
      </c>
      <c r="J26" s="217">
        <v>115901</v>
      </c>
      <c r="K26" s="455">
        <f t="shared" si="4"/>
        <v>8.5249506013164358E-3</v>
      </c>
      <c r="L26" s="244">
        <f t="shared" si="1"/>
        <v>1.001604792083173</v>
      </c>
      <c r="M26" s="452"/>
      <c r="N26" s="452"/>
      <c r="O26" s="450"/>
      <c r="P26" s="485"/>
      <c r="Q26" s="436"/>
      <c r="R26" s="435"/>
      <c r="S26" s="435"/>
    </row>
    <row r="27" spans="2:19" ht="17.25" customHeight="1">
      <c r="B27" s="131"/>
      <c r="C27" s="131"/>
      <c r="D27" s="770"/>
      <c r="E27" s="770"/>
      <c r="F27" s="546" t="s">
        <v>238</v>
      </c>
      <c r="G27" s="547">
        <v>37508185</v>
      </c>
      <c r="H27" s="547">
        <v>37789817</v>
      </c>
      <c r="I27" s="548">
        <f t="shared" si="3"/>
        <v>5.8923943753216773E-2</v>
      </c>
      <c r="J27" s="549">
        <v>159679</v>
      </c>
      <c r="K27" s="550">
        <f t="shared" si="4"/>
        <v>4.2254504698977504E-3</v>
      </c>
      <c r="L27" s="551">
        <f t="shared" si="1"/>
        <v>1.0075085478009667</v>
      </c>
      <c r="M27" s="452"/>
      <c r="N27" s="452"/>
      <c r="O27" s="450"/>
      <c r="P27" s="485"/>
      <c r="Q27" s="256"/>
      <c r="R27" s="435"/>
      <c r="S27" s="435"/>
    </row>
    <row r="28" spans="2:19" ht="22.2" customHeight="1">
      <c r="B28" s="131"/>
      <c r="C28" s="131"/>
      <c r="D28" s="770"/>
      <c r="E28" s="770"/>
      <c r="F28" s="519" t="s">
        <v>193</v>
      </c>
      <c r="G28" s="520">
        <v>36205405</v>
      </c>
      <c r="H28" s="520">
        <v>36373164</v>
      </c>
      <c r="I28" s="507">
        <f t="shared" si="3"/>
        <v>5.6715021130230116E-2</v>
      </c>
      <c r="J28" s="521">
        <v>157495</v>
      </c>
      <c r="K28" s="518">
        <f t="shared" si="4"/>
        <v>4.3299780024635744E-3</v>
      </c>
      <c r="L28" s="552">
        <f t="shared" si="1"/>
        <v>1.0046335346890884</v>
      </c>
      <c r="M28" s="502"/>
      <c r="N28" s="452"/>
      <c r="O28" s="450"/>
      <c r="P28" s="485"/>
      <c r="Q28" s="257"/>
      <c r="R28" s="435"/>
      <c r="S28" s="435"/>
    </row>
    <row r="29" spans="2:19" ht="22.2" customHeight="1">
      <c r="B29" s="131"/>
      <c r="C29" s="131"/>
      <c r="D29" s="765"/>
      <c r="E29" s="765"/>
      <c r="F29" s="519" t="s">
        <v>203</v>
      </c>
      <c r="G29" s="532">
        <v>23716205</v>
      </c>
      <c r="H29" s="532">
        <v>24394223</v>
      </c>
      <c r="I29" s="507">
        <f t="shared" si="3"/>
        <v>3.8036802982015679E-2</v>
      </c>
      <c r="J29" s="521">
        <v>49044</v>
      </c>
      <c r="K29" s="518">
        <f t="shared" si="4"/>
        <v>2.0104760049131304E-3</v>
      </c>
      <c r="L29" s="474">
        <f t="shared" si="1"/>
        <v>1.0285888066830253</v>
      </c>
      <c r="M29" s="778" t="s">
        <v>261</v>
      </c>
      <c r="N29" s="778"/>
      <c r="O29" s="450"/>
      <c r="P29" s="485"/>
      <c r="Q29" s="436"/>
      <c r="R29" s="435"/>
      <c r="S29" s="435"/>
    </row>
    <row r="30" spans="2:19" ht="23.4" customHeight="1">
      <c r="B30" s="136"/>
      <c r="C30" s="131"/>
      <c r="D30" s="240"/>
      <c r="E30" s="240"/>
      <c r="F30" s="503" t="s">
        <v>247</v>
      </c>
      <c r="G30" s="506">
        <v>3272385</v>
      </c>
      <c r="H30" s="506">
        <v>3531143</v>
      </c>
      <c r="I30" s="507">
        <f t="shared" si="3"/>
        <v>5.5059507569609331E-3</v>
      </c>
      <c r="J30" s="508">
        <v>15910</v>
      </c>
      <c r="K30" s="509">
        <f t="shared" si="4"/>
        <v>4.50562325003547E-3</v>
      </c>
      <c r="L30" s="474">
        <f t="shared" si="1"/>
        <v>1.0790732141847612</v>
      </c>
      <c r="M30" s="778"/>
      <c r="N30" s="778"/>
      <c r="O30" s="450"/>
      <c r="P30" s="485"/>
      <c r="Q30" s="256"/>
      <c r="R30" s="435"/>
      <c r="S30" s="435"/>
    </row>
    <row r="31" spans="2:19" ht="17.399999999999999" customHeight="1">
      <c r="B31" s="131"/>
      <c r="C31" s="131"/>
      <c r="D31" s="131"/>
      <c r="E31" s="131"/>
      <c r="F31" s="131"/>
      <c r="G31" s="131"/>
      <c r="H31" s="131"/>
      <c r="I31" s="131"/>
      <c r="J31" s="131"/>
      <c r="K31" s="131"/>
      <c r="L31" s="131"/>
      <c r="M31" s="450"/>
      <c r="N31" s="450"/>
      <c r="O31" s="450"/>
      <c r="P31" s="485"/>
      <c r="Q31" s="257"/>
      <c r="R31" s="435"/>
      <c r="S31" s="435"/>
    </row>
    <row r="32" spans="2:19" ht="21.6" customHeight="1">
      <c r="B32" s="171"/>
      <c r="C32" s="171"/>
      <c r="D32" s="171"/>
      <c r="E32" s="171"/>
      <c r="F32" s="171"/>
      <c r="G32" s="171"/>
      <c r="H32" s="171"/>
      <c r="I32" s="171"/>
      <c r="J32" s="171"/>
      <c r="K32" s="171"/>
      <c r="L32" s="747" t="s">
        <v>263</v>
      </c>
      <c r="M32" s="747"/>
      <c r="N32" s="747"/>
      <c r="O32" s="450"/>
      <c r="P32" s="485"/>
      <c r="Q32" s="436"/>
      <c r="R32" s="435"/>
      <c r="S32" s="435"/>
    </row>
    <row r="33" spans="2:19" ht="21.6" customHeight="1">
      <c r="B33" s="171"/>
      <c r="C33" s="171"/>
      <c r="D33" s="171"/>
      <c r="E33" s="171"/>
      <c r="F33" s="171"/>
      <c r="G33" s="171"/>
      <c r="H33" s="171"/>
      <c r="I33" s="171"/>
      <c r="J33" s="171"/>
      <c r="K33" s="171"/>
      <c r="L33" s="747"/>
      <c r="M33" s="747"/>
      <c r="N33" s="747"/>
      <c r="O33" s="450" t="s">
        <v>205</v>
      </c>
      <c r="P33" s="485"/>
      <c r="Q33" s="256"/>
      <c r="R33" s="435"/>
      <c r="S33" s="435"/>
    </row>
    <row r="34" spans="2:19" ht="21.6" customHeight="1">
      <c r="B34" s="171"/>
      <c r="C34" s="171"/>
      <c r="D34" s="171"/>
      <c r="E34" s="171"/>
      <c r="F34" s="171"/>
      <c r="G34" s="171"/>
      <c r="H34" s="171"/>
      <c r="I34" s="171"/>
      <c r="J34" s="171"/>
      <c r="K34" s="171"/>
      <c r="L34" s="747"/>
      <c r="M34" s="747"/>
      <c r="N34" s="747"/>
      <c r="O34" s="453"/>
      <c r="P34" s="485"/>
      <c r="Q34" s="257"/>
      <c r="R34" s="435"/>
      <c r="S34" s="435"/>
    </row>
    <row r="35" spans="2:19" ht="21.6" customHeight="1">
      <c r="B35" s="171"/>
      <c r="C35" s="171"/>
      <c r="D35" s="171"/>
      <c r="E35" s="171"/>
      <c r="F35" s="171"/>
      <c r="G35" s="171"/>
      <c r="H35" s="171"/>
      <c r="I35" s="171"/>
      <c r="J35" s="171"/>
      <c r="K35" s="171"/>
      <c r="L35" s="747"/>
      <c r="M35" s="747"/>
      <c r="N35" s="747"/>
      <c r="O35" s="453"/>
      <c r="P35" s="485"/>
      <c r="Q35" s="436"/>
      <c r="R35" s="435"/>
      <c r="S35" s="435"/>
    </row>
    <row r="36" spans="2:19" ht="21.6" customHeight="1">
      <c r="B36" s="171"/>
      <c r="C36" s="171"/>
      <c r="D36" s="171"/>
      <c r="E36" s="171"/>
      <c r="F36" s="171"/>
      <c r="G36" s="171"/>
      <c r="H36" s="171"/>
      <c r="I36" s="171"/>
      <c r="J36" s="171"/>
      <c r="K36" s="171"/>
      <c r="L36" s="747"/>
      <c r="M36" s="747"/>
      <c r="N36" s="747"/>
      <c r="O36" s="453"/>
      <c r="P36" s="485"/>
      <c r="Q36" s="256"/>
      <c r="R36" s="435"/>
      <c r="S36" s="435"/>
    </row>
    <row r="37" spans="2:19" ht="21.6" customHeight="1">
      <c r="B37" s="418"/>
      <c r="C37" s="171"/>
      <c r="D37" s="171"/>
      <c r="E37" s="171"/>
      <c r="F37" s="171"/>
      <c r="G37" s="171"/>
      <c r="H37" s="171"/>
      <c r="I37" s="171"/>
      <c r="J37" s="171"/>
      <c r="K37" s="171"/>
      <c r="L37" s="747"/>
      <c r="M37" s="747"/>
      <c r="N37" s="747"/>
      <c r="O37" s="453"/>
      <c r="P37" s="544"/>
      <c r="Q37" s="257"/>
      <c r="R37" s="435"/>
      <c r="S37" s="435"/>
    </row>
    <row r="38" spans="2:19" ht="21.6" customHeight="1">
      <c r="B38" s="171"/>
      <c r="C38" s="171"/>
      <c r="D38" s="171"/>
      <c r="E38" s="171"/>
      <c r="F38" s="171"/>
      <c r="G38" s="171"/>
      <c r="H38" s="171"/>
      <c r="I38" s="171"/>
      <c r="J38" s="171"/>
      <c r="K38" s="171"/>
      <c r="L38" s="747"/>
      <c r="M38" s="747"/>
      <c r="N38" s="747"/>
      <c r="O38" s="453"/>
      <c r="P38" s="544"/>
      <c r="Q38" s="436"/>
      <c r="R38" s="435"/>
      <c r="S38" s="435"/>
    </row>
    <row r="39" spans="2:19" ht="21.6" customHeight="1">
      <c r="B39" s="171"/>
      <c r="C39" s="171"/>
      <c r="D39" s="171"/>
      <c r="E39" s="171"/>
      <c r="F39" s="171"/>
      <c r="G39" s="171"/>
      <c r="H39" s="171"/>
      <c r="I39" s="171"/>
      <c r="J39" s="171"/>
      <c r="K39" s="171"/>
      <c r="L39" s="747"/>
      <c r="M39" s="747"/>
      <c r="N39" s="747"/>
      <c r="O39" s="453"/>
      <c r="P39" s="544"/>
      <c r="Q39" s="256"/>
      <c r="R39" s="435"/>
      <c r="S39" s="435"/>
    </row>
    <row r="40" spans="2:19" ht="21.6" customHeight="1">
      <c r="B40" s="171"/>
      <c r="C40" s="171"/>
      <c r="D40" s="171"/>
      <c r="E40" s="171"/>
      <c r="F40" s="171"/>
      <c r="G40" s="171"/>
      <c r="H40" s="171"/>
      <c r="I40" s="171"/>
      <c r="J40" s="171"/>
      <c r="K40" s="171"/>
      <c r="L40" s="747"/>
      <c r="M40" s="747"/>
      <c r="N40" s="747"/>
      <c r="O40" s="453"/>
      <c r="P40" s="544"/>
      <c r="Q40" s="257"/>
      <c r="R40" s="435"/>
      <c r="S40" s="435"/>
    </row>
    <row r="41" spans="2:19" ht="21.6" customHeight="1">
      <c r="B41" s="171"/>
      <c r="C41" s="171"/>
      <c r="D41" s="171"/>
      <c r="E41" s="171"/>
      <c r="F41" s="171"/>
      <c r="G41" s="171"/>
      <c r="H41" s="171"/>
      <c r="I41" s="171"/>
      <c r="J41" s="171"/>
      <c r="K41" s="171"/>
      <c r="L41" s="747"/>
      <c r="M41" s="747"/>
      <c r="N41" s="747"/>
      <c r="O41" s="453"/>
      <c r="P41" s="544"/>
      <c r="Q41" s="436"/>
      <c r="R41" s="435"/>
      <c r="S41" s="435"/>
    </row>
    <row r="42" spans="2:19" ht="21.6" customHeight="1">
      <c r="B42" s="171"/>
      <c r="C42" s="171"/>
      <c r="D42" s="171"/>
      <c r="E42" s="171"/>
      <c r="F42" s="171"/>
      <c r="G42" s="171"/>
      <c r="H42" s="171"/>
      <c r="I42" s="171"/>
      <c r="J42" s="171"/>
      <c r="K42" s="171"/>
      <c r="L42" s="747"/>
      <c r="M42" s="747"/>
      <c r="N42" s="747"/>
      <c r="O42" s="453"/>
      <c r="P42" s="544"/>
      <c r="Q42" s="256"/>
      <c r="R42" s="435"/>
      <c r="S42" s="435"/>
    </row>
    <row r="43" spans="2:19" ht="21.6" customHeight="1">
      <c r="B43" s="131"/>
      <c r="C43" s="131"/>
      <c r="D43" s="131"/>
      <c r="E43" s="131"/>
      <c r="F43" s="131"/>
      <c r="G43" s="131"/>
      <c r="H43" s="131"/>
      <c r="I43" s="131"/>
      <c r="J43" s="131" t="s">
        <v>264</v>
      </c>
      <c r="K43" s="131"/>
      <c r="L43" s="747"/>
      <c r="M43" s="747"/>
      <c r="N43" s="747"/>
      <c r="O43" s="453"/>
      <c r="P43" s="544"/>
      <c r="Q43" s="257"/>
      <c r="R43" s="435"/>
      <c r="S43" s="435"/>
    </row>
    <row r="44" spans="2:19" ht="21.6" customHeight="1">
      <c r="B44" s="131"/>
      <c r="C44" s="131"/>
      <c r="D44" s="131"/>
      <c r="E44" s="131"/>
      <c r="F44" s="131"/>
      <c r="G44" s="131"/>
      <c r="H44" s="131"/>
      <c r="I44" s="131"/>
      <c r="J44" s="131"/>
      <c r="K44" s="131"/>
      <c r="L44" s="747"/>
      <c r="M44" s="747"/>
      <c r="N44" s="747"/>
      <c r="O44" s="453"/>
      <c r="P44" s="544"/>
      <c r="Q44" s="436"/>
      <c r="R44" s="435"/>
      <c r="S44" s="435"/>
    </row>
    <row r="45" spans="2:19" ht="32.4">
      <c r="B45" s="744" t="s">
        <v>185</v>
      </c>
      <c r="C45" s="744"/>
      <c r="D45" s="744"/>
      <c r="E45" s="744"/>
      <c r="F45" s="744"/>
      <c r="G45" s="744"/>
      <c r="H45" s="744"/>
      <c r="I45" s="142"/>
      <c r="J45" s="141"/>
      <c r="K45" s="131"/>
      <c r="L45" s="131"/>
      <c r="M45" s="131"/>
      <c r="N45" s="131"/>
      <c r="O45" s="131"/>
      <c r="P45" s="544"/>
      <c r="Q45" s="257"/>
    </row>
    <row r="46" spans="2:19" ht="18">
      <c r="B46" s="172" t="s">
        <v>138</v>
      </c>
      <c r="C46" s="131"/>
      <c r="D46" s="131"/>
      <c r="E46" s="131"/>
      <c r="F46" s="131"/>
      <c r="G46" s="131"/>
      <c r="H46" s="131"/>
      <c r="I46" s="131"/>
      <c r="J46" s="131"/>
      <c r="K46" s="131"/>
      <c r="L46" s="131"/>
      <c r="M46" s="131"/>
      <c r="N46" s="131"/>
      <c r="O46" s="131"/>
      <c r="P46" s="544"/>
      <c r="Q46" s="436"/>
    </row>
    <row r="47" spans="2:19" ht="18">
      <c r="B47" s="745" t="s">
        <v>139</v>
      </c>
      <c r="C47" s="745"/>
      <c r="D47" s="745"/>
      <c r="E47" s="745"/>
      <c r="F47" s="745"/>
      <c r="G47" s="745"/>
      <c r="H47" s="745"/>
      <c r="I47" s="745"/>
      <c r="J47" s="745"/>
      <c r="K47" s="745"/>
      <c r="L47" s="745"/>
      <c r="M47" s="745"/>
      <c r="N47" s="131"/>
      <c r="O47" s="131"/>
      <c r="P47" s="544"/>
    </row>
    <row r="48" spans="2:19" ht="18">
      <c r="B48" s="746" t="s">
        <v>140</v>
      </c>
      <c r="C48" s="746"/>
      <c r="D48" s="746"/>
      <c r="E48" s="746"/>
      <c r="F48" s="746"/>
      <c r="G48" s="746"/>
      <c r="H48" s="746"/>
      <c r="I48" s="746"/>
      <c r="J48" s="746"/>
      <c r="K48" s="746"/>
      <c r="L48" s="746"/>
      <c r="M48" s="746"/>
      <c r="N48" s="131"/>
      <c r="O48" s="131"/>
      <c r="P48" s="544"/>
    </row>
    <row r="49" spans="2:16" ht="22.5" customHeight="1">
      <c r="B49" s="752" t="s">
        <v>200</v>
      </c>
      <c r="C49" s="753"/>
      <c r="D49" s="753"/>
      <c r="E49" s="753"/>
      <c r="F49" s="753"/>
      <c r="G49" s="753"/>
      <c r="H49" s="753"/>
      <c r="I49" s="753"/>
      <c r="J49" s="753"/>
      <c r="K49" s="753"/>
      <c r="L49" s="753"/>
      <c r="M49" s="754"/>
      <c r="N49" s="748" t="s">
        <v>186</v>
      </c>
      <c r="O49" s="131"/>
      <c r="P49" s="544"/>
    </row>
    <row r="50" spans="2:16" ht="22.5" customHeight="1">
      <c r="B50" s="201" t="s">
        <v>206</v>
      </c>
      <c r="C50" s="199"/>
      <c r="D50" s="199"/>
      <c r="E50" s="199"/>
      <c r="F50" s="199"/>
      <c r="G50" s="199"/>
      <c r="H50" s="199"/>
      <c r="I50" s="199"/>
      <c r="J50" s="199"/>
      <c r="K50" s="199"/>
      <c r="L50" s="199"/>
      <c r="M50" s="200"/>
      <c r="N50" s="748"/>
      <c r="O50" s="131"/>
      <c r="P50" s="544"/>
    </row>
    <row r="51" spans="2:16" ht="18">
      <c r="B51" s="745" t="s">
        <v>196</v>
      </c>
      <c r="C51" s="745"/>
      <c r="D51" s="745"/>
      <c r="E51" s="745"/>
      <c r="F51" s="745"/>
      <c r="G51" s="745"/>
      <c r="H51" s="745"/>
      <c r="I51" s="745"/>
      <c r="J51" s="745"/>
      <c r="K51" s="745"/>
      <c r="L51" s="745"/>
      <c r="M51" s="745"/>
      <c r="N51" s="748"/>
      <c r="O51" s="131"/>
      <c r="P51" s="544"/>
    </row>
    <row r="52" spans="2:16" ht="18">
      <c r="B52" s="746" t="s">
        <v>197</v>
      </c>
      <c r="C52" s="746"/>
      <c r="D52" s="746"/>
      <c r="E52" s="746"/>
      <c r="F52" s="746"/>
      <c r="G52" s="746"/>
      <c r="H52" s="746"/>
      <c r="I52" s="746"/>
      <c r="J52" s="746"/>
      <c r="K52" s="746"/>
      <c r="L52" s="746"/>
      <c r="M52" s="746"/>
      <c r="N52" s="748"/>
      <c r="O52" s="131"/>
      <c r="P52" s="544"/>
    </row>
    <row r="53" spans="2:16" ht="18">
      <c r="B53" s="745" t="s">
        <v>198</v>
      </c>
      <c r="C53" s="745"/>
      <c r="D53" s="745"/>
      <c r="E53" s="745"/>
      <c r="F53" s="745"/>
      <c r="G53" s="745"/>
      <c r="H53" s="745"/>
      <c r="I53" s="745"/>
      <c r="J53" s="745"/>
      <c r="K53" s="745"/>
      <c r="L53" s="745"/>
      <c r="M53" s="745"/>
      <c r="N53" s="748"/>
      <c r="O53" s="131"/>
      <c r="P53" s="544"/>
    </row>
    <row r="54" spans="2:16" ht="18">
      <c r="B54" s="745" t="s">
        <v>199</v>
      </c>
      <c r="C54" s="745"/>
      <c r="D54" s="745"/>
      <c r="E54" s="745"/>
      <c r="F54" s="745"/>
      <c r="G54" s="745"/>
      <c r="H54" s="745"/>
      <c r="I54" s="745"/>
      <c r="J54" s="745"/>
      <c r="K54" s="745"/>
      <c r="L54" s="745"/>
      <c r="M54" s="745"/>
      <c r="N54" s="748"/>
      <c r="O54" s="131"/>
      <c r="P54" s="544"/>
    </row>
    <row r="55" spans="2:16" ht="18">
      <c r="B55" s="144"/>
      <c r="M55" s="131"/>
      <c r="N55" s="748"/>
      <c r="O55" s="131"/>
      <c r="P55" s="544"/>
    </row>
    <row r="56" spans="2:16" ht="17.25" customHeight="1">
      <c r="B56" s="749" t="s">
        <v>141</v>
      </c>
      <c r="C56" s="750"/>
      <c r="D56" s="750"/>
      <c r="E56" s="750"/>
      <c r="F56" s="750"/>
      <c r="G56" s="750"/>
      <c r="H56" s="750"/>
      <c r="I56" s="750"/>
      <c r="J56" s="750"/>
      <c r="K56" s="750"/>
      <c r="L56" s="750"/>
      <c r="M56" s="751"/>
      <c r="N56" s="748"/>
      <c r="O56" s="131"/>
      <c r="P56" s="544"/>
    </row>
    <row r="57" spans="2:16" ht="17.25" customHeight="1">
      <c r="B57" s="749" t="s">
        <v>142</v>
      </c>
      <c r="C57" s="750"/>
      <c r="D57" s="750"/>
      <c r="E57" s="750"/>
      <c r="F57" s="750"/>
      <c r="G57" s="750"/>
      <c r="H57" s="750"/>
      <c r="I57" s="750"/>
      <c r="J57" s="750"/>
      <c r="K57" s="750"/>
      <c r="L57" s="750"/>
      <c r="M57" s="751"/>
      <c r="N57" s="748"/>
      <c r="O57" s="131"/>
      <c r="P57" s="544"/>
    </row>
    <row r="58" spans="2:16" ht="17.25" customHeight="1">
      <c r="B58" s="749" t="s">
        <v>143</v>
      </c>
      <c r="C58" s="750"/>
      <c r="D58" s="750"/>
      <c r="E58" s="750"/>
      <c r="F58" s="750"/>
      <c r="G58" s="750"/>
      <c r="H58" s="750"/>
      <c r="I58" s="750"/>
      <c r="J58" s="750"/>
      <c r="K58" s="750"/>
      <c r="L58" s="750"/>
      <c r="M58" s="751"/>
      <c r="N58" s="748"/>
      <c r="O58" s="131"/>
      <c r="P58" s="544"/>
    </row>
    <row r="59" spans="2:16" ht="18">
      <c r="B59" s="749" t="s">
        <v>144</v>
      </c>
      <c r="C59" s="750"/>
      <c r="D59" s="750"/>
      <c r="E59" s="750"/>
      <c r="F59" s="750"/>
      <c r="G59" s="750"/>
      <c r="H59" s="750"/>
      <c r="I59" s="750"/>
      <c r="J59" s="750"/>
      <c r="K59" s="750"/>
      <c r="L59" s="750"/>
      <c r="M59" s="751"/>
      <c r="N59" s="748"/>
      <c r="O59" s="131"/>
      <c r="P59" s="544"/>
    </row>
    <row r="60" spans="2:16" ht="18">
      <c r="B60" s="749" t="s">
        <v>145</v>
      </c>
      <c r="C60" s="750"/>
      <c r="D60" s="750"/>
      <c r="E60" s="750"/>
      <c r="F60" s="750"/>
      <c r="G60" s="750"/>
      <c r="H60" s="750"/>
      <c r="I60" s="750"/>
      <c r="J60" s="750"/>
      <c r="K60" s="750"/>
      <c r="L60" s="750"/>
      <c r="M60" s="751"/>
      <c r="N60" s="748"/>
      <c r="O60" s="131"/>
      <c r="P60" s="544"/>
    </row>
    <row r="61" spans="2:16" ht="18">
      <c r="B61" s="755" t="s">
        <v>146</v>
      </c>
      <c r="C61" s="756"/>
      <c r="D61" s="756"/>
      <c r="E61" s="756"/>
      <c r="F61" s="756"/>
      <c r="G61" s="756"/>
      <c r="H61" s="756"/>
      <c r="I61" s="756"/>
      <c r="J61" s="756"/>
      <c r="K61" s="756"/>
      <c r="L61" s="756"/>
      <c r="M61" s="757"/>
      <c r="N61" s="131"/>
      <c r="O61" s="131"/>
      <c r="P61" s="544"/>
    </row>
    <row r="62" spans="2:16" ht="18">
      <c r="B62" s="758" t="s">
        <v>147</v>
      </c>
      <c r="C62" s="759"/>
      <c r="D62" s="759"/>
      <c r="E62" s="759"/>
      <c r="F62" s="759"/>
      <c r="G62" s="759"/>
      <c r="H62" s="759"/>
      <c r="I62" s="759"/>
      <c r="J62" s="759"/>
      <c r="K62" s="759"/>
      <c r="L62" s="759"/>
      <c r="M62" s="760"/>
      <c r="N62" s="131"/>
      <c r="O62" s="131"/>
      <c r="P62" s="544"/>
    </row>
    <row r="63" spans="2:16" ht="18">
      <c r="B63" s="749" t="s">
        <v>204</v>
      </c>
      <c r="C63" s="750"/>
      <c r="D63" s="750"/>
      <c r="E63" s="750"/>
      <c r="F63" s="750"/>
      <c r="G63" s="750"/>
      <c r="H63" s="750"/>
      <c r="I63" s="750"/>
      <c r="J63" s="750"/>
      <c r="K63" s="750"/>
      <c r="L63" s="750"/>
      <c r="M63" s="751"/>
      <c r="N63" s="131"/>
      <c r="O63" s="131"/>
      <c r="P63" s="545"/>
    </row>
    <row r="64" spans="2:16" ht="18">
      <c r="B64" s="144"/>
      <c r="M64" s="131"/>
      <c r="N64" s="131"/>
      <c r="O64" s="131"/>
      <c r="P64" s="485"/>
    </row>
    <row r="65" spans="1:16" ht="18.600000000000001" thickBot="1">
      <c r="B65" s="144"/>
      <c r="M65" s="131"/>
      <c r="N65" s="131"/>
      <c r="O65" s="131"/>
      <c r="P65" s="485"/>
    </row>
    <row r="66" spans="1:16" ht="20.25" customHeight="1">
      <c r="B66" s="761" t="s">
        <v>148</v>
      </c>
      <c r="C66" s="761" t="s">
        <v>149</v>
      </c>
      <c r="D66" s="761" t="s">
        <v>150</v>
      </c>
      <c r="E66" s="761" t="s">
        <v>151</v>
      </c>
      <c r="F66" s="145" t="s">
        <v>152</v>
      </c>
      <c r="G66" s="165" t="s">
        <v>212</v>
      </c>
      <c r="H66" s="763" t="s">
        <v>211</v>
      </c>
      <c r="I66" s="763" t="s">
        <v>154</v>
      </c>
      <c r="J66" s="763" t="s">
        <v>155</v>
      </c>
      <c r="K66" s="763" t="s">
        <v>187</v>
      </c>
      <c r="L66" s="761" t="s">
        <v>156</v>
      </c>
      <c r="M66" s="761" t="s">
        <v>207</v>
      </c>
      <c r="N66" s="131"/>
      <c r="O66" s="131"/>
      <c r="P66" s="485"/>
    </row>
    <row r="67" spans="1:16" ht="18.600000000000001" thickBot="1">
      <c r="B67" s="762"/>
      <c r="C67" s="762"/>
      <c r="D67" s="762"/>
      <c r="E67" s="762"/>
      <c r="F67" s="146" t="s">
        <v>153</v>
      </c>
      <c r="G67" s="166"/>
      <c r="H67" s="764"/>
      <c r="I67" s="764"/>
      <c r="J67" s="764"/>
      <c r="K67" s="764"/>
      <c r="L67" s="762"/>
      <c r="M67" s="762"/>
      <c r="N67" s="131"/>
      <c r="O67" s="131"/>
      <c r="P67" s="485"/>
    </row>
    <row r="68" spans="1:16" ht="18.600000000000001" thickBot="1">
      <c r="B68" s="147">
        <v>1</v>
      </c>
      <c r="C68" s="148" t="s">
        <v>157</v>
      </c>
      <c r="D68" s="149"/>
      <c r="E68" s="149"/>
      <c r="F68" s="149"/>
      <c r="G68" s="167"/>
      <c r="H68" s="149"/>
      <c r="I68" s="149"/>
      <c r="J68" s="149"/>
      <c r="K68" s="150" t="s">
        <v>157</v>
      </c>
      <c r="L68" s="149"/>
      <c r="M68" s="149"/>
      <c r="N68" s="131"/>
      <c r="O68" s="131"/>
      <c r="P68" s="485"/>
    </row>
    <row r="69" spans="1:16" ht="18.600000000000001" thickBot="1">
      <c r="A69" s="159" t="s">
        <v>29</v>
      </c>
      <c r="B69" s="160">
        <v>2</v>
      </c>
      <c r="C69" s="161" t="s">
        <v>157</v>
      </c>
      <c r="D69" s="162" t="s">
        <v>157</v>
      </c>
      <c r="E69" s="162" t="s">
        <v>157</v>
      </c>
      <c r="F69" s="162" t="s">
        <v>188</v>
      </c>
      <c r="G69" s="167"/>
      <c r="H69" s="149"/>
      <c r="I69" s="149"/>
      <c r="J69" s="162" t="s">
        <v>189</v>
      </c>
      <c r="K69" s="162" t="s">
        <v>157</v>
      </c>
      <c r="L69" s="149"/>
      <c r="M69" s="149"/>
      <c r="N69" s="131" t="s">
        <v>190</v>
      </c>
      <c r="O69" s="131"/>
      <c r="P69" s="485"/>
    </row>
    <row r="70" spans="1:16" ht="18.600000000000001" thickBot="1">
      <c r="A70" s="159" t="s">
        <v>21</v>
      </c>
      <c r="B70" s="160">
        <v>3</v>
      </c>
      <c r="C70" s="161" t="s">
        <v>157</v>
      </c>
      <c r="D70" s="162" t="s">
        <v>157</v>
      </c>
      <c r="E70" s="162" t="s">
        <v>157</v>
      </c>
      <c r="F70" s="162" t="s">
        <v>157</v>
      </c>
      <c r="G70" s="167"/>
      <c r="H70" s="149"/>
      <c r="I70" s="149"/>
      <c r="J70" s="162" t="s">
        <v>157</v>
      </c>
      <c r="K70" s="162" t="s">
        <v>157</v>
      </c>
      <c r="L70" s="162" t="s">
        <v>157</v>
      </c>
      <c r="M70" s="149"/>
      <c r="N70" s="131"/>
      <c r="O70" s="131"/>
      <c r="P70" s="485"/>
    </row>
    <row r="71" spans="1:16" ht="18.600000000000001" thickBot="1">
      <c r="A71" s="159" t="s">
        <v>191</v>
      </c>
      <c r="B71" s="156">
        <v>4</v>
      </c>
      <c r="C71" s="157" t="s">
        <v>157</v>
      </c>
      <c r="D71" s="158" t="s">
        <v>157</v>
      </c>
      <c r="E71" s="158" t="s">
        <v>157</v>
      </c>
      <c r="F71" s="158" t="s">
        <v>157</v>
      </c>
      <c r="G71" s="158" t="s">
        <v>157</v>
      </c>
      <c r="H71" s="158" t="s">
        <v>157</v>
      </c>
      <c r="I71" s="149" t="s">
        <v>209</v>
      </c>
      <c r="J71" s="158" t="s">
        <v>157</v>
      </c>
      <c r="K71" s="158" t="s">
        <v>157</v>
      </c>
      <c r="L71" s="158" t="s">
        <v>157</v>
      </c>
      <c r="M71" s="158" t="s">
        <v>157</v>
      </c>
      <c r="N71" t="s">
        <v>208</v>
      </c>
      <c r="O71" s="131"/>
      <c r="P71" s="485"/>
    </row>
    <row r="72" spans="1:16" ht="18.600000000000001" thickBot="1">
      <c r="A72" s="159"/>
      <c r="B72" s="160">
        <v>5</v>
      </c>
      <c r="C72" s="161" t="s">
        <v>157</v>
      </c>
      <c r="D72" s="162" t="s">
        <v>157</v>
      </c>
      <c r="E72" s="162" t="s">
        <v>157</v>
      </c>
      <c r="F72" s="162" t="s">
        <v>157</v>
      </c>
      <c r="G72" s="162" t="s">
        <v>157</v>
      </c>
      <c r="H72" s="162" t="s">
        <v>157</v>
      </c>
      <c r="I72" s="162" t="s">
        <v>157</v>
      </c>
      <c r="J72" s="162" t="s">
        <v>157</v>
      </c>
      <c r="K72" s="162" t="s">
        <v>157</v>
      </c>
      <c r="L72" s="162" t="s">
        <v>157</v>
      </c>
      <c r="M72" s="162" t="s">
        <v>157</v>
      </c>
      <c r="N72" s="131"/>
      <c r="O72" s="131"/>
      <c r="P72" s="486"/>
    </row>
    <row r="73" spans="1:16" ht="18.600000000000001" thickBot="1">
      <c r="B73" s="147">
        <v>6</v>
      </c>
      <c r="C73" s="148" t="s">
        <v>157</v>
      </c>
      <c r="D73" s="150" t="s">
        <v>157</v>
      </c>
      <c r="E73" s="150" t="s">
        <v>157</v>
      </c>
      <c r="F73" s="150" t="s">
        <v>157</v>
      </c>
      <c r="G73" s="150" t="s">
        <v>157</v>
      </c>
      <c r="H73" s="150" t="s">
        <v>157</v>
      </c>
      <c r="I73" s="150" t="s">
        <v>157</v>
      </c>
      <c r="J73" s="150" t="s">
        <v>157</v>
      </c>
      <c r="K73" s="150" t="s">
        <v>157</v>
      </c>
      <c r="L73" s="150" t="s">
        <v>157</v>
      </c>
      <c r="M73" s="150" t="s">
        <v>157</v>
      </c>
      <c r="N73" s="131"/>
      <c r="O73" s="131"/>
      <c r="P73" s="486"/>
    </row>
    <row r="74" spans="1:16" ht="18.600000000000001" thickBot="1">
      <c r="B74" s="147">
        <v>7</v>
      </c>
      <c r="C74" s="148" t="s">
        <v>157</v>
      </c>
      <c r="D74" s="150" t="s">
        <v>157</v>
      </c>
      <c r="E74" s="150" t="s">
        <v>157</v>
      </c>
      <c r="F74" s="150" t="s">
        <v>157</v>
      </c>
      <c r="G74" s="150" t="s">
        <v>157</v>
      </c>
      <c r="H74" s="150" t="s">
        <v>157</v>
      </c>
      <c r="I74" s="150" t="s">
        <v>157</v>
      </c>
      <c r="J74" s="150" t="s">
        <v>157</v>
      </c>
      <c r="K74" s="150" t="s">
        <v>157</v>
      </c>
      <c r="L74" s="150" t="s">
        <v>157</v>
      </c>
      <c r="M74" s="150" t="s">
        <v>157</v>
      </c>
      <c r="N74" s="131"/>
      <c r="O74" s="131"/>
      <c r="P74" s="486"/>
    </row>
    <row r="75" spans="1:16" ht="15.6">
      <c r="N75" s="131"/>
      <c r="O75" s="131"/>
      <c r="P75" s="486"/>
    </row>
    <row r="76" spans="1:16" ht="15.6">
      <c r="I76" t="s">
        <v>210</v>
      </c>
      <c r="N76" s="131"/>
      <c r="O76" s="131"/>
      <c r="P76" s="486"/>
    </row>
    <row r="77" spans="1:16" ht="15.6">
      <c r="N77" s="131"/>
      <c r="O77" s="131"/>
      <c r="P77" s="486"/>
    </row>
    <row r="78" spans="1:16" ht="15.6">
      <c r="P78" s="486"/>
    </row>
    <row r="79" spans="1:16" ht="15.6">
      <c r="P79" s="486"/>
    </row>
    <row r="80" spans="1:16" ht="15.6">
      <c r="P80" s="486"/>
    </row>
    <row r="81" spans="16:16" ht="15.6">
      <c r="P81" s="486"/>
    </row>
    <row r="82" spans="16:16" ht="15.6">
      <c r="P82" s="486"/>
    </row>
    <row r="83" spans="16:16" ht="15.6">
      <c r="P83" s="486"/>
    </row>
    <row r="84" spans="16:16" ht="15.6">
      <c r="P84" s="486"/>
    </row>
    <row r="85" spans="16:16" ht="15.6">
      <c r="P85" s="486"/>
    </row>
    <row r="86" spans="16:16" ht="15.6">
      <c r="P86" s="486"/>
    </row>
    <row r="87" spans="16:16" ht="15.6">
      <c r="P87" s="486"/>
    </row>
    <row r="88" spans="16:16" ht="15.6">
      <c r="P88" s="486"/>
    </row>
    <row r="89" spans="16:16" ht="15.6">
      <c r="P89" s="486"/>
    </row>
    <row r="90" spans="16:16" ht="15.6">
      <c r="P90" s="486"/>
    </row>
    <row r="91" spans="16:16" ht="15.6">
      <c r="P91" s="486"/>
    </row>
    <row r="92" spans="16:16" ht="15.6">
      <c r="P92" s="486"/>
    </row>
    <row r="93" spans="16:16" ht="15.6">
      <c r="P93" s="486"/>
    </row>
    <row r="94" spans="16:16" ht="15.6">
      <c r="P94" s="486"/>
    </row>
    <row r="95" spans="16:16" ht="15.6">
      <c r="P95" s="486"/>
    </row>
    <row r="96" spans="16:16" ht="15.6">
      <c r="P96" s="486"/>
    </row>
    <row r="97" spans="16:16" ht="15.6">
      <c r="P97" s="486"/>
    </row>
    <row r="98" spans="16:16" ht="15.6">
      <c r="P98" s="486"/>
    </row>
    <row r="99" spans="16:16" ht="15.6">
      <c r="P99" s="486"/>
    </row>
  </sheetData>
  <mergeCells count="40">
    <mergeCell ref="D29:E29"/>
    <mergeCell ref="M14:M15"/>
    <mergeCell ref="B3:N3"/>
    <mergeCell ref="C8:L8"/>
    <mergeCell ref="C9:L9"/>
    <mergeCell ref="D12:E28"/>
    <mergeCell ref="M13:N13"/>
    <mergeCell ref="B5:N5"/>
    <mergeCell ref="B7:N7"/>
    <mergeCell ref="B6:N6"/>
    <mergeCell ref="M29:N30"/>
    <mergeCell ref="M25:N25"/>
    <mergeCell ref="B61:M61"/>
    <mergeCell ref="B62:M62"/>
    <mergeCell ref="B63:M63"/>
    <mergeCell ref="B66:B67"/>
    <mergeCell ref="C66:C67"/>
    <mergeCell ref="D66:D67"/>
    <mergeCell ref="E66:E67"/>
    <mergeCell ref="H66:H67"/>
    <mergeCell ref="I66:I67"/>
    <mergeCell ref="J66:J67"/>
    <mergeCell ref="K66:K67"/>
    <mergeCell ref="L66:L67"/>
    <mergeCell ref="M66:M67"/>
    <mergeCell ref="B53:M53"/>
    <mergeCell ref="N49:N60"/>
    <mergeCell ref="B51:M51"/>
    <mergeCell ref="B58:M58"/>
    <mergeCell ref="B59:M59"/>
    <mergeCell ref="B60:M60"/>
    <mergeCell ref="B49:M49"/>
    <mergeCell ref="B54:M54"/>
    <mergeCell ref="B56:M56"/>
    <mergeCell ref="B57:M57"/>
    <mergeCell ref="B45:H45"/>
    <mergeCell ref="B47:M47"/>
    <mergeCell ref="B48:M48"/>
    <mergeCell ref="B52:M52"/>
    <mergeCell ref="L32:N44"/>
  </mergeCells>
  <phoneticPr fontId="106"/>
  <hyperlinks>
    <hyperlink ref="C9" r:id="rId1" location="/bda7594740fd40299423467b48e9ecf6" xr:uid="{4EEFA40F-6E32-47D8-85D5-18F9796AA839}"/>
  </hyperlinks>
  <pageMargins left="0.75" right="0.75" top="1" bottom="1" header="0.51200000000000001" footer="0.51200000000000001"/>
  <pageSetup paperSize="9" orientation="portrait"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41"/>
  <sheetViews>
    <sheetView showGridLines="0" zoomScale="80" zoomScaleNormal="80" zoomScaleSheetLayoutView="79" workbookViewId="0">
      <selection activeCell="A25" sqref="A17:XFD25"/>
    </sheetView>
  </sheetViews>
  <sheetFormatPr defaultColWidth="9" defaultRowHeight="19.2"/>
  <cols>
    <col min="1" max="1" width="193.44140625" style="431" customWidth="1"/>
    <col min="2" max="2" width="11.21875" style="429" customWidth="1"/>
    <col min="3" max="3" width="27.44140625" style="429" customWidth="1"/>
    <col min="4" max="4" width="17.88671875" style="430" customWidth="1"/>
    <col min="5" max="16384" width="9" style="1"/>
  </cols>
  <sheetData>
    <row r="1" spans="1:4" s="43" customFormat="1" ht="44.25" customHeight="1" thickBot="1">
      <c r="A1" s="261" t="s">
        <v>284</v>
      </c>
      <c r="B1" s="262" t="s">
        <v>0</v>
      </c>
      <c r="C1" s="263" t="s">
        <v>1</v>
      </c>
      <c r="D1" s="428" t="s">
        <v>2</v>
      </c>
    </row>
    <row r="2" spans="1:4" s="43" customFormat="1" ht="44.25" customHeight="1" thickTop="1">
      <c r="A2" s="250" t="s">
        <v>333</v>
      </c>
      <c r="B2" s="491"/>
      <c r="C2" s="796" t="s">
        <v>336</v>
      </c>
      <c r="D2" s="492"/>
    </row>
    <row r="3" spans="1:4" s="43" customFormat="1" ht="327.60000000000002" customHeight="1">
      <c r="A3" s="504" t="s">
        <v>334</v>
      </c>
      <c r="B3" s="537" t="s">
        <v>337</v>
      </c>
      <c r="C3" s="797"/>
      <c r="D3" s="494">
        <v>44889</v>
      </c>
    </row>
    <row r="4" spans="1:4" s="43" customFormat="1" ht="36.6" customHeight="1" thickBot="1">
      <c r="A4" s="251" t="s">
        <v>335</v>
      </c>
      <c r="B4" s="488"/>
      <c r="C4" s="798"/>
      <c r="D4" s="496"/>
    </row>
    <row r="5" spans="1:4" s="43" customFormat="1" ht="37.950000000000003" customHeight="1" thickTop="1">
      <c r="A5" s="490" t="s">
        <v>338</v>
      </c>
      <c r="B5" s="491"/>
      <c r="C5" s="796" t="s">
        <v>342</v>
      </c>
      <c r="D5" s="510"/>
    </row>
    <row r="6" spans="1:4" s="43" customFormat="1" ht="195.6" customHeight="1">
      <c r="A6" s="493" t="s">
        <v>340</v>
      </c>
      <c r="B6" s="524" t="s">
        <v>339</v>
      </c>
      <c r="C6" s="797"/>
      <c r="D6" s="494">
        <v>44887</v>
      </c>
    </row>
    <row r="7" spans="1:4" s="43" customFormat="1" ht="37.200000000000003" customHeight="1" thickBot="1">
      <c r="A7" s="495" t="s">
        <v>341</v>
      </c>
      <c r="B7" s="488"/>
      <c r="C7" s="798"/>
      <c r="D7" s="496"/>
    </row>
    <row r="8" spans="1:4" s="43" customFormat="1" ht="44.25" customHeight="1" thickTop="1">
      <c r="A8" s="250" t="s">
        <v>343</v>
      </c>
      <c r="B8" s="810" t="s">
        <v>345</v>
      </c>
      <c r="C8" s="790" t="s">
        <v>344</v>
      </c>
      <c r="D8" s="780">
        <v>44888</v>
      </c>
    </row>
    <row r="9" spans="1:4" s="43" customFormat="1" ht="223.8" customHeight="1">
      <c r="A9" s="470" t="s">
        <v>346</v>
      </c>
      <c r="B9" s="788"/>
      <c r="C9" s="791"/>
      <c r="D9" s="781"/>
    </row>
    <row r="10" spans="1:4" s="43" customFormat="1" ht="36.6" customHeight="1" thickBot="1">
      <c r="A10" s="251" t="s">
        <v>347</v>
      </c>
      <c r="B10" s="789"/>
      <c r="C10" s="792"/>
      <c r="D10" s="782"/>
    </row>
    <row r="11" spans="1:4" s="43" customFormat="1" ht="44.25" customHeight="1">
      <c r="A11" s="250" t="s">
        <v>348</v>
      </c>
      <c r="B11" s="810" t="s">
        <v>351</v>
      </c>
      <c r="C11" s="790" t="s">
        <v>349</v>
      </c>
      <c r="D11" s="780">
        <v>44886</v>
      </c>
    </row>
    <row r="12" spans="1:4" s="43" customFormat="1" ht="227.4" customHeight="1" thickBot="1">
      <c r="A12" s="525" t="s">
        <v>350</v>
      </c>
      <c r="B12" s="788"/>
      <c r="C12" s="791"/>
      <c r="D12" s="781"/>
    </row>
    <row r="13" spans="1:4" s="43" customFormat="1" ht="36.6" customHeight="1" thickBot="1">
      <c r="A13" s="526" t="s">
        <v>352</v>
      </c>
      <c r="B13" s="789"/>
      <c r="C13" s="792"/>
      <c r="D13" s="782"/>
    </row>
    <row r="14" spans="1:4" s="43" customFormat="1" ht="46.2" customHeight="1" thickBot="1">
      <c r="A14" s="250" t="s">
        <v>353</v>
      </c>
      <c r="B14" s="246"/>
      <c r="C14" s="790" t="s">
        <v>356</v>
      </c>
      <c r="D14" s="783">
        <v>44887</v>
      </c>
    </row>
    <row r="15" spans="1:4" s="43" customFormat="1" ht="151.19999999999999" customHeight="1" thickBot="1">
      <c r="A15" s="527" t="s">
        <v>357</v>
      </c>
      <c r="B15" s="468" t="s">
        <v>355</v>
      </c>
      <c r="C15" s="791"/>
      <c r="D15" s="784"/>
    </row>
    <row r="16" spans="1:4" s="43" customFormat="1" ht="34.950000000000003" customHeight="1" thickBot="1">
      <c r="A16" s="526" t="s">
        <v>354</v>
      </c>
      <c r="B16" s="248"/>
      <c r="C16" s="792"/>
      <c r="D16" s="784"/>
    </row>
    <row r="17" spans="1:4" s="43" customFormat="1" ht="43.8" hidden="1" customHeight="1" thickTop="1">
      <c r="A17" s="528"/>
      <c r="B17" s="246"/>
      <c r="C17" s="796"/>
      <c r="D17" s="780"/>
    </row>
    <row r="18" spans="1:4" s="43" customFormat="1" ht="191.4" hidden="1" customHeight="1">
      <c r="A18" s="504"/>
      <c r="B18" s="247"/>
      <c r="C18" s="797"/>
      <c r="D18" s="781"/>
    </row>
    <row r="19" spans="1:4" s="43" customFormat="1" ht="34.950000000000003" hidden="1" customHeight="1" thickBot="1">
      <c r="A19" s="251"/>
      <c r="B19" s="248"/>
      <c r="C19" s="798"/>
      <c r="D19" s="782"/>
    </row>
    <row r="20" spans="1:4" s="43" customFormat="1" ht="44.25" hidden="1" customHeight="1" thickTop="1">
      <c r="A20" s="528"/>
      <c r="B20" s="246"/>
      <c r="C20" s="796"/>
      <c r="D20" s="780"/>
    </row>
    <row r="21" spans="1:4" s="43" customFormat="1" ht="248.4" hidden="1" customHeight="1">
      <c r="A21" s="504"/>
      <c r="B21" s="247"/>
      <c r="C21" s="797"/>
      <c r="D21" s="781"/>
    </row>
    <row r="22" spans="1:4" s="43" customFormat="1" ht="35.4" hidden="1" customHeight="1" thickBot="1">
      <c r="A22" s="251"/>
      <c r="B22" s="248"/>
      <c r="C22" s="798"/>
      <c r="D22" s="782"/>
    </row>
    <row r="23" spans="1:4" s="43" customFormat="1" ht="44.25" hidden="1" customHeight="1" thickBot="1">
      <c r="A23" s="250"/>
      <c r="B23" s="246"/>
      <c r="C23" s="790"/>
      <c r="D23" s="783"/>
    </row>
    <row r="24" spans="1:4" s="43" customFormat="1" ht="120.6" hidden="1" customHeight="1" thickBot="1">
      <c r="A24" s="512"/>
      <c r="B24" s="529"/>
      <c r="C24" s="791"/>
      <c r="D24" s="784"/>
    </row>
    <row r="25" spans="1:4" s="43" customFormat="1" ht="38.4" hidden="1" customHeight="1" thickBot="1">
      <c r="A25" s="538"/>
      <c r="B25" s="248"/>
      <c r="C25" s="792"/>
      <c r="D25" s="784"/>
    </row>
    <row r="26" spans="1:4" s="43" customFormat="1" ht="44.25" hidden="1" customHeight="1" thickBot="1">
      <c r="A26" s="460"/>
      <c r="B26" s="799"/>
      <c r="C26" s="790"/>
      <c r="D26" s="783"/>
    </row>
    <row r="27" spans="1:4" s="43" customFormat="1" ht="171.6" hidden="1" customHeight="1" thickBot="1">
      <c r="A27" s="471"/>
      <c r="B27" s="800"/>
      <c r="C27" s="791"/>
      <c r="D27" s="784"/>
    </row>
    <row r="28" spans="1:4" s="43" customFormat="1" ht="46.2" hidden="1" customHeight="1" thickBot="1">
      <c r="A28" s="278"/>
      <c r="B28" s="801"/>
      <c r="C28" s="792"/>
      <c r="D28" s="784"/>
    </row>
    <row r="29" spans="1:4" s="43" customFormat="1" ht="52.2" hidden="1" customHeight="1" thickTop="1" thickBot="1">
      <c r="A29" s="250"/>
      <c r="B29" s="246"/>
      <c r="C29" s="790"/>
      <c r="D29" s="783"/>
    </row>
    <row r="30" spans="1:4" s="43" customFormat="1" ht="299.39999999999998" hidden="1" customHeight="1" thickBot="1">
      <c r="A30" s="470"/>
      <c r="B30" s="247"/>
      <c r="C30" s="791"/>
      <c r="D30" s="784"/>
    </row>
    <row r="31" spans="1:4" s="43" customFormat="1" ht="45" hidden="1" customHeight="1" thickBot="1">
      <c r="A31" s="251"/>
      <c r="B31" s="248"/>
      <c r="C31" s="792"/>
      <c r="D31" s="784"/>
    </row>
    <row r="32" spans="1:4" s="43" customFormat="1" ht="48.6" hidden="1" customHeight="1" thickTop="1">
      <c r="A32" s="446"/>
      <c r="B32" s="787"/>
      <c r="C32" s="790"/>
      <c r="D32" s="807"/>
    </row>
    <row r="33" spans="1:4" s="43" customFormat="1" ht="225" hidden="1" customHeight="1">
      <c r="A33" s="533"/>
      <c r="B33" s="788"/>
      <c r="C33" s="791"/>
      <c r="D33" s="808"/>
    </row>
    <row r="34" spans="1:4" s="43" customFormat="1" ht="43.2" hidden="1" customHeight="1" thickBot="1">
      <c r="A34" s="437"/>
      <c r="B34" s="789"/>
      <c r="C34" s="792"/>
      <c r="D34" s="809"/>
    </row>
    <row r="35" spans="1:4" s="43" customFormat="1" ht="63.6" hidden="1" customHeight="1" thickTop="1" thickBot="1">
      <c r="A35" s="511"/>
      <c r="B35" s="799"/>
      <c r="C35" s="799"/>
      <c r="D35" s="783"/>
    </row>
    <row r="36" spans="1:4" s="43" customFormat="1" ht="244.8" hidden="1" customHeight="1" thickBot="1">
      <c r="A36" s="489"/>
      <c r="B36" s="800"/>
      <c r="C36" s="800"/>
      <c r="D36" s="784"/>
    </row>
    <row r="37" spans="1:4" s="43" customFormat="1" ht="43.2" hidden="1" customHeight="1" thickBot="1">
      <c r="A37" s="469"/>
      <c r="B37" s="801"/>
      <c r="C37" s="801"/>
      <c r="D37" s="784"/>
    </row>
    <row r="38" spans="1:4" s="43" customFormat="1" ht="48.6" hidden="1" customHeight="1" thickTop="1" thickBot="1">
      <c r="A38" s="252"/>
      <c r="B38" s="793"/>
      <c r="C38" s="804"/>
      <c r="D38" s="783"/>
    </row>
    <row r="39" spans="1:4" s="43" customFormat="1" ht="97.2" hidden="1" customHeight="1" thickBot="1">
      <c r="A39" s="785"/>
      <c r="B39" s="794"/>
      <c r="C39" s="805"/>
      <c r="D39" s="784"/>
    </row>
    <row r="40" spans="1:4" s="43" customFormat="1" ht="60.6" hidden="1" customHeight="1" thickBot="1">
      <c r="A40" s="786"/>
      <c r="B40" s="794"/>
      <c r="C40" s="805"/>
      <c r="D40" s="802"/>
    </row>
    <row r="41" spans="1:4" s="43" customFormat="1" ht="40.950000000000003" hidden="1" customHeight="1" thickBot="1">
      <c r="A41" s="461"/>
      <c r="B41" s="795"/>
      <c r="C41" s="806"/>
      <c r="D41" s="803"/>
    </row>
  </sheetData>
  <mergeCells count="31">
    <mergeCell ref="C2:C4"/>
    <mergeCell ref="D8:D10"/>
    <mergeCell ref="C14:C16"/>
    <mergeCell ref="D14:D16"/>
    <mergeCell ref="B11:B13"/>
    <mergeCell ref="C11:C13"/>
    <mergeCell ref="D11:D13"/>
    <mergeCell ref="C5:C7"/>
    <mergeCell ref="B8:B10"/>
    <mergeCell ref="C8:C10"/>
    <mergeCell ref="D26:D28"/>
    <mergeCell ref="C35:C37"/>
    <mergeCell ref="D35:D37"/>
    <mergeCell ref="C29:C31"/>
    <mergeCell ref="D29:D31"/>
    <mergeCell ref="D20:D22"/>
    <mergeCell ref="D17:D19"/>
    <mergeCell ref="D23:D25"/>
    <mergeCell ref="A39:A40"/>
    <mergeCell ref="B32:B34"/>
    <mergeCell ref="C32:C34"/>
    <mergeCell ref="B38:B41"/>
    <mergeCell ref="C17:C19"/>
    <mergeCell ref="C23:C25"/>
    <mergeCell ref="C20:C22"/>
    <mergeCell ref="B26:B28"/>
    <mergeCell ref="B35:B37"/>
    <mergeCell ref="D38:D41"/>
    <mergeCell ref="C38:C41"/>
    <mergeCell ref="D32:D34"/>
    <mergeCell ref="C26:C28"/>
  </mergeCells>
  <phoneticPr fontId="16"/>
  <hyperlinks>
    <hyperlink ref="A4" r:id="rId1" xr:uid="{EFF27763-EE6E-4F25-8467-32E3F15E485C}"/>
    <hyperlink ref="A7" r:id="rId2" xr:uid="{3DCFEA2C-B462-4BBD-991B-CED1C909D3C8}"/>
    <hyperlink ref="A10" r:id="rId3" xr:uid="{CBBCC088-FE6A-4DB2-887E-E30D0D609999}"/>
    <hyperlink ref="A13" r:id="rId4" xr:uid="{D7308FB2-B4F9-43DB-9844-2D2405CFF511}"/>
    <hyperlink ref="A16" r:id="rId5" xr:uid="{467B67BE-030C-4BDB-A17D-A62633044C8C}"/>
  </hyperlinks>
  <pageMargins left="0" right="0" top="0.19685039370078741" bottom="0.39370078740157483" header="0" footer="0.19685039370078741"/>
  <pageSetup paperSize="8" scale="28" orientation="portrait" horizontalDpi="300" verticalDpi="300" r:id="rId6"/>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dimension ref="A1:C44"/>
  <sheetViews>
    <sheetView defaultGridColor="0" view="pageBreakPreview" colorId="56" zoomScale="83" zoomScaleNormal="66" zoomScaleSheetLayoutView="83" workbookViewId="0"/>
  </sheetViews>
  <sheetFormatPr defaultColWidth="9" defaultRowHeight="19.2"/>
  <cols>
    <col min="1" max="1" width="213.21875" style="457" customWidth="1"/>
    <col min="2" max="2" width="18" style="197" customWidth="1"/>
    <col min="3" max="3" width="20.109375" style="198" customWidth="1"/>
    <col min="4" max="16384" width="9" style="39"/>
  </cols>
  <sheetData>
    <row r="1" spans="1:3" ht="58.95" customHeight="1" thickBot="1">
      <c r="A1" s="38" t="s">
        <v>285</v>
      </c>
      <c r="B1" s="412" t="s">
        <v>24</v>
      </c>
      <c r="C1" s="413" t="s">
        <v>2</v>
      </c>
    </row>
    <row r="2" spans="1:3" ht="48" customHeight="1">
      <c r="A2" s="416" t="s">
        <v>397</v>
      </c>
      <c r="B2" s="246"/>
      <c r="C2" s="462"/>
    </row>
    <row r="3" spans="1:3" ht="117.6" customHeight="1">
      <c r="A3" s="580" t="s">
        <v>379</v>
      </c>
      <c r="B3" s="468" t="s">
        <v>238</v>
      </c>
      <c r="C3" s="414">
        <v>44889</v>
      </c>
    </row>
    <row r="4" spans="1:3" ht="39.75" customHeight="1" thickBot="1">
      <c r="A4" s="207" t="s">
        <v>358</v>
      </c>
      <c r="B4" s="248"/>
      <c r="C4" s="464"/>
    </row>
    <row r="5" spans="1:3" ht="45.6" customHeight="1">
      <c r="A5" s="416" t="s">
        <v>398</v>
      </c>
      <c r="B5" s="246"/>
      <c r="C5" s="462"/>
    </row>
    <row r="6" spans="1:3" ht="222.6" customHeight="1">
      <c r="A6" s="578" t="s">
        <v>380</v>
      </c>
      <c r="B6" s="247" t="s">
        <v>381</v>
      </c>
      <c r="C6" s="463">
        <v>44890</v>
      </c>
    </row>
    <row r="7" spans="1:3" ht="44.4" customHeight="1" thickBot="1">
      <c r="A7" s="465" t="s">
        <v>359</v>
      </c>
      <c r="B7" s="248"/>
      <c r="C7" s="464"/>
    </row>
    <row r="8" spans="1:3" ht="42" customHeight="1">
      <c r="A8" s="416" t="s">
        <v>399</v>
      </c>
      <c r="B8" s="246"/>
      <c r="C8" s="462"/>
    </row>
    <row r="9" spans="1:3" ht="231" customHeight="1" thickBot="1">
      <c r="A9" s="579" t="s">
        <v>395</v>
      </c>
      <c r="B9" s="415" t="s">
        <v>396</v>
      </c>
      <c r="C9" s="463">
        <v>44890</v>
      </c>
    </row>
    <row r="10" spans="1:3" ht="36" customHeight="1" thickBot="1">
      <c r="A10" s="465" t="s">
        <v>360</v>
      </c>
      <c r="B10" s="415"/>
      <c r="C10" s="464"/>
    </row>
    <row r="11" spans="1:3" ht="52.2" customHeight="1">
      <c r="A11" s="175" t="s">
        <v>400</v>
      </c>
      <c r="B11" s="189"/>
      <c r="C11" s="190"/>
    </row>
    <row r="12" spans="1:3" ht="230.4" customHeight="1">
      <c r="A12" s="578" t="s">
        <v>382</v>
      </c>
      <c r="B12" s="500" t="s">
        <v>383</v>
      </c>
      <c r="C12" s="191">
        <v>44888</v>
      </c>
    </row>
    <row r="13" spans="1:3" ht="36" customHeight="1" thickBot="1">
      <c r="A13" s="465" t="s">
        <v>361</v>
      </c>
      <c r="B13" s="192"/>
      <c r="C13" s="193"/>
    </row>
    <row r="14" spans="1:3" ht="50.4" customHeight="1">
      <c r="A14" s="447" t="s">
        <v>401</v>
      </c>
      <c r="B14" s="194"/>
      <c r="C14" s="191"/>
    </row>
    <row r="15" spans="1:3" ht="193.8" customHeight="1">
      <c r="A15" s="578" t="s">
        <v>385</v>
      </c>
      <c r="B15" s="194" t="s">
        <v>384</v>
      </c>
      <c r="C15" s="191">
        <v>44888</v>
      </c>
    </row>
    <row r="16" spans="1:3" ht="34.200000000000003" customHeight="1" thickBot="1">
      <c r="A16" s="465" t="s">
        <v>362</v>
      </c>
      <c r="B16" s="192"/>
      <c r="C16" s="193"/>
    </row>
    <row r="17" spans="1:3" ht="45" customHeight="1">
      <c r="A17" s="175" t="s">
        <v>402</v>
      </c>
      <c r="B17" s="189"/>
      <c r="C17" s="190"/>
    </row>
    <row r="18" spans="1:3" ht="244.2" customHeight="1">
      <c r="A18" s="578" t="s">
        <v>386</v>
      </c>
      <c r="B18" s="500" t="s">
        <v>387</v>
      </c>
      <c r="C18" s="191">
        <v>44886</v>
      </c>
    </row>
    <row r="19" spans="1:3" ht="34.200000000000003" customHeight="1" thickBot="1">
      <c r="A19" s="465" t="s">
        <v>363</v>
      </c>
      <c r="B19" s="192"/>
      <c r="C19" s="193"/>
    </row>
    <row r="20" spans="1:3" ht="43.2" customHeight="1">
      <c r="A20" s="447" t="s">
        <v>403</v>
      </c>
      <c r="B20" s="194"/>
      <c r="C20" s="191"/>
    </row>
    <row r="21" spans="1:3" ht="199.2" customHeight="1">
      <c r="A21" s="578" t="s">
        <v>389</v>
      </c>
      <c r="B21" s="482" t="s">
        <v>388</v>
      </c>
      <c r="C21" s="191">
        <v>44885</v>
      </c>
    </row>
    <row r="22" spans="1:3" ht="32.4" customHeight="1" thickBot="1">
      <c r="A22" s="465" t="s">
        <v>364</v>
      </c>
      <c r="B22" s="192"/>
      <c r="C22" s="193"/>
    </row>
    <row r="23" spans="1:3" ht="54" customHeight="1">
      <c r="A23" s="175" t="s">
        <v>404</v>
      </c>
      <c r="B23" s="189"/>
      <c r="C23" s="190"/>
    </row>
    <row r="24" spans="1:3" ht="276.60000000000002" customHeight="1">
      <c r="A24" s="572" t="s">
        <v>390</v>
      </c>
      <c r="B24" s="472" t="s">
        <v>391</v>
      </c>
      <c r="C24" s="191">
        <v>44887</v>
      </c>
    </row>
    <row r="25" spans="1:3" ht="35.4" customHeight="1" thickBot="1">
      <c r="A25" s="465" t="s">
        <v>365</v>
      </c>
      <c r="B25" s="192"/>
      <c r="C25" s="193"/>
    </row>
    <row r="26" spans="1:3" ht="48" customHeight="1">
      <c r="A26" s="175" t="s">
        <v>405</v>
      </c>
      <c r="B26" s="189"/>
      <c r="C26" s="190"/>
    </row>
    <row r="27" spans="1:3" ht="231" customHeight="1">
      <c r="A27" s="577" t="s">
        <v>377</v>
      </c>
      <c r="B27" s="814" t="s">
        <v>378</v>
      </c>
      <c r="C27" s="816">
        <v>44886</v>
      </c>
    </row>
    <row r="28" spans="1:3" ht="40.200000000000003" customHeight="1" thickBot="1">
      <c r="A28" s="576" t="s">
        <v>366</v>
      </c>
      <c r="B28" s="815"/>
      <c r="C28" s="817"/>
    </row>
    <row r="29" spans="1:3" s="575" customFormat="1" ht="48.6" customHeight="1">
      <c r="A29" s="447" t="s">
        <v>406</v>
      </c>
      <c r="B29" s="194"/>
      <c r="C29" s="191"/>
    </row>
    <row r="30" spans="1:3" ht="271.2" customHeight="1">
      <c r="A30" s="572" t="s">
        <v>392</v>
      </c>
      <c r="B30" s="194" t="s">
        <v>384</v>
      </c>
      <c r="C30" s="191">
        <v>44886</v>
      </c>
    </row>
    <row r="31" spans="1:3" ht="34.200000000000003" customHeight="1" thickBot="1">
      <c r="A31" s="465" t="s">
        <v>367</v>
      </c>
      <c r="B31" s="192"/>
      <c r="C31" s="193"/>
    </row>
    <row r="32" spans="1:3" ht="48.6" customHeight="1">
      <c r="A32" s="175" t="s">
        <v>407</v>
      </c>
      <c r="B32" s="189"/>
      <c r="C32" s="190"/>
    </row>
    <row r="33" spans="1:3" ht="196.2" customHeight="1">
      <c r="A33" s="572" t="s">
        <v>393</v>
      </c>
      <c r="B33" s="574" t="s">
        <v>394</v>
      </c>
      <c r="C33" s="191">
        <v>44885</v>
      </c>
    </row>
    <row r="34" spans="1:3" ht="48.6" customHeight="1" thickBot="1">
      <c r="A34" s="465" t="s">
        <v>368</v>
      </c>
      <c r="B34" s="192"/>
      <c r="C34" s="193"/>
    </row>
    <row r="35" spans="1:3" ht="48.6" hidden="1" customHeight="1">
      <c r="A35" s="447"/>
      <c r="B35" s="194"/>
      <c r="C35" s="191"/>
    </row>
    <row r="36" spans="1:3" ht="96" hidden="1" customHeight="1">
      <c r="A36" s="572"/>
      <c r="B36" s="573"/>
      <c r="C36" s="191"/>
    </row>
    <row r="37" spans="1:3" ht="48.6" hidden="1" customHeight="1" thickBot="1">
      <c r="A37" s="465"/>
      <c r="B37" s="192"/>
      <c r="C37" s="193"/>
    </row>
    <row r="38" spans="1:3" ht="48.6" hidden="1" customHeight="1">
      <c r="A38" s="175"/>
      <c r="B38" s="189"/>
      <c r="C38" s="190"/>
    </row>
    <row r="39" spans="1:3" ht="48.6" hidden="1" customHeight="1">
      <c r="A39" s="572"/>
      <c r="B39" s="472"/>
      <c r="C39" s="191"/>
    </row>
    <row r="40" spans="1:3" ht="48.6" hidden="1" customHeight="1" thickBot="1">
      <c r="A40" s="465"/>
      <c r="B40" s="192"/>
      <c r="C40" s="193"/>
    </row>
    <row r="41" spans="1:3" ht="48.6" customHeight="1" thickBot="1">
      <c r="A41" s="487"/>
      <c r="B41" s="195"/>
      <c r="C41" s="196"/>
    </row>
    <row r="42" spans="1:3" ht="37.799999999999997" customHeight="1">
      <c r="A42" s="811" t="s">
        <v>28</v>
      </c>
      <c r="B42" s="811"/>
      <c r="C42" s="811"/>
    </row>
    <row r="43" spans="1:3" ht="46.2" customHeight="1">
      <c r="A43" s="812" t="s">
        <v>27</v>
      </c>
      <c r="B43" s="813"/>
      <c r="C43" s="813"/>
    </row>
    <row r="44" spans="1:3">
      <c r="A44" s="457" t="s">
        <v>21</v>
      </c>
    </row>
  </sheetData>
  <mergeCells count="4">
    <mergeCell ref="A42:C42"/>
    <mergeCell ref="A43:C43"/>
    <mergeCell ref="B27:B28"/>
    <mergeCell ref="C27:C28"/>
  </mergeCells>
  <phoneticPr fontId="106"/>
  <hyperlinks>
    <hyperlink ref="A4" r:id="rId1" xr:uid="{0DCD5517-AD87-4773-B329-7E3400D6BC11}"/>
    <hyperlink ref="A7" r:id="rId2" xr:uid="{584608F7-0E8D-467B-9B45-2755680E6B71}"/>
    <hyperlink ref="A10" r:id="rId3" xr:uid="{C6CA7500-A71C-4CF7-A2C1-8C040D8970F9}"/>
    <hyperlink ref="A13" r:id="rId4" xr:uid="{332CC401-7918-488D-8843-C0C9B89EEC0F}"/>
    <hyperlink ref="A16" r:id="rId5" xr:uid="{35E944FB-F924-4413-A437-8B9A4DF0E9A4}"/>
    <hyperlink ref="A19" r:id="rId6" xr:uid="{A2A5194C-A63C-4CB6-973D-C2E2132400FE}"/>
    <hyperlink ref="A22" r:id="rId7" xr:uid="{1A386FB1-B667-499C-8252-A62B4EEA6D81}"/>
    <hyperlink ref="A25" r:id="rId8" xr:uid="{444D0927-EB0A-4F36-B75C-6C338BB1C746}"/>
    <hyperlink ref="A28" r:id="rId9" xr:uid="{D58630FB-8588-4B32-9382-6C0AEECABAEE}"/>
    <hyperlink ref="A31" r:id="rId10" xr:uid="{745CF8F5-BBAB-49C5-A7C7-E31C86287414}"/>
    <hyperlink ref="A34" r:id="rId11" xr:uid="{B6428F57-DA17-420E-9AF2-3C7CD1C3976A}"/>
  </hyperlinks>
  <pageMargins left="0.74803149606299213" right="0.74803149606299213" top="0.98425196850393704" bottom="0.98425196850393704" header="0.51181102362204722" footer="0.51181102362204722"/>
  <pageSetup paperSize="9" scale="16" fitToHeight="3" orientation="portrait" r:id="rId12"/>
  <headerFooter alignWithMargins="0"/>
  <rowBreaks count="1" manualBreakCount="1">
    <brk id="41" max="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tabColor indexed="46"/>
  </sheetPr>
  <dimension ref="A1:AE38"/>
  <sheetViews>
    <sheetView zoomScale="94" zoomScaleNormal="94" zoomScaleSheetLayoutView="100" workbookViewId="0">
      <selection activeCell="AE38" sqref="AE38"/>
    </sheetView>
  </sheetViews>
  <sheetFormatPr defaultColWidth="9" defaultRowHeight="13.2"/>
  <cols>
    <col min="1" max="1" width="7.33203125" style="1" customWidth="1"/>
    <col min="2" max="13" width="6.77734375" style="1" customWidth="1"/>
    <col min="14" max="14" width="7.44140625" style="1" customWidth="1"/>
    <col min="15" max="15" width="5.88671875" style="1" customWidth="1"/>
    <col min="16" max="16" width="7.44140625" style="1" customWidth="1"/>
    <col min="17" max="29" width="6.77734375" style="1" customWidth="1"/>
    <col min="30" max="16384" width="9" style="1"/>
  </cols>
  <sheetData>
    <row r="1" spans="1:29" ht="15" customHeight="1">
      <c r="A1" s="820" t="s">
        <v>3</v>
      </c>
      <c r="B1" s="821"/>
      <c r="C1" s="821"/>
      <c r="D1" s="821"/>
      <c r="E1" s="821"/>
      <c r="F1" s="821"/>
      <c r="G1" s="821"/>
      <c r="H1" s="821"/>
      <c r="I1" s="821"/>
      <c r="J1" s="821"/>
      <c r="K1" s="821"/>
      <c r="L1" s="821"/>
      <c r="M1" s="821"/>
      <c r="N1" s="822"/>
      <c r="P1" s="823" t="s">
        <v>4</v>
      </c>
      <c r="Q1" s="824"/>
      <c r="R1" s="824"/>
      <c r="S1" s="824"/>
      <c r="T1" s="824"/>
      <c r="U1" s="824"/>
      <c r="V1" s="824"/>
      <c r="W1" s="824"/>
      <c r="X1" s="824"/>
      <c r="Y1" s="824"/>
      <c r="Z1" s="824"/>
      <c r="AA1" s="824"/>
      <c r="AB1" s="824"/>
      <c r="AC1" s="825"/>
    </row>
    <row r="2" spans="1:29" ht="18" customHeight="1" thickBot="1">
      <c r="A2" s="826" t="s">
        <v>5</v>
      </c>
      <c r="B2" s="827"/>
      <c r="C2" s="827"/>
      <c r="D2" s="827"/>
      <c r="E2" s="827"/>
      <c r="F2" s="827"/>
      <c r="G2" s="827"/>
      <c r="H2" s="827"/>
      <c r="I2" s="827"/>
      <c r="J2" s="827"/>
      <c r="K2" s="827"/>
      <c r="L2" s="827"/>
      <c r="M2" s="827"/>
      <c r="N2" s="828"/>
      <c r="P2" s="829" t="s">
        <v>6</v>
      </c>
      <c r="Q2" s="827"/>
      <c r="R2" s="827"/>
      <c r="S2" s="827"/>
      <c r="T2" s="827"/>
      <c r="U2" s="827"/>
      <c r="V2" s="827"/>
      <c r="W2" s="827"/>
      <c r="X2" s="827"/>
      <c r="Y2" s="827"/>
      <c r="Z2" s="827"/>
      <c r="AA2" s="827"/>
      <c r="AB2" s="827"/>
      <c r="AC2" s="830"/>
    </row>
    <row r="3" spans="1:29" ht="13.8" thickBot="1">
      <c r="A3" s="6"/>
      <c r="B3" s="214" t="s">
        <v>233</v>
      </c>
      <c r="C3" s="214" t="s">
        <v>7</v>
      </c>
      <c r="D3" s="214" t="s">
        <v>8</v>
      </c>
      <c r="E3" s="214" t="s">
        <v>9</v>
      </c>
      <c r="F3" s="214" t="s">
        <v>10</v>
      </c>
      <c r="G3" s="214" t="s">
        <v>11</v>
      </c>
      <c r="H3" s="214" t="s">
        <v>12</v>
      </c>
      <c r="I3" s="214" t="s">
        <v>13</v>
      </c>
      <c r="J3" s="214" t="s">
        <v>14</v>
      </c>
      <c r="K3" s="214" t="s">
        <v>15</v>
      </c>
      <c r="L3" s="204" t="s">
        <v>16</v>
      </c>
      <c r="M3" s="214" t="s">
        <v>17</v>
      </c>
      <c r="N3" s="7" t="s">
        <v>18</v>
      </c>
      <c r="P3" s="8"/>
      <c r="Q3" s="214" t="s">
        <v>233</v>
      </c>
      <c r="R3" s="214" t="s">
        <v>7</v>
      </c>
      <c r="S3" s="214" t="s">
        <v>8</v>
      </c>
      <c r="T3" s="214" t="s">
        <v>9</v>
      </c>
      <c r="U3" s="214" t="s">
        <v>10</v>
      </c>
      <c r="V3" s="214" t="s">
        <v>11</v>
      </c>
      <c r="W3" s="214" t="s">
        <v>12</v>
      </c>
      <c r="X3" s="214" t="s">
        <v>13</v>
      </c>
      <c r="Y3" s="214" t="s">
        <v>14</v>
      </c>
      <c r="Z3" s="214" t="s">
        <v>15</v>
      </c>
      <c r="AA3" s="204" t="s">
        <v>16</v>
      </c>
      <c r="AB3" s="214" t="s">
        <v>17</v>
      </c>
      <c r="AC3" s="9" t="s">
        <v>19</v>
      </c>
    </row>
    <row r="4" spans="1:29" ht="19.8" thickBot="1">
      <c r="A4" s="366" t="s">
        <v>231</v>
      </c>
      <c r="B4" s="329">
        <f>AVERAGE(B8:B17)</f>
        <v>65.400000000000006</v>
      </c>
      <c r="C4" s="329">
        <f t="shared" ref="C4:M4" si="0">AVERAGE(C7:C17)</f>
        <v>55.545454545454547</v>
      </c>
      <c r="D4" s="329">
        <f t="shared" si="0"/>
        <v>64.454545454545453</v>
      </c>
      <c r="E4" s="329">
        <f t="shared" si="0"/>
        <v>102.45454545454545</v>
      </c>
      <c r="F4" s="329">
        <f t="shared" si="0"/>
        <v>184.81818181818181</v>
      </c>
      <c r="G4" s="329">
        <f t="shared" si="0"/>
        <v>405.27272727272725</v>
      </c>
      <c r="H4" s="329">
        <f t="shared" si="0"/>
        <v>614.90909090909088</v>
      </c>
      <c r="I4" s="329">
        <f t="shared" si="0"/>
        <v>875.18181818181813</v>
      </c>
      <c r="J4" s="329">
        <f t="shared" si="0"/>
        <v>564.5454545454545</v>
      </c>
      <c r="K4" s="329">
        <f t="shared" si="0"/>
        <v>362.63636363636363</v>
      </c>
      <c r="L4" s="329">
        <f t="shared" si="0"/>
        <v>201.90909090909091</v>
      </c>
      <c r="M4" s="329">
        <f t="shared" si="0"/>
        <v>131.5</v>
      </c>
      <c r="N4" s="329">
        <f>SUM(B4:M4)</f>
        <v>3628.6272727272726</v>
      </c>
      <c r="O4" s="11"/>
      <c r="P4" s="10" t="str">
        <f>+A4</f>
        <v>12-21年月平均</v>
      </c>
      <c r="Q4" s="329">
        <f t="shared" ref="Q4:AB4" si="1">AVERAGE(Q8:Q17)</f>
        <v>9.6999999999999993</v>
      </c>
      <c r="R4" s="329">
        <f t="shared" si="1"/>
        <v>9.9</v>
      </c>
      <c r="S4" s="329">
        <f t="shared" si="1"/>
        <v>15.1</v>
      </c>
      <c r="T4" s="329">
        <f t="shared" si="1"/>
        <v>7.5</v>
      </c>
      <c r="U4" s="329">
        <f t="shared" si="1"/>
        <v>10.7</v>
      </c>
      <c r="V4" s="329">
        <f t="shared" si="1"/>
        <v>9.9</v>
      </c>
      <c r="W4" s="329">
        <f t="shared" si="1"/>
        <v>8.9</v>
      </c>
      <c r="X4" s="329">
        <f t="shared" ref="X4:AA4" si="2">AVERAGE(X7:X17)</f>
        <v>11.545454545454545</v>
      </c>
      <c r="Y4" s="329">
        <f t="shared" si="2"/>
        <v>9.9090909090909083</v>
      </c>
      <c r="Z4" s="329">
        <f t="shared" si="2"/>
        <v>19.818181818181817</v>
      </c>
      <c r="AA4" s="329">
        <f t="shared" si="2"/>
        <v>11.636363636363637</v>
      </c>
      <c r="AB4" s="329">
        <f t="shared" si="1"/>
        <v>13.2</v>
      </c>
      <c r="AC4" s="329">
        <f>SUM(Q4:AB4)</f>
        <v>137.80909090909091</v>
      </c>
    </row>
    <row r="5" spans="1:29" ht="13.8" thickBot="1">
      <c r="A5" s="370"/>
      <c r="B5" s="370"/>
      <c r="C5" s="125"/>
      <c r="D5" s="125"/>
      <c r="E5" s="125"/>
      <c r="F5" s="125"/>
      <c r="G5" s="125"/>
      <c r="H5" s="125"/>
      <c r="I5" s="125"/>
      <c r="J5" s="125"/>
      <c r="K5" s="125"/>
      <c r="L5" s="12" t="s">
        <v>20</v>
      </c>
      <c r="M5" s="331"/>
      <c r="N5" s="331"/>
      <c r="O5" s="130"/>
      <c r="P5" s="206"/>
      <c r="Q5" s="206"/>
      <c r="R5" s="125"/>
      <c r="S5" s="125"/>
      <c r="T5" s="125"/>
      <c r="U5" s="125"/>
      <c r="V5" s="125"/>
      <c r="W5" s="125"/>
      <c r="X5" s="125"/>
      <c r="Y5" s="125"/>
      <c r="Z5" s="125"/>
      <c r="AA5" s="12" t="s">
        <v>20</v>
      </c>
      <c r="AB5" s="331"/>
      <c r="AC5" s="331"/>
    </row>
    <row r="6" spans="1:29" ht="13.8" thickBot="1">
      <c r="A6" s="203"/>
      <c r="B6" s="203"/>
      <c r="C6" s="409"/>
      <c r="D6" s="409"/>
      <c r="E6" s="409"/>
      <c r="F6" s="409"/>
      <c r="G6" s="409"/>
      <c r="H6" s="409"/>
      <c r="I6" s="409"/>
      <c r="J6" s="409"/>
      <c r="K6" s="409"/>
      <c r="L6" s="267">
        <v>36</v>
      </c>
      <c r="M6" s="330"/>
      <c r="N6" s="331"/>
      <c r="O6" s="11"/>
      <c r="P6" s="206"/>
      <c r="Q6" s="206"/>
      <c r="R6" s="409"/>
      <c r="S6" s="409"/>
      <c r="T6" s="409"/>
      <c r="U6" s="409"/>
      <c r="V6" s="409"/>
      <c r="W6" s="409"/>
      <c r="X6" s="409"/>
      <c r="Y6" s="409"/>
      <c r="Z6" s="409"/>
      <c r="AA6" s="267">
        <v>0</v>
      </c>
      <c r="AB6" s="125"/>
      <c r="AC6" s="331"/>
    </row>
    <row r="7" spans="1:29" ht="18" customHeight="1" thickBot="1">
      <c r="A7" s="371" t="s">
        <v>232</v>
      </c>
      <c r="B7" s="396">
        <v>81</v>
      </c>
      <c r="C7" s="397">
        <v>39</v>
      </c>
      <c r="D7" s="397">
        <v>72</v>
      </c>
      <c r="E7" s="513">
        <v>89</v>
      </c>
      <c r="F7" s="513">
        <v>258</v>
      </c>
      <c r="G7" s="513">
        <v>416</v>
      </c>
      <c r="H7" s="513">
        <v>554</v>
      </c>
      <c r="I7" s="513">
        <v>568</v>
      </c>
      <c r="J7" s="513">
        <v>576</v>
      </c>
      <c r="K7" s="513">
        <v>325</v>
      </c>
      <c r="L7" s="513">
        <v>113</v>
      </c>
      <c r="M7" s="330"/>
      <c r="N7" s="205">
        <f t="shared" ref="N7:N18" si="3">SUM(B7:M7)</f>
        <v>3091</v>
      </c>
      <c r="O7" s="135" t="s">
        <v>21</v>
      </c>
      <c r="P7" s="371" t="s">
        <v>232</v>
      </c>
      <c r="Q7" s="396">
        <v>0</v>
      </c>
      <c r="R7" s="397">
        <v>5</v>
      </c>
      <c r="S7" s="397">
        <v>4</v>
      </c>
      <c r="T7" s="397">
        <v>1</v>
      </c>
      <c r="U7" s="397">
        <v>1</v>
      </c>
      <c r="V7" s="397">
        <v>1</v>
      </c>
      <c r="W7" s="397">
        <v>1</v>
      </c>
      <c r="X7" s="397">
        <v>1</v>
      </c>
      <c r="Y7" s="396">
        <v>0</v>
      </c>
      <c r="Z7" s="396">
        <v>0</v>
      </c>
      <c r="AA7" s="396">
        <v>0</v>
      </c>
      <c r="AB7" s="330"/>
      <c r="AC7" s="205">
        <f t="shared" ref="AC7:AC18" si="4">SUM(Q7:AB7)</f>
        <v>14</v>
      </c>
    </row>
    <row r="8" spans="1:29" ht="18" customHeight="1" thickBot="1">
      <c r="A8" s="371" t="s">
        <v>202</v>
      </c>
      <c r="B8" s="394">
        <v>81</v>
      </c>
      <c r="C8" s="394">
        <v>48</v>
      </c>
      <c r="D8" s="395">
        <v>71</v>
      </c>
      <c r="E8" s="394">
        <v>128</v>
      </c>
      <c r="F8" s="394">
        <v>171</v>
      </c>
      <c r="G8" s="394">
        <v>350</v>
      </c>
      <c r="H8" s="394">
        <v>569</v>
      </c>
      <c r="I8" s="394">
        <v>553</v>
      </c>
      <c r="J8" s="394">
        <v>458</v>
      </c>
      <c r="K8" s="394">
        <v>306</v>
      </c>
      <c r="L8" s="394">
        <v>220</v>
      </c>
      <c r="M8" s="395">
        <v>229</v>
      </c>
      <c r="N8" s="388">
        <f t="shared" si="3"/>
        <v>3184</v>
      </c>
      <c r="O8" s="369"/>
      <c r="P8" s="372" t="s">
        <v>201</v>
      </c>
      <c r="Q8" s="398">
        <v>1</v>
      </c>
      <c r="R8" s="398">
        <v>2</v>
      </c>
      <c r="S8" s="398">
        <v>1</v>
      </c>
      <c r="T8" s="398">
        <v>0</v>
      </c>
      <c r="U8" s="398">
        <v>0</v>
      </c>
      <c r="V8" s="398">
        <v>0</v>
      </c>
      <c r="W8" s="398">
        <v>1</v>
      </c>
      <c r="X8" s="398">
        <v>1</v>
      </c>
      <c r="Y8" s="398">
        <v>0</v>
      </c>
      <c r="Z8" s="398">
        <v>1</v>
      </c>
      <c r="AA8" s="398">
        <v>0</v>
      </c>
      <c r="AB8" s="398">
        <v>0</v>
      </c>
      <c r="AC8" s="399">
        <f t="shared" si="4"/>
        <v>7</v>
      </c>
    </row>
    <row r="9" spans="1:29" ht="18" customHeight="1" thickBot="1">
      <c r="A9" s="372" t="s">
        <v>136</v>
      </c>
      <c r="B9" s="264">
        <v>112</v>
      </c>
      <c r="C9" s="264">
        <v>85</v>
      </c>
      <c r="D9" s="264">
        <v>60</v>
      </c>
      <c r="E9" s="264">
        <v>97</v>
      </c>
      <c r="F9" s="264">
        <v>95</v>
      </c>
      <c r="G9" s="264">
        <v>305</v>
      </c>
      <c r="H9" s="264">
        <v>544</v>
      </c>
      <c r="I9" s="264">
        <v>449</v>
      </c>
      <c r="J9" s="264">
        <v>475</v>
      </c>
      <c r="K9" s="264">
        <v>505</v>
      </c>
      <c r="L9" s="264">
        <v>219</v>
      </c>
      <c r="M9" s="265">
        <v>98</v>
      </c>
      <c r="N9" s="387">
        <f t="shared" si="3"/>
        <v>3044</v>
      </c>
      <c r="O9" s="135"/>
      <c r="P9" s="372" t="s">
        <v>136</v>
      </c>
      <c r="Q9" s="332">
        <v>16</v>
      </c>
      <c r="R9" s="332">
        <v>1</v>
      </c>
      <c r="S9" s="332">
        <v>19</v>
      </c>
      <c r="T9" s="330">
        <v>3</v>
      </c>
      <c r="U9" s="330">
        <v>13</v>
      </c>
      <c r="V9" s="330">
        <v>1</v>
      </c>
      <c r="W9" s="330">
        <v>2</v>
      </c>
      <c r="X9" s="330">
        <v>2</v>
      </c>
      <c r="Y9" s="330">
        <v>0</v>
      </c>
      <c r="Z9" s="330">
        <v>24</v>
      </c>
      <c r="AA9" s="330">
        <v>4</v>
      </c>
      <c r="AB9" s="330">
        <v>2</v>
      </c>
      <c r="AC9" s="386">
        <f t="shared" si="4"/>
        <v>87</v>
      </c>
    </row>
    <row r="10" spans="1:29" ht="18" customHeight="1" thickBot="1">
      <c r="A10" s="373" t="s">
        <v>30</v>
      </c>
      <c r="B10" s="333">
        <v>84</v>
      </c>
      <c r="C10" s="333">
        <v>100</v>
      </c>
      <c r="D10" s="334">
        <v>77</v>
      </c>
      <c r="E10" s="334">
        <v>80</v>
      </c>
      <c r="F10" s="177">
        <v>236</v>
      </c>
      <c r="G10" s="177">
        <v>438</v>
      </c>
      <c r="H10" s="178">
        <v>631</v>
      </c>
      <c r="I10" s="177">
        <v>752</v>
      </c>
      <c r="J10" s="176">
        <v>523</v>
      </c>
      <c r="K10" s="177">
        <v>427</v>
      </c>
      <c r="L10" s="176">
        <v>253</v>
      </c>
      <c r="M10" s="335">
        <v>136</v>
      </c>
      <c r="N10" s="376">
        <f t="shared" si="3"/>
        <v>3737</v>
      </c>
      <c r="O10" s="135"/>
      <c r="P10" s="374" t="s">
        <v>22</v>
      </c>
      <c r="Q10" s="336">
        <v>7</v>
      </c>
      <c r="R10" s="336">
        <v>7</v>
      </c>
      <c r="S10" s="337">
        <v>13</v>
      </c>
      <c r="T10" s="337">
        <v>3</v>
      </c>
      <c r="U10" s="337">
        <v>8</v>
      </c>
      <c r="V10" s="337">
        <v>11</v>
      </c>
      <c r="W10" s="336">
        <v>5</v>
      </c>
      <c r="X10" s="337">
        <v>11</v>
      </c>
      <c r="Y10" s="337">
        <v>9</v>
      </c>
      <c r="Z10" s="337">
        <v>9</v>
      </c>
      <c r="AA10" s="338">
        <v>20</v>
      </c>
      <c r="AB10" s="338">
        <v>37</v>
      </c>
      <c r="AC10" s="384">
        <f t="shared" si="4"/>
        <v>140</v>
      </c>
    </row>
    <row r="11" spans="1:29" ht="18" customHeight="1" thickBot="1">
      <c r="A11" s="373" t="s">
        <v>31</v>
      </c>
      <c r="B11" s="337">
        <v>41</v>
      </c>
      <c r="C11" s="337">
        <v>44</v>
      </c>
      <c r="D11" s="337">
        <v>67</v>
      </c>
      <c r="E11" s="337">
        <v>103</v>
      </c>
      <c r="F11" s="339">
        <v>311</v>
      </c>
      <c r="G11" s="337">
        <v>415</v>
      </c>
      <c r="H11" s="337">
        <v>539</v>
      </c>
      <c r="I11" s="339">
        <v>1165</v>
      </c>
      <c r="J11" s="337">
        <v>534</v>
      </c>
      <c r="K11" s="337">
        <v>297</v>
      </c>
      <c r="L11" s="336">
        <v>205</v>
      </c>
      <c r="M11" s="340">
        <v>92</v>
      </c>
      <c r="N11" s="377">
        <f t="shared" si="3"/>
        <v>3813</v>
      </c>
      <c r="O11" s="135"/>
      <c r="P11" s="373" t="s">
        <v>31</v>
      </c>
      <c r="Q11" s="337">
        <v>9</v>
      </c>
      <c r="R11" s="337">
        <v>22</v>
      </c>
      <c r="S11" s="336">
        <v>18</v>
      </c>
      <c r="T11" s="337">
        <v>9</v>
      </c>
      <c r="U11" s="341">
        <v>21</v>
      </c>
      <c r="V11" s="337">
        <v>14</v>
      </c>
      <c r="W11" s="337">
        <v>6</v>
      </c>
      <c r="X11" s="337">
        <v>13</v>
      </c>
      <c r="Y11" s="337">
        <v>7</v>
      </c>
      <c r="Z11" s="342">
        <v>81</v>
      </c>
      <c r="AA11" s="341">
        <v>31</v>
      </c>
      <c r="AB11" s="342">
        <v>37</v>
      </c>
      <c r="AC11" s="385">
        <f t="shared" si="4"/>
        <v>268</v>
      </c>
    </row>
    <row r="12" spans="1:29" ht="18" customHeight="1" thickBot="1">
      <c r="A12" s="373" t="s">
        <v>32</v>
      </c>
      <c r="B12" s="337">
        <v>57</v>
      </c>
      <c r="C12" s="336">
        <v>35</v>
      </c>
      <c r="D12" s="337">
        <v>95</v>
      </c>
      <c r="E12" s="336">
        <v>112</v>
      </c>
      <c r="F12" s="337">
        <v>131</v>
      </c>
      <c r="G12" s="15">
        <v>340</v>
      </c>
      <c r="H12" s="15">
        <v>483</v>
      </c>
      <c r="I12" s="16">
        <v>1339</v>
      </c>
      <c r="J12" s="15">
        <v>614</v>
      </c>
      <c r="K12" s="15">
        <v>349</v>
      </c>
      <c r="L12" s="15">
        <v>236</v>
      </c>
      <c r="M12" s="343">
        <v>68</v>
      </c>
      <c r="N12" s="376">
        <f t="shared" si="3"/>
        <v>3859</v>
      </c>
      <c r="O12" s="135"/>
      <c r="P12" s="373" t="s">
        <v>32</v>
      </c>
      <c r="Q12" s="337">
        <v>19</v>
      </c>
      <c r="R12" s="337">
        <v>12</v>
      </c>
      <c r="S12" s="337">
        <v>8</v>
      </c>
      <c r="T12" s="336">
        <v>12</v>
      </c>
      <c r="U12" s="337">
        <v>7</v>
      </c>
      <c r="V12" s="337">
        <v>15</v>
      </c>
      <c r="W12" s="15">
        <v>16</v>
      </c>
      <c r="X12" s="343">
        <v>12</v>
      </c>
      <c r="Y12" s="336">
        <v>16</v>
      </c>
      <c r="Z12" s="337">
        <v>6</v>
      </c>
      <c r="AA12" s="336">
        <v>12</v>
      </c>
      <c r="AB12" s="336">
        <v>6</v>
      </c>
      <c r="AC12" s="384">
        <f t="shared" si="4"/>
        <v>141</v>
      </c>
    </row>
    <row r="13" spans="1:29" ht="18" customHeight="1" thickBot="1">
      <c r="A13" s="373" t="s">
        <v>33</v>
      </c>
      <c r="B13" s="344">
        <v>68</v>
      </c>
      <c r="C13" s="337">
        <v>42</v>
      </c>
      <c r="D13" s="337">
        <v>44</v>
      </c>
      <c r="E13" s="336">
        <v>75</v>
      </c>
      <c r="F13" s="336">
        <v>135</v>
      </c>
      <c r="G13" s="336">
        <v>448</v>
      </c>
      <c r="H13" s="337">
        <v>507</v>
      </c>
      <c r="I13" s="337">
        <v>808</v>
      </c>
      <c r="J13" s="341">
        <v>795</v>
      </c>
      <c r="K13" s="336">
        <v>313</v>
      </c>
      <c r="L13" s="336">
        <v>246</v>
      </c>
      <c r="M13" s="336">
        <v>143</v>
      </c>
      <c r="N13" s="376">
        <f t="shared" si="3"/>
        <v>3624</v>
      </c>
      <c r="O13" s="135"/>
      <c r="P13" s="373" t="s">
        <v>33</v>
      </c>
      <c r="Q13" s="346">
        <v>9</v>
      </c>
      <c r="R13" s="337">
        <v>16</v>
      </c>
      <c r="S13" s="337">
        <v>12</v>
      </c>
      <c r="T13" s="336">
        <v>6</v>
      </c>
      <c r="U13" s="347">
        <v>7</v>
      </c>
      <c r="V13" s="347">
        <v>14</v>
      </c>
      <c r="W13" s="337">
        <v>9</v>
      </c>
      <c r="X13" s="337">
        <v>14</v>
      </c>
      <c r="Y13" s="337">
        <v>9</v>
      </c>
      <c r="Z13" s="337">
        <v>9</v>
      </c>
      <c r="AA13" s="347">
        <v>8</v>
      </c>
      <c r="AB13" s="347">
        <v>7</v>
      </c>
      <c r="AC13" s="384">
        <f t="shared" si="4"/>
        <v>120</v>
      </c>
    </row>
    <row r="14" spans="1:29" ht="18" customHeight="1" thickBot="1">
      <c r="A14" s="14" t="s">
        <v>34</v>
      </c>
      <c r="B14" s="348">
        <v>71</v>
      </c>
      <c r="C14" s="348">
        <v>97</v>
      </c>
      <c r="D14" s="348">
        <v>61</v>
      </c>
      <c r="E14" s="349">
        <v>105</v>
      </c>
      <c r="F14" s="349">
        <v>198</v>
      </c>
      <c r="G14" s="349">
        <v>442</v>
      </c>
      <c r="H14" s="350">
        <v>790</v>
      </c>
      <c r="I14" s="17">
        <v>674</v>
      </c>
      <c r="J14" s="17">
        <v>594</v>
      </c>
      <c r="K14" s="349">
        <v>275</v>
      </c>
      <c r="L14" s="349">
        <v>133</v>
      </c>
      <c r="M14" s="349">
        <v>108</v>
      </c>
      <c r="N14" s="376">
        <f t="shared" si="3"/>
        <v>3548</v>
      </c>
      <c r="O14" s="11"/>
      <c r="P14" s="375" t="s">
        <v>34</v>
      </c>
      <c r="Q14" s="348">
        <v>7</v>
      </c>
      <c r="R14" s="348">
        <v>13</v>
      </c>
      <c r="S14" s="348">
        <v>12</v>
      </c>
      <c r="T14" s="349">
        <v>11</v>
      </c>
      <c r="U14" s="349">
        <v>12</v>
      </c>
      <c r="V14" s="349">
        <v>15</v>
      </c>
      <c r="W14" s="349">
        <v>20</v>
      </c>
      <c r="X14" s="349">
        <v>15</v>
      </c>
      <c r="Y14" s="349">
        <v>15</v>
      </c>
      <c r="Z14" s="349">
        <v>20</v>
      </c>
      <c r="AA14" s="349">
        <v>9</v>
      </c>
      <c r="AB14" s="349">
        <v>7</v>
      </c>
      <c r="AC14" s="383">
        <f t="shared" si="4"/>
        <v>156</v>
      </c>
    </row>
    <row r="15" spans="1:29" ht="13.8" hidden="1" thickBot="1">
      <c r="A15" s="19" t="s">
        <v>35</v>
      </c>
      <c r="B15" s="346">
        <v>38</v>
      </c>
      <c r="C15" s="349">
        <v>19</v>
      </c>
      <c r="D15" s="349">
        <v>38</v>
      </c>
      <c r="E15" s="349">
        <v>203</v>
      </c>
      <c r="F15" s="349">
        <v>146</v>
      </c>
      <c r="G15" s="349">
        <v>439</v>
      </c>
      <c r="H15" s="350">
        <v>964</v>
      </c>
      <c r="I15" s="350">
        <v>1154</v>
      </c>
      <c r="J15" s="349">
        <v>423</v>
      </c>
      <c r="K15" s="349">
        <v>388</v>
      </c>
      <c r="L15" s="349">
        <v>176</v>
      </c>
      <c r="M15" s="349">
        <v>143</v>
      </c>
      <c r="N15" s="351">
        <f t="shared" si="3"/>
        <v>4131</v>
      </c>
      <c r="O15" s="11"/>
      <c r="P15" s="18" t="s">
        <v>35</v>
      </c>
      <c r="Q15" s="349">
        <v>7</v>
      </c>
      <c r="R15" s="349">
        <v>7</v>
      </c>
      <c r="S15" s="349">
        <v>8</v>
      </c>
      <c r="T15" s="349">
        <v>12</v>
      </c>
      <c r="U15" s="349">
        <v>9</v>
      </c>
      <c r="V15" s="349">
        <v>6</v>
      </c>
      <c r="W15" s="349">
        <v>11</v>
      </c>
      <c r="X15" s="349">
        <v>8</v>
      </c>
      <c r="Y15" s="349">
        <v>16</v>
      </c>
      <c r="Z15" s="349">
        <v>40</v>
      </c>
      <c r="AA15" s="349">
        <v>17</v>
      </c>
      <c r="AB15" s="349">
        <v>16</v>
      </c>
      <c r="AC15" s="349">
        <f t="shared" si="4"/>
        <v>157</v>
      </c>
    </row>
    <row r="16" spans="1:29" ht="13.8" hidden="1" thickBot="1">
      <c r="A16" s="352" t="s">
        <v>36</v>
      </c>
      <c r="B16" s="17">
        <v>49</v>
      </c>
      <c r="C16" s="17">
        <v>63</v>
      </c>
      <c r="D16" s="17">
        <v>50</v>
      </c>
      <c r="E16" s="17">
        <v>71</v>
      </c>
      <c r="F16" s="17">
        <v>144</v>
      </c>
      <c r="G16" s="17">
        <v>374</v>
      </c>
      <c r="H16" s="132">
        <v>729</v>
      </c>
      <c r="I16" s="132">
        <v>1097</v>
      </c>
      <c r="J16" s="132">
        <v>650</v>
      </c>
      <c r="K16" s="17">
        <v>397</v>
      </c>
      <c r="L16" s="17">
        <v>192</v>
      </c>
      <c r="M16" s="17">
        <v>217</v>
      </c>
      <c r="N16" s="351">
        <f t="shared" si="3"/>
        <v>4033</v>
      </c>
      <c r="O16" s="11"/>
      <c r="P16" s="20" t="s">
        <v>36</v>
      </c>
      <c r="Q16" s="17">
        <v>10</v>
      </c>
      <c r="R16" s="17">
        <v>6</v>
      </c>
      <c r="S16" s="17">
        <v>14</v>
      </c>
      <c r="T16" s="17">
        <v>10</v>
      </c>
      <c r="U16" s="17">
        <v>10</v>
      </c>
      <c r="V16" s="17">
        <v>19</v>
      </c>
      <c r="W16" s="17">
        <v>11</v>
      </c>
      <c r="X16" s="17">
        <v>20</v>
      </c>
      <c r="Y16" s="17">
        <v>15</v>
      </c>
      <c r="Z16" s="17">
        <v>8</v>
      </c>
      <c r="AA16" s="17">
        <v>11</v>
      </c>
      <c r="AB16" s="17">
        <v>8</v>
      </c>
      <c r="AC16" s="349">
        <f t="shared" si="4"/>
        <v>142</v>
      </c>
    </row>
    <row r="17" spans="1:31" ht="13.8" hidden="1" thickBot="1">
      <c r="A17" s="19" t="s">
        <v>37</v>
      </c>
      <c r="B17" s="17">
        <v>53</v>
      </c>
      <c r="C17" s="17">
        <v>39</v>
      </c>
      <c r="D17" s="17">
        <v>74</v>
      </c>
      <c r="E17" s="17">
        <v>64</v>
      </c>
      <c r="F17" s="17">
        <v>208</v>
      </c>
      <c r="G17" s="17">
        <v>491</v>
      </c>
      <c r="H17" s="17">
        <v>454</v>
      </c>
      <c r="I17" s="132">
        <v>1068</v>
      </c>
      <c r="J17" s="17">
        <v>568</v>
      </c>
      <c r="K17" s="17">
        <v>407</v>
      </c>
      <c r="L17" s="17">
        <v>228</v>
      </c>
      <c r="M17" s="17">
        <v>81</v>
      </c>
      <c r="N17" s="345">
        <f t="shared" si="3"/>
        <v>3735</v>
      </c>
      <c r="O17" s="11"/>
      <c r="P17" s="18" t="s">
        <v>37</v>
      </c>
      <c r="Q17" s="17">
        <v>12</v>
      </c>
      <c r="R17" s="17">
        <v>13</v>
      </c>
      <c r="S17" s="17">
        <v>46</v>
      </c>
      <c r="T17" s="17">
        <v>9</v>
      </c>
      <c r="U17" s="17">
        <v>20</v>
      </c>
      <c r="V17" s="17">
        <v>4</v>
      </c>
      <c r="W17" s="17">
        <v>8</v>
      </c>
      <c r="X17" s="17">
        <v>30</v>
      </c>
      <c r="Y17" s="17">
        <v>22</v>
      </c>
      <c r="Z17" s="17">
        <v>20</v>
      </c>
      <c r="AA17" s="17">
        <v>16</v>
      </c>
      <c r="AB17" s="17">
        <v>12</v>
      </c>
      <c r="AC17" s="353">
        <f t="shared" si="4"/>
        <v>212</v>
      </c>
    </row>
    <row r="18" spans="1:31" ht="13.8" hidden="1" thickBot="1">
      <c r="A18" s="19" t="s">
        <v>23</v>
      </c>
      <c r="B18" s="133">
        <v>67</v>
      </c>
      <c r="C18" s="133">
        <v>62</v>
      </c>
      <c r="D18" s="133">
        <v>57</v>
      </c>
      <c r="E18" s="133">
        <v>77</v>
      </c>
      <c r="F18" s="133">
        <v>473</v>
      </c>
      <c r="G18" s="133">
        <v>468</v>
      </c>
      <c r="H18" s="134">
        <v>659</v>
      </c>
      <c r="I18" s="133">
        <v>851</v>
      </c>
      <c r="J18" s="133">
        <v>542</v>
      </c>
      <c r="K18" s="133">
        <v>270</v>
      </c>
      <c r="L18" s="133">
        <v>208</v>
      </c>
      <c r="M18" s="133">
        <v>174</v>
      </c>
      <c r="N18" s="354">
        <f t="shared" si="3"/>
        <v>3908</v>
      </c>
      <c r="O18" s="11" t="s">
        <v>29</v>
      </c>
      <c r="P18" s="20" t="s">
        <v>23</v>
      </c>
      <c r="Q18" s="17">
        <v>6</v>
      </c>
      <c r="R18" s="17">
        <v>25</v>
      </c>
      <c r="S18" s="17">
        <v>29</v>
      </c>
      <c r="T18" s="17">
        <v>4</v>
      </c>
      <c r="U18" s="17">
        <v>17</v>
      </c>
      <c r="V18" s="17">
        <v>19</v>
      </c>
      <c r="W18" s="17">
        <v>14</v>
      </c>
      <c r="X18" s="17">
        <v>37</v>
      </c>
      <c r="Y18" s="21">
        <v>76</v>
      </c>
      <c r="Z18" s="17">
        <v>34</v>
      </c>
      <c r="AA18" s="17">
        <v>17</v>
      </c>
      <c r="AB18" s="17">
        <v>18</v>
      </c>
      <c r="AC18" s="353">
        <f t="shared" si="4"/>
        <v>296</v>
      </c>
    </row>
    <row r="19" spans="1:31">
      <c r="A19" s="22"/>
      <c r="B19" s="355"/>
      <c r="C19" s="355"/>
      <c r="D19" s="355"/>
      <c r="E19" s="355"/>
      <c r="F19" s="355"/>
      <c r="G19" s="355"/>
      <c r="H19" s="355"/>
      <c r="I19" s="355"/>
      <c r="J19" s="355"/>
      <c r="K19" s="355"/>
      <c r="L19" s="355"/>
      <c r="M19" s="355"/>
      <c r="N19" s="23"/>
      <c r="O19" s="11"/>
      <c r="P19" s="24"/>
      <c r="Q19" s="356"/>
      <c r="R19" s="356"/>
      <c r="S19" s="356"/>
      <c r="T19" s="356"/>
      <c r="U19" s="356"/>
      <c r="V19" s="356"/>
      <c r="W19" s="356"/>
      <c r="X19" s="356"/>
      <c r="Y19" s="356"/>
      <c r="Z19" s="356"/>
      <c r="AA19" s="356"/>
      <c r="AB19" s="356"/>
      <c r="AC19" s="355"/>
    </row>
    <row r="20" spans="1:31" ht="13.5" customHeight="1">
      <c r="A20" s="831" t="s">
        <v>420</v>
      </c>
      <c r="B20" s="832"/>
      <c r="C20" s="832"/>
      <c r="D20" s="832"/>
      <c r="E20" s="832"/>
      <c r="F20" s="832"/>
      <c r="G20" s="832"/>
      <c r="H20" s="832"/>
      <c r="I20" s="832"/>
      <c r="J20" s="832"/>
      <c r="K20" s="832"/>
      <c r="L20" s="832"/>
      <c r="M20" s="832"/>
      <c r="N20" s="833"/>
      <c r="O20" s="11"/>
      <c r="P20" s="831" t="str">
        <f>+A20</f>
        <v>※2022年 第46週（11/14～11/20） 現在</v>
      </c>
      <c r="Q20" s="832"/>
      <c r="R20" s="832"/>
      <c r="S20" s="832"/>
      <c r="T20" s="832"/>
      <c r="U20" s="832"/>
      <c r="V20" s="832"/>
      <c r="W20" s="832"/>
      <c r="X20" s="832"/>
      <c r="Y20" s="832"/>
      <c r="Z20" s="832"/>
      <c r="AA20" s="832"/>
      <c r="AB20" s="832"/>
      <c r="AC20" s="833"/>
    </row>
    <row r="21" spans="1:31" ht="13.8" thickBot="1">
      <c r="A21" s="540" t="s">
        <v>268</v>
      </c>
      <c r="B21" s="11"/>
      <c r="C21" s="11"/>
      <c r="D21" s="11"/>
      <c r="E21" s="11"/>
      <c r="F21" s="11"/>
      <c r="G21" s="11" t="s">
        <v>21</v>
      </c>
      <c r="H21" s="11"/>
      <c r="I21" s="11"/>
      <c r="J21" s="11"/>
      <c r="K21" s="11"/>
      <c r="L21" s="11"/>
      <c r="M21" s="11"/>
      <c r="N21" s="26"/>
      <c r="O21" s="11"/>
      <c r="P21" s="541" t="s">
        <v>267</v>
      </c>
      <c r="Q21" s="11"/>
      <c r="R21" s="11"/>
      <c r="S21" s="11"/>
      <c r="T21" s="11"/>
      <c r="U21" s="11"/>
      <c r="V21" s="11"/>
      <c r="W21" s="11"/>
      <c r="X21" s="11"/>
      <c r="Y21" s="11"/>
      <c r="Z21" s="11"/>
      <c r="AA21" s="11"/>
      <c r="AB21" s="11"/>
      <c r="AC21" s="28"/>
    </row>
    <row r="22" spans="1:31" ht="17.25" customHeight="1" thickBot="1">
      <c r="A22" s="25"/>
      <c r="B22" s="357" t="s">
        <v>224</v>
      </c>
      <c r="C22" s="11"/>
      <c r="D22" s="530" t="s">
        <v>421</v>
      </c>
      <c r="E22" s="29"/>
      <c r="F22" s="11"/>
      <c r="G22" s="11" t="s">
        <v>21</v>
      </c>
      <c r="H22" s="11"/>
      <c r="I22" s="11"/>
      <c r="J22" s="11"/>
      <c r="K22" s="11"/>
      <c r="L22" s="11"/>
      <c r="M22" s="11"/>
      <c r="N22" s="26"/>
      <c r="O22" s="135" t="s">
        <v>21</v>
      </c>
      <c r="P22" s="228"/>
      <c r="Q22" s="358" t="s">
        <v>225</v>
      </c>
      <c r="R22" s="818" t="s">
        <v>245</v>
      </c>
      <c r="S22" s="819"/>
      <c r="T22" s="505" t="s">
        <v>258</v>
      </c>
      <c r="U22" s="505"/>
      <c r="V22" s="11"/>
      <c r="W22" s="11"/>
      <c r="X22" s="11"/>
      <c r="Y22" s="11"/>
      <c r="Z22" s="11"/>
      <c r="AA22" s="11"/>
      <c r="AB22" s="11"/>
      <c r="AC22" s="28"/>
    </row>
    <row r="23" spans="1:31" ht="15" customHeight="1">
      <c r="A23" s="25"/>
      <c r="B23" s="11"/>
      <c r="C23" s="11"/>
      <c r="D23" s="11" t="s">
        <v>29</v>
      </c>
      <c r="E23" s="11"/>
      <c r="F23" s="11"/>
      <c r="G23" s="11"/>
      <c r="H23" s="11"/>
      <c r="I23" s="11"/>
      <c r="J23" s="11"/>
      <c r="K23" s="11"/>
      <c r="L23" s="11"/>
      <c r="M23" s="11"/>
      <c r="N23" s="26"/>
      <c r="O23" s="135" t="s">
        <v>21</v>
      </c>
      <c r="P23" s="227"/>
      <c r="Q23" s="11"/>
      <c r="R23" s="11"/>
      <c r="S23" s="11"/>
      <c r="T23" s="11"/>
      <c r="U23" s="11"/>
      <c r="V23" s="11"/>
      <c r="W23" s="11"/>
      <c r="X23" s="11"/>
      <c r="Y23" s="11"/>
      <c r="Z23" s="11"/>
      <c r="AA23" s="11"/>
      <c r="AB23" s="11"/>
      <c r="AC23" s="28"/>
    </row>
    <row r="24" spans="1:31" ht="9" customHeight="1">
      <c r="A24" s="25"/>
      <c r="B24" s="11"/>
      <c r="C24" s="11"/>
      <c r="D24" s="11"/>
      <c r="E24" s="11"/>
      <c r="F24" s="11"/>
      <c r="G24" s="11"/>
      <c r="H24" s="11"/>
      <c r="I24" s="11"/>
      <c r="J24" s="11"/>
      <c r="K24" s="11"/>
      <c r="L24" s="11"/>
      <c r="M24" s="11"/>
      <c r="N24" s="26"/>
      <c r="O24" s="135" t="s">
        <v>21</v>
      </c>
      <c r="P24" s="27"/>
      <c r="Q24" s="11"/>
      <c r="R24" s="11"/>
      <c r="S24" s="11"/>
      <c r="T24" s="11"/>
      <c r="U24" s="11"/>
      <c r="V24" s="11"/>
      <c r="W24" s="11"/>
      <c r="X24" s="11"/>
      <c r="Y24" s="11"/>
      <c r="Z24" s="11"/>
      <c r="AA24" s="11"/>
      <c r="AB24" s="11"/>
      <c r="AC24" s="28"/>
    </row>
    <row r="25" spans="1:31">
      <c r="A25" s="25"/>
      <c r="B25" s="11"/>
      <c r="C25" s="11"/>
      <c r="D25" s="11"/>
      <c r="E25" s="11"/>
      <c r="F25" s="11"/>
      <c r="G25" s="11"/>
      <c r="H25" s="11"/>
      <c r="I25" s="11"/>
      <c r="J25" s="11"/>
      <c r="K25" s="11"/>
      <c r="L25" s="11"/>
      <c r="M25" s="11"/>
      <c r="N25" s="26"/>
      <c r="O25" s="11" t="s">
        <v>21</v>
      </c>
      <c r="P25" s="13"/>
      <c r="AC25" s="30"/>
    </row>
    <row r="26" spans="1:31">
      <c r="A26" s="25"/>
      <c r="B26" s="11"/>
      <c r="C26" s="11"/>
      <c r="D26" s="11"/>
      <c r="E26" s="11"/>
      <c r="F26" s="11"/>
      <c r="G26" s="11"/>
      <c r="H26" s="11"/>
      <c r="I26" s="11"/>
      <c r="J26" s="11"/>
      <c r="K26" s="11"/>
      <c r="L26" s="11"/>
      <c r="M26" s="11"/>
      <c r="N26" s="26"/>
      <c r="O26" s="11" t="s">
        <v>21</v>
      </c>
      <c r="P26" s="13"/>
      <c r="AC26" s="30"/>
      <c r="AE26" s="1" t="s">
        <v>422</v>
      </c>
    </row>
    <row r="27" spans="1:31">
      <c r="A27" s="25"/>
      <c r="B27" s="11"/>
      <c r="C27" s="11"/>
      <c r="D27" s="11"/>
      <c r="E27" s="11"/>
      <c r="F27" s="11"/>
      <c r="G27" s="11"/>
      <c r="H27" s="11"/>
      <c r="I27" s="11"/>
      <c r="J27" s="11"/>
      <c r="K27" s="11"/>
      <c r="L27" s="11"/>
      <c r="M27" s="11"/>
      <c r="N27" s="26"/>
      <c r="O27" s="11" t="s">
        <v>21</v>
      </c>
      <c r="P27" s="13"/>
      <c r="AC27" s="30"/>
      <c r="AD27" s="266"/>
    </row>
    <row r="28" spans="1:31">
      <c r="A28" s="25"/>
      <c r="B28" s="11"/>
      <c r="C28" s="11"/>
      <c r="D28" s="11"/>
      <c r="E28" s="11"/>
      <c r="F28" s="11"/>
      <c r="G28" s="11"/>
      <c r="H28" s="11"/>
      <c r="I28" s="11"/>
      <c r="J28" s="11"/>
      <c r="K28" s="11"/>
      <c r="L28" s="11"/>
      <c r="M28" s="11"/>
      <c r="N28" s="26"/>
      <c r="O28" s="11"/>
      <c r="P28" s="13"/>
      <c r="AC28" s="30"/>
    </row>
    <row r="29" spans="1:31">
      <c r="A29" s="25"/>
      <c r="B29" s="11"/>
      <c r="C29" s="11"/>
      <c r="D29" s="11"/>
      <c r="E29" s="11"/>
      <c r="F29" s="11"/>
      <c r="G29" s="11"/>
      <c r="H29" s="11"/>
      <c r="I29" s="11"/>
      <c r="J29" s="11"/>
      <c r="K29" s="11"/>
      <c r="L29" s="11"/>
      <c r="M29" s="11"/>
      <c r="N29" s="26"/>
      <c r="O29" s="11"/>
      <c r="P29" s="13"/>
      <c r="AC29" s="30"/>
    </row>
    <row r="30" spans="1:31" ht="13.8" thickBot="1">
      <c r="A30" s="31"/>
      <c r="B30" s="32"/>
      <c r="C30" s="32"/>
      <c r="D30" s="32"/>
      <c r="E30" s="32"/>
      <c r="F30" s="32"/>
      <c r="G30" s="32"/>
      <c r="H30" s="32"/>
      <c r="I30" s="32"/>
      <c r="J30" s="32"/>
      <c r="K30" s="32"/>
      <c r="L30" s="32"/>
      <c r="M30" s="32"/>
      <c r="N30" s="33"/>
      <c r="O30" s="11"/>
      <c r="P30" s="34"/>
      <c r="Q30" s="35"/>
      <c r="R30" s="35"/>
      <c r="S30" s="35"/>
      <c r="T30" s="35"/>
      <c r="U30" s="35"/>
      <c r="V30" s="35"/>
      <c r="W30" s="35"/>
      <c r="X30" s="35"/>
      <c r="Y30" s="35"/>
      <c r="Z30" s="35"/>
      <c r="AA30" s="35"/>
      <c r="AB30" s="35"/>
      <c r="AC30" s="36"/>
    </row>
    <row r="31" spans="1:31">
      <c r="A31" s="37"/>
      <c r="C31" s="11"/>
      <c r="D31" s="11"/>
      <c r="E31" s="11"/>
      <c r="F31" s="11"/>
      <c r="G31" s="11"/>
      <c r="H31" s="11"/>
      <c r="I31" s="11"/>
      <c r="J31" s="11"/>
      <c r="K31" s="11"/>
      <c r="L31" s="11"/>
      <c r="M31" s="11"/>
      <c r="N31" s="11"/>
      <c r="O31" s="11"/>
    </row>
    <row r="32" spans="1:31">
      <c r="O32" s="11"/>
    </row>
    <row r="33" spans="1:29">
      <c r="K33" s="359" t="s">
        <v>29</v>
      </c>
      <c r="O33" s="11"/>
    </row>
    <row r="34" spans="1:29">
      <c r="O34" s="11"/>
    </row>
    <row r="35" spans="1:29">
      <c r="O35" s="11"/>
    </row>
    <row r="36" spans="1:29">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row>
    <row r="37" spans="1:29">
      <c r="Q37" s="169" t="s">
        <v>226</v>
      </c>
      <c r="R37" s="169"/>
      <c r="S37" s="169"/>
      <c r="T37" s="169"/>
      <c r="U37" s="169"/>
      <c r="V37" s="169"/>
      <c r="W37" s="169"/>
      <c r="X37" s="169"/>
    </row>
    <row r="38" spans="1:29">
      <c r="Q38" s="169" t="s">
        <v>227</v>
      </c>
      <c r="R38" s="169"/>
      <c r="S38" s="169"/>
      <c r="T38" s="169"/>
      <c r="U38" s="169"/>
      <c r="V38" s="169"/>
      <c r="W38" s="169"/>
      <c r="X38" s="169"/>
    </row>
  </sheetData>
  <mergeCells count="7">
    <mergeCell ref="R22:S22"/>
    <mergeCell ref="A1:N1"/>
    <mergeCell ref="P1:AC1"/>
    <mergeCell ref="A2:N2"/>
    <mergeCell ref="P2:AC2"/>
    <mergeCell ref="A20:N20"/>
    <mergeCell ref="P20:AC20"/>
  </mergeCells>
  <phoneticPr fontId="106"/>
  <pageMargins left="0.75" right="0.75" top="1" bottom="1" header="0.51200000000000001" footer="0.51200000000000001"/>
  <pageSetup paperSize="9" scale="44" orientation="portrait" horizontalDpi="1200"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tabColor rgb="FFFF0000"/>
  </sheetPr>
  <dimension ref="B1:G29"/>
  <sheetViews>
    <sheetView view="pageBreakPreview" zoomScale="112" zoomScaleNormal="112" zoomScaleSheetLayoutView="112" workbookViewId="0">
      <selection activeCell="D19" sqref="D19"/>
    </sheetView>
  </sheetViews>
  <sheetFormatPr defaultColWidth="9" defaultRowHeight="13.2"/>
  <cols>
    <col min="1" max="1" width="2.109375" style="1" customWidth="1"/>
    <col min="2" max="2" width="25.77734375" style="108" customWidth="1"/>
    <col min="3" max="3" width="65.33203125" style="1" customWidth="1"/>
    <col min="4" max="4" width="96.33203125" style="1" customWidth="1"/>
    <col min="5" max="5" width="3.88671875" style="1" customWidth="1"/>
    <col min="6" max="16384" width="9" style="1"/>
  </cols>
  <sheetData>
    <row r="1" spans="2:7" ht="18.75" customHeight="1">
      <c r="B1" s="108" t="s">
        <v>113</v>
      </c>
    </row>
    <row r="2" spans="2:7" ht="17.25" customHeight="1" thickBot="1">
      <c r="B2" t="s">
        <v>412</v>
      </c>
      <c r="D2" s="836"/>
      <c r="E2" s="735"/>
    </row>
    <row r="3" spans="2:7" ht="16.5" customHeight="1" thickBot="1">
      <c r="B3" s="109" t="s">
        <v>114</v>
      </c>
      <c r="C3" s="279" t="s">
        <v>115</v>
      </c>
      <c r="D3" s="207" t="s">
        <v>218</v>
      </c>
    </row>
    <row r="4" spans="2:7" ht="17.25" customHeight="1" thickBot="1">
      <c r="B4" s="110" t="s">
        <v>116</v>
      </c>
      <c r="C4" s="143" t="s">
        <v>413</v>
      </c>
      <c r="D4" s="111"/>
    </row>
    <row r="5" spans="2:7" ht="17.25" customHeight="1">
      <c r="B5" s="837" t="s">
        <v>174</v>
      </c>
      <c r="C5" s="840" t="s">
        <v>215</v>
      </c>
      <c r="D5" s="841"/>
    </row>
    <row r="6" spans="2:7" ht="19.2" customHeight="1">
      <c r="B6" s="838"/>
      <c r="C6" s="842" t="s">
        <v>216</v>
      </c>
      <c r="D6" s="843"/>
      <c r="G6" s="233"/>
    </row>
    <row r="7" spans="2:7" ht="19.95" customHeight="1">
      <c r="B7" s="838"/>
      <c r="C7" s="280" t="s">
        <v>217</v>
      </c>
      <c r="D7" s="281"/>
      <c r="G7" s="233"/>
    </row>
    <row r="8" spans="2:7" ht="19.95" customHeight="1" thickBot="1">
      <c r="B8" s="839"/>
      <c r="C8" s="235" t="s">
        <v>219</v>
      </c>
      <c r="D8" s="234"/>
      <c r="G8" s="233"/>
    </row>
    <row r="9" spans="2:7" ht="34.200000000000003" customHeight="1" thickBot="1">
      <c r="B9" s="112" t="s">
        <v>117</v>
      </c>
      <c r="C9" s="844" t="s">
        <v>257</v>
      </c>
      <c r="D9" s="845"/>
    </row>
    <row r="10" spans="2:7" ht="69" customHeight="1" thickBot="1">
      <c r="B10" s="113" t="s">
        <v>118</v>
      </c>
      <c r="C10" s="846" t="s">
        <v>414</v>
      </c>
      <c r="D10" s="847"/>
    </row>
    <row r="11" spans="2:7" ht="57" customHeight="1" thickBot="1">
      <c r="B11" s="114"/>
      <c r="C11" s="115" t="s">
        <v>415</v>
      </c>
      <c r="D11" s="245" t="s">
        <v>416</v>
      </c>
      <c r="F11" s="1" t="s">
        <v>21</v>
      </c>
    </row>
    <row r="12" spans="2:7" ht="42.6" hidden="1" customHeight="1" thickBot="1">
      <c r="B12" s="112" t="s">
        <v>249</v>
      </c>
      <c r="C12" s="117" t="s">
        <v>276</v>
      </c>
      <c r="D12" s="116"/>
    </row>
    <row r="13" spans="2:7" ht="77.25" customHeight="1" thickBot="1">
      <c r="B13" s="118" t="s">
        <v>119</v>
      </c>
      <c r="C13" s="119" t="s">
        <v>417</v>
      </c>
      <c r="D13" s="202" t="s">
        <v>418</v>
      </c>
      <c r="F13" t="s">
        <v>29</v>
      </c>
    </row>
    <row r="14" spans="2:7" ht="79.2" customHeight="1" thickBot="1">
      <c r="B14" s="120" t="s">
        <v>120</v>
      </c>
      <c r="C14" s="834" t="s">
        <v>419</v>
      </c>
      <c r="D14" s="835"/>
    </row>
    <row r="15" spans="2:7" ht="17.25" customHeight="1"/>
    <row r="16" spans="2:7" ht="17.25" customHeight="1">
      <c r="C16" s="536"/>
      <c r="D16" s="1" t="s">
        <v>214</v>
      </c>
    </row>
    <row r="17" spans="2:5">
      <c r="C17" s="1" t="s">
        <v>29</v>
      </c>
    </row>
    <row r="18" spans="2:5">
      <c r="E18" s="1" t="s">
        <v>21</v>
      </c>
    </row>
    <row r="21" spans="2:5">
      <c r="B21" s="108" t="s">
        <v>21</v>
      </c>
    </row>
    <row r="29" spans="2:5">
      <c r="D29" s="1" t="s">
        <v>250</v>
      </c>
    </row>
  </sheetData>
  <mergeCells count="7">
    <mergeCell ref="C14:D14"/>
    <mergeCell ref="D2:E2"/>
    <mergeCell ref="B5:B8"/>
    <mergeCell ref="C5:D5"/>
    <mergeCell ref="C6:D6"/>
    <mergeCell ref="C9:D9"/>
    <mergeCell ref="C10:D10"/>
  </mergeCells>
  <phoneticPr fontId="106"/>
  <hyperlinks>
    <hyperlink ref="C6" r:id="rId1" location="h2_1" xr:uid="{B5E764AE-5943-4A97-AD1C-025941C051BF}"/>
  </hyperlinks>
  <pageMargins left="0.7" right="0.7" top="0.75" bottom="0.75" header="0.3" footer="0.3"/>
  <pageSetup paperSize="9" scale="46" orientation="portrait" horizontalDpi="1200" verticalDpi="12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45　ノロウイルス関連情報 </vt:lpstr>
      <vt:lpstr>46  衛生訓話</vt:lpstr>
      <vt:lpstr>46　新型コロナウイルス情報</vt:lpstr>
      <vt:lpstr>46　食中毒記事等 </vt:lpstr>
      <vt:lpstr>46　海外情報</vt:lpstr>
      <vt:lpstr>46　感染症統計</vt:lpstr>
      <vt:lpstr>46　感染症情報</vt:lpstr>
      <vt:lpstr>46 食品回収</vt:lpstr>
      <vt:lpstr>46　食品表示</vt:lpstr>
      <vt:lpstr>46残留農薬　等 </vt:lpstr>
      <vt:lpstr>'45　ノロウイルス関連情報 '!Print_Area</vt:lpstr>
      <vt:lpstr>'46  衛生訓話'!Print_Area</vt:lpstr>
      <vt:lpstr>'46　海外情報'!Print_Area</vt:lpstr>
      <vt:lpstr>'46　感染症情報'!Print_Area</vt:lpstr>
      <vt:lpstr>'46　感染症統計'!Print_Area</vt:lpstr>
      <vt:lpstr>'46　食中毒記事等 '!Print_Area</vt:lpstr>
      <vt:lpstr>'46 食品回収'!Print_Area</vt:lpstr>
      <vt:lpstr>'46　食品表示'!Print_Area</vt:lpstr>
      <vt:lpstr>'46残留農薬　等 '!Print_Area</vt:lpstr>
      <vt:lpstr>スポンサー公告!Print_Area</vt:lpstr>
      <vt:lpstr>'46　食中毒記事等 '!Print_Titles</vt:lpstr>
      <vt:lpstr>'46残留農薬　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2022-11-28T22:20:31Z</dcterms:modified>
</cp:coreProperties>
</file>