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ThisWorkbook"/>
  <xr:revisionPtr revIDLastSave="0" documentId="13_ncr:1_{40D75A20-1461-421C-A4A9-B5418EA4308B}"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45　ノロウイルス関連情報 " sheetId="101" r:id="rId3"/>
    <sheet name="45  衛生訓話" sheetId="122" r:id="rId4"/>
    <sheet name="45　新型コロナウイルス情報" sheetId="82" r:id="rId5"/>
    <sheet name="45　食中毒記事等 " sheetId="29" r:id="rId6"/>
    <sheet name="45　海外情報" sheetId="123" r:id="rId7"/>
    <sheet name="44　感染症情報" sheetId="103" r:id="rId8"/>
    <sheet name="45　感染症統計" sheetId="106" r:id="rId9"/>
    <sheet name="45 食品回収" sheetId="60" r:id="rId10"/>
    <sheet name="45　食品表示" sheetId="34" r:id="rId11"/>
    <sheet name="45残留農薬　等 " sheetId="35" r:id="rId12"/>
  </sheets>
  <externalReferences>
    <externalReference r:id="rId13"/>
  </externalReferences>
  <definedNames>
    <definedName name="_xlnm._FilterDatabase" localSheetId="2" hidden="1">'45　ノロウイルス関連情報 '!$A$22:$G$75</definedName>
    <definedName name="_xlnm._FilterDatabase" localSheetId="5" hidden="1">'45　食中毒記事等 '!$A$1:$D$1</definedName>
    <definedName name="_xlnm._FilterDatabase" localSheetId="11" hidden="1">'45残留農薬　等 '!$A$1:$C$1</definedName>
    <definedName name="_xlnm.Print_Area" localSheetId="7">'44　感染症情報'!$A$1:$E$21</definedName>
    <definedName name="_xlnm.Print_Area" localSheetId="3">'45  衛生訓話'!$A$1:$N$24</definedName>
    <definedName name="_xlnm.Print_Area" localSheetId="2">'45　ノロウイルス関連情報 '!$A$1:$N$84</definedName>
    <definedName name="_xlnm.Print_Area" localSheetId="6">'45　海外情報'!$A$1:$C$43</definedName>
    <definedName name="_xlnm.Print_Area" localSheetId="8">'45　感染症統計'!$A$1:$AC$36</definedName>
    <definedName name="_xlnm.Print_Area" localSheetId="5">'45　食中毒記事等 '!$A$1:$D$6</definedName>
    <definedName name="_xlnm.Print_Area" localSheetId="9">'45 食品回収'!$A$1:$E$33</definedName>
    <definedName name="_xlnm.Print_Area" localSheetId="10">'45　食品表示'!$A$1:$N$18</definedName>
    <definedName name="_xlnm.Print_Area" localSheetId="11">'45残留農薬　等 '!$A$1:$A$18</definedName>
    <definedName name="_xlnm.Print_Area" localSheetId="1">スポンサー公告!$A$1:$U$30</definedName>
    <definedName name="_xlnm.Print_Titles" localSheetId="5">'45　食中毒記事等 '!$1:$1</definedName>
    <definedName name="_xlnm.Print_Titles" localSheetId="11">'45残留農薬　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78" l="1"/>
  <c r="D10" i="78"/>
  <c r="B15" i="78"/>
  <c r="B16" i="78"/>
  <c r="B19" i="78"/>
  <c r="B17" i="78"/>
  <c r="C14" i="78"/>
  <c r="B14" i="78"/>
  <c r="C13" i="78"/>
  <c r="B13" i="78"/>
  <c r="B40" i="101" l="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0" i="78"/>
  <c r="L4" i="106" l="1"/>
  <c r="AA4" i="106"/>
  <c r="P11" i="82" l="1"/>
  <c r="Z4" i="106"/>
  <c r="K4" i="106"/>
  <c r="B9" i="78" l="1"/>
  <c r="I14" i="82" l="1"/>
  <c r="B11" i="78"/>
  <c r="I18" i="82"/>
  <c r="I15" i="82"/>
  <c r="I16" i="82"/>
  <c r="I17" i="82"/>
  <c r="I19" i="82"/>
  <c r="I20" i="82"/>
  <c r="I21" i="82"/>
  <c r="I22" i="82"/>
  <c r="I23" i="82"/>
  <c r="Y4" i="106"/>
  <c r="X4" i="106"/>
  <c r="M71" i="101" l="1"/>
  <c r="N71" i="101"/>
  <c r="G74" i="101" l="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23" i="101"/>
  <c r="B23" i="101" s="1"/>
  <c r="B12" i="78" l="1"/>
  <c r="L30" i="82" l="1"/>
  <c r="K28" i="82"/>
  <c r="K29" i="82"/>
  <c r="K30" i="82"/>
  <c r="I30" i="82"/>
  <c r="L27" i="82"/>
  <c r="B4" i="106" l="1"/>
  <c r="C4" i="106"/>
  <c r="D4" i="106"/>
  <c r="E4" i="106"/>
  <c r="F4" i="106"/>
  <c r="G4" i="106"/>
  <c r="H4" i="106"/>
  <c r="I4" i="106"/>
  <c r="J4" i="106"/>
  <c r="M4" i="106"/>
  <c r="P4" i="106"/>
  <c r="Q4" i="106"/>
  <c r="AC4" i="106" s="1"/>
  <c r="R4" i="106"/>
  <c r="S4" i="106"/>
  <c r="T4" i="106"/>
  <c r="U4" i="106"/>
  <c r="V4" i="106"/>
  <c r="W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N14" i="82" l="1"/>
  <c r="G75" i="101" l="1"/>
  <c r="F75" i="101" s="1"/>
  <c r="G73" i="101"/>
  <c r="I74" i="101" l="1"/>
  <c r="I73" i="10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<sst xmlns="http://schemas.openxmlformats.org/spreadsheetml/2006/main" count="680" uniqueCount="470">
  <si>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</si>
  <si>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</si>
  <si>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</si>
  <si>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</si>
  <si>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</si>
  <si>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</si>
  <si>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</si>
  <si>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</si>
  <si>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</si>
  <si>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</si>
  <si>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</si>
  <si>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</si>
  <si>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</si>
  <si>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</si>
  <si>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</si>
  <si>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</si>
  <si>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</si>
  <si>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</si>
  <si>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</si>
  <si>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</si>
  <si>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</si>
  <si>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</si>
  <si>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</si>
  <si>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</si>
  <si>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</si>
  <si>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</si>
  <si>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</si>
  <si>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</si>
  <si>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</si>
  <si>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</si>
  <si>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</si>
  <si>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</si>
  <si>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</si>
  <si>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</si>
  <si>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</si>
  <si>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</si>
  <si>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</si>
  <si>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</si>
  <si>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</si>
  <si>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</si>
  <si>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</si>
  <si>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</si>
  <si>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</si>
  <si>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</si>
  <si>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</si>
  <si>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</si>
  <si>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</si>
  <si>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</si>
  <si>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</si>
  <si>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</si>
  <si>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</si>
  <si>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</si>
  <si>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</si>
  <si>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</si>
  <si>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</si>
  <si>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</si>
  <si>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</si>
  <si>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</si>
  <si>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</si>
  <si>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</si>
  <si>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</si>
  <si>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</si>
  <si>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</si>
  <si>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</si>
  <si>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</si>
  <si>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</si>
  <si>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</si>
  <si>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</si>
  <si>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</si>
  <si>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</si>
  <si>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</si>
  <si>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</si>
  <si>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</si>
  <si>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</si>
  <si>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</si>
  <si>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</si>
  <si>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</si>
  <si>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</si>
  <si>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</si>
  <si>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</si>
  <si>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</si>
  <si>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</si>
  <si>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</si>
  <si>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</si>
  <si>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</si>
  <si>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</si>
  <si>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</si>
  <si>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</si>
  <si>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</si>
  <si>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</si>
  <si>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</si>
  <si>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</si>
  <si>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</si>
  <si>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</si>
  <si>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</si>
  <si>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</si>
  <si>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</si>
  <si>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</si>
  <si>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</si>
  <si>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</si>
  <si>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</si>
  <si>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</si>
  <si>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</si>
  <si>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</si>
  <si>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</si>
  <si>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</si>
  <si>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</si>
  <si>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</si>
  <si>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</si>
  <si>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</si>
  <si>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</si>
  <si>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</si>
  <si>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</si>
  <si>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</si>
  <si>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</si>
  <si>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</si>
  <si>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</si>
  <si>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</si>
  <si>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</si>
  <si>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</si>
  <si>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</si>
  <si>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</si>
  <si>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</si>
  <si>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</si>
  <si>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</si>
  <si>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</si>
  <si>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</si>
  <si>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</si>
  <si>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</si>
  <si>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</si>
  <si>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</si>
  <si>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</si>
  <si>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</si>
  <si>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</si>
  <si>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</si>
  <si>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</si>
  <si>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</si>
  <si>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</si>
  <si>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</si>
  <si>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</si>
  <si>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</si>
  <si>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</si>
  <si>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</si>
  <si>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</si>
  <si>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</si>
  <si>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</si>
  <si>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</si>
  <si>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</si>
  <si>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</si>
  <si>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</si>
  <si>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</si>
  <si>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</si>
  <si>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</si>
  <si>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</si>
  <si>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</si>
  <si>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</si>
  <si>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</si>
  <si>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</si>
  <si>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</si>
  <si>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</si>
  <si>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</si>
  <si>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</si>
  <si>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</si>
  <si>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</si>
  <si>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</si>
  <si>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</si>
  <si>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</si>
  <si>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</si>
  <si>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</si>
  <si>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</si>
  <si>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</si>
  <si>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</si>
  <si>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</si>
  <si>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</si>
  <si>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</si>
  <si>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</si>
  <si>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</si>
  <si>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</si>
  <si>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</si>
  <si>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</si>
  <si>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</si>
  <si>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</si>
  <si>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</si>
  <si>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</si>
  <si>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</si>
  <si>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</si>
  <si>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</si>
  <si>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</si>
  <si>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</si>
  <si>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</si>
  <si>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</si>
  <si>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</si>
  <si>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</si>
  <si>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</si>
  <si>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</si>
  <si>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</si>
  <si>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</si>
  <si>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</si>
  <si>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</si>
  <si>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</si>
  <si>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</si>
  <si>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</si>
  <si>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</si>
  <si>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</si>
  <si>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</si>
  <si>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</si>
  <si>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</si>
  <si>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</si>
  <si>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</si>
  <si>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</si>
  <si>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</si>
  <si>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</si>
  <si>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</si>
  <si>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</si>
  <si>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</si>
  <si>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</si>
  <si>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</si>
  <si>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</si>
  <si>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</si>
  <si>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</si>
  <si>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</si>
  <si>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</si>
  <si>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</si>
  <si>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</si>
  <si>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</si>
  <si>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</si>
  <si>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</si>
  <si>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</si>
  <si>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</si>
  <si>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</si>
  <si>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</si>
  <si>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</si>
  <si>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</si>
  <si>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</si>
  <si>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</si>
  <si>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</si>
  <si>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</si>
  <si>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</si>
  <si>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</si>
  <si>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</si>
  <si>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</si>
  <si>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</si>
  <si>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</si>
  <si>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</si>
  <si>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</si>
  <si>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</si>
  <si>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</si>
  <si>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</si>
  <si>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</si>
  <si>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</si>
  <si>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</si>
  <si>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</si>
  <si>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</si>
  <si>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</si>
  <si>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</si>
  <si>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</si>
  <si>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</si>
  <si>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</si>
  <si>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</si>
  <si>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</si>
  <si>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</si>
  <si>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</si>
  <si>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</si>
  <si>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コロナ渦</t>
    <rPh sb="4" eb="5">
      <t>ウズ</t>
    </rPh>
    <phoneticPr fontId="5"/>
  </si>
  <si>
    <t>冬に向かいロシアの感染状況が一気に悪化</t>
    <rPh sb="0" eb="1">
      <t>フユ</t>
    </rPh>
    <rPh sb="2" eb="3">
      <t>ム</t>
    </rPh>
    <rPh sb="9" eb="11">
      <t>カンセン</t>
    </rPh>
    <rPh sb="11" eb="13">
      <t>ジョウキョウ</t>
    </rPh>
    <rPh sb="14" eb="16">
      <t>イッキ</t>
    </rPh>
    <rPh sb="17" eb="19">
      <t>アッカ</t>
    </rPh>
    <phoneticPr fontId="106"/>
  </si>
  <si>
    <t>-</t>
    <phoneticPr fontId="106"/>
  </si>
  <si>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</si>
  <si>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毎週　　ひとつ　　覚えていきましょう</t>
    <phoneticPr fontId="5"/>
  </si>
  <si>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</si>
  <si>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</si>
  <si>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</si>
  <si>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皆様  週刊情報2022-41を配信いたします</t>
    <phoneticPr fontId="5"/>
  </si>
  <si>
    <t>この中学校では前日の１０月２７日まで、銚子市の「絶景の宿 犬吠埼ホテル」に宿泊し、生徒らはホテル内のレストランで食事をしていて、県が施設を調査したところ、当時、調理を担当した、従業員７人のうち、４人からノロウイルスが検出されたということです。</t>
    <phoneticPr fontId="106"/>
  </si>
  <si>
    <t>千葉テレビ放送</t>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</si>
  <si>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</si>
  <si>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</si>
  <si>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</si>
  <si>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</si>
  <si>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</si>
  <si>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 xml:space="preserve"> GⅡ　44週　0例</t>
    <rPh sb="6" eb="7">
      <t>シュウ</t>
    </rPh>
    <phoneticPr fontId="5"/>
  </si>
  <si>
    <t xml:space="preserve"> GⅡ　45週　0例</t>
    <rPh sb="9" eb="10">
      <t>レイ</t>
    </rPh>
    <phoneticPr fontId="5"/>
  </si>
  <si>
    <t>2022/44週</t>
    <phoneticPr fontId="5"/>
  </si>
  <si>
    <t>2022/45週</t>
    <phoneticPr fontId="106"/>
  </si>
  <si>
    <t>今週のニュース（Noroｖｉｒｕｓ）　(11/14-11/20)</t>
    <rPh sb="0" eb="2">
      <t>コンシュウ</t>
    </rPh>
    <phoneticPr fontId="5"/>
  </si>
  <si>
    <t>食中毒情報　(11/14-11/20)</t>
    <rPh sb="0" eb="3">
      <t>ショクチュウドク</t>
    </rPh>
    <rPh sb="3" eb="5">
      <t>ジョウホウ</t>
    </rPh>
    <phoneticPr fontId="5"/>
  </si>
  <si>
    <t>食品リコール・回収情報
(11/14-11/20)</t>
    <rPh sb="0" eb="2">
      <t>ショクヒン</t>
    </rPh>
    <rPh sb="7" eb="9">
      <t>カイシュウ</t>
    </rPh>
    <rPh sb="9" eb="11">
      <t>ジョウホウ</t>
    </rPh>
    <phoneticPr fontId="5"/>
  </si>
  <si>
    <t>食品表示　(11/14-11/20)</t>
    <rPh sb="0" eb="2">
      <t>ショクヒン</t>
    </rPh>
    <rPh sb="2" eb="4">
      <t>ヒョウジ</t>
    </rPh>
    <phoneticPr fontId="5"/>
  </si>
  <si>
    <t>残留農薬　(11/14-11/20)</t>
    <phoneticPr fontId="16"/>
  </si>
  <si>
    <t>新規感染者数　 135</t>
    <rPh sb="0" eb="2">
      <t>シンキ</t>
    </rPh>
    <rPh sb="2" eb="5">
      <t>カンセンシャ</t>
    </rPh>
    <rPh sb="5" eb="6">
      <t>スウ</t>
    </rPh>
    <phoneticPr fontId="5"/>
  </si>
  <si>
    <t>三重県は18日、キッズラボ保育園みその（伊勢市御薗町）で給食を食べた１歳から52歳までの男女11人が下痢や発熱などの症状を訴えたと発表した。伊勢保健所は集団食中毒と断定し、給食を調理していた園内の調理場を同日付で営業禁止処分とした</t>
    <phoneticPr fontId="106"/>
  </si>
  <si>
    <t>伊勢新聞</t>
    <rPh sb="0" eb="4">
      <t>イセシンブン</t>
    </rPh>
    <phoneticPr fontId="106"/>
  </si>
  <si>
    <t>沖縄県衛生薬務課は18日、恩納村の飲食店の弁当を食べた南風原町内の小学校の6年生31人と60代男性1人が嘔吐（おうと）や下痢などの食中毒症状を訴え、うち8人の便からセレウス菌が検出されたと発表した。中部保健所は同日から2日間、この業者を営業停止処分にした。
　県によると、児童らは11月2日、修学旅行で北部地域を訪れて昼食の弁当を食べた後に症状が出た。入院者はおらず、全員が回復している。学校関係者によると、食中毒との関係は不明だが、嘔吐などで児童6人が学校を欠席したという。</t>
    <phoneticPr fontId="16"/>
  </si>
  <si>
    <t>https://nordot.app/966477729134542848?c=768367547562557440</t>
    <phoneticPr fontId="16"/>
  </si>
  <si>
    <t>修学旅行の弁当で… 児童ら32人が食中毒　調理から約6時間半経過</t>
    <phoneticPr fontId="16"/>
  </si>
  <si>
    <t>沖縄タイムス</t>
    <rPh sb="0" eb="2">
      <t>オキナワ</t>
    </rPh>
    <phoneticPr fontId="16"/>
  </si>
  <si>
    <t>伊勢市の保育園で下痢などの症状　業者提供給食原因の食中毒</t>
    <phoneticPr fontId="16"/>
  </si>
  <si>
    <t>伊勢市の保育園で１１月、園児や保育士、合わせて１１人が下痢や発熱などの症状を訴え、保健所が調べたところ、市内の業者が提供した給食が原因の食中毒だと分かりました。県はこの給食業者を１８日付けで営業禁止の処分にしました。
県によりますと、伊勢市の「キッズラボ保育園みその」で、１１月１２日から１３日にかけて、１歳から２歳の園児８人と、保育士３人の合わせて１１人が、下痢や発熱などの症状を訴えたということです。伊勢保健所が調べたところ、複数の園児やこの保育園に給食を提供していた業者の調理担当者の便から、食中毒を引き起こすノロウイルスが検出されたということです。このため、県はこの保育園に提供されていた給食が原因の食中毒だと断定し、給食を提供した伊勢市の給食業者、「ＫＩＤ’Ｓ　ＬＡＢＯ．キャリオン」を１８日から営業禁止処分としました。
いっぽう、症状を訴えた１１人は全員快方に向かっているということです。県によりますと、ノロウイルスによる集団食中毒は今年度初めてで、調理の前やトイレに行ったあとはせっけんで十分に手を洗うことや、風邪のような症状がある場合は調理を行わないことなど、注意を呼びかけています。</t>
    <phoneticPr fontId="16"/>
  </si>
  <si>
    <t>NHK</t>
    <phoneticPr fontId="16"/>
  </si>
  <si>
    <t>伊勢市</t>
    <rPh sb="0" eb="3">
      <t>イセシ</t>
    </rPh>
    <phoneticPr fontId="16"/>
  </si>
  <si>
    <t>沖縄県</t>
    <rPh sb="0" eb="3">
      <t>オキナワケン</t>
    </rPh>
    <phoneticPr fontId="16"/>
  </si>
  <si>
    <t>https://www3.nhk.or.jp/lnews/tsu/20221118/3070009306.html</t>
    <phoneticPr fontId="16"/>
  </si>
  <si>
    <t>サポウイルス集団感染　園児ら３８人、嘔吐や下痢　松戸の保育園</t>
    <phoneticPr fontId="16"/>
  </si>
  <si>
    <t>千葉日報</t>
    <rPh sb="0" eb="4">
      <t>チバニッポウ</t>
    </rPh>
    <phoneticPr fontId="16"/>
  </si>
  <si>
    <t>千葉県は１８日、松戸市内の保育園でサポウイルスによる感染性胃腸炎の集団発生が起きたと発表した。園児３７人と職員１人に嘔吐（おうと）や下痢などの症状が出たが、重症者はいない。県疾病対策課によると、７日に同園から松戸保健所に胃腸炎の症状がある園児が複数人いると連絡があった。発症が確認された園児３７人のうち５人の便を検査し、５人全員分からサポウイルスが検出された。</t>
    <phoneticPr fontId="16"/>
  </si>
  <si>
    <t>千葉県</t>
    <rPh sb="0" eb="3">
      <t>チバケン</t>
    </rPh>
    <phoneticPr fontId="16"/>
  </si>
  <si>
    <t>http://www.chibanippo.co.jp/news/national/999581</t>
    <phoneticPr fontId="16"/>
  </si>
  <si>
    <t>京都新聞</t>
    <rPh sb="0" eb="4">
      <t>キョウトシンブン</t>
    </rPh>
    <phoneticPr fontId="106"/>
  </si>
  <si>
    <t>徳島県</t>
    <rPh sb="0" eb="3">
      <t>トクシマケン</t>
    </rPh>
    <phoneticPr fontId="16"/>
  </si>
  <si>
    <t>ノロウイルスを原因とする食中毒は、毎年、秋から冬にかけて多く発生しています。
ノロウイルスによる食中毒の発生は、「感染性胃腸炎」の多発時期と深い関連性があり、
「感染性胃腸炎」の患者の増加傾向が認められると、その後にノロウイルス食中毒の発
生の増加傾向が認められています。</t>
    <phoneticPr fontId="106"/>
  </si>
  <si>
    <t>神奈川県</t>
    <rPh sb="0" eb="4">
      <t>カナガワケン</t>
    </rPh>
    <phoneticPr fontId="106"/>
  </si>
  <si>
    <t>カインホア省：私立のローカル校で集団食中毒、123人が入院</t>
    <phoneticPr fontId="16"/>
  </si>
  <si>
    <t>南中部地方カインホア省ニャチャン市にあるIschoolニャチャン校で17日、集団食中毒が発生し、同校に通う生徒123人が入院した。同省保健局によると、生徒らは昼食後に、腹痛や吐き気、下痢、発熱などの症状を訴えた。123人の生徒らは、◇カインホア省総合病院、◇12月22日病院、◇ビンメック病院、◇サイゴン・ニャチャン病院にそれぞれ搬送されて治療を受けた。　カインホア省総合病院によると、同病院では、食中毒の疑いがある6～17歳の生徒44人を受け入れた。既に6人は退院し、残りの入院患者も容体は安定しているという。
　2年生の子供を同校に通わせている母親によると、クラスの約40人のうち半数が昼食後に体調不良を訴えたとのこと。なお、この日のメニューは、バインミー、ごはん、野菜、フライドチキンだった。省保健検疫センターは現在、学校から送られてきたサンプルを調査しており、食中毒発生の原因を調べている。　Ischoolは、グエンホアングループ(Nguyen Hoang)が2008年に設立した私立の教育施設。幼稚園～高校の一貫教育を提供し、現在、ベトナム全国の14省・市で展開している。</t>
    <phoneticPr fontId="16"/>
  </si>
  <si>
    <t>ベトナム</t>
    <phoneticPr fontId="16"/>
  </si>
  <si>
    <t>VIETJOベトナムニュース</t>
    <phoneticPr fontId="16"/>
  </si>
  <si>
    <t>https://www.viet-jo.com/news/social/221118144617.html</t>
    <phoneticPr fontId="16"/>
  </si>
  <si>
    <t>有毒植物「クワズイモ」で食中毒か【徳島】</t>
    <phoneticPr fontId="16"/>
  </si>
  <si>
    <t>徳島県は６０代の女性が有毒植物である「クワズイモ」の葉などを食べ食中毒とみられる症状を起こしたと発表しました。葉や茎の部分がサトイモに非常によく似ていて、県は誤って口にしないよう注意を呼び掛けています。徳島県によりますと１１月１４日夕方、美波保健所管内に住む６０代の女性が自宅の庭に生えていた植物を食べられる野菜と思い込み、酢の物にして味見で一口食べましたが、口の中がしびれるなどの症状が出たためすぐに吐き出しました。翌日医療機関を受診したところ、医療機関では症状などから食中毒と判断、美波保健所に連絡しました。
女性は軽症だということです。女性が食べたのは主に観葉植物として流通している「クワズイモ」という植物で、葉や茎がサトイモと非常によく似ています。しかしサトイモと違い、クワズイモは有毒な植物で、口にするとすぐに口の中の痛みや嘔吐、下痢などの中毒症状を発症します。県では確実に食用と判断できない植物は食べたり人にあげたりしないよう注意を呼びかけています。</t>
    <phoneticPr fontId="16"/>
  </si>
  <si>
    <t>https://news.yahoo.co.jp/articles/da93ea610f6a530db2e63d7e48b0ccd7f1051a06</t>
    <phoneticPr fontId="16"/>
  </si>
  <si>
    <t>JRT四国放送</t>
    <phoneticPr fontId="16"/>
  </si>
  <si>
    <t>鳴門市の飲食店で食中毒【徳島】</t>
    <phoneticPr fontId="16"/>
  </si>
  <si>
    <t>食中毒があったのは徳島県鳴門市撫養町の居酒屋「マインド王子」です。県によりますと、１１月６日にこの店で食事をした７人のグループのうち、５人が発熱や腹痛、下痢などの症状を訴えました。１１月１１日に患者が受診した医療機関からの連絡を受け徳島保健所が調査した結果患者３人の便から食中毒の原因物質であるカンピロバクターを検出しました。カンピロバクターによる食中毒は生や加熱が不十分な鶏肉料理で多く発生していて、当日、患者らは鶏白レバーたたきや唐揚げなどを食べたということです。これを受けて徳島保健所は「マインド王子」を１１月１６日から５日間の営業停止処分としました。店は１４日から自主休業しています。</t>
    <phoneticPr fontId="16"/>
  </si>
  <si>
    <t>https://news.yahoo.co.jp/articles/fde04aa0a6ddd62a08c54d7ae4cff51509cdc3ce</t>
    <phoneticPr fontId="16"/>
  </si>
  <si>
    <t>サバの刺身を食べ胃に激痛「アニサキス食中毒」　新潟県の販売店で4尾購入…家族3人で食べ、1人に症状</t>
    <phoneticPr fontId="16"/>
  </si>
  <si>
    <t>長野市保健所は16日、市内でサバの刺身を食べたこによるアニサキスを原因とした食中毒が発生したと発表しました。市保健所によりますと、11月10日午後7時頃、新潟県の販売店で購入したサバ4尾を刺身にして家族3人で食べ、このうち40代の女性1人は11日午前2時頃に激しい胃の痛み、吐き気、発熱の症状があらわれ、この日の午前9時40分頃、市内の病院を受診しました。午後2時頃、医師から市保健所に「腹痛を訴え受診した患者の胃からアニサキスを摘出した」旨の連絡がありました。
市保健所は、患者の症状や医師の届出があったことなどからアニサキスによる家庭での食中毒と断定しました。
この販売店では、漁獲した魚などをそのまま販売していることから、管轄する新潟県はアニサキスによる食中毒の予防を注意喚起するよう指導したということです。アニサキスによる食中毒は、主に海産魚類を生で食べた後、その魚類に寄生するアニサキス属線虫が胃や腸の壁に刺入して引き起ります。海産魚類を生で食べた後、1～36時間（多くは8時間以内）の潜伏期間を経た後、胃や下腹部の激しい痛み、嘔吐などの症状があらわれ、血圧下降、呼吸不全、意識喪失などのアレルギー症状を起こすこともあるということです。</t>
    <phoneticPr fontId="16"/>
  </si>
  <si>
    <t>長野市</t>
    <rPh sb="0" eb="3">
      <t>ナガノシ</t>
    </rPh>
    <phoneticPr fontId="16"/>
  </si>
  <si>
    <t>長野放送</t>
    <phoneticPr fontId="16"/>
  </si>
  <si>
    <t>https://www.fnn.jp/articles/-/445643</t>
    <phoneticPr fontId="16"/>
  </si>
  <si>
    <t>4人が食中毒…ポテトフライ、焼き鳥を食べて　加熱が不十分、カンピロバクター検出　店を営業停止に</t>
    <phoneticPr fontId="16"/>
  </si>
  <si>
    <t>埼玉県は14日までに、10月30日と11月2日に飯能市の飲食店「鶏料理　在」で食事をした4人が下痢、腹痛を訴え、2人の便からカンピロバクターが検出されたと発表した。同店に13～15日、営業停止を命じた。　県食品安全課によると、店の利用者から8日、狭山保健所に通報があった。患者らは10月30日に5人、11月2日に4人のグループで訪れ、レバー、はつ、ぼんじり、砂肝、ねぎまの串焼きや鶏ももの炭火焼き、ポテトフライなどを食べた。その後の保健所などの調査で、加熱不十分な鶏肉が含まれていることが分かった。同店は8日から営業自粛しているという。</t>
    <phoneticPr fontId="16"/>
  </si>
  <si>
    <t>https://nordot.app/965063819897634816?c=724086615123804160</t>
    <phoneticPr fontId="16"/>
  </si>
  <si>
    <t>埼玉新聞社</t>
    <phoneticPr fontId="16"/>
  </si>
  <si>
    <t>埼玉県</t>
    <rPh sb="0" eb="2">
      <t>サイタマケン</t>
    </rPh>
    <phoneticPr fontId="16"/>
  </si>
  <si>
    <t>　↓　職場の先輩は以下のことを理解して　わかり易く　指導しましょう　↓</t>
    <phoneticPr fontId="5"/>
  </si>
  <si>
    <t>※2022年 第45週（11/7～11/13） 現在</t>
    <phoneticPr fontId="5"/>
  </si>
  <si>
    <t>平年並み</t>
    <rPh sb="0" eb="3">
      <t>ヘイネンナ</t>
    </rPh>
    <phoneticPr fontId="106"/>
  </si>
  <si>
    <t>回収＆返金</t>
  </si>
  <si>
    <t>クインビーガーデ...</t>
  </si>
  <si>
    <t>イトーヨーカ堂</t>
  </si>
  <si>
    <t>東晟商事</t>
  </si>
  <si>
    <t>回収</t>
  </si>
  <si>
    <t>味の素冷凍食品</t>
  </si>
  <si>
    <t>山信商店</t>
  </si>
  <si>
    <t>回収＆交換</t>
  </si>
  <si>
    <t>藤澤永正堂</t>
  </si>
  <si>
    <t>回収＆返金/交換</t>
  </si>
  <si>
    <t>御座候</t>
  </si>
  <si>
    <t>デリシア</t>
  </si>
  <si>
    <t>フィード・ワンフ...</t>
  </si>
  <si>
    <t>豚ホルモン(ガツンと辛旨) 一部原材料名表示欠落</t>
  </si>
  <si>
    <t>サミット</t>
  </si>
  <si>
    <t>さわら西京焼の和彩御膳 一部ラベル誤貼付で表示欠落</t>
  </si>
  <si>
    <t>タカノフーズ</t>
  </si>
  <si>
    <t>ファミマルKITCHENひきわり納豆 一部商品で容器破損の可能性</t>
  </si>
  <si>
    <t>元祖おび天本舗</t>
  </si>
  <si>
    <t>おび天詰合せ(真空パック) 一部賞味期限誤印字</t>
  </si>
  <si>
    <t>丹野商店</t>
  </si>
  <si>
    <t>国産豚足の甘煮(醤油味) 一部アレルゲン(小麦,大豆)表示欠落</t>
  </si>
  <si>
    <t>エースワン</t>
  </si>
  <si>
    <t>まぐろ鉄火恵方巻(中巻き) 一部ラップ片混入</t>
  </si>
  <si>
    <t>フジ・リテイリン...</t>
  </si>
  <si>
    <t>出雲地方の別鍋おでん 一部冷蔵品を常温販売</t>
  </si>
  <si>
    <t>オーリン</t>
  </si>
  <si>
    <t>カニクリームコロッケ 一部アレルゲン(カニ)表記欠落</t>
  </si>
  <si>
    <t>けんかま</t>
  </si>
  <si>
    <t>土佐のおでんだね 一部賞味期限誤表示</t>
  </si>
  <si>
    <t>清水物産丸鋒</t>
  </si>
  <si>
    <t>れんこん水煮 一部基準超過の二酸化硫黄検出</t>
  </si>
  <si>
    <t>光洋</t>
  </si>
  <si>
    <t>ブルーベリーベーグル 一部ラベル誤貼付で表示欠落</t>
  </si>
  <si>
    <t>相鉄ローゼン</t>
  </si>
  <si>
    <t>揚げ鶏(中華ねぎソース) 一部ラベル誤貼付で表示欠落</t>
  </si>
  <si>
    <t>国産丸大豆納豆 他 4品目 一部商品で容器破損の可能性</t>
  </si>
  <si>
    <t>イオンリテール</t>
  </si>
  <si>
    <t>白身魚のタルタル南蛮 一部ラベル誤貼付で表示欠落</t>
  </si>
  <si>
    <t>ワイズマート</t>
  </si>
  <si>
    <t>白身魚フライ 一部中身違いで(乳成分)表示欠落</t>
  </si>
  <si>
    <t>ローソンストア1...</t>
  </si>
  <si>
    <t>油淋鶏弁当,スタミナ豚焼肉重 一部冷蔵を常温で配送</t>
  </si>
  <si>
    <t>白十字パーラー</t>
  </si>
  <si>
    <t>チョコローゼ 一部包装不良でカビ発生の恐れ</t>
  </si>
  <si>
    <t>品川店 ケークフリュイ 一部賞味期限誤印字</t>
  </si>
  <si>
    <t>ポテトとベーコンのチーズ焼 一部ラベル誤貼付で表示欠落</t>
  </si>
  <si>
    <t>マーボー豆腐,炒飯丼 一部ラベル誤貼付で表示欠落</t>
  </si>
  <si>
    <t>味の素冷凍食品 ザ★®シュウマイ 一部にトレイ片混入の恐れ</t>
  </si>
  <si>
    <t>若鶏モモミンチ,鶏ムネミンチ 一部消費期限誤表示</t>
  </si>
  <si>
    <t>原了郭の(黒七味,山椒)あられ 一部アレルゲン(小麦)表示欠落</t>
  </si>
  <si>
    <t>書写山麓店 豆紡 一部賞味期限誤印字</t>
  </si>
  <si>
    <t>京丸国産うなぎ長焼き(真空) 一部消費期限誤記載</t>
  </si>
  <si>
    <t>今週の新型コロナ 新規感染者数　世界で287万人(対前週の増減 : 34万人増加)</t>
    <rPh sb="0" eb="2">
      <t>コンシュウ</t>
    </rPh>
    <rPh sb="9" eb="15">
      <t>シンキカンセンシャスウ</t>
    </rPh>
    <rPh sb="23" eb="24">
      <t>ニン</t>
    </rPh>
    <rPh sb="24" eb="25">
      <t>タイ</t>
    </rPh>
    <rPh sb="25" eb="27">
      <t>ゼンシュウ</t>
    </rPh>
    <rPh sb="29" eb="31">
      <t>ゾウゲン</t>
    </rPh>
    <rPh sb="36" eb="38">
      <t>マンニン</t>
    </rPh>
    <rPh sb="38" eb="40">
      <t>ゾウカ</t>
    </rPh>
    <phoneticPr fontId="5"/>
  </si>
  <si>
    <t xml:space="preserve">
世界の新規感染者数: 287万人で感染持続 　世界は第5波が終了し落ち着いている。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3">
      <t>シュウリョウ</t>
    </rPh>
    <rPh sb="34" eb="35">
      <t>オ</t>
    </rPh>
    <rPh sb="36" eb="37">
      <t>ツ</t>
    </rPh>
    <rPh sb="43" eb="46">
      <t>キタハンキュウ</t>
    </rPh>
    <rPh sb="47" eb="48">
      <t>フユ</t>
    </rPh>
    <rPh sb="49" eb="50">
      <t>ム</t>
    </rPh>
    <rPh sb="61" eb="63">
      <t>ドウジ</t>
    </rPh>
    <rPh sb="63" eb="65">
      <t>リュウコウ</t>
    </rPh>
    <rPh sb="66" eb="68">
      <t>ケイカイ</t>
    </rPh>
    <phoneticPr fontId="5"/>
  </si>
  <si>
    <t>Reported 11/20　 7:20 (前週より287万人) 　　世界は感染　第五波は終息中、アジアでは一部拡大傾向</t>
    <rPh sb="22" eb="24">
      <t>ゼンシュウ</t>
    </rPh>
    <rPh sb="23" eb="24">
      <t>シュウ</t>
    </rPh>
    <rPh sb="24" eb="25">
      <t>ゼンシュウ</t>
    </rPh>
    <rPh sb="29" eb="31">
      <t>マンニン</t>
    </rPh>
    <rPh sb="35" eb="37">
      <t>セカイ</t>
    </rPh>
    <rPh sb="38" eb="40">
      <t>カンセン</t>
    </rPh>
    <rPh sb="41" eb="43">
      <t>ダイゴ</t>
    </rPh>
    <rPh sb="43" eb="44">
      <t>ナミ</t>
    </rPh>
    <rPh sb="45" eb="47">
      <t>シュウソク</t>
    </rPh>
    <rPh sb="47" eb="48">
      <t>チュウ</t>
    </rPh>
    <rPh sb="54" eb="56">
      <t>イチブ</t>
    </rPh>
    <rPh sb="56" eb="60">
      <t>カクダイケイコウ</t>
    </rPh>
    <phoneticPr fontId="5"/>
  </si>
  <si>
    <t>2022年第44週（10月31日〜11月6日）</t>
    <phoneticPr fontId="106"/>
  </si>
  <si>
    <t>結核例166</t>
    <phoneticPr fontId="5"/>
  </si>
  <si>
    <t>腸チフス1例 感染地域：ベトナム</t>
    <phoneticPr fontId="106"/>
  </si>
  <si>
    <t xml:space="preserve">腸管出血性大腸菌感染症37例（有症者22例、うちHUS 1例）
感染地域：国内31例、国内・国外不明6例
国内の感染地域：‌千葉県3例、栃木県2例、埼玉県2例、福井県2例、長野県2例、静岡県2例、兵庫県2例、福岡県2例、群馬県1例、岐阜県1例、愛知県1例、滋賀県1例、大阪府1例、奈良県1例、島根県1例、佐賀県1例、沖縄県1例、国内（都道府県不明）5例
</t>
    <phoneticPr fontId="106"/>
  </si>
  <si>
    <t>血清群・毒素型：‌O157 VT2（12例）、O157 VT1・VT2（6例）、O26 VT1（3例）、O111 VT1・VT2（1例）、
O128 VT1・VT2（1例）、O157 VT1（1例）、O8 VT2（1例）、その他・不明（12例）
累積報告数：2,994例（有症者2,035例、うちHUS 47例．死亡3例）</t>
    <phoneticPr fontId="106"/>
  </si>
  <si>
    <t xml:space="preserve">年齢群：‌2歳（1例）、3歳（1例）、9歳（1例）、10代（7例）、20代（10例）、
30代（4例）、40代（5例）、50代（2例）、60代（2例）、70代（2例）、80代（1例）、
90代以上（1例）
</t>
    <phoneticPr fontId="106"/>
  </si>
  <si>
    <t>E型肝炎11例 感染地域（感染源）：‌茨城県2例（レバー/ホルモン1例、
不明1例）、北海道1例（鹿肉）、福島県1例（焼肉）、東京都1例（不明）、
兵庫県1例（不明）、国内（都道府県不明）2例（不明2例）、
ベトナム1例（不明）、国内・国外不明2例（不明2例）
A型肝炎1例 感染地域：国内・国外不明</t>
    <phoneticPr fontId="106"/>
  </si>
  <si>
    <t>レジオネラ症25例（肺炎型23例、無症状病原体保有者2例）
感染地域：‌北海道2例、茨城県2例、東京都2例、愛知県2例、福岡県2例、青森県1例、宮城県1例、群馬県1例、     石川県1例、兵庫県1例、徳島県1例、愛媛県1例、大分県1例、静岡県/愛知県1例、国内・国外不明6例
年齢群：‌10代（1例）、50代（1例）、60代（4例）、70代（8例）、80代（8例）、90代以上（3例）累積報告数：1,908例</t>
    <phoneticPr fontId="106"/>
  </si>
  <si>
    <t>アメーバ赤痢5例（腸管アメーバ症4例、腸管外アメーバ症1例）
感染地域：‌宮城県1例、東京都1例、国内（都道府県不明）1例、国内・国外不明2例
感染経路：性的接触1例（異性間）、不明4例</t>
    <phoneticPr fontId="106"/>
  </si>
  <si>
    <t>ジブリパークの炭酸飲料に異物    健康被害なし、計６千本を回収へ</t>
    <phoneticPr fontId="16"/>
  </si>
  <si>
    <t>愛知県長久手市のジブリパーク内で販売された炭酸飲料の瓶１本に、紙片状の異物が混入していたと運営会社が１８日、発表した。会社によると健康被害は確認されていない。同じ工場で製造された該当ロットの商品を撤去、計６千本を自主回収する。　回収対象は「ジブリの大倉庫」などで今月１０～１８日に販売された炭酸飲料「極ふつうのラムネ」（２００ミリリットル）。１８日に購入者から「未開封の瓶に異物が入っている」と連絡があった。(京都新聞)</t>
    <rPh sb="205" eb="209">
      <t>キョウトシンブン</t>
    </rPh>
    <phoneticPr fontId="16"/>
  </si>
  <si>
    <t>京都市は18日、左京区のフランス料理店「レ・ドゥ・ギャルソン」で食事をした17～78歳の7人が下痢や発熱などの症状を訴え、うち5人からノロウイルスを検出 .</t>
    <phoneticPr fontId="106"/>
  </si>
  <si>
    <t>中部電、賞味期限間近の食品を割安販売</t>
    <phoneticPr fontId="16"/>
  </si>
  <si>
    <t>中部電力 &lt;9502&gt; は18日、賞味期限が近いなどの理由で販売できない食品を消費者が安く購入できるサービス「ツナグテーブル」を開始したと発表した。食品ロス削減を後押しするとともに、廃棄で発生する処理費用低減を目指す</t>
    <phoneticPr fontId="16"/>
  </si>
  <si>
    <t>「コロナを予防・撃退」と表示　サプリメントに景品表示法・食品表示法違反</t>
    <phoneticPr fontId="16"/>
  </si>
  <si>
    <t>新型コロナウイルスに予防効果があるとうたっていたサプリメントの表示には、根拠が認められなかった。サプリメント「免研糖鎖 機能性食品G」などを販売する「免研アソシエイツ協会」は、商品を販売するチラシに「コロナウイルスの猛威を予防・撃退」などと表示していた。しかし、消費者庁は、10の商品の表示に合理的な根拠が認められなかったとして、「免研アソシエイツ協会」に対して景品表示法違反で措置命令を出した。また、容器への表示義務が守られていないとして、免研糖鎖グミゼリーなど6つの商品をめぐり食品表示法違反で行政指導した。景品表示法違反と食品表示法違反が同時に認定されたのは、今回で5例目。
消費者庁によると、免研アソシエイツ協会は「真摯に受け止め、再発防止に努める」とコメントしている。</t>
    <phoneticPr fontId="16"/>
  </si>
  <si>
    <t>１．概要　徳島県は,農林水産省中国四国農政局及び独立行政法人農林水産消費安全技術センターとの合同で実施した食品表示法（以下「法」という。）第８条第２項に基づく立入検査の結果，徳島市内の事業者が，「中国産」である湯通し塩蔵わかめについて，原料原産地名を「鳴門産」と事実と異なる表示をし，少なくとも令和３年１月６日から令和４年２月10日までの間に，6,165kgを県外事業者に販売していた不適正表示事案を確認した。　このため，本日，次の者に対し，法第６条第１項の規定に基づき，指示を行った。
２．指示対象事業者　ヤマニフーズ（徳島県徳島市三軒屋町外17番地の15）
３．違反及び指示の内容　法第４条第１項の規定により定められた食品表示基準第10条第１項第11号の「原料原産地名」の規定に違反するもの。
　このため、徳島県は、対象事業者に対し、次の内容の指示を行った。
（１）　販売する全ての食品について表示の点検を行い，適正な表示に是正すること。
（２）　食品表示基準に定められた遵守事項が遵守されていなかった主な原因の究明，分析を徹底すること。
（３）　食品表示に関する責任の所在を明確にするとともに，食品表示のチェック体制の強化，拡充，その他再発防止対策を実施すること。
（４）　販売している全ての食品について，表示に関する情報が記載された仕入関係資料等の整備，保存に努めること。
（５）　講じた措置について，徳島県知事宛てに報告すること。
４．県の対応
　・国及び各機関との情報共有による県外流通品への迅速かつ適正な対処
　・食品関連事業者に対するコンプライアンスの徹底</t>
    <phoneticPr fontId="16"/>
  </si>
  <si>
    <t>わかめ加工品原材料の原料原産地名の不適正表示に対する食品表示法における措置について　徳島県</t>
    <rPh sb="42" eb="45">
      <t>トクシマケン</t>
    </rPh>
    <phoneticPr fontId="16"/>
  </si>
  <si>
    <t>インボイス、中小に激変緩和措置　負担増で、23年度税制改正　2022/11/17</t>
    <phoneticPr fontId="16"/>
  </si>
  <si>
    <t>　政府、与党が来年10月のインボイス（適格請求書）制度導入で消費税を新たに納めることを選んだ中小事業者に対し、税負担を和らげる激変緩和措置の導入を検討していることが17日、分かった。18日に正式に始動する与党の税制調査会で年末までに詳細を詰め、2023年度税制改正大綱に盛り込む。　インボイスは売り手が買い手に対し、どの品目に何％の税率が適用され、税額はいくらなのかを正確に伝える書類やデータ。食品などを8％、その他を10％とする軽減税率の下で正確に納税額を計算するため、軽減税率とセットで導入が決まった。</t>
    <phoneticPr fontId="16"/>
  </si>
  <si>
    <t>【残留農薬】イタリア産食品からアフラトキシン検出</t>
    <phoneticPr fontId="16"/>
  </si>
  <si>
    <t>イタリアから輸入されたアーモンド、ピスタチオナッツ、ヘーゼルナッツを含むイタリア産食品から、
アフラトキシンが検出されました。食環境衛生研究所では、アフラトキシンに関する検査を行っております。検査をご希望のお客様はぜひご依頼ください！</t>
    <phoneticPr fontId="16"/>
  </si>
  <si>
    <t>https://www.shokukanken.com/news/safety/221117-1415.html</t>
    <phoneticPr fontId="16"/>
  </si>
  <si>
    <t xml:space="preserve">日本産カップ麺がまた不合格 残留農薬の基準値超えで／台湾 - エキサイト </t>
  </si>
  <si>
    <t xml:space="preserve">日本産カップ麺がまた不合格 残留農薬の基準値超えで／台湾 - エキサイト </t>
    <phoneticPr fontId="16"/>
  </si>
  <si>
    <t>（台北中央社）日本から輸入したカップ麺から基準値を超える残留農薬が検出され、台湾の水際検査で不合格となった。衛生福利部（保健省）食品薬物管理署が15日、水際検査での不合格食品の最新のリストを公表した。日本の肉入りインスタントラーメンが水際検査で不合格になったことが公表されるのは今月に入って2度目。
不合格が新たに公表されたのは「ヤマダイ ニュータッチ 凄麺 新潟背脂醤油ラーメン」。かやくからエチレンオキシド0.145mg/kgが検出された。輸入された74.4キロが全て積み戻しまたは廃棄される。今月1日付のリストでは、日本から輸出された「サッポロ一番 ごま味ラーメンどんぶり」から基準値を超えるエチレンオキシドが検出されたことが公表されていた。同署北区管理センターの担当者は、不合格品が半年で3度確認されれば、日本産の肉入りインスタントラーメンに対する検査の割合の引き上げを検討する方針を示した。今回不合格になったカップ麺を輸入した業者については、抜き取り検査の割合を20～50％に引き上げるとしている。</t>
    <phoneticPr fontId="16"/>
  </si>
  <si>
    <t>https://www.excite.co.jp/news/article/Jpcna_CNA_20221116_202211160005/</t>
    <phoneticPr fontId="16"/>
  </si>
  <si>
    <t>高速向流クロマトグラフを用いた残留農薬の精製法　　ネギ中のクロロタロニル（ＴＰＮ）の精製</t>
    <phoneticPr fontId="16"/>
  </si>
  <si>
    <t>【目的】クロロタロニル（以下ＴＰＮ 農薬_殺菌剤ダコニール１０００）はホームセンターで販売されており、広く使用されている。
食品中の残留農薬分析の前処理では、色素を除去するためにグラファイトカーボン（固相カートリッジ）を使用するが、分子構造が平面であるＴＰＮは、色素除去の際、グラファイトカーボンに吸着する為、回収率が極めて悪い。厚労省の通知試験法にも分析法が見当たらない。そこで、高速向流クロマトグラフを用いる簡便な方法で、ＴＰＮを分離できたので報告する。</t>
    <phoneticPr fontId="16"/>
  </si>
  <si>
    <t>file:///C:/Users/Owner/Downloads/%E6%97%A5%E6%9C%AC%E9%A3%9F%E5%93%81%E8%A1%9B%E7%94%9F%E5%AD%A6%E4%BC%9A%E5%8F%A3%E9%A0%AD%E7%99%BA%E8%A1%A8%E8%A6%81%E6%97%A8.pdf</t>
    <phoneticPr fontId="16"/>
  </si>
  <si>
    <t>https://www.jetro.go.jp/biznews/2022/11/3cf002b234f6defa.html</t>
    <phoneticPr fontId="106"/>
  </si>
  <si>
    <t>https://www.nikkei.com/article/DGXZQOGM197PX0Z11C22A0000000/</t>
    <phoneticPr fontId="106"/>
  </si>
  <si>
    <t>https://www.jetro.go.jp/biznews/2022/11/4d12d56b26b1a886.html</t>
    <phoneticPr fontId="106"/>
  </si>
  <si>
    <t>https://www.excite.co.jp/news/article/Jpcna_CNA_20221116_202211160005/</t>
    <phoneticPr fontId="106"/>
  </si>
  <si>
    <t>https://www.thaich.net/news/20221114ba.htm</t>
    <phoneticPr fontId="106"/>
  </si>
  <si>
    <t>https://www.nna.jp/news/2436362</t>
    <phoneticPr fontId="106"/>
  </si>
  <si>
    <t>https://shokuhin.net/65035/2022/11/14/kakou/choumi/</t>
    <phoneticPr fontId="106"/>
  </si>
  <si>
    <t>https://www.nna.jp/news/2436250?media=bn&amp;country=spd&amp;type=4&amp;free=1</t>
    <phoneticPr fontId="106"/>
  </si>
  <si>
    <t>https://www.ehime-np.co.jp/article/prtimes1933</t>
    <phoneticPr fontId="106"/>
  </si>
  <si>
    <t>https://www.jetro.go.jp/biznews/2022/11/361c443e46347df5.html</t>
    <phoneticPr fontId="106"/>
  </si>
  <si>
    <t>https://news.yahoo.co.jp/articles/43fda5146ab5f5b7dbc9ffaa736072f3f190c746</t>
    <phoneticPr fontId="106"/>
  </si>
  <si>
    <t xml:space="preserve">中国最大規模の食品・酒類展示会「糖酒会」が成都市で開催(中国) | ビジネス短信 - ジェトロ </t>
  </si>
  <si>
    <t xml:space="preserve">フィリピン外食大手、海外攻勢 CEO「5年で規模倍増」 - 日本経済新聞 </t>
  </si>
  <si>
    <t xml:space="preserve">「APEC 2022」で各国の代表団が宿泊するバンコクの19のホテル - タイランドハイパーリンクス </t>
  </si>
  <si>
    <t>ミャンマー（MM）・鶏肉価格が８月比で倍増、飼料高騰などで</t>
  </si>
  <si>
    <t>キユーピー 米国展開を加速 テネシーにマヨ・ドレ新工場 - 食品新聞 WEB版（食品新聞社）</t>
  </si>
  <si>
    <t>シンガポール（SG）・静岡県、Ｊパスポートと連携で食品フェア（無料公開）</t>
  </si>
  <si>
    <t xml:space="preserve">保健省、食品ラベル表示や機能性表示など告示案5本の意見公募(タイ) </t>
  </si>
  <si>
    <t xml:space="preserve">カロリーを運動量で表示　食品ラベル見直し、環境対策に効果も（Forbes JAPAN） </t>
  </si>
  <si>
    <t>第106回全国糖酒商品交易会（糖酒会）が11月10～12日に中国・四川省成都市で開催された。当初は3月に開催予定だったが、中国国内の新型コロナウイルス感染拡大により延期となっていた。今回は従来と比べて規模を拡大し、成都世紀城新国際会展中心と中国西部国際博覧城の両展示会場を使用した。総面積は26万平方メートル、出展社数は約5,000社に上った。同交易会は、ワクチン接種回数に対する要求はなかったものの、入場申し込みを行う時点で「3天3検」（注）の結果提出が義務付けられた。さらに、入場する際は24時間以内のPCR検査陰性証明の提示が求められるなど規制が強化された。その結果、入場者数は延べ20万人と、2021年春の32万人や2019年春の40万人と比べて減少した。
ジェトロは、両会場にジャパンパビリオンを出展した。パビリオン出展は2021年10月に天津で開催された第105回糖酒会に続き2回目となる。成都世紀城新国際会展中心では、今回新たに「低アルコール飲料」エリアが設けられた。そこでは日本酒などを取り扱う企業16社が出展し、600種類以上の日本産の酒類をバイヤー向けにPRした。会期中にはバイヤー向けの「日本酒知識普及セミナー」を実施したほか、来場できなかったバイヤー向けにライブ配信を通じて出展商品の紹介を行った。出展企業からは、「新型コロナ感染対策は厳格だったが、来場バイヤーの専門性が高く、中国最大規模の食品・酒類展示会において販路拡大ができた」との声が聞かれた。</t>
    <phoneticPr fontId="106"/>
  </si>
  <si>
    <t>フィリピン外食最大手ジョリビー・フーズが、複数ブランドを活用した海外展開で攻勢に出る。各国に応じた販売戦略やM&amp;A（合併・買収）で世界店舗数を1万店体制と現在より6割増やし、2027年12月期に売上高を倍増させる。傘下の不振企業の立て直しや物価高といった課題を克服し、米マクドナルドなど世界のファストフード大手の背中を追えるかが問われている。「23年度から5年間はフランチャイズ店を含む売上高を前年度比で2ケタ成長させ、規模を現在の2倍にまで拡大する」。ジョリビーのエルネスト・タンマンチョン社長兼最高経営責任者（CEO）は日本経済新聞の取材に応じ、今後の事業拡大策を明らかにした。同社は1975年に創業者で現会長のトニー・タン・カクチョン氏がマニラでアイスクリーム店を開いたことが始まりだ。その後温かい食べ物を提供することに商機を見いだし、現在のファストフード店「ジョリビー」に事業を転換した。フライドチキンを軸にラインアップが豊富で、30カ国以上で展開して20弱のブランドを傘下におく。タンマンチョンCEOはカクチョン会長の弟にあたる。コロナ禍で落ち込んだ業績は回復基調にある。21年12月期の売上高は1535億ペソ（約3800億円）と前の期比19%増加し、最終利益は約60億ペソと2期ぶりに黒字を確保した。3000超の店舗を擁するフィリピンで利益を着実に稼ぎ出す。成長の原動力に位置づけるのは海外事業だ。</t>
    <phoneticPr fontId="106"/>
  </si>
  <si>
    <t>欧州委員会は11月9日、農業に必要な肥料供給不足への対応やEU肥料部門の低炭素化、国際的な食料安全保障を念頭に置いた途上国支援に関する政策文書PDFファイル(外部サイトへ、新しいウィンドウで開きます)を発表した（プレスリリース外部サイトへ、新しいウィンドウで開きます）。EUは窒素質肥料を域外からの輸入に大きく依存しており、ロシアは主要な供給国だった。また、EUでの肥料生産に必要なリン酸塩、炭酸カリウム、天然ガスも輸入に依存しており、特に天然ガス価格の高騰によって、肥料部門は減産に追い込まれ、供給量は減っている。肥料や原材料はEUの対ロシア制裁の対象ではないが、ロシア自身が輸出量を減らしていることや、EUのベラルーシに対する制裁にカリウムなど一部の原材料が含まれることから、ロシアから迂回（うかい）輸入を防止するため、EU側で輸入量を制限している。そのため、化学肥料の価格はロシアのウクライナ侵攻後、通常のおおむね3～5倍まで上昇する事態となっている。
　欧州委は、農業事業者が肥料の購入・使用量を減らすと、農産物の品質のみならず、生産量にも影響が及び、食品がさらに値上がりして家計への影響も増大するとの懸念を示した。そこで、短期的な対策としては、（1）加盟国が、冬にガス需給が逼迫した場合、肥料部門に優先的にガス供給を行うことを認定、（2）国家補助に関する暫定危機対応枠組み（2022年11月1日記事参照）などにより、エネルギー価格高騰の影響を受ける企業や農業事業者への財政的支援の実施といった施策を提案した
　長期的な対策としては、（1）2023年に欧州委が肥料の生産・使用量、価格の監視を行う仕組みを立ち上げ、市場の透明性を確保、（2）肥料生産での化石燃料依存からの脱却やカーボンフットプリント削減を目指すと同時に、土壌にある養分の効率的な活用や、有機質肥料の使用増加によって化学肥料の使用を減少、（3）窒素質肥料の原料のアンモニア生産への利用を促進するため、再生可能エネルギーを使用して作られるグリーン水素や、バイオメタンへのEU加盟国による投資を欧州委が奨励、（4）これまでEUに肥料や原材料を供給してきたロシア、ベラルーシに代わる供給元を確保などを挙げた。（4）に関連し、欧州委は2022年7月に、2024年末まで窒素質肥料の原材料のアンモニアと尿素への輸入関税賦課を一時停止することを提案した。さらに、欧州委は国際的な食料安全保障の強化のため、2024年まで合計約77億ユーロを拠出し、国際的な協力枠組みを通じて、途上国での輸入化学肥料の使用削減や持続可能な農業の推進に貢献するとした。</t>
    <phoneticPr fontId="106"/>
  </si>
  <si>
    <t>台北中央社）日本から輸入したカップ麺から基準値を超える残留農薬が検出され、台湾の水際検査で不合格となった。衛生福利部（保健省）食品薬物管理署が15日、水際検査での不合格食品の最新のリストを公表した。日本の肉入りインスタントラーメンが水際検査で不合格になったことが公表されるのは今月に入って2度目。不合格が新たに公表されたのは「ヤマダイ ニュータッチ 凄麺 新潟背脂醤油ラーメン」。かやくからエチレンオキシド0.145mg/kgが検出された。輸入された74.4キロが全て積み戻しまたは廃棄される。今月1日付のリストでは、日本から輸出された「サッポロ一番 ごま味ラーメンどんぶり」から基準値を超えるエチレンオキシドが検出されたことが公表されていた。</t>
    <phoneticPr fontId="106"/>
  </si>
  <si>
    <r>
      <t xml:space="preserve">タイ外務省は、「APEC 2022」の期間中に各国の要人やその随行員が宿泊するホテルとして、バンコク都内の19軒を選定しました。日本には、「コンラッド バンコク ホテル」が割り当てられました。• 「スコータイ バンコク」：オーストラリア　　• 「サイアム ケンピンスキー」：カナダ
• 「シェラトン グランデ スクンビット」：チリ  パプアニューギニア　　•「マンダリン オリエンタル バンコク」 ：中国
• 「シンドーン ケンピンスキー ホテル」：香港  カンボジア  世界貿易機関  太平洋経済協力会議　•「キンプトン マーライ バンコク」：インドネシア
• 「シャングリラホテル バンコク」：韓国  ロシア  国際通貨基金　　•「コンラッド バンコク ホテル」：日本　
• 「ウォルドーフ アストリア バンコク」：マレーシア　　• 「グランド ハイアット エラワン バンコク」：ブルネイ　
• 「バンヤンツリー バンコク ホテル」：メキシコ　• 「ローズウッド バンコク」：ニュージーランド　• </t>
    </r>
    <r>
      <rPr>
        <sz val="16"/>
        <rFont val="メイリオ"/>
        <family val="3"/>
        <charset val="128"/>
      </rPr>
      <t>「</t>
    </r>
    <r>
      <rPr>
        <b/>
        <sz val="16"/>
        <rFont val="メイリオ"/>
        <family val="3"/>
        <charset val="128"/>
      </rPr>
      <t>オークラ プレステージ バンコク」：ペルー
• 「バンコク マリオット マーキス クィーンズ パーク」：フィリピン　• 「パーク ハイアット バンコク」：シンガポール
•「アナンタラ サイアム バンコク」：アメリカ　　• 「アテネホテル」：ベトナム  台湾　　•「SO ソフィテル バンコク」：フランス
• 「セントレジス バンコク」：サウジアラビア</t>
    </r>
    <phoneticPr fontId="106"/>
  </si>
  <si>
    <t>ミャンマーで鶏肉価格が高騰している。飼料価格の高騰などが影響しているもようで、足元は８月に比べ２倍の水準となっている。14日付国営紙グローバル・ニュー・ライト・オブ・ミャンマーが伝えた。現時点の価格は１ビス（約1.6キログラム）当たり１万1,000～１万4,000チャット（約730～930円）。８月時点では5,900～6,000チャットだった。タイ大手財閥チャロン・ポカパン（ＣＰ）グループが生産する鶏肉は、11月初旬に同8,900～9,500チャットとなり、その後１万3,000～１万4,000チャットまで高騰。地場養鶏業者が生産する鶏肉は１万1,000～１万2,000チャットで販売されている。
最大都市ヤンゴンの南オッカラパ郡区にある鶏肉販売業者は、「仕入れ値が１万1,000チャットまで高騰した。輸送費と利益として1,500～2,000チャット上乗せし販売している」と話した。養鶏業者は、値上げの理由として、飼料とひな鳥の価格高騰と停電を挙げている。養鶏には適切な温度管理が必要だが、停電発生時には発電機を使用して空調機能を維持しなければならず、燃油高騰で負担が増大しているという。飼料価格は、地場通貨チャット安進行の影響で従来の約２倍に高騰している。</t>
    <phoneticPr fontId="106"/>
  </si>
  <si>
    <t>静岡フェアでは、Ｊパスポートのサイトで県産のしいたけやみかん、茶関連商品、日本酒やアイスコーヒー、かつおやまぐろの関連商品などを販売している。Ｊパスポートとオンラインフェアで提携するのは初という。Ｊパスポートは、クーポン配信などで日本食関連の飲食店の店舗集客を行うほか、日本の食材・食品を販売するオンライン・プラットフォーム「Ｊパスポート」を運営。登録者数は44万人に上る。
静岡県東南アジア駐在員事務所はＪパスポートとの提携を通じて、日本食好きの現地の消費者向けに県産品を訴求する。12日に東部の複合施設で開催した直売会では、オンラインで出品されている商品約20種類を取りそろえ、Ｊパスポートの優良顧客を招いて商品を紹介・販売。４回の説明会を実施し、計約70人が参加した。静岡県東南アジア駐在員事務所の竹田敏彦所長は、「静岡はお茶や生しいたけ（原木栽培）などで日本一の生産量を誇る」などと参加者に説明した。</t>
    <phoneticPr fontId="106"/>
  </si>
  <si>
    <t>BEYOND COFFEE ROASTERS(兵庫県神戸市中央区)は人気商品"Sunday's COFFEE SHOCHU"に続くリキュール"Fernet Hunter"の輸入販売を開始します。Fernet Hunterはオーストリア・Brunnwald地方で製造されるボタニカルリキュールです。
BEYOND COFFEE ROASTERS(兵庫県神戸市中央区)は人気商品"Sunday's COFFEE SHOCHU"に続くリキュール"Fernet Hunter"の輸入販売を開始します。Fernet Hunterはオーストリア・Brunnwald地方で製造されるボタニカルリキュールです。Fernet HunterはBrunnwaldの森林で採取できる植物を原材料としています。ビターズの製法に倣ったプロセスで製造され、華やかで個性的なアロマが魅力的なリキュールです。水・アルコール・砂糖・材料となる植物のみで作られており、無添加・無着色のままボトリングされます。(内容量：700ml / アルコール分：29%)
Fernetはイタリア語で薬草を意味し、狩猟シーズンに各材料を採取することからFernet Hunterと名付けられました。</t>
    <phoneticPr fontId="106"/>
  </si>
  <si>
    <t>タイ保健省食品医薬品局（FDA）は食品関連の告示案5本について、意見公募を行っている。いずれも締め切りは11月30日。
（1）包装食品のラベル表示
「包装食品のラベル表示」に関する従来の告示を廃止の上、新たに制定する告示案PDFファイル(外部サイトへ、新しいウィンドウで開きます)について意見公募中外部サイトへ、新しいウィンドウで開きます。経緯と比較表PDFファイル(外部サイトへ、新しいウィンドウで開きます)も示している。
包装食品のラベル表示を巡っては、従来は保健省告示367号「包装食品のラベル表示外部サイトへ、新しいウィンドウで開きます」（英語仮訳PDFファイル(外部サイトへ、新しいウィンドウで開きます)）、383号「包装食品のラベル表示（第2版）外部サイトへ、新しいウィンドウで開きます」、401号「包装食品のラベル表示（第3版）外部サイトへ、新しいウィンドウで開きます（英語仮訳PDFファイル(外部サイトへ、新しいウィンドウで開きます)）」、410号「包装食品のラベル表示（第4版）外部サイトへ、新しいウィンドウで開きます」と4本の告示を定めていたが、現状に即した内容に改め、内容の明確化なども図るため、これらの告示を廃止し、新たな告示を定めるとしている。
（2）栄養表示ラベル
「栄養表示ラベル」に関する従来の告示を廃止の上、新たに制定する告示案PDFファイル(外部サイトへ、新しいウィンドウで開きます)について意見公募中外部サイトへ、新しいウィンドウで開きます。従来の保健省告示182号「栄養表示ラベル外部サイトへ、新しいウィンドウで開きます」（英語仮訳PDFファイル(外部サイトへ、新しいウィンドウで開きます)）、219号「栄養表示ラベル（第2版）外部サイトへ、新しいウィンドウで開きます」（英語仮訳PDFファイル(外部サイトへ、新しいウィンドウで開きます)）、392号「栄養表示ラベル（第3版）外部サイトへ、新しいウィンドウで開きます」（英語仮訳PDFファイル(外部サイトへ、新しいウィンドウで開きます)）を廃止し、新たな告示を定めるとしている。
（3）機能性表示（新規）
「機能性表示」について新たに制定する告示案PDFファイル(外部サイトへ、新しいウィンドウで開きます)について意見公募中外部サイトへ、新しいウィンドウで開きます。
機能性表示については、日本の機能性表示食品の制度も参考に検討を進めており、過去には日本の研究者を招いた勉強会も開催された。FIRN（Food Innovation &amp; Regulation Network）のウェブサイト内にはFFC THAILANDの専用ページ外部サイトへ、新しいウィンドウで開きます（FFC＝Foods with Function Claim：機能性表示食品）を開設しており、機能性表示食品について説明するFFC THAILANDに関する動画外部サイトへ、新しいウィンドウで開きますも公開している（注）。
消費者の間では健康への関心が高まっており、同告示が施行になれば、新たなビジネスチャンスにつながる可能性がある。</t>
    <phoneticPr fontId="106"/>
  </si>
  <si>
    <t>学術誌ベヘイビオラル・パブリック・ポリシー（Behavioural Public Policy）に9月に発表された論文では、人は正しい方向に背中を押されると持続可能な食品を選ぶ傾向にあることが示された。研究チームは、英国の成人1399人を対象にオンラインでアンケート調査を実施。参加者は年齢・性別・民族の面で英国の人口構成を反映する人々が選ばれた。参加者は、食事の宅配注文として、牛肉・鶏肉・ベジタリアンの計3種類のブリトーのうちの一つを選ぶよう求められた。どれも価格やカロリーは同じで、いずれもフェアトレード認証を受けていた。
参加者のうち、対照群となる3分の1はこれだけの情報を基に注文。別の3分の1は、ベジタリアンが「一番人気」だと伝えられた上で注文した。残る3分の1は、それぞれのブリトーが持続可能性の高さで順位付けされている「エコラベル」付きメニューを渡された。（持続可能性は牛肉が最低、鶏肉が中間、ベジタリアンが最高とされた）結果、エコラベルを示された集団ではベジタリアンを選んだ人が84％で、対照群の69％を上回った。メニューの人気度を示された集団では、ベジタリアンよりも鶏肉を選んだ人が多かったものの、牛肉を選んだ人はやはり少なかった。</t>
    <phoneticPr fontId="106"/>
  </si>
  <si>
    <t xml:space="preserve">キユーピーは、米テネシー州に約92億円をかけ調味料の生産拠点を新設する。23年5月から着工し、25年5月の稼働を目指す。新工場はグループ会社であるQ＆Bフーズ（本社・米国カリフォルニア州）の2か所目の生産拠点。家庭用と業務用のマヨネーズ・ドレッシングが最大年間約6万t生産可能となる。サステナブルとコストを両立させるべく、従来比で生産性2倍、環境負荷2分の1軽減が目標。容器の内製化なども行う計画だ。キユーピーは14年から、世界最大のサラダ調味料市場である米国でのマヨネーズ・ドレッシングの販売に注力。味と品質の良さが現地のレストランシェフや消費者から支持されている。拡大する需要と成長性を視野に入れテネシー州への工場建設を決めたが、既存のカリフォルニア工場から距離がある中西部や東部への迅速な商品供給も実現する。
米国内の生産を2拠点体制とすることで、拡大する米国の内食・中食・外食市場への展開を進める考えだ。
</t>
    <phoneticPr fontId="106"/>
  </si>
  <si>
    <t>中國</t>
    <rPh sb="0" eb="2">
      <t>チュウゴク</t>
    </rPh>
    <phoneticPr fontId="106"/>
  </si>
  <si>
    <t>フィリピン</t>
    <phoneticPr fontId="106"/>
  </si>
  <si>
    <t xml:space="preserve">欧州委、肥料の供給不足や価格高騰への対応策提案、有機質肥料の使用を推奨(EU) </t>
    <phoneticPr fontId="106"/>
  </si>
  <si>
    <t>EU</t>
    <phoneticPr fontId="5"/>
  </si>
  <si>
    <t>台湾</t>
    <rPh sb="0" eb="2">
      <t>タイワン</t>
    </rPh>
    <phoneticPr fontId="106"/>
  </si>
  <si>
    <t>タイ</t>
    <phoneticPr fontId="106"/>
  </si>
  <si>
    <t>米国</t>
    <rPh sb="0" eb="2">
      <t>ベイコク</t>
    </rPh>
    <phoneticPr fontId="106"/>
  </si>
  <si>
    <t>シンガポール</t>
    <phoneticPr fontId="106"/>
  </si>
  <si>
    <t>BEYOND COFFEE ROASTERSが香港発・オーストリア産のボタニカルリキュール『Fernet Hunter ..</t>
    <phoneticPr fontId="106"/>
  </si>
  <si>
    <t>オーストリア</t>
    <phoneticPr fontId="106"/>
  </si>
  <si>
    <t>英国</t>
    <rPh sb="0" eb="2">
      <t>エイコク</t>
    </rPh>
    <phoneticPr fontId="106"/>
  </si>
  <si>
    <t>今週のお題( 新型コロナウイルスとの付き合い方)</t>
    <rPh sb="7" eb="9">
      <t>シンガタ</t>
    </rPh>
    <rPh sb="18" eb="19">
      <t>ツ</t>
    </rPh>
    <rPh sb="20" eb="21">
      <t>ア</t>
    </rPh>
    <rPh sb="22" eb="23">
      <t>カタ</t>
    </rPh>
    <phoneticPr fontId="5"/>
  </si>
  <si>
    <t>これから冬がやってきます。冬は風邪のはやる季節です。</t>
    <rPh sb="4" eb="5">
      <t>フユ</t>
    </rPh>
    <rPh sb="13" eb="14">
      <t>フユ</t>
    </rPh>
    <rPh sb="15" eb="17">
      <t>カゼ</t>
    </rPh>
    <rPh sb="21" eb="23">
      <t>キセツ</t>
    </rPh>
    <phoneticPr fontId="5"/>
  </si>
  <si>
    <t>風邪がはやる原因としては、低温、低湿度(乾燥)、狭い空間に長時間密集すること。</t>
    <rPh sb="0" eb="2">
      <t>カゼ</t>
    </rPh>
    <rPh sb="6" eb="8">
      <t>ゲンイン</t>
    </rPh>
    <rPh sb="13" eb="15">
      <t>テイオン</t>
    </rPh>
    <rPh sb="16" eb="19">
      <t>テイシツド</t>
    </rPh>
    <rPh sb="20" eb="22">
      <t>カンソウ</t>
    </rPh>
    <rPh sb="24" eb="25">
      <t>セマ</t>
    </rPh>
    <rPh sb="26" eb="28">
      <t>クウカン</t>
    </rPh>
    <rPh sb="29" eb="32">
      <t>チョウジカン</t>
    </rPh>
    <rPh sb="32" eb="34">
      <t>ミッシュウ</t>
    </rPh>
    <phoneticPr fontId="5"/>
  </si>
  <si>
    <t>今年は、新型コロナウイルスが2年近く流行し、市中のインフルエンザやノロウイルスへの抗体が、ほとんど消失しています。このため相当な流行が心配されます。</t>
    <rPh sb="0" eb="2">
      <t>コトシ</t>
    </rPh>
    <rPh sb="4" eb="6">
      <t>シンガタ</t>
    </rPh>
    <rPh sb="15" eb="16">
      <t>ネン</t>
    </rPh>
    <rPh sb="16" eb="17">
      <t>チカ</t>
    </rPh>
    <rPh sb="18" eb="20">
      <t>リュウコウ</t>
    </rPh>
    <rPh sb="22" eb="24">
      <t>シチュウ</t>
    </rPh>
    <rPh sb="41" eb="43">
      <t>コウタイ</t>
    </rPh>
    <rPh sb="49" eb="51">
      <t>ショウシツ</t>
    </rPh>
    <rPh sb="61" eb="63">
      <t>ソウトウ</t>
    </rPh>
    <rPh sb="64" eb="66">
      <t>リュウコウ</t>
    </rPh>
    <rPh sb="67" eb="69">
      <t>シンパイ</t>
    </rPh>
    <phoneticPr fontId="106"/>
  </si>
  <si>
    <r>
      <rPr>
        <b/>
        <sz val="14"/>
        <rFont val="HGｺﾞｼｯｸE"/>
        <family val="3"/>
        <charset val="128"/>
      </rPr>
      <t xml:space="preserve">風邪の原因とされるウイルスは200種類以上あります。
　第一位　ライノウイルス　40-50%
　第二位　インフルエンザ25-30%　
</t>
    </r>
    <r>
      <rPr>
        <b/>
        <sz val="14"/>
        <color rgb="FFFF0000"/>
        <rFont val="HGｺﾞｼｯｸE"/>
        <family val="3"/>
        <charset val="128"/>
      </rPr>
      <t>　</t>
    </r>
    <r>
      <rPr>
        <b/>
        <u/>
        <sz val="14"/>
        <color rgb="FFFF0000"/>
        <rFont val="HGｺﾞｼｯｸE"/>
        <family val="3"/>
        <charset val="128"/>
      </rPr>
      <t>第三位　コロナウイルス10-15%</t>
    </r>
    <r>
      <rPr>
        <b/>
        <sz val="14"/>
        <rFont val="HGｺﾞｼｯｸE"/>
        <family val="3"/>
        <charset val="128"/>
      </rPr>
      <t xml:space="preserve">
　第四位　アデノウイルス 5-10%</t>
    </r>
    <r>
      <rPr>
        <b/>
        <sz val="14"/>
        <rFont val="ＭＳ Ｐゴシック"/>
        <family val="3"/>
        <charset val="128"/>
      </rPr>
      <t xml:space="preserve">
 　</t>
    </r>
    <r>
      <rPr>
        <b/>
        <sz val="14"/>
        <rFont val="HGｺﾞｼｯｸE"/>
        <family val="3"/>
        <charset val="128"/>
      </rPr>
      <t>第五位　その他</t>
    </r>
    <r>
      <rPr>
        <b/>
        <sz val="14"/>
        <rFont val="ＭＳ Ｐゴシック"/>
        <family val="3"/>
        <charset val="128"/>
      </rPr>
      <t xml:space="preserve">
</t>
    </r>
    <r>
      <rPr>
        <b/>
        <sz val="14"/>
        <rFont val="游ゴシック"/>
        <family val="3"/>
        <charset val="128"/>
      </rPr>
      <t>　2014年の小児科の資料です。以前からコロナウイルスは、風邪の原因として、特に冬には流行していたのです。2020年以降外出制限や核施設への入館時にアルコール消毒していたのは、コロナウイルスでも新型といわれた種類でした。</t>
    </r>
    <rPh sb="0" eb="2">
      <t>カゼ</t>
    </rPh>
    <rPh sb="3" eb="5">
      <t>ゲンイン</t>
    </rPh>
    <rPh sb="17" eb="19">
      <t>シュルイ</t>
    </rPh>
    <rPh sb="19" eb="21">
      <t>イジョウ</t>
    </rPh>
    <rPh sb="28" eb="31">
      <t>ダイイチイ</t>
    </rPh>
    <rPh sb="48" eb="51">
      <t>ダイニイ</t>
    </rPh>
    <rPh sb="68" eb="71">
      <t>ダイサンイ</t>
    </rPh>
    <rPh sb="87" eb="90">
      <t>ダイヨンイ</t>
    </rPh>
    <rPh sb="107" eb="110">
      <t>ダイゴイ</t>
    </rPh>
    <rPh sb="113" eb="114">
      <t>タ</t>
    </rPh>
    <rPh sb="120" eb="121">
      <t>ネン</t>
    </rPh>
    <rPh sb="122" eb="125">
      <t>ショウニカ</t>
    </rPh>
    <rPh sb="126" eb="128">
      <t>シリョウ</t>
    </rPh>
    <rPh sb="131" eb="133">
      <t>イゼン</t>
    </rPh>
    <rPh sb="144" eb="146">
      <t>カゼ</t>
    </rPh>
    <rPh sb="147" eb="149">
      <t>ゲンイン</t>
    </rPh>
    <rPh sb="153" eb="154">
      <t>トク</t>
    </rPh>
    <rPh sb="155" eb="156">
      <t>フユ</t>
    </rPh>
    <rPh sb="158" eb="160">
      <t>リュウコウ</t>
    </rPh>
    <rPh sb="172" eb="173">
      <t>ネン</t>
    </rPh>
    <rPh sb="173" eb="175">
      <t>イコウ</t>
    </rPh>
    <rPh sb="175" eb="179">
      <t>ガイシュツセイゲン</t>
    </rPh>
    <rPh sb="180" eb="183">
      <t>カクシセツ</t>
    </rPh>
    <rPh sb="185" eb="188">
      <t>ニュウカンジ</t>
    </rPh>
    <rPh sb="194" eb="196">
      <t>ショウドク</t>
    </rPh>
    <rPh sb="212" eb="214">
      <t>シンガタ</t>
    </rPh>
    <rPh sb="219" eb="221">
      <t>シュルイ</t>
    </rPh>
    <phoneticPr fontId="5"/>
  </si>
  <si>
    <r>
      <rPr>
        <b/>
        <u/>
        <sz val="12"/>
        <color rgb="FFFFFFFF"/>
        <rFont val="ＭＳ Ｐゴシック"/>
        <family val="3"/>
        <charset val="128"/>
      </rPr>
      <t>現在　新型コロナウイルスは感染症法の２類相当で様々な規制対象になっています</t>
    </r>
    <r>
      <rPr>
        <b/>
        <sz val="12"/>
        <color indexed="9"/>
        <rFont val="ＭＳ Ｐゴシック"/>
        <family val="3"/>
        <charset val="128"/>
      </rPr>
      <t>。感染者は届出と行動規制(就学、就労の禁止)陰性化するまではほぼ自由な行動は制限されます。手洗いの徹底、マスク、検温、密な場所での長時間な会話もいけませんし、定期的な空気の入れ替えも大切です。
しかし、最近では経済活動も考慮し、外国人旅行者の無制限受入も始まっています。この結果　世界的には第5波で落ち着いていますが、日本では第8波が始まっています。7日間新規感染者数で、今週日本は世界一になっています。
何故　感染症法の扱いは変わらないのでしょうか、一つには急激な法律的応変が市民の感情に違和感を与え、政治不信が高まることへの心配があります。政権に関わるナイーブな問題だからです。日本人は感染症に敏感です。
しかし、実態は第5類のインフルエンザ相当にすることが適切な扱いです。
ただし、人により重症化することも事実なので、これまで通り　手洗い、アルコール、冬はマスクで必要以上に体を冷やさないことが
予防の対策です。　　インフルエンザワクチンと同時にコロナウイルスワクチンも打つと良いでしょうね。安全で安価なワクチンを求めます。</t>
    </r>
    <rPh sb="164" eb="165">
      <t>ハジ</t>
    </rPh>
    <rPh sb="223" eb="225">
      <t>コンシュウ</t>
    </rPh>
    <rPh sb="329" eb="332">
      <t>ニホンジン</t>
    </rPh>
    <rPh sb="333" eb="336">
      <t>カンセンショウ</t>
    </rPh>
    <rPh sb="337" eb="339">
      <t>ビンカン</t>
    </rPh>
    <rPh sb="369" eb="371">
      <t>テキセツ</t>
    </rPh>
    <rPh sb="372" eb="373">
      <t>アツカ</t>
    </rPh>
    <rPh sb="382" eb="383">
      <t>ヒト</t>
    </rPh>
    <rPh sb="487" eb="489">
      <t>アンゼン</t>
    </rPh>
    <rPh sb="490" eb="492">
      <t>アンカ</t>
    </rPh>
    <rPh sb="498" eb="499">
      <t>モト</t>
    </rPh>
    <phoneticPr fontId="106"/>
  </si>
  <si>
    <r>
      <t>大好評　</t>
    </r>
    <r>
      <rPr>
        <u/>
        <sz val="20"/>
        <color theme="3"/>
        <rFont val="AR明朝体U"/>
        <family val="1"/>
        <charset val="128"/>
      </rPr>
      <t>うちのわんちゃん</t>
    </r>
    <r>
      <rPr>
        <sz val="20"/>
        <color theme="3"/>
        <rFont val="AR明朝体U"/>
        <family val="1"/>
        <charset val="128"/>
      </rPr>
      <t>にも　一つ用意します</t>
    </r>
    <rPh sb="0" eb="3">
      <t>ダイコウヒョウ</t>
    </rPh>
    <rPh sb="15" eb="16">
      <t>ヒト</t>
    </rPh>
    <rPh sb="17" eb="19">
      <t>ヨウイ</t>
    </rPh>
    <phoneticPr fontId="106"/>
  </si>
  <si>
    <t>海外情報　(11/14-11/20)</t>
    <rPh sb="0" eb="2">
      <t>カイガイ</t>
    </rPh>
    <rPh sb="2" eb="4">
      <t>ジョウホウ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</si>
</sst>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3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3"/>
      <name val="游ゴシック"/>
      <family val="2"/>
      <charset val="128"/>
    </font>
    <font>
      <b/>
      <sz val="16"/>
      <name val="メイリオ"/>
      <family val="3"/>
      <charset val="128"/>
    </font>
    <font>
      <b/>
      <sz val="20"/>
      <color rgb="FF000000"/>
      <name val="ＭＳ Ｐゴシック"/>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sz val="13"/>
      <color theme="0"/>
      <name val="ＭＳ Ｐゴシック"/>
      <family val="3"/>
      <charset val="128"/>
      <scheme val="minor"/>
    </font>
    <font>
      <b/>
      <sz val="13"/>
      <color theme="0"/>
      <name val="Arial"/>
      <family val="2"/>
    </font>
    <font>
      <b/>
      <sz val="13"/>
      <color theme="0"/>
      <name val="9,776"/>
    </font>
    <font>
      <sz val="20"/>
      <color indexed="9"/>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15"/>
      <color theme="1"/>
      <name val="メイリオ"/>
      <family val="3"/>
      <charset val="128"/>
    </font>
    <font>
      <b/>
      <sz val="8"/>
      <color indexed="10"/>
      <name val="ＭＳ Ｐゴシック"/>
      <family val="3"/>
      <charset val="128"/>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b/>
      <sz val="14"/>
      <color indexed="53"/>
      <name val="ＭＳ Ｐゴシック"/>
      <family val="3"/>
      <charset val="128"/>
    </font>
    <font>
      <b/>
      <sz val="16"/>
      <color indexed="9"/>
      <name val="ＭＳ Ｐゴシック"/>
      <family val="3"/>
      <charset val="128"/>
    </font>
    <font>
      <b/>
      <sz val="16"/>
      <color indexed="13"/>
      <name val="ＭＳ Ｐゴシック"/>
      <family val="3"/>
      <charset val="128"/>
    </font>
    <font>
      <b/>
      <sz val="14"/>
      <color indexed="51"/>
      <name val="ＭＳ Ｐゴシック"/>
      <family val="3"/>
      <charset val="128"/>
    </font>
    <font>
      <b/>
      <sz val="10"/>
      <color indexed="9"/>
      <name val="ＭＳ Ｐゴシック"/>
      <family val="3"/>
      <charset val="128"/>
    </font>
    <font>
      <b/>
      <sz val="12"/>
      <color theme="9" tint="0.79998168889431442"/>
      <name val="ＭＳ Ｐゴシック"/>
      <family val="3"/>
      <charset val="128"/>
    </font>
    <font>
      <sz val="11"/>
      <color theme="9" tint="0.79998168889431442"/>
      <name val="ＭＳ Ｐゴシック"/>
      <family val="3"/>
      <charset val="128"/>
      <scheme val="minor"/>
    </font>
    <font>
      <b/>
      <sz val="16"/>
      <color theme="1"/>
      <name val="メイリオ"/>
      <family val="3"/>
      <charset val="128"/>
    </font>
    <font>
      <sz val="16"/>
      <name val="メイリオ"/>
      <family val="3"/>
      <charset val="128"/>
    </font>
    <font>
      <b/>
      <sz val="14"/>
      <name val="游ゴシック"/>
      <family val="3"/>
      <charset val="128"/>
    </font>
    <font>
      <b/>
      <sz val="14"/>
      <name val="HGｺﾞｼｯｸE"/>
      <family val="3"/>
      <charset val="128"/>
    </font>
    <font>
      <b/>
      <u/>
      <sz val="14"/>
      <color rgb="FFFF0000"/>
      <name val="HGｺﾞｼｯｸE"/>
      <family val="3"/>
      <charset val="128"/>
    </font>
    <font>
      <b/>
      <sz val="14"/>
      <color rgb="FFFF0000"/>
      <name val="HGｺﾞｼｯｸE"/>
      <family val="3"/>
      <charset val="128"/>
    </font>
    <font>
      <b/>
      <u/>
      <sz val="12"/>
      <color rgb="FFFFFFFF"/>
      <name val="ＭＳ Ｐゴシック"/>
      <family val="3"/>
      <charset val="128"/>
    </font>
    <font>
      <u/>
      <sz val="20"/>
      <color theme="3"/>
      <name val="AR明朝体U"/>
      <family val="1"/>
      <charset val="128"/>
    </font>
  </fonts>
  <fills count="5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7BB2F5"/>
        <bgColor indexed="64"/>
      </patternFill>
    </fill>
    <fill>
      <patternFill patternType="solid">
        <fgColor indexed="12"/>
        <bgColor indexed="64"/>
      </patternFill>
    </fill>
    <fill>
      <patternFill patternType="solid">
        <fgColor rgb="FFFFCC99"/>
        <bgColor indexed="64"/>
      </patternFill>
    </fill>
    <fill>
      <patternFill patternType="solid">
        <fgColor theme="3" tint="-0.249977111117893"/>
        <bgColor indexed="64"/>
      </patternFill>
    </fill>
    <fill>
      <patternFill patternType="solid">
        <fgColor rgb="FF92D050"/>
        <bgColor indexed="64"/>
      </patternFill>
    </fill>
    <fill>
      <patternFill patternType="solid">
        <fgColor rgb="FF6DDDF7"/>
        <bgColor indexed="64"/>
      </patternFill>
    </fill>
    <fill>
      <patternFill patternType="solid">
        <fgColor theme="5" tint="0.59999389629810485"/>
        <bgColor indexed="64"/>
      </patternFill>
    </fill>
  </fills>
  <borders count="22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style="thin">
        <color indexed="12"/>
      </bottom>
      <diagonal/>
    </border>
    <border>
      <left style="medium">
        <color indexed="12"/>
      </left>
      <right style="medium">
        <color indexed="12"/>
      </right>
      <top style="thin">
        <color indexed="12"/>
      </top>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70" fillId="0" borderId="0"/>
    <xf numFmtId="0" fontId="171" fillId="0" borderId="0" applyNumberFormat="0" applyFill="0" applyBorder="0" applyAlignment="0" applyProtection="0"/>
    <xf numFmtId="0" fontId="170" fillId="0" borderId="0"/>
  </cellStyleXfs>
  <cellXfs count="870">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3" xfId="2" applyFont="1" applyFill="1" applyBorder="1" applyAlignment="1">
      <alignment horizontal="center" vertical="center"/>
    </xf>
    <xf numFmtId="14" fontId="10" fillId="2" borderId="34" xfId="2" applyNumberFormat="1" applyFont="1" applyFill="1" applyBorder="1" applyAlignment="1">
      <alignment horizontal="center" vertical="center"/>
    </xf>
    <xf numFmtId="0" fontId="6" fillId="6" borderId="0" xfId="2" applyFill="1" applyAlignment="1">
      <alignment vertical="center" wrapText="1"/>
    </xf>
    <xf numFmtId="0" fontId="15" fillId="6" borderId="36" xfId="2" applyFont="1" applyFill="1" applyBorder="1" applyAlignment="1">
      <alignment vertical="center" wrapText="1"/>
    </xf>
    <xf numFmtId="0" fontId="6" fillId="6" borderId="37" xfId="2" applyFill="1" applyBorder="1" applyAlignment="1">
      <alignment vertical="center" wrapText="1"/>
    </xf>
    <xf numFmtId="0" fontId="6" fillId="6" borderId="38"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4" xfId="17" applyFont="1" applyFill="1" applyBorder="1" applyAlignment="1">
      <alignment horizontal="left" vertical="center"/>
    </xf>
    <xf numFmtId="0" fontId="34" fillId="10" borderId="45" xfId="17" applyFont="1" applyFill="1" applyBorder="1" applyAlignment="1">
      <alignment horizontal="center" vertical="center"/>
    </xf>
    <xf numFmtId="0" fontId="34" fillId="10" borderId="45" xfId="2" applyFont="1" applyFill="1" applyBorder="1" applyAlignment="1">
      <alignment horizontal="center" vertical="center"/>
    </xf>
    <xf numFmtId="0" fontId="35" fillId="10" borderId="45" xfId="2" applyFont="1" applyFill="1" applyBorder="1" applyAlignment="1">
      <alignment horizontal="center" vertical="center"/>
    </xf>
    <xf numFmtId="0" fontId="35" fillId="10" borderId="46"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48"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7" xfId="1" applyFill="1" applyBorder="1" applyAlignment="1" applyProtection="1">
      <alignment vertical="center"/>
    </xf>
    <xf numFmtId="0" fontId="1" fillId="11" borderId="48"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48"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4" xfId="17" applyFont="1" applyFill="1" applyBorder="1" applyAlignment="1">
      <alignment horizontal="center" vertical="center"/>
    </xf>
    <xf numFmtId="0" fontId="57"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14" fillId="3" borderId="57" xfId="17" applyFont="1" applyFill="1" applyBorder="1" applyAlignment="1">
      <alignment horizontal="center" vertical="center" wrapText="1"/>
    </xf>
    <xf numFmtId="0" fontId="59" fillId="3" borderId="57" xfId="17" applyFont="1" applyFill="1" applyBorder="1" applyAlignment="1">
      <alignment horizontal="center" vertical="center" wrapText="1"/>
    </xf>
    <xf numFmtId="0" fontId="7" fillId="3" borderId="58" xfId="17" applyFont="1" applyFill="1" applyBorder="1" applyAlignment="1">
      <alignment horizontal="center" vertical="center" wrapText="1"/>
    </xf>
    <xf numFmtId="0" fontId="7" fillId="3" borderId="35" xfId="17" applyFont="1" applyFill="1" applyBorder="1" applyAlignment="1">
      <alignment horizontal="center" vertical="center" wrapText="1"/>
    </xf>
    <xf numFmtId="176" fontId="60" fillId="3" borderId="41" xfId="17" applyNumberFormat="1" applyFont="1" applyFill="1" applyBorder="1" applyAlignment="1">
      <alignment horizontal="center" vertical="center" wrapText="1"/>
    </xf>
    <xf numFmtId="0" fontId="60" fillId="3" borderId="41"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59" xfId="17" applyNumberFormat="1" applyFont="1" applyFill="1" applyBorder="1" applyAlignment="1">
      <alignment horizontal="center" vertical="center" wrapText="1"/>
    </xf>
    <xf numFmtId="0" fontId="60" fillId="14" borderId="59" xfId="17" applyFont="1" applyFill="1" applyBorder="1" applyAlignment="1">
      <alignment horizontal="left" vertical="center" wrapText="1"/>
    </xf>
    <xf numFmtId="0" fontId="64" fillId="15" borderId="60" xfId="17" applyFont="1" applyFill="1" applyBorder="1" applyAlignment="1">
      <alignment horizontal="center" vertical="center" wrapText="1"/>
    </xf>
    <xf numFmtId="176" fontId="62" fillId="15" borderId="60" xfId="17" applyNumberFormat="1" applyFont="1" applyFill="1" applyBorder="1" applyAlignment="1">
      <alignment horizontal="center" vertical="center" wrapText="1"/>
    </xf>
    <xf numFmtId="181" fontId="64" fillId="11" borderId="60" xfId="0" applyNumberFormat="1" applyFont="1" applyFill="1" applyBorder="1" applyAlignment="1">
      <alignment horizontal="center" vertical="center"/>
    </xf>
    <xf numFmtId="0" fontId="64" fillId="15" borderId="61" xfId="17" applyFont="1" applyFill="1" applyBorder="1" applyAlignment="1">
      <alignment horizontal="center" vertical="center" wrapText="1"/>
    </xf>
    <xf numFmtId="182" fontId="66" fillId="15" borderId="62" xfId="17" applyNumberFormat="1" applyFont="1" applyFill="1" applyBorder="1" applyAlignment="1">
      <alignment horizontal="center" vertical="center" wrapText="1"/>
    </xf>
    <xf numFmtId="0" fontId="7"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4" fillId="3" borderId="37" xfId="17" applyFont="1" applyFill="1" applyBorder="1" applyAlignment="1">
      <alignment horizontal="center" vertical="center" wrapText="1"/>
    </xf>
    <xf numFmtId="0" fontId="59"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4" xfId="2" applyFill="1" applyBorder="1" applyAlignment="1">
      <alignment vertical="top" wrapText="1"/>
    </xf>
    <xf numFmtId="0" fontId="6" fillId="2" borderId="65" xfId="2" applyFill="1" applyBorder="1" applyAlignment="1">
      <alignment vertical="top" wrapText="1"/>
    </xf>
    <xf numFmtId="0" fontId="1" fillId="2" borderId="66" xfId="2" applyFont="1" applyFill="1" applyBorder="1" applyAlignment="1">
      <alignment vertical="top" wrapText="1"/>
    </xf>
    <xf numFmtId="0" fontId="1" fillId="2" borderId="64" xfId="2" applyFont="1" applyFill="1" applyBorder="1" applyAlignment="1">
      <alignment vertical="top" wrapText="1"/>
    </xf>
    <xf numFmtId="0" fontId="1" fillId="2" borderId="63" xfId="2" applyFont="1" applyFill="1" applyBorder="1" applyAlignment="1">
      <alignment vertical="top" wrapText="1"/>
    </xf>
    <xf numFmtId="0" fontId="6" fillId="3" borderId="14" xfId="2" applyFill="1" applyBorder="1">
      <alignment vertical="center"/>
    </xf>
    <xf numFmtId="0" fontId="1" fillId="3" borderId="67" xfId="2" applyFont="1" applyFill="1" applyBorder="1" applyAlignment="1">
      <alignment vertical="top" wrapText="1"/>
    </xf>
    <xf numFmtId="0" fontId="6" fillId="17" borderId="14" xfId="2" applyFill="1" applyBorder="1">
      <alignment vertical="center"/>
    </xf>
    <xf numFmtId="0" fontId="0" fillId="0" borderId="69" xfId="0" applyBorder="1">
      <alignment vertical="center"/>
    </xf>
    <xf numFmtId="0" fontId="15" fillId="0" borderId="69" xfId="0" applyFont="1" applyBorder="1">
      <alignment vertical="center"/>
    </xf>
    <xf numFmtId="0" fontId="0" fillId="0" borderId="70" xfId="0" applyBorder="1">
      <alignment vertical="center"/>
    </xf>
    <xf numFmtId="0" fontId="0" fillId="0" borderId="50"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5" xfId="2" applyBorder="1" applyAlignment="1">
      <alignment horizontal="center" vertical="center" wrapText="1"/>
    </xf>
    <xf numFmtId="0" fontId="6" fillId="7" borderId="105"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69"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6" xfId="2" applyFont="1" applyFill="1" applyBorder="1" applyAlignment="1">
      <alignment vertical="top" wrapText="1"/>
    </xf>
    <xf numFmtId="0" fontId="79" fillId="0" borderId="0" xfId="0" applyFont="1" applyAlignment="1">
      <alignment horizontal="justify" vertical="center"/>
    </xf>
    <xf numFmtId="0" fontId="82" fillId="0" borderId="58" xfId="0" applyFont="1" applyBorder="1" applyAlignment="1">
      <alignment horizontal="justify" vertical="center" wrapText="1"/>
    </xf>
    <xf numFmtId="0" fontId="82" fillId="0" borderId="38" xfId="0" applyFont="1" applyBorder="1" applyAlignment="1">
      <alignment horizontal="justify" vertical="center" wrapText="1"/>
    </xf>
    <xf numFmtId="0" fontId="79" fillId="0" borderId="111" xfId="0" applyFont="1" applyBorder="1" applyAlignment="1">
      <alignment horizontal="center" vertical="center" wrapText="1"/>
    </xf>
    <xf numFmtId="0" fontId="79" fillId="0" borderId="38" xfId="0" applyFont="1" applyBorder="1" applyAlignment="1">
      <alignment horizontal="center" vertical="center" wrapText="1"/>
    </xf>
    <xf numFmtId="0" fontId="79" fillId="30" borderId="38" xfId="0" applyFont="1" applyFill="1" applyBorder="1" applyAlignment="1">
      <alignment horizontal="justify" vertical="center" wrapText="1"/>
    </xf>
    <xf numFmtId="0" fontId="79" fillId="0" borderId="38" xfId="0" applyFont="1" applyBorder="1" applyAlignment="1">
      <alignment horizontal="justify" vertical="center" wrapText="1"/>
    </xf>
    <xf numFmtId="0" fontId="7" fillId="31" borderId="57"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1" xfId="0" applyFont="1" applyFill="1" applyBorder="1" applyAlignment="1">
      <alignment horizontal="center" vertical="center" wrapText="1"/>
    </xf>
    <xf numFmtId="0" fontId="79" fillId="26" borderId="38" xfId="0" applyFont="1" applyFill="1" applyBorder="1" applyAlignment="1">
      <alignment horizontal="center" vertical="center" wrapText="1"/>
    </xf>
    <xf numFmtId="0" fontId="79" fillId="26" borderId="38"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1" xfId="0" applyFont="1" applyFill="1" applyBorder="1" applyAlignment="1">
      <alignment horizontal="center" vertical="center" wrapText="1"/>
    </xf>
    <xf numFmtId="0" fontId="79" fillId="22" borderId="38" xfId="0" applyFont="1" applyFill="1" applyBorder="1" applyAlignment="1">
      <alignment horizontal="center" vertical="center" wrapText="1"/>
    </xf>
    <xf numFmtId="0" fontId="79" fillId="22" borderId="38" xfId="0" applyFont="1" applyFill="1" applyBorder="1" applyAlignment="1">
      <alignment horizontal="justify" vertical="center" wrapText="1"/>
    </xf>
    <xf numFmtId="0" fontId="71" fillId="26" borderId="0" xfId="0" applyFont="1" applyFill="1" applyAlignment="1">
      <alignment vertical="top" wrapText="1"/>
    </xf>
    <xf numFmtId="0" fontId="8" fillId="0" borderId="134" xfId="1" applyFill="1" applyBorder="1" applyAlignment="1" applyProtection="1">
      <alignment vertical="center" wrapText="1"/>
    </xf>
    <xf numFmtId="0" fontId="97" fillId="0" borderId="58" xfId="0" applyFont="1" applyBorder="1" applyAlignment="1">
      <alignment horizontal="justify" vertical="center" wrapText="1"/>
    </xf>
    <xf numFmtId="0" fontId="97" fillId="0" borderId="38" xfId="0" applyFont="1" applyBorder="1" applyAlignment="1">
      <alignment horizontal="justify" vertical="center" wrapText="1"/>
    </xf>
    <xf numFmtId="0" fontId="97" fillId="30" borderId="38"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5"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3"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2" xfId="2" applyFont="1" applyFill="1" applyBorder="1" applyAlignment="1">
      <alignment horizontal="center" vertical="center" wrapText="1"/>
    </xf>
    <xf numFmtId="0" fontId="113" fillId="3" borderId="42" xfId="2" applyFont="1" applyFill="1" applyBorder="1" applyAlignment="1">
      <alignment horizontal="center" vertical="center"/>
    </xf>
    <xf numFmtId="14" fontId="113" fillId="3" borderId="41"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0"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Alignment="1">
      <alignment horizontal="center" vertical="center"/>
    </xf>
    <xf numFmtId="14" fontId="113" fillId="22" borderId="0" xfId="2" applyNumberFormat="1" applyFont="1" applyFill="1" applyAlignment="1">
      <alignment horizontal="center" vertical="center"/>
    </xf>
    <xf numFmtId="0" fontId="114" fillId="0" borderId="0" xfId="2" applyFont="1" applyAlignment="1">
      <alignment horizontal="center" vertical="center"/>
    </xf>
    <xf numFmtId="14" fontId="113" fillId="0" borderId="0" xfId="2" applyNumberFormat="1" applyFont="1" applyAlignment="1">
      <alignment horizontal="center"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118" fillId="26" borderId="113" xfId="0" applyFont="1" applyFill="1" applyBorder="1" applyAlignment="1">
      <alignment horizontal="left" vertical="center"/>
    </xf>
    <xf numFmtId="0" fontId="0" fillId="0" borderId="14" xfId="0" applyBorder="1" applyAlignment="1">
      <alignment vertical="top" wrapText="1"/>
    </xf>
    <xf numFmtId="0" fontId="24" fillId="22" borderId="39"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4"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Alignment="1">
      <alignment horizontal="right" vertical="center" wrapText="1"/>
    </xf>
    <xf numFmtId="0" fontId="138" fillId="27" borderId="0" xfId="0" applyFont="1" applyFill="1" applyAlignment="1">
      <alignment vertical="center" wrapText="1"/>
    </xf>
    <xf numFmtId="0" fontId="6" fillId="0" borderId="68" xfId="0" applyFont="1" applyBorder="1">
      <alignment vertical="center"/>
    </xf>
    <xf numFmtId="0" fontId="6" fillId="0" borderId="45" xfId="0" applyFont="1" applyBorder="1">
      <alignment vertical="center"/>
    </xf>
    <xf numFmtId="0" fontId="6" fillId="0" borderId="69" xfId="0" applyFont="1" applyBorder="1">
      <alignment vertical="center"/>
    </xf>
    <xf numFmtId="0" fontId="6" fillId="0" borderId="0" xfId="0" applyFont="1">
      <alignment vertical="center"/>
    </xf>
    <xf numFmtId="0" fontId="111" fillId="0" borderId="69" xfId="0" applyFont="1" applyBorder="1">
      <alignment vertical="center"/>
    </xf>
    <xf numFmtId="0" fontId="111" fillId="0" borderId="0" xfId="0" applyFont="1">
      <alignment vertical="center"/>
    </xf>
    <xf numFmtId="0" fontId="111" fillId="6" borderId="69" xfId="0" applyFont="1" applyFill="1" applyBorder="1">
      <alignment vertical="center"/>
    </xf>
    <xf numFmtId="0" fontId="111" fillId="6" borderId="0" xfId="0" applyFont="1" applyFill="1">
      <alignment vertical="center"/>
    </xf>
    <xf numFmtId="0" fontId="6" fillId="6" borderId="153" xfId="2" applyFill="1" applyBorder="1">
      <alignment vertical="center"/>
    </xf>
    <xf numFmtId="0" fontId="6" fillId="0" borderId="153" xfId="2" applyBorder="1">
      <alignment vertical="center"/>
    </xf>
    <xf numFmtId="3" fontId="144" fillId="22" borderId="0" xfId="0" applyNumberFormat="1" applyFont="1" applyFill="1" applyAlignment="1">
      <alignment vertical="center" wrapText="1"/>
    </xf>
    <xf numFmtId="0" fontId="115" fillId="22" borderId="151" xfId="17" applyFont="1" applyFill="1" applyBorder="1" applyAlignment="1">
      <alignment horizontal="center" vertical="center" wrapText="1"/>
    </xf>
    <xf numFmtId="14" fontId="115" fillId="22" borderId="152"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4" xfId="2" applyFill="1" applyBorder="1" applyAlignment="1">
      <alignment horizontal="left" vertical="top"/>
    </xf>
    <xf numFmtId="0" fontId="8" fillId="38" borderId="163" xfId="1" applyFill="1" applyBorder="1" applyAlignment="1" applyProtection="1">
      <alignment horizontal="left" vertical="top"/>
    </xf>
    <xf numFmtId="14" fontId="19" fillId="3" borderId="103" xfId="2" applyNumberFormat="1" applyFont="1" applyFill="1" applyBorder="1" applyAlignment="1">
      <alignment horizontal="center" vertical="center" shrinkToFit="1"/>
    </xf>
    <xf numFmtId="14" fontId="27" fillId="3" borderId="103" xfId="1" applyNumberFormat="1" applyFont="1" applyFill="1" applyBorder="1" applyAlignment="1" applyProtection="1">
      <alignment horizontal="center" vertical="center" wrapText="1" shrinkToFit="1"/>
    </xf>
    <xf numFmtId="0" fontId="8" fillId="0" borderId="111"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Alignment="1">
      <alignment horizontal="center" vertical="center" wrapText="1"/>
    </xf>
    <xf numFmtId="184" fontId="138" fillId="27" borderId="0" xfId="0" applyNumberFormat="1" applyFont="1" applyFill="1" applyAlignment="1">
      <alignment vertical="center" wrapText="1"/>
    </xf>
    <xf numFmtId="0" fontId="150" fillId="2" borderId="64" xfId="2" applyFont="1" applyFill="1" applyBorder="1" applyAlignment="1">
      <alignment vertical="top" wrapText="1"/>
    </xf>
    <xf numFmtId="0" fontId="113" fillId="24" borderId="42"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0" xfId="2" applyFont="1" applyFill="1" applyBorder="1" applyAlignment="1">
      <alignment horizontal="center" vertical="center"/>
    </xf>
    <xf numFmtId="0" fontId="8" fillId="0" borderId="0" xfId="1" applyFill="1" applyBorder="1" applyAlignment="1" applyProtection="1">
      <alignment vertical="center" wrapText="1"/>
    </xf>
    <xf numFmtId="0" fontId="13" fillId="22" borderId="0" xfId="2" applyFont="1" applyFill="1" applyAlignment="1">
      <alignment horizontal="center" vertical="center" wrapText="1"/>
    </xf>
    <xf numFmtId="14" fontId="13" fillId="22" borderId="0" xfId="2" applyNumberFormat="1" applyFont="1" applyFill="1" applyAlignment="1">
      <alignment horizontal="center" vertical="center"/>
    </xf>
    <xf numFmtId="14" fontId="13" fillId="22" borderId="0" xfId="2" applyNumberFormat="1" applyFont="1" applyFill="1" applyAlignment="1">
      <alignment horizontal="left" vertical="center"/>
    </xf>
    <xf numFmtId="0" fontId="18" fillId="24" borderId="173" xfId="2" applyFont="1" applyFill="1" applyBorder="1" applyAlignment="1">
      <alignment horizontal="center" vertical="center" wrapText="1"/>
    </xf>
    <xf numFmtId="0" fontId="8" fillId="0" borderId="176" xfId="1" applyFill="1" applyBorder="1" applyAlignment="1" applyProtection="1">
      <alignment vertical="center" wrapText="1"/>
    </xf>
    <xf numFmtId="0" fontId="18" fillId="24" borderId="177" xfId="1" applyFont="1" applyFill="1" applyBorder="1" applyAlignment="1" applyProtection="1">
      <alignment horizontal="center" vertical="center"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54" fillId="0" borderId="0" xfId="0" applyFont="1" applyAlignment="1">
      <alignment vertical="center" wrapText="1"/>
    </xf>
    <xf numFmtId="0" fontId="155"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Alignment="1">
      <alignment horizontal="right" vertical="center" wrapText="1"/>
    </xf>
    <xf numFmtId="177" fontId="138" fillId="27" borderId="0" xfId="0" applyNumberFormat="1" applyFont="1" applyFill="1" applyAlignment="1">
      <alignment horizontal="right" vertical="center" wrapText="1"/>
    </xf>
    <xf numFmtId="0" fontId="27" fillId="0" borderId="97" xfId="2" applyFont="1" applyBorder="1" applyAlignment="1">
      <alignment vertical="top" wrapText="1"/>
    </xf>
    <xf numFmtId="0" fontId="18" fillId="26" borderId="169" xfId="2" applyFont="1" applyFill="1" applyBorder="1" applyAlignment="1">
      <alignment horizontal="center" vertical="center" wrapText="1"/>
    </xf>
    <xf numFmtId="0" fontId="108" fillId="26" borderId="170" xfId="2" applyFont="1" applyFill="1" applyBorder="1" applyAlignment="1">
      <alignment horizontal="center" vertical="center"/>
    </xf>
    <xf numFmtId="0" fontId="108" fillId="26" borderId="171" xfId="2" applyFont="1" applyFill="1" applyBorder="1" applyAlignment="1">
      <alignment horizontal="center" vertical="center"/>
    </xf>
    <xf numFmtId="0" fontId="158" fillId="22" borderId="8" xfId="0" applyFont="1" applyFill="1" applyBorder="1" applyAlignment="1">
      <alignment horizontal="center" vertical="center" wrapText="1"/>
    </xf>
    <xf numFmtId="177" fontId="159" fillId="22" borderId="8" xfId="2" applyNumberFormat="1" applyFont="1" applyFill="1" applyBorder="1" applyAlignment="1">
      <alignment horizontal="center" vertical="center" shrinkToFit="1"/>
    </xf>
    <xf numFmtId="0" fontId="6" fillId="0" borderId="0" xfId="2" applyAlignment="1">
      <alignment horizontal="left" vertical="center"/>
    </xf>
    <xf numFmtId="3" fontId="160"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2" fillId="6" borderId="69" xfId="0" applyFont="1" applyFill="1" applyBorder="1">
      <alignment vertical="center"/>
    </xf>
    <xf numFmtId="0" fontId="162" fillId="6" borderId="0" xfId="0" applyFont="1" applyFill="1" applyAlignment="1">
      <alignment horizontal="left" vertical="center"/>
    </xf>
    <xf numFmtId="0" fontId="162" fillId="6" borderId="0" xfId="0" applyFont="1" applyFill="1">
      <alignment vertical="center"/>
    </xf>
    <xf numFmtId="176" fontId="162" fillId="6" borderId="0" xfId="0" applyNumberFormat="1" applyFont="1" applyFill="1" applyAlignment="1">
      <alignment horizontal="left" vertical="center"/>
    </xf>
    <xf numFmtId="183" fontId="162" fillId="6" borderId="0" xfId="0" applyNumberFormat="1" applyFont="1" applyFill="1" applyAlignment="1">
      <alignment horizontal="center" vertical="center"/>
    </xf>
    <xf numFmtId="0" fontId="162" fillId="6" borderId="69" xfId="0" applyFont="1" applyFill="1" applyBorder="1" applyAlignment="1">
      <alignment vertical="top"/>
    </xf>
    <xf numFmtId="0" fontId="162" fillId="6" borderId="0" xfId="0" applyFont="1" applyFill="1" applyAlignment="1">
      <alignment vertical="top"/>
    </xf>
    <xf numFmtId="14" fontId="162" fillId="6" borderId="0" xfId="0" applyNumberFormat="1" applyFont="1" applyFill="1" applyAlignment="1">
      <alignment horizontal="left" vertical="center"/>
    </xf>
    <xf numFmtId="14" fontId="162" fillId="0" borderId="0" xfId="0" applyNumberFormat="1" applyFont="1">
      <alignment vertical="center"/>
    </xf>
    <xf numFmtId="0" fontId="163" fillId="0" borderId="0" xfId="0" applyFont="1">
      <alignment vertical="center"/>
    </xf>
    <xf numFmtId="0" fontId="8" fillId="0" borderId="186" xfId="1" applyBorder="1" applyAlignment="1" applyProtection="1">
      <alignment vertical="center"/>
    </xf>
    <xf numFmtId="0" fontId="6" fillId="0" borderId="63" xfId="2" applyBorder="1" applyAlignment="1">
      <alignmen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7"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7"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0" xfId="17" applyFont="1" applyBorder="1">
      <alignment vertical="center"/>
    </xf>
    <xf numFmtId="0" fontId="50" fillId="0" borderId="50" xfId="17" applyFont="1" applyBorder="1" applyAlignment="1">
      <alignment horizontal="right" vertical="center"/>
    </xf>
    <xf numFmtId="0" fontId="38" fillId="0" borderId="52" xfId="17" applyFont="1" applyBorder="1" applyAlignment="1">
      <alignment horizontal="center" vertical="center"/>
    </xf>
    <xf numFmtId="0" fontId="38" fillId="0" borderId="187"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8" xfId="17" applyFont="1" applyBorder="1" applyAlignment="1">
      <alignment horizontal="center" vertical="center" shrinkToFit="1"/>
    </xf>
    <xf numFmtId="0" fontId="50" fillId="0" borderId="53" xfId="17" applyFont="1" applyBorder="1" applyAlignment="1">
      <alignment vertical="center" shrinkToFit="1"/>
    </xf>
    <xf numFmtId="0" fontId="50" fillId="0" borderId="53" xfId="17" applyFont="1" applyBorder="1" applyAlignment="1">
      <alignment horizontal="center" vertical="center"/>
    </xf>
    <xf numFmtId="0" fontId="1" fillId="0" borderId="143" xfId="17" applyBorder="1" applyAlignment="1">
      <alignment horizontal="center" vertical="center" wrapText="1"/>
    </xf>
    <xf numFmtId="0" fontId="1" fillId="0" borderId="144" xfId="17" applyBorder="1" applyAlignment="1">
      <alignment horizontal="center" vertical="center"/>
    </xf>
    <xf numFmtId="0" fontId="13" fillId="0" borderId="146" xfId="2" applyFont="1" applyBorder="1" applyAlignment="1">
      <alignment horizontal="center" vertical="center" wrapText="1"/>
    </xf>
    <xf numFmtId="0" fontId="13" fillId="0" borderId="147"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0"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39"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39"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4"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4"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6"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88" xfId="16" applyFont="1" applyFill="1" applyBorder="1">
      <alignment vertical="center"/>
    </xf>
    <xf numFmtId="0" fontId="50" fillId="22" borderId="189" xfId="16" applyFont="1" applyFill="1" applyBorder="1">
      <alignment vertical="center"/>
    </xf>
    <xf numFmtId="0" fontId="10" fillId="22" borderId="189" xfId="16" applyFont="1" applyFill="1" applyBorder="1">
      <alignment vertical="center"/>
    </xf>
    <xf numFmtId="0" fontId="37" fillId="0" borderId="0" xfId="17" applyFont="1" applyAlignment="1">
      <alignment horizontal="left" vertical="center" indent="2"/>
    </xf>
    <xf numFmtId="0" fontId="143" fillId="28" borderId="0" xfId="0" applyFont="1" applyFill="1">
      <alignment vertical="center"/>
    </xf>
    <xf numFmtId="0" fontId="164" fillId="0" borderId="0" xfId="17" applyFo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Alignment="1">
      <alignment vertical="center" wrapText="1"/>
    </xf>
    <xf numFmtId="0" fontId="1" fillId="22" borderId="0" xfId="2" applyFont="1" applyFill="1">
      <alignment vertical="center"/>
    </xf>
    <xf numFmtId="0" fontId="24" fillId="22" borderId="39" xfId="2" applyFont="1" applyFill="1" applyBorder="1" applyAlignment="1">
      <alignment horizontal="center" vertical="top" wrapText="1"/>
    </xf>
    <xf numFmtId="0" fontId="23" fillId="22" borderId="190"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4"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3" xfId="2" applyNumberFormat="1" applyFont="1" applyFill="1" applyBorder="1" applyAlignment="1">
      <alignment horizontal="center" vertical="center" wrapText="1"/>
    </xf>
    <xf numFmtId="177" fontId="13" fillId="22" borderId="104" xfId="2" applyNumberFormat="1" applyFont="1" applyFill="1" applyBorder="1" applyAlignment="1">
      <alignment horizontal="center" vertical="center" wrapText="1"/>
    </xf>
    <xf numFmtId="0" fontId="13" fillId="0" borderId="191" xfId="2" applyFont="1" applyBorder="1" applyAlignment="1">
      <alignment horizontal="center" vertical="center" wrapText="1"/>
    </xf>
    <xf numFmtId="0" fontId="13" fillId="0" borderId="192" xfId="2" applyFont="1" applyBorder="1" applyAlignment="1">
      <alignment horizontal="center" vertical="center" wrapText="1"/>
    </xf>
    <xf numFmtId="0" fontId="13" fillId="0" borderId="193" xfId="2" applyFont="1" applyBorder="1" applyAlignment="1">
      <alignment horizontal="center" vertical="center" wrapText="1"/>
    </xf>
    <xf numFmtId="0" fontId="13" fillId="0" borderId="191" xfId="2" applyFont="1" applyBorder="1" applyAlignment="1">
      <alignment horizontal="center" vertical="center"/>
    </xf>
    <xf numFmtId="0" fontId="13" fillId="6" borderId="191" xfId="2" applyFont="1" applyFill="1" applyBorder="1" applyAlignment="1">
      <alignment horizontal="center" vertical="center" wrapText="1"/>
    </xf>
    <xf numFmtId="0" fontId="158" fillId="22" borderId="154" xfId="0" applyFont="1" applyFill="1" applyBorder="1" applyAlignment="1">
      <alignment horizontal="center" vertical="center" wrapText="1"/>
    </xf>
    <xf numFmtId="0" fontId="158" fillId="22" borderId="182" xfId="0" applyFont="1" applyFill="1" applyBorder="1" applyAlignment="1">
      <alignment horizontal="center" vertical="center" wrapText="1"/>
    </xf>
    <xf numFmtId="0" fontId="172" fillId="22" borderId="190" xfId="2" applyFont="1" applyFill="1" applyBorder="1" applyAlignment="1">
      <alignment horizontal="center" vertical="center"/>
    </xf>
    <xf numFmtId="177" fontId="172" fillId="22" borderId="8" xfId="2" applyNumberFormat="1" applyFont="1" applyFill="1" applyBorder="1" applyAlignment="1">
      <alignment horizontal="center" vertical="center" shrinkToFit="1"/>
    </xf>
    <xf numFmtId="177" fontId="173" fillId="22" borderId="10" xfId="2" applyNumberFormat="1" applyFont="1" applyFill="1" applyBorder="1" applyAlignment="1">
      <alignment horizontal="center" vertical="center" shrinkToFit="1"/>
    </xf>
    <xf numFmtId="177" fontId="174" fillId="22" borderId="103" xfId="2" applyNumberFormat="1" applyFont="1" applyFill="1" applyBorder="1" applyAlignment="1">
      <alignment horizontal="center" vertical="center" wrapText="1"/>
    </xf>
    <xf numFmtId="0" fontId="128" fillId="34" borderId="194" xfId="2" applyFont="1" applyFill="1" applyBorder="1" applyAlignment="1">
      <alignment horizontal="center" vertical="center" wrapText="1"/>
    </xf>
    <xf numFmtId="0" fontId="129" fillId="34" borderId="195" xfId="2" applyFont="1" applyFill="1" applyBorder="1" applyAlignment="1">
      <alignment horizontal="center" vertical="center" wrapText="1"/>
    </xf>
    <xf numFmtId="0" fontId="167" fillId="34" borderId="195" xfId="2" applyFont="1" applyFill="1" applyBorder="1" applyAlignment="1">
      <alignment horizontal="left" vertical="center"/>
    </xf>
    <xf numFmtId="0" fontId="122" fillId="34" borderId="195" xfId="2" applyFont="1" applyFill="1" applyBorder="1" applyAlignment="1">
      <alignment horizontal="center" vertical="center"/>
    </xf>
    <xf numFmtId="0" fontId="122" fillId="34" borderId="196" xfId="2" applyFont="1" applyFill="1" applyBorder="1" applyAlignment="1">
      <alignment horizontal="center" vertical="center"/>
    </xf>
    <xf numFmtId="0" fontId="76" fillId="22" borderId="197" xfId="0" applyFont="1" applyFill="1" applyBorder="1" applyAlignment="1">
      <alignment horizontal="left" vertical="center"/>
    </xf>
    <xf numFmtId="14" fontId="76" fillId="22" borderId="197" xfId="0" applyNumberFormat="1" applyFont="1" applyFill="1" applyBorder="1" applyAlignment="1">
      <alignment horizontal="left" vertical="center"/>
    </xf>
    <xf numFmtId="0" fontId="103" fillId="0" borderId="135" xfId="0" applyFont="1" applyBorder="1" applyAlignment="1">
      <alignment horizontal="center" vertical="center" wrapText="1"/>
    </xf>
    <xf numFmtId="0" fontId="103" fillId="0" borderId="154" xfId="0" applyFont="1" applyBorder="1" applyAlignment="1">
      <alignment horizontal="center" vertical="center" wrapText="1"/>
    </xf>
    <xf numFmtId="184" fontId="161" fillId="41"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52" fillId="42" borderId="0" xfId="0" applyFont="1" applyFill="1" applyAlignment="1">
      <alignment horizontal="center" vertical="center" wrapText="1"/>
    </xf>
    <xf numFmtId="0" fontId="151" fillId="42" borderId="110"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3" xfId="2" applyFont="1" applyFill="1" applyBorder="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2" xfId="17" applyNumberFormat="1" applyFont="1" applyBorder="1" applyAlignment="1">
      <alignment horizontal="center" vertical="center"/>
    </xf>
    <xf numFmtId="0" fontId="1" fillId="0" borderId="151" xfId="17" applyBorder="1" applyAlignment="1">
      <alignment horizontal="center" vertical="center" wrapText="1"/>
    </xf>
    <xf numFmtId="0" fontId="13" fillId="22" borderId="151" xfId="17" applyFont="1" applyFill="1" applyBorder="1" applyAlignment="1">
      <alignment horizontal="center" vertical="center" wrapText="1"/>
    </xf>
    <xf numFmtId="14" fontId="13" fillId="22" borderId="152" xfId="17" applyNumberFormat="1" applyFont="1" applyFill="1" applyBorder="1" applyAlignment="1">
      <alignment horizontal="center" vertical="center"/>
    </xf>
    <xf numFmtId="0" fontId="37" fillId="22" borderId="151" xfId="17" applyFont="1" applyFill="1" applyBorder="1" applyAlignment="1">
      <alignment horizontal="center" vertical="center" wrapText="1"/>
    </xf>
    <xf numFmtId="14" fontId="37" fillId="22" borderId="152" xfId="17" applyNumberFormat="1" applyFont="1" applyFill="1" applyBorder="1" applyAlignment="1">
      <alignment horizontal="center" vertical="center"/>
    </xf>
    <xf numFmtId="0" fontId="1" fillId="22" borderId="151" xfId="17" applyFill="1" applyBorder="1" applyAlignment="1">
      <alignment horizontal="center" vertical="center" wrapText="1"/>
    </xf>
    <xf numFmtId="14" fontId="1" fillId="22" borderId="152"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2"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5" fillId="22" borderId="152"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66" fillId="0" borderId="0" xfId="0" applyFont="1">
      <alignment vertical="center"/>
    </xf>
    <xf numFmtId="0" fontId="175" fillId="0" borderId="0" xfId="0" applyFont="1" applyAlignment="1">
      <alignment vertical="center" wrapText="1"/>
    </xf>
    <xf numFmtId="0" fontId="8" fillId="0" borderId="198" xfId="1" applyBorder="1" applyAlignment="1" applyProtection="1">
      <alignment vertical="center"/>
    </xf>
    <xf numFmtId="0" fontId="41" fillId="0" borderId="0" xfId="17" applyFont="1" applyAlignment="1">
      <alignment horizontal="center" vertical="center"/>
    </xf>
    <xf numFmtId="0" fontId="162"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65" fillId="27" borderId="0" xfId="0" applyFont="1" applyFill="1" applyAlignment="1">
      <alignment horizontal="left" vertical="center" wrapText="1"/>
    </xf>
    <xf numFmtId="0" fontId="178" fillId="27" borderId="0" xfId="0" applyFont="1" applyFill="1" applyAlignment="1">
      <alignment horizontal="left" vertical="center" wrapText="1"/>
    </xf>
    <xf numFmtId="0" fontId="165" fillId="41" borderId="0" xfId="0" applyFont="1" applyFill="1" applyAlignment="1">
      <alignment horizontal="left" vertical="center" wrapText="1"/>
    </xf>
    <xf numFmtId="0" fontId="165" fillId="41" borderId="0" xfId="0" applyFont="1" applyFill="1" applyAlignment="1">
      <alignment horizontal="left" vertical="center" shrinkToFit="1"/>
    </xf>
    <xf numFmtId="0" fontId="180" fillId="24" borderId="179" xfId="1" applyFont="1" applyFill="1" applyBorder="1" applyAlignment="1" applyProtection="1">
      <alignment horizontal="center" vertical="center" wrapText="1"/>
    </xf>
    <xf numFmtId="0" fontId="18" fillId="2" borderId="200" xfId="2" applyFont="1" applyFill="1" applyBorder="1" applyAlignment="1">
      <alignment horizontal="center" vertical="center" wrapText="1"/>
    </xf>
    <xf numFmtId="0" fontId="177" fillId="22" borderId="0" xfId="17" applyFont="1" applyFill="1" applyAlignment="1">
      <alignment horizontal="left" vertical="center"/>
    </xf>
    <xf numFmtId="3" fontId="142" fillId="27" borderId="0" xfId="0" applyNumberFormat="1" applyFont="1" applyFill="1" applyAlignment="1">
      <alignment vertical="center" wrapText="1"/>
    </xf>
    <xf numFmtId="3" fontId="154" fillId="0" borderId="0" xfId="0" applyNumberFormat="1" applyFont="1" applyAlignment="1">
      <alignment vertical="center" wrapText="1"/>
    </xf>
    <xf numFmtId="0" fontId="111" fillId="22" borderId="0" xfId="0" applyFont="1" applyFill="1">
      <alignment vertical="center"/>
    </xf>
    <xf numFmtId="3" fontId="182" fillId="27" borderId="0" xfId="0" applyNumberFormat="1" applyFont="1" applyFill="1" applyAlignment="1">
      <alignment vertical="top" wrapText="1"/>
    </xf>
    <xf numFmtId="0" fontId="181" fillId="27" borderId="0" xfId="0" applyFont="1" applyFill="1" applyAlignment="1">
      <alignment vertical="top" wrapText="1"/>
    </xf>
    <xf numFmtId="0" fontId="183" fillId="22" borderId="0" xfId="0" applyFont="1" applyFill="1" applyAlignment="1">
      <alignment vertical="top" wrapText="1"/>
    </xf>
    <xf numFmtId="0" fontId="176" fillId="27" borderId="0" xfId="0" applyFont="1" applyFill="1" applyAlignment="1">
      <alignment horizontal="left" vertical="center" shrinkToFit="1"/>
    </xf>
    <xf numFmtId="184" fontId="137" fillId="27" borderId="0" xfId="0" applyNumberFormat="1" applyFont="1" applyFill="1" applyAlignment="1">
      <alignment horizontal="center" vertical="center" wrapText="1"/>
    </xf>
    <xf numFmtId="184" fontId="130" fillId="41" borderId="0" xfId="0" applyNumberFormat="1" applyFont="1" applyFill="1" applyAlignment="1">
      <alignment horizontal="center" vertical="center" wrapText="1"/>
    </xf>
    <xf numFmtId="0" fontId="165" fillId="41" borderId="0" xfId="0" applyFont="1" applyFill="1" applyAlignment="1">
      <alignment horizontal="left" vertical="center"/>
    </xf>
    <xf numFmtId="3" fontId="0" fillId="0" borderId="0" xfId="0" applyNumberFormat="1">
      <alignment vertical="center"/>
    </xf>
    <xf numFmtId="0" fontId="108" fillId="0" borderId="0" xfId="2" applyFont="1" applyAlignment="1">
      <alignment vertical="top" wrapText="1"/>
    </xf>
    <xf numFmtId="0" fontId="148" fillId="22" borderId="151" xfId="17" applyFont="1" applyFill="1" applyBorder="1" applyAlignment="1">
      <alignment horizontal="center" vertical="center" wrapText="1"/>
    </xf>
    <xf numFmtId="3" fontId="72" fillId="27" borderId="0" xfId="0" applyNumberFormat="1" applyFont="1" applyFill="1" applyAlignment="1">
      <alignment vertical="top" wrapText="1"/>
    </xf>
    <xf numFmtId="0" fontId="149" fillId="24" borderId="0" xfId="0" applyFont="1" applyFill="1" applyAlignment="1">
      <alignment horizontal="center" vertical="center" shrinkToFit="1"/>
    </xf>
    <xf numFmtId="0" fontId="8" fillId="0" borderId="208" xfId="1" applyBorder="1" applyAlignment="1" applyProtection="1">
      <alignment vertical="center" wrapText="1"/>
    </xf>
    <xf numFmtId="14" fontId="113" fillId="24" borderId="41"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199" xfId="1" applyFill="1" applyBorder="1" applyAlignment="1" applyProtection="1">
      <alignment vertical="center" wrapText="1"/>
    </xf>
    <xf numFmtId="0" fontId="137" fillId="27" borderId="0" xfId="0" applyFont="1" applyFill="1" applyAlignment="1">
      <alignment horizontal="left" vertical="center" wrapText="1"/>
    </xf>
    <xf numFmtId="180" fontId="50" fillId="13" borderId="209"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6" xfId="1" applyBorder="1" applyAlignment="1" applyProtection="1">
      <alignment vertical="center" wrapText="1"/>
    </xf>
    <xf numFmtId="0" fontId="190" fillId="0" borderId="175" xfId="1" applyFont="1" applyFill="1" applyBorder="1" applyAlignment="1" applyProtection="1">
      <alignment vertical="top" wrapText="1"/>
    </xf>
    <xf numFmtId="0" fontId="190" fillId="0" borderId="168" xfId="1" applyFont="1" applyBorder="1" applyAlignment="1" applyProtection="1">
      <alignment horizontal="left" vertical="top" wrapText="1"/>
    </xf>
    <xf numFmtId="0" fontId="191"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65" fillId="44" borderId="0" xfId="0" applyFont="1" applyFill="1" applyAlignment="1">
      <alignment horizontal="left" vertical="center" wrapText="1"/>
    </xf>
    <xf numFmtId="184" fontId="161" fillId="43" borderId="0" xfId="0" applyNumberFormat="1" applyFont="1" applyFill="1" applyAlignment="1">
      <alignment vertical="center" wrapText="1"/>
    </xf>
    <xf numFmtId="0" fontId="153" fillId="45" borderId="99" xfId="2" applyFont="1" applyFill="1" applyBorder="1" applyAlignment="1">
      <alignment horizontal="center" vertical="center" wrapText="1" shrinkToFit="1"/>
    </xf>
    <xf numFmtId="0" fontId="103" fillId="46" borderId="135" xfId="0" applyFont="1" applyFill="1" applyBorder="1" applyAlignment="1">
      <alignment horizontal="center" vertical="center" wrapText="1"/>
    </xf>
    <xf numFmtId="0" fontId="21" fillId="0" borderId="96" xfId="1" applyFont="1" applyBorder="1" applyAlignment="1" applyProtection="1">
      <alignment vertical="top" wrapText="1"/>
    </xf>
    <xf numFmtId="3" fontId="142" fillId="27" borderId="0" xfId="0" applyNumberFormat="1" applyFont="1" applyFill="1" applyAlignment="1">
      <alignment horizontal="right" vertical="center"/>
    </xf>
    <xf numFmtId="14" fontId="148" fillId="22" borderId="152" xfId="17" applyNumberFormat="1" applyFont="1" applyFill="1" applyBorder="1" applyAlignment="1">
      <alignment horizontal="center" vertical="center" wrapText="1"/>
    </xf>
    <xf numFmtId="3" fontId="192" fillId="27" borderId="0" xfId="0" applyNumberFormat="1" applyFont="1" applyFill="1" applyAlignment="1">
      <alignment vertical="center" wrapText="1"/>
    </xf>
    <xf numFmtId="0" fontId="8" fillId="0" borderId="0" xfId="1" applyFill="1" applyAlignment="1" applyProtection="1">
      <alignment vertical="center"/>
    </xf>
    <xf numFmtId="0" fontId="21" fillId="0" borderId="134"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37" fillId="27" borderId="0" xfId="0" applyFont="1" applyFill="1" applyAlignment="1">
      <alignment vertical="top" wrapText="1"/>
    </xf>
    <xf numFmtId="3" fontId="138" fillId="27" borderId="0" xfId="0" applyNumberFormat="1" applyFont="1" applyFill="1">
      <alignment vertical="center"/>
    </xf>
    <xf numFmtId="3" fontId="193" fillId="27" borderId="0" xfId="0" applyNumberFormat="1" applyFont="1" applyFill="1">
      <alignment vertical="center"/>
    </xf>
    <xf numFmtId="0" fontId="194" fillId="0" borderId="0" xfId="0" applyFont="1" applyAlignment="1">
      <alignment horizontal="left" vertical="center" wrapText="1"/>
    </xf>
    <xf numFmtId="185" fontId="195" fillId="0" borderId="0" xfId="0" applyNumberFormat="1" applyFont="1" applyAlignment="1">
      <alignment horizontal="left" vertical="center"/>
    </xf>
    <xf numFmtId="0" fontId="8" fillId="22" borderId="0" xfId="1" applyFill="1" applyBorder="1" applyAlignment="1" applyProtection="1">
      <alignment vertical="center" wrapText="1"/>
    </xf>
    <xf numFmtId="14" fontId="113" fillId="24" borderId="155" xfId="2" applyNumberFormat="1" applyFont="1" applyFill="1" applyBorder="1" applyAlignment="1">
      <alignment vertical="center" shrinkToFit="1"/>
    </xf>
    <xf numFmtId="0" fontId="190" fillId="22" borderId="168" xfId="1" applyFont="1" applyFill="1" applyBorder="1" applyAlignment="1" applyProtection="1">
      <alignment horizontal="left" vertical="top" wrapText="1"/>
    </xf>
    <xf numFmtId="0" fontId="28" fillId="24" borderId="212" xfId="0" applyFont="1" applyFill="1" applyBorder="1" applyAlignment="1">
      <alignment horizontal="center" vertical="center" wrapText="1"/>
    </xf>
    <xf numFmtId="14" fontId="29" fillId="24" borderId="213" xfId="2" applyNumberFormat="1" applyFont="1" applyFill="1" applyBorder="1" applyAlignment="1">
      <alignment horizontal="center" vertical="center" shrinkToFit="1"/>
    </xf>
    <xf numFmtId="0" fontId="108" fillId="24" borderId="214" xfId="2" applyFont="1" applyFill="1" applyBorder="1">
      <alignment vertical="center"/>
    </xf>
    <xf numFmtId="0" fontId="196" fillId="0" borderId="156" xfId="0" applyFont="1" applyBorder="1" applyAlignment="1">
      <alignment horizontal="left" vertical="top" wrapText="1"/>
    </xf>
    <xf numFmtId="14" fontId="108" fillId="24" borderId="215" xfId="1" applyNumberFormat="1" applyFont="1" applyFill="1" applyBorder="1" applyAlignment="1" applyProtection="1">
      <alignment vertical="center" wrapText="1"/>
    </xf>
    <xf numFmtId="0" fontId="8" fillId="0" borderId="216" xfId="1" applyFill="1" applyBorder="1" applyAlignment="1" applyProtection="1">
      <alignment vertical="center"/>
    </xf>
    <xf numFmtId="14" fontId="108" fillId="24" borderId="217" xfId="1" applyNumberFormat="1" applyFont="1" applyFill="1" applyBorder="1" applyAlignment="1" applyProtection="1">
      <alignment vertical="center" wrapText="1"/>
    </xf>
    <xf numFmtId="0" fontId="184" fillId="22" borderId="218" xfId="0" applyFont="1" applyFill="1" applyBorder="1" applyAlignment="1">
      <alignment horizontal="left" vertical="center"/>
    </xf>
    <xf numFmtId="14" fontId="76" fillId="22" borderId="219" xfId="0" applyNumberFormat="1" applyFont="1" applyFill="1" applyBorder="1" applyAlignment="1">
      <alignment horizontal="left" vertical="center"/>
    </xf>
    <xf numFmtId="0" fontId="197" fillId="0" borderId="0" xfId="0" applyFont="1" applyAlignment="1">
      <alignment horizontal="left" vertical="center" wrapText="1"/>
    </xf>
    <xf numFmtId="0" fontId="113" fillId="3" borderId="9" xfId="2" applyFont="1" applyFill="1" applyBorder="1" applyAlignment="1">
      <alignment horizontal="center" vertical="center" wrapText="1"/>
    </xf>
    <xf numFmtId="177" fontId="142" fillId="27" borderId="0" xfId="0" applyNumberFormat="1" applyFont="1" applyFill="1" applyAlignment="1">
      <alignment horizontal="right" vertical="center" wrapText="1"/>
    </xf>
    <xf numFmtId="0" fontId="185" fillId="27" borderId="0" xfId="0" applyFont="1" applyFill="1" applyAlignment="1">
      <alignment vertical="top" wrapText="1"/>
    </xf>
    <xf numFmtId="0" fontId="188" fillId="43" borderId="0" xfId="0" applyFont="1" applyFill="1" applyAlignment="1">
      <alignment vertical="center" wrapText="1"/>
    </xf>
    <xf numFmtId="0" fontId="198" fillId="0" borderId="175" xfId="1" applyFont="1" applyFill="1" applyBorder="1" applyAlignment="1" applyProtection="1">
      <alignment vertical="top" wrapText="1"/>
    </xf>
    <xf numFmtId="0" fontId="91" fillId="26" borderId="0" xfId="2" applyFont="1" applyFill="1">
      <alignment vertical="center"/>
    </xf>
    <xf numFmtId="177" fontId="165" fillId="43" borderId="0" xfId="0" applyNumberFormat="1" applyFont="1" applyFill="1" applyAlignment="1">
      <alignment vertical="center" wrapText="1"/>
    </xf>
    <xf numFmtId="184" fontId="165" fillId="43" borderId="0" xfId="0" applyNumberFormat="1" applyFont="1" applyFill="1" applyAlignment="1">
      <alignment vertical="center" wrapText="1"/>
    </xf>
    <xf numFmtId="3" fontId="165" fillId="43" borderId="0" xfId="0" applyNumberFormat="1" applyFont="1" applyFill="1" applyAlignment="1">
      <alignment vertical="center" wrapText="1"/>
    </xf>
    <xf numFmtId="184" fontId="165" fillId="43" borderId="0" xfId="0" applyNumberFormat="1" applyFont="1" applyFill="1" applyAlignment="1">
      <alignment horizontal="center" vertical="center" wrapText="1"/>
    </xf>
    <xf numFmtId="56" fontId="108" fillId="24" borderId="214" xfId="2" applyNumberFormat="1" applyFont="1" applyFill="1" applyBorder="1">
      <alignment vertical="center"/>
    </xf>
    <xf numFmtId="0" fontId="201" fillId="24" borderId="0" xfId="0" applyFont="1" applyFill="1" applyAlignment="1">
      <alignment horizontal="center" vertical="center" wrapText="1"/>
    </xf>
    <xf numFmtId="0" fontId="198" fillId="0" borderId="210" xfId="1" applyFont="1" applyFill="1" applyBorder="1" applyAlignment="1" applyProtection="1">
      <alignment horizontal="left" vertical="top" wrapText="1"/>
    </xf>
    <xf numFmtId="0" fontId="186" fillId="0" borderId="8" xfId="0" applyFont="1" applyBorder="1" applyAlignment="1">
      <alignment horizontal="center" vertical="center" wrapText="1"/>
    </xf>
    <xf numFmtId="0" fontId="0" fillId="47" borderId="0" xfId="0" applyFill="1">
      <alignment vertical="center"/>
    </xf>
    <xf numFmtId="0" fontId="202" fillId="47" borderId="0" xfId="0" applyFont="1" applyFill="1">
      <alignment vertical="center"/>
    </xf>
    <xf numFmtId="0" fontId="203" fillId="47" borderId="0" xfId="1" applyFont="1" applyFill="1" applyAlignment="1" applyProtection="1">
      <alignment vertical="center"/>
    </xf>
    <xf numFmtId="0" fontId="8" fillId="0" borderId="0" xfId="1" applyAlignment="1" applyProtection="1">
      <alignment vertical="center"/>
    </xf>
    <xf numFmtId="184" fontId="176" fillId="43" borderId="0" xfId="0" applyNumberFormat="1" applyFont="1" applyFill="1" applyAlignment="1">
      <alignment horizontal="center" vertical="center" wrapText="1"/>
    </xf>
    <xf numFmtId="0" fontId="204" fillId="43" borderId="0" xfId="0" applyFont="1" applyFill="1" applyAlignment="1">
      <alignment horizontal="left" vertical="center"/>
    </xf>
    <xf numFmtId="3" fontId="205" fillId="43" borderId="0" xfId="0" applyNumberFormat="1" applyFont="1" applyFill="1">
      <alignment vertical="center"/>
    </xf>
    <xf numFmtId="177" fontId="206" fillId="43" borderId="0" xfId="0" applyNumberFormat="1" applyFont="1" applyFill="1">
      <alignment vertical="center"/>
    </xf>
    <xf numFmtId="184" fontId="161" fillId="44" borderId="0" xfId="0" applyNumberFormat="1" applyFont="1" applyFill="1" applyAlignment="1">
      <alignment horizontal="center" vertical="center" wrapText="1"/>
    </xf>
    <xf numFmtId="0" fontId="6" fillId="0" borderId="0" xfId="4"/>
    <xf numFmtId="14" fontId="113" fillId="24" borderId="1" xfId="2" applyNumberFormat="1" applyFont="1" applyFill="1" applyBorder="1" applyAlignment="1">
      <alignment vertical="center" wrapText="1" shrinkToFit="1"/>
    </xf>
    <xf numFmtId="0" fontId="211" fillId="0" borderId="0" xfId="0" applyFont="1" applyAlignment="1">
      <alignment horizontal="left" vertical="top" wrapText="1"/>
    </xf>
    <xf numFmtId="0" fontId="8" fillId="0" borderId="220" xfId="1" applyBorder="1" applyAlignment="1" applyProtection="1">
      <alignment vertical="center"/>
    </xf>
    <xf numFmtId="0" fontId="190" fillId="0" borderId="0" xfId="0" applyFont="1" applyAlignment="1">
      <alignment horizontal="left" vertical="top" wrapText="1"/>
    </xf>
    <xf numFmtId="0" fontId="18" fillId="24" borderId="221" xfId="2" applyFont="1" applyFill="1" applyBorder="1" applyAlignment="1">
      <alignment horizontal="center" vertical="center" wrapText="1"/>
    </xf>
    <xf numFmtId="0" fontId="127" fillId="24" borderId="0" xfId="0" quotePrefix="1" applyFont="1" applyFill="1">
      <alignment vertical="center"/>
    </xf>
    <xf numFmtId="0" fontId="212" fillId="6" borderId="18" xfId="2" applyFont="1" applyFill="1" applyBorder="1">
      <alignment vertical="center"/>
    </xf>
    <xf numFmtId="0" fontId="144" fillId="0" borderId="0" xfId="0" applyFont="1" applyAlignment="1">
      <alignment vertical="center" wrapText="1"/>
    </xf>
    <xf numFmtId="3" fontId="205" fillId="43" borderId="0" xfId="0" applyNumberFormat="1" applyFont="1" applyFill="1" applyAlignment="1">
      <alignment vertical="center" wrapText="1"/>
    </xf>
    <xf numFmtId="0" fontId="190" fillId="0" borderId="168" xfId="0" applyFont="1" applyBorder="1" applyAlignment="1">
      <alignment horizontal="left" vertical="top" wrapText="1"/>
    </xf>
    <xf numFmtId="0" fontId="76" fillId="22" borderId="112" xfId="0" applyFont="1" applyFill="1" applyBorder="1" applyAlignment="1">
      <alignment horizontal="left" vertical="center"/>
    </xf>
    <xf numFmtId="14" fontId="76" fillId="22" borderId="112" xfId="0" applyNumberFormat="1" applyFont="1" applyFill="1" applyBorder="1" applyAlignment="1">
      <alignment horizontal="left" vertical="center"/>
    </xf>
    <xf numFmtId="0" fontId="76" fillId="0" borderId="0" xfId="0" applyFont="1">
      <alignment vertical="center"/>
    </xf>
    <xf numFmtId="14" fontId="13" fillId="24" borderId="1" xfId="1" applyNumberFormat="1" applyFont="1" applyFill="1" applyBorder="1" applyAlignment="1" applyProtection="1">
      <alignment vertical="center" shrinkToFit="1"/>
    </xf>
    <xf numFmtId="0" fontId="8" fillId="0" borderId="222" xfId="1" applyBorder="1" applyAlignment="1" applyProtection="1">
      <alignment vertical="center"/>
    </xf>
    <xf numFmtId="0" fontId="208" fillId="0" borderId="0" xfId="2" applyFont="1">
      <alignment vertical="center"/>
    </xf>
    <xf numFmtId="0" fontId="217" fillId="6" borderId="15" xfId="2" applyFont="1" applyFill="1" applyBorder="1">
      <alignment vertical="center"/>
    </xf>
    <xf numFmtId="0" fontId="216" fillId="0" borderId="153" xfId="0" applyFont="1" applyBorder="1">
      <alignment vertical="center"/>
    </xf>
    <xf numFmtId="0" fontId="214" fillId="0" borderId="0" xfId="0" applyFont="1" applyAlignment="1">
      <alignment vertical="top" wrapText="1"/>
    </xf>
    <xf numFmtId="0" fontId="103" fillId="49" borderId="135" xfId="0" applyFont="1" applyFill="1" applyBorder="1" applyAlignment="1">
      <alignment horizontal="center" vertical="center" wrapText="1"/>
    </xf>
    <xf numFmtId="185" fontId="146" fillId="0" borderId="0" xfId="0" applyNumberFormat="1" applyFont="1" applyAlignment="1">
      <alignment horizontal="left" vertical="top"/>
    </xf>
    <xf numFmtId="0" fontId="194" fillId="0" borderId="0" xfId="0" applyFont="1" applyAlignment="1">
      <alignment horizontal="left" vertical="top" wrapText="1"/>
    </xf>
    <xf numFmtId="0" fontId="179" fillId="27" borderId="0" xfId="0" applyFont="1" applyFill="1" applyAlignment="1">
      <alignment horizontal="left" vertical="center" shrinkToFit="1"/>
    </xf>
    <xf numFmtId="3" fontId="165" fillId="27" borderId="0" xfId="0" applyNumberFormat="1" applyFont="1" applyFill="1" applyAlignment="1">
      <alignment vertical="center" wrapText="1"/>
    </xf>
    <xf numFmtId="184" fontId="165" fillId="27" borderId="0" xfId="0" applyNumberFormat="1" applyFont="1" applyFill="1" applyAlignment="1">
      <alignment vertical="center" wrapText="1"/>
    </xf>
    <xf numFmtId="177" fontId="165" fillId="27" borderId="0" xfId="0" applyNumberFormat="1" applyFont="1" applyFill="1" applyAlignment="1">
      <alignment horizontal="right" vertical="center" wrapText="1"/>
    </xf>
    <xf numFmtId="184" fontId="176" fillId="27" borderId="0" xfId="0" applyNumberFormat="1" applyFont="1" applyFill="1" applyAlignment="1">
      <alignment horizontal="center" vertical="center" wrapText="1"/>
    </xf>
    <xf numFmtId="184" fontId="176" fillId="27" borderId="0" xfId="0" applyNumberFormat="1" applyFont="1" applyFill="1" applyAlignment="1">
      <alignment vertical="center" wrapText="1"/>
    </xf>
    <xf numFmtId="184" fontId="176" fillId="43" borderId="0" xfId="0" applyNumberFormat="1" applyFont="1" applyFill="1" applyAlignment="1">
      <alignment vertical="center" wrapText="1"/>
    </xf>
    <xf numFmtId="0" fontId="213" fillId="45" borderId="0" xfId="0" applyFont="1" applyFill="1" applyAlignment="1">
      <alignment horizontal="center" vertical="center" wrapText="1"/>
    </xf>
    <xf numFmtId="0" fontId="218" fillId="47" borderId="0" xfId="0" applyFont="1" applyFill="1">
      <alignment vertical="center"/>
    </xf>
    <xf numFmtId="0" fontId="219" fillId="47" borderId="0" xfId="0" applyFont="1" applyFill="1">
      <alignment vertical="center"/>
    </xf>
    <xf numFmtId="0" fontId="115" fillId="24" borderId="151" xfId="17" applyFont="1" applyFill="1" applyBorder="1" applyAlignment="1">
      <alignment horizontal="center" vertical="center" wrapText="1"/>
    </xf>
    <xf numFmtId="14" fontId="115" fillId="24" borderId="152" xfId="17" applyNumberFormat="1" applyFont="1" applyFill="1" applyBorder="1" applyAlignment="1">
      <alignment horizontal="center" vertical="center"/>
    </xf>
    <xf numFmtId="0" fontId="68" fillId="10" borderId="0" xfId="4" applyFont="1" applyFill="1" applyAlignment="1">
      <alignment vertical="top"/>
    </xf>
    <xf numFmtId="0" fontId="68" fillId="10" borderId="0" xfId="2" applyFont="1" applyFill="1" applyAlignment="1">
      <alignment vertical="top"/>
    </xf>
    <xf numFmtId="0" fontId="223" fillId="3" borderId="0" xfId="4" applyFont="1" applyFill="1" applyAlignment="1">
      <alignment vertical="top"/>
    </xf>
    <xf numFmtId="0" fontId="223" fillId="3" borderId="0" xfId="2" applyFont="1" applyFill="1" applyAlignment="1">
      <alignment horizontal="center" vertical="center"/>
    </xf>
    <xf numFmtId="0" fontId="223" fillId="3" borderId="0" xfId="2" applyFont="1" applyFill="1" applyAlignment="1">
      <alignment vertical="top"/>
    </xf>
    <xf numFmtId="0" fontId="7" fillId="3" borderId="0" xfId="2" applyFont="1" applyFill="1" applyAlignment="1">
      <alignment vertical="top"/>
    </xf>
    <xf numFmtId="0" fontId="34" fillId="3" borderId="0" xfId="2" applyFont="1" applyFill="1" applyAlignment="1">
      <alignment vertical="top"/>
    </xf>
    <xf numFmtId="0" fontId="215" fillId="3" borderId="0" xfId="2" applyFont="1" applyFill="1" applyAlignment="1">
      <alignment vertical="top"/>
    </xf>
    <xf numFmtId="0" fontId="6" fillId="3" borderId="0" xfId="2" applyFill="1" applyAlignment="1">
      <alignment horizontal="left" vertical="center"/>
    </xf>
    <xf numFmtId="0" fontId="34" fillId="6" borderId="0" xfId="4" applyFont="1" applyFill="1"/>
    <xf numFmtId="0" fontId="224" fillId="6" borderId="0" xfId="4" applyFont="1" applyFill="1"/>
    <xf numFmtId="0" fontId="17" fillId="6" borderId="0" xfId="4" applyFont="1" applyFill="1"/>
    <xf numFmtId="0" fontId="17" fillId="50" borderId="0" xfId="4" applyFont="1" applyFill="1"/>
    <xf numFmtId="0" fontId="6" fillId="0" borderId="0" xfId="4" applyAlignment="1">
      <alignment horizontal="center" vertical="center"/>
    </xf>
    <xf numFmtId="0" fontId="6" fillId="50" borderId="0" xfId="4" applyFill="1"/>
    <xf numFmtId="0" fontId="76" fillId="24" borderId="197" xfId="0" applyFont="1" applyFill="1" applyBorder="1" applyAlignment="1">
      <alignment horizontal="left" vertical="center"/>
    </xf>
    <xf numFmtId="0" fontId="76" fillId="51" borderId="197" xfId="0" applyFont="1" applyFill="1" applyBorder="1" applyAlignment="1">
      <alignment horizontal="left" vertical="center"/>
    </xf>
    <xf numFmtId="0" fontId="76" fillId="52" borderId="197" xfId="0" applyFont="1" applyFill="1" applyBorder="1" applyAlignment="1">
      <alignment horizontal="left" vertical="center"/>
    </xf>
    <xf numFmtId="0" fontId="76" fillId="38" borderId="197" xfId="0" applyFont="1" applyFill="1" applyBorder="1" applyAlignment="1">
      <alignment horizontal="left" vertical="center"/>
    </xf>
    <xf numFmtId="0" fontId="76" fillId="53" borderId="197" xfId="0" applyFont="1" applyFill="1" applyBorder="1" applyAlignment="1">
      <alignment horizontal="left" vertical="center"/>
    </xf>
    <xf numFmtId="0" fontId="146" fillId="22" borderId="0" xfId="0" applyFont="1" applyFill="1" applyAlignment="1">
      <alignment horizontal="center" vertical="center" wrapText="1"/>
    </xf>
    <xf numFmtId="14" fontId="37" fillId="22" borderId="152" xfId="17" applyNumberFormat="1" applyFont="1" applyFill="1" applyBorder="1" applyAlignment="1">
      <alignment horizontal="center" vertical="center" wrapText="1"/>
    </xf>
    <xf numFmtId="0" fontId="190" fillId="0" borderId="223" xfId="1" applyFont="1" applyFill="1" applyBorder="1" applyAlignment="1" applyProtection="1">
      <alignment vertical="top" wrapText="1"/>
    </xf>
    <xf numFmtId="0" fontId="113" fillId="3" borderId="9" xfId="2" applyFont="1" applyFill="1" applyBorder="1" applyAlignment="1">
      <alignment horizontal="center" vertical="center" shrinkToFit="1"/>
    </xf>
    <xf numFmtId="0" fontId="114" fillId="3" borderId="9" xfId="2" applyFont="1" applyFill="1" applyBorder="1" applyAlignment="1">
      <alignment horizontal="center" vertical="center"/>
    </xf>
    <xf numFmtId="0" fontId="25" fillId="22" borderId="0" xfId="2" applyFont="1" applyFill="1">
      <alignment vertical="center"/>
    </xf>
    <xf numFmtId="0" fontId="8" fillId="0" borderId="2" xfId="1" applyFill="1" applyBorder="1" applyAlignment="1" applyProtection="1">
      <alignment horizontal="left" vertical="top" wrapText="1"/>
    </xf>
    <xf numFmtId="0" fontId="198" fillId="0" borderId="224" xfId="1" applyFont="1" applyFill="1" applyBorder="1" applyAlignment="1" applyProtection="1">
      <alignment horizontal="left" vertical="top" wrapText="1"/>
    </xf>
    <xf numFmtId="0" fontId="198" fillId="0" borderId="223" xfId="1" applyFont="1" applyFill="1" applyBorder="1" applyAlignment="1" applyProtection="1">
      <alignment vertical="top" wrapText="1"/>
    </xf>
    <xf numFmtId="0" fontId="200" fillId="0" borderId="223" xfId="1" applyFont="1" applyFill="1" applyBorder="1" applyAlignment="1" applyProtection="1">
      <alignment vertical="top" wrapText="1"/>
    </xf>
    <xf numFmtId="0" fontId="227" fillId="0" borderId="0" xfId="1" applyFont="1" applyAlignment="1" applyProtection="1">
      <alignment horizontal="left" vertical="top" wrapText="1"/>
    </xf>
    <xf numFmtId="0" fontId="17" fillId="50" borderId="0" xfId="4" applyFont="1" applyFill="1" applyAlignment="1">
      <alignment horizontal="left" vertical="top"/>
    </xf>
    <xf numFmtId="0" fontId="225" fillId="50" borderId="0" xfId="4" applyFont="1" applyFill="1" applyAlignment="1">
      <alignment horizontal="left" vertical="top"/>
    </xf>
    <xf numFmtId="0" fontId="226" fillId="50" borderId="0" xfId="0" applyFont="1" applyFill="1" applyAlignment="1">
      <alignment horizontal="left" vertical="top"/>
    </xf>
    <xf numFmtId="0" fontId="6" fillId="50" borderId="0" xfId="4" applyFill="1" applyAlignment="1">
      <alignment horizontal="left" vertical="top"/>
    </xf>
    <xf numFmtId="0" fontId="6" fillId="0" borderId="69" xfId="0" applyFont="1" applyBorder="1" applyAlignment="1">
      <alignment horizontal="left" vertical="center"/>
    </xf>
    <xf numFmtId="0" fontId="6" fillId="0" borderId="0" xfId="0" applyFont="1" applyAlignment="1">
      <alignment horizontal="left" vertical="center"/>
    </xf>
    <xf numFmtId="0" fontId="6" fillId="0" borderId="71" xfId="0" applyFont="1" applyBorder="1" applyAlignment="1">
      <alignment horizontal="left" vertical="center"/>
    </xf>
    <xf numFmtId="0" fontId="162" fillId="6" borderId="0" xfId="0" applyFont="1" applyFill="1" applyAlignment="1">
      <alignment horizontal="left" vertical="center" wrapText="1"/>
    </xf>
    <xf numFmtId="0" fontId="162" fillId="6" borderId="71" xfId="0" applyFont="1" applyFill="1" applyBorder="1" applyAlignment="1">
      <alignment horizontal="left" vertical="center" wrapText="1"/>
    </xf>
    <xf numFmtId="0" fontId="162" fillId="6" borderId="0" xfId="0" applyFont="1" applyFill="1" applyAlignment="1">
      <alignment horizontal="left" vertical="center"/>
    </xf>
    <xf numFmtId="0" fontId="162"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0" fillId="7" borderId="148" xfId="17" applyFont="1" applyFill="1" applyBorder="1" applyAlignment="1">
      <alignment horizontal="left" vertical="center" wrapText="1"/>
    </xf>
    <xf numFmtId="0" fontId="10" fillId="7" borderId="145" xfId="17" applyFont="1" applyFill="1" applyBorder="1" applyAlignment="1">
      <alignment horizontal="left" vertical="center" wrapText="1"/>
    </xf>
    <xf numFmtId="0" fontId="10" fillId="7" borderId="149" xfId="17" applyFont="1" applyFill="1" applyBorder="1" applyAlignment="1">
      <alignment horizontal="left" vertical="center" wrapText="1"/>
    </xf>
    <xf numFmtId="0" fontId="37" fillId="22" borderId="183" xfId="17" applyFont="1" applyFill="1" applyBorder="1" applyAlignment="1">
      <alignment horizontal="left" vertical="top" wrapText="1"/>
    </xf>
    <xf numFmtId="0" fontId="37" fillId="22" borderId="184" xfId="17" applyFont="1" applyFill="1" applyBorder="1" applyAlignment="1">
      <alignment horizontal="left" vertical="top" wrapText="1"/>
    </xf>
    <xf numFmtId="0" fontId="37" fillId="22" borderId="185" xfId="17" applyFont="1" applyFill="1" applyBorder="1" applyAlignment="1">
      <alignment horizontal="left" vertical="top" wrapText="1"/>
    </xf>
    <xf numFmtId="0" fontId="37" fillId="0" borderId="183" xfId="17" applyFont="1" applyBorder="1" applyAlignment="1">
      <alignment horizontal="left" vertical="top" wrapText="1"/>
    </xf>
    <xf numFmtId="0" fontId="37" fillId="0" borderId="184" xfId="17" applyFont="1" applyBorder="1" applyAlignment="1">
      <alignment horizontal="left" vertical="top" wrapText="1"/>
    </xf>
    <xf numFmtId="0" fontId="37" fillId="0" borderId="185" xfId="17" applyFont="1" applyBorder="1" applyAlignment="1">
      <alignment horizontal="left" vertical="top" wrapText="1"/>
    </xf>
    <xf numFmtId="0" fontId="13" fillId="22" borderId="183" xfId="2" applyFont="1" applyFill="1" applyBorder="1" applyAlignment="1">
      <alignment horizontal="left" vertical="top" wrapText="1"/>
    </xf>
    <xf numFmtId="0" fontId="13" fillId="22" borderId="184" xfId="2" applyFont="1" applyFill="1" applyBorder="1" applyAlignment="1">
      <alignment horizontal="left" vertical="top" wrapText="1"/>
    </xf>
    <xf numFmtId="0" fontId="13" fillId="22" borderId="185" xfId="2" applyFont="1" applyFill="1" applyBorder="1" applyAlignment="1">
      <alignment horizontal="left" vertical="top" wrapText="1"/>
    </xf>
    <xf numFmtId="0" fontId="121" fillId="22" borderId="183" xfId="2" applyFont="1" applyFill="1" applyBorder="1" applyAlignment="1">
      <alignment horizontal="left" vertical="top" wrapText="1"/>
    </xf>
    <xf numFmtId="0" fontId="121" fillId="22" borderId="184" xfId="2" applyFont="1" applyFill="1" applyBorder="1" applyAlignment="1">
      <alignment horizontal="left" vertical="top" wrapText="1"/>
    </xf>
    <xf numFmtId="0" fontId="121" fillId="22" borderId="185" xfId="2" applyFont="1" applyFill="1" applyBorder="1" applyAlignment="1">
      <alignment horizontal="left" vertical="top" wrapText="1"/>
    </xf>
    <xf numFmtId="0" fontId="13" fillId="22" borderId="183" xfId="2" applyFont="1" applyFill="1" applyBorder="1" applyAlignment="1">
      <alignment horizontal="center" vertical="center" wrapText="1"/>
    </xf>
    <xf numFmtId="0" fontId="13" fillId="22" borderId="184" xfId="2" applyFont="1" applyFill="1" applyBorder="1" applyAlignment="1">
      <alignment horizontal="center" vertical="center" wrapText="1"/>
    </xf>
    <xf numFmtId="0" fontId="13" fillId="22" borderId="185" xfId="2" applyFont="1" applyFill="1" applyBorder="1" applyAlignment="1">
      <alignment horizontal="center" vertical="center" wrapText="1"/>
    </xf>
    <xf numFmtId="0" fontId="60" fillId="14" borderId="59" xfId="17" applyFont="1" applyFill="1" applyBorder="1" applyAlignment="1">
      <alignment horizontal="right" vertical="center" wrapText="1"/>
    </xf>
    <xf numFmtId="0" fontId="61" fillId="14" borderId="59" xfId="0" applyFont="1" applyFill="1" applyBorder="1" applyAlignment="1">
      <alignment horizontal="right" vertical="center"/>
    </xf>
    <xf numFmtId="0" fontId="0" fillId="14" borderId="59" xfId="0" applyFill="1" applyBorder="1" applyAlignment="1">
      <alignment horizontal="right" vertical="center"/>
    </xf>
    <xf numFmtId="180" fontId="60" fillId="14" borderId="59" xfId="17" applyNumberFormat="1" applyFont="1" applyFill="1" applyBorder="1" applyAlignment="1">
      <alignment horizontal="center" vertical="center" wrapText="1"/>
    </xf>
    <xf numFmtId="180" fontId="0" fillId="14" borderId="59" xfId="0" applyNumberFormat="1" applyFill="1" applyBorder="1" applyAlignment="1">
      <alignment horizontal="center" vertical="center" wrapText="1"/>
    </xf>
    <xf numFmtId="0" fontId="62" fillId="15" borderId="60" xfId="17" applyFont="1" applyFill="1" applyBorder="1" applyAlignment="1">
      <alignment horizontal="center" vertical="center" wrapText="1"/>
    </xf>
    <xf numFmtId="0" fontId="63" fillId="15" borderId="60" xfId="0" applyFont="1" applyFill="1" applyBorder="1" applyAlignment="1">
      <alignment horizontal="center" vertical="center"/>
    </xf>
    <xf numFmtId="0" fontId="62" fillId="11" borderId="60" xfId="0" applyFont="1" applyFill="1" applyBorder="1" applyAlignment="1">
      <alignment horizontal="center" vertical="center"/>
    </xf>
    <xf numFmtId="0" fontId="65" fillId="11" borderId="60" xfId="0" applyFont="1" applyFill="1" applyBorder="1" applyAlignment="1">
      <alignment horizontal="center" vertical="center"/>
    </xf>
    <xf numFmtId="0" fontId="67" fillId="21" borderId="122" xfId="16" applyFont="1" applyFill="1" applyBorder="1" applyAlignment="1">
      <alignment horizontal="center" vertical="center"/>
    </xf>
    <xf numFmtId="0" fontId="67" fillId="21" borderId="127" xfId="16" applyFont="1" applyFill="1" applyBorder="1" applyAlignment="1">
      <alignment horizontal="center" vertical="center"/>
    </xf>
    <xf numFmtId="0" fontId="67" fillId="21" borderId="129" xfId="16" applyFont="1" applyFill="1" applyBorder="1" applyAlignment="1">
      <alignment horizontal="center" vertical="center"/>
    </xf>
    <xf numFmtId="0" fontId="68" fillId="2" borderId="123" xfId="16" applyFont="1" applyFill="1" applyBorder="1" applyAlignment="1">
      <alignment vertical="center" wrapText="1"/>
    </xf>
    <xf numFmtId="0" fontId="68" fillId="2" borderId="124" xfId="16" applyFont="1" applyFill="1" applyBorder="1" applyAlignment="1">
      <alignment vertical="center" wrapText="1"/>
    </xf>
    <xf numFmtId="0" fontId="68" fillId="2" borderId="125" xfId="16" applyFont="1" applyFill="1" applyBorder="1" applyAlignment="1">
      <alignment vertical="center" wrapText="1"/>
    </xf>
    <xf numFmtId="0" fontId="68" fillId="2" borderId="101" xfId="16" applyFont="1" applyFill="1" applyBorder="1" applyAlignment="1">
      <alignment vertical="center" wrapText="1"/>
    </xf>
    <xf numFmtId="0" fontId="68" fillId="2" borderId="0" xfId="16" applyFont="1" applyFill="1" applyAlignment="1">
      <alignment vertical="center" wrapText="1"/>
    </xf>
    <xf numFmtId="0" fontId="68" fillId="2" borderId="102" xfId="16" applyFont="1" applyFill="1" applyBorder="1" applyAlignment="1">
      <alignment vertical="center" wrapText="1"/>
    </xf>
    <xf numFmtId="0" fontId="68" fillId="2" borderId="130" xfId="16" applyFont="1" applyFill="1" applyBorder="1" applyAlignment="1">
      <alignment vertical="center" wrapText="1"/>
    </xf>
    <xf numFmtId="0" fontId="68" fillId="2" borderId="131" xfId="16" applyFont="1" applyFill="1" applyBorder="1" applyAlignment="1">
      <alignment vertical="center" wrapText="1"/>
    </xf>
    <xf numFmtId="0" fontId="68" fillId="2" borderId="132" xfId="16" applyFont="1" applyFill="1" applyBorder="1" applyAlignment="1">
      <alignment vertical="center" wrapText="1"/>
    </xf>
    <xf numFmtId="0" fontId="68" fillId="2" borderId="123" xfId="16" applyFont="1" applyFill="1" applyBorder="1" applyAlignment="1">
      <alignment horizontal="left" vertical="center" wrapText="1"/>
    </xf>
    <xf numFmtId="0" fontId="68" fillId="2" borderId="124"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01"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8" xfId="16" applyFont="1" applyFill="1" applyBorder="1" applyAlignment="1">
      <alignment horizontal="left" vertical="center" wrapText="1"/>
    </xf>
    <xf numFmtId="0" fontId="68" fillId="2" borderId="130" xfId="16" applyFont="1" applyFill="1" applyBorder="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7" fillId="6" borderId="37" xfId="17" applyFont="1" applyFill="1" applyBorder="1" applyAlignment="1">
      <alignment horizontal="center" vertical="center" wrapText="1"/>
    </xf>
    <xf numFmtId="0" fontId="60" fillId="31" borderId="73" xfId="17" applyFont="1" applyFill="1" applyBorder="1" applyAlignment="1">
      <alignment horizontal="center" vertical="center" wrapText="1"/>
    </xf>
    <xf numFmtId="0" fontId="58" fillId="18" borderId="73" xfId="17" applyFont="1" applyFill="1" applyBorder="1" applyAlignment="1">
      <alignment horizontal="center" vertical="center" wrapText="1"/>
    </xf>
    <xf numFmtId="0" fontId="0" fillId="18" borderId="73" xfId="0" applyFill="1" applyBorder="1" applyAlignment="1">
      <alignment horizontal="center" vertical="center" wrapText="1"/>
    </xf>
    <xf numFmtId="0" fontId="68" fillId="3" borderId="74" xfId="17" applyFont="1" applyFill="1" applyBorder="1" applyAlignment="1">
      <alignment horizontal="center" vertical="center" wrapText="1"/>
    </xf>
    <xf numFmtId="0" fontId="68" fillId="3" borderId="75" xfId="17" applyFont="1" applyFill="1" applyBorder="1" applyAlignment="1">
      <alignment horizontal="center" vertical="center" wrapText="1"/>
    </xf>
    <xf numFmtId="0" fontId="68" fillId="3" borderId="76" xfId="17"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0" fontId="37" fillId="24" borderId="183" xfId="17" applyFont="1" applyFill="1" applyBorder="1" applyAlignment="1">
      <alignment horizontal="left" vertical="top" wrapText="1"/>
    </xf>
    <xf numFmtId="0" fontId="37" fillId="24" borderId="184" xfId="17" applyFont="1" applyFill="1" applyBorder="1" applyAlignment="1">
      <alignment horizontal="left" vertical="top" wrapText="1"/>
    </xf>
    <xf numFmtId="0" fontId="37" fillId="24" borderId="185" xfId="17" applyFont="1" applyFill="1" applyBorder="1" applyAlignment="1">
      <alignment horizontal="left" vertical="top" wrapText="1"/>
    </xf>
    <xf numFmtId="0" fontId="13" fillId="24" borderId="183" xfId="2" applyFont="1" applyFill="1" applyBorder="1" applyAlignment="1">
      <alignment horizontal="left" vertical="top" wrapText="1"/>
    </xf>
    <xf numFmtId="0" fontId="13" fillId="24" borderId="184" xfId="2" applyFont="1" applyFill="1" applyBorder="1" applyAlignment="1">
      <alignment horizontal="left" vertical="top" wrapText="1"/>
    </xf>
    <xf numFmtId="0" fontId="13" fillId="24" borderId="185" xfId="2" applyFont="1" applyFill="1" applyBorder="1" applyAlignment="1">
      <alignment horizontal="left" vertical="top" wrapText="1"/>
    </xf>
    <xf numFmtId="0" fontId="13" fillId="22" borderId="183" xfId="17" applyFont="1" applyFill="1" applyBorder="1" applyAlignment="1">
      <alignment horizontal="left" vertical="top" wrapText="1"/>
    </xf>
    <xf numFmtId="0" fontId="13" fillId="22" borderId="184" xfId="17" applyFont="1" applyFill="1" applyBorder="1" applyAlignment="1">
      <alignment horizontal="left" vertical="top" wrapText="1"/>
    </xf>
    <xf numFmtId="0" fontId="13" fillId="22" borderId="185" xfId="17" applyFont="1" applyFill="1" applyBorder="1" applyAlignment="1">
      <alignment horizontal="left" vertical="top" wrapText="1"/>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50" fillId="0" borderId="51" xfId="17" applyFont="1" applyBorder="1" applyAlignment="1">
      <alignment horizontal="center" vertical="center"/>
    </xf>
    <xf numFmtId="0" fontId="1" fillId="0" borderId="77" xfId="17" applyBorder="1" applyAlignment="1">
      <alignment horizontal="center" vertical="center"/>
    </xf>
    <xf numFmtId="0" fontId="1" fillId="0" borderId="78" xfId="17" applyBorder="1" applyAlignment="1">
      <alignment horizontal="center" vertical="center"/>
    </xf>
    <xf numFmtId="0" fontId="1" fillId="0" borderId="79" xfId="17" applyBorder="1" applyAlignment="1">
      <alignment horizontal="center" vertical="center"/>
    </xf>
    <xf numFmtId="0" fontId="38" fillId="0" borderId="80" xfId="17" applyFont="1" applyBorder="1" applyAlignment="1">
      <alignment horizontal="center" vertical="center" wrapText="1"/>
    </xf>
    <xf numFmtId="0" fontId="38" fillId="0" borderId="45" xfId="17" applyFont="1" applyBorder="1" applyAlignment="1">
      <alignment horizontal="center" vertical="center" wrapText="1"/>
    </xf>
    <xf numFmtId="0" fontId="34" fillId="19" borderId="0" xfId="17" applyFont="1" applyFill="1" applyAlignment="1">
      <alignment horizontal="center" vertical="center"/>
    </xf>
    <xf numFmtId="179" fontId="11" fillId="0" borderId="81" xfId="17" applyNumberFormat="1" applyFont="1" applyBorder="1" applyAlignment="1">
      <alignment horizontal="center" vertical="center" shrinkToFit="1"/>
    </xf>
    <xf numFmtId="179" fontId="11" fillId="0" borderId="82" xfId="17" applyNumberFormat="1" applyFont="1" applyBorder="1" applyAlignment="1">
      <alignment horizontal="center" vertical="center" shrinkToFit="1"/>
    </xf>
    <xf numFmtId="0" fontId="48" fillId="0" borderId="83" xfId="17" applyFont="1" applyBorder="1" applyAlignment="1">
      <alignment horizontal="center" vertical="center"/>
    </xf>
    <xf numFmtId="0" fontId="48" fillId="0" borderId="84" xfId="17" applyFont="1" applyBorder="1" applyAlignment="1">
      <alignment horizontal="center" vertical="center"/>
    </xf>
    <xf numFmtId="0" fontId="37" fillId="12" borderId="85" xfId="18" applyFont="1" applyFill="1" applyBorder="1" applyAlignment="1">
      <alignment horizontal="center" vertical="center"/>
    </xf>
    <xf numFmtId="0" fontId="37" fillId="12" borderId="86" xfId="18" applyFont="1" applyFill="1" applyBorder="1" applyAlignment="1">
      <alignment horizontal="center" vertical="center"/>
    </xf>
    <xf numFmtId="0" fontId="12" fillId="0" borderId="136" xfId="17" applyFont="1" applyBorder="1" applyAlignment="1">
      <alignment horizontal="center" vertical="center" wrapText="1"/>
    </xf>
    <xf numFmtId="0" fontId="12" fillId="0" borderId="137" xfId="17" applyFont="1" applyBorder="1" applyAlignment="1">
      <alignment horizontal="center" vertical="center" wrapText="1"/>
    </xf>
    <xf numFmtId="0" fontId="12" fillId="0" borderId="138" xfId="17" applyFont="1" applyBorder="1" applyAlignment="1">
      <alignment horizontal="center" vertical="center" wrapText="1"/>
    </xf>
    <xf numFmtId="0" fontId="55" fillId="0" borderId="140" xfId="17" applyFont="1" applyBorder="1" applyAlignment="1">
      <alignment horizontal="center" vertical="center"/>
    </xf>
    <xf numFmtId="0" fontId="55" fillId="0" borderId="141" xfId="17" applyFont="1" applyBorder="1" applyAlignment="1">
      <alignment horizontal="center" vertical="center"/>
    </xf>
    <xf numFmtId="0" fontId="55" fillId="0" borderId="142" xfId="17" applyFont="1" applyBorder="1" applyAlignment="1">
      <alignment horizontal="center" vertical="center"/>
    </xf>
    <xf numFmtId="0" fontId="169" fillId="22" borderId="183" xfId="17" applyFont="1" applyFill="1" applyBorder="1" applyAlignment="1">
      <alignment horizontal="left" vertical="top" wrapText="1"/>
    </xf>
    <xf numFmtId="0" fontId="169" fillId="22" borderId="184" xfId="17" applyFont="1" applyFill="1" applyBorder="1" applyAlignment="1">
      <alignment horizontal="left" vertical="top" wrapText="1"/>
    </xf>
    <xf numFmtId="0" fontId="169" fillId="22" borderId="185" xfId="17" applyFont="1" applyFill="1" applyBorder="1" applyAlignment="1">
      <alignment horizontal="left" vertical="top" wrapText="1"/>
    </xf>
    <xf numFmtId="0" fontId="209" fillId="3" borderId="0" xfId="2" applyFont="1" applyFill="1" applyAlignment="1">
      <alignment vertical="top" wrapText="1"/>
    </xf>
    <xf numFmtId="0" fontId="210" fillId="3" borderId="0" xfId="2" applyFont="1" applyFill="1" applyAlignment="1">
      <alignment vertical="top" wrapText="1"/>
    </xf>
    <xf numFmtId="0" fontId="6" fillId="3" borderId="0" xfId="2" applyFill="1" applyAlignment="1">
      <alignment vertical="top" wrapText="1"/>
    </xf>
    <xf numFmtId="0" fontId="35" fillId="26" borderId="0" xfId="2" applyFont="1" applyFill="1" applyAlignment="1">
      <alignment horizontal="left" vertical="top" wrapText="1"/>
    </xf>
    <xf numFmtId="0" fontId="51" fillId="33" borderId="0" xfId="2" applyFont="1" applyFill="1" applyAlignment="1">
      <alignment horizontal="left" vertical="top" wrapText="1"/>
    </xf>
    <xf numFmtId="0" fontId="51" fillId="50" borderId="0" xfId="4" applyFont="1" applyFill="1" applyAlignment="1">
      <alignment horizontal="left" vertical="top" wrapText="1"/>
    </xf>
    <xf numFmtId="0" fontId="207" fillId="48" borderId="0" xfId="2" applyFont="1" applyFill="1" applyAlignment="1">
      <alignment horizontal="center" vertical="center"/>
    </xf>
    <xf numFmtId="0" fontId="6" fillId="0" borderId="0" xfId="2">
      <alignment vertical="center"/>
    </xf>
    <xf numFmtId="0" fontId="21" fillId="24" borderId="0" xfId="2" applyFont="1" applyFill="1" applyAlignment="1">
      <alignment horizontal="center" vertical="center" wrapText="1"/>
    </xf>
    <xf numFmtId="0" fontId="220" fillId="0" borderId="0" xfId="2" applyFont="1" applyAlignment="1">
      <alignment horizontal="center" vertical="center"/>
    </xf>
    <xf numFmtId="0" fontId="6" fillId="0" borderId="0" xfId="2" applyAlignment="1">
      <alignment horizontal="center" vertical="center"/>
    </xf>
    <xf numFmtId="0" fontId="221" fillId="10" borderId="0" xfId="2" applyFont="1" applyFill="1" applyAlignment="1">
      <alignment horizontal="center" vertical="center"/>
    </xf>
    <xf numFmtId="0" fontId="21" fillId="10" borderId="0" xfId="2" applyFont="1" applyFill="1" applyAlignment="1">
      <alignment horizontal="center" vertical="center"/>
    </xf>
    <xf numFmtId="0" fontId="222" fillId="10" borderId="0" xfId="2" applyFont="1" applyFill="1" applyAlignment="1">
      <alignment horizontal="center" vertical="center" wrapText="1"/>
    </xf>
    <xf numFmtId="0" fontId="222" fillId="10" borderId="0" xfId="2" applyFont="1" applyFill="1" applyAlignment="1">
      <alignment horizontal="center" vertical="center"/>
    </xf>
    <xf numFmtId="0" fontId="156" fillId="27" borderId="0" xfId="0" applyFont="1" applyFill="1" applyAlignment="1">
      <alignment horizontal="center" vertical="top" wrapText="1"/>
    </xf>
    <xf numFmtId="0" fontId="181"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81"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85" fillId="27" borderId="0" xfId="0" applyFont="1" applyFill="1" applyAlignment="1">
      <alignment horizontal="left" vertical="top" wrapText="1"/>
    </xf>
    <xf numFmtId="0" fontId="185" fillId="27" borderId="0" xfId="0" applyFont="1" applyFill="1" applyAlignment="1">
      <alignment horizontal="center" vertical="top"/>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13" xfId="0" applyFont="1" applyFill="1" applyBorder="1" applyAlignment="1">
      <alignment horizontal="left" vertical="center"/>
    </xf>
    <xf numFmtId="0" fontId="79" fillId="25" borderId="114" xfId="0" applyFont="1" applyFill="1" applyBorder="1" applyAlignment="1">
      <alignment horizontal="left" vertical="center"/>
    </xf>
    <xf numFmtId="0" fontId="79" fillId="25" borderId="115" xfId="0" applyFont="1" applyFill="1" applyBorder="1" applyAlignment="1">
      <alignment horizontal="left" vertical="center"/>
    </xf>
    <xf numFmtId="0" fontId="81" fillId="0" borderId="110" xfId="0" applyFont="1" applyBorder="1" applyAlignment="1">
      <alignment horizontal="justify" vertical="center" wrapText="1"/>
    </xf>
    <xf numFmtId="0" fontId="81" fillId="0" borderId="111" xfId="0" applyFont="1" applyBorder="1" applyAlignment="1">
      <alignment horizontal="justify" vertical="center" wrapText="1"/>
    </xf>
    <xf numFmtId="0" fontId="79" fillId="0" borderId="110" xfId="0" applyFont="1" applyBorder="1" applyAlignment="1">
      <alignment horizontal="justify" vertical="center" wrapText="1"/>
    </xf>
    <xf numFmtId="0" fontId="79" fillId="0" borderId="111" xfId="0" applyFont="1" applyBorder="1" applyAlignment="1">
      <alignment horizontal="justify" vertical="center" wrapText="1"/>
    </xf>
    <xf numFmtId="0" fontId="79" fillId="0" borderId="112" xfId="0" applyFont="1" applyBorder="1" applyAlignment="1">
      <alignment horizontal="left" vertical="center"/>
    </xf>
    <xf numFmtId="0" fontId="105" fillId="33" borderId="0" xfId="0" applyFont="1" applyFill="1" applyAlignment="1">
      <alignment horizontal="left" vertical="center" wrapText="1"/>
    </xf>
    <xf numFmtId="0" fontId="107" fillId="26" borderId="113" xfId="0" applyFont="1" applyFill="1" applyBorder="1" applyAlignment="1">
      <alignment horizontal="left"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104" fillId="22" borderId="0" xfId="0" applyFont="1" applyFill="1" applyAlignment="1">
      <alignment horizontal="left" vertical="center"/>
    </xf>
    <xf numFmtId="0" fontId="79" fillId="22" borderId="112" xfId="0" applyFont="1" applyFill="1" applyBorder="1" applyAlignment="1">
      <alignment horizontal="left" vertical="center"/>
    </xf>
    <xf numFmtId="0" fontId="149" fillId="22" borderId="0" xfId="0" applyFont="1" applyFill="1" applyAlignment="1">
      <alignment horizontal="left" vertical="top" wrapText="1"/>
    </xf>
    <xf numFmtId="14" fontId="108" fillId="24" borderId="21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5" xfId="2" applyNumberFormat="1" applyFont="1" applyFill="1" applyBorder="1" applyAlignment="1">
      <alignment horizontal="center" vertical="center" shrinkToFit="1"/>
    </xf>
    <xf numFmtId="14" fontId="108" fillId="24" borderId="204" xfId="1" applyNumberFormat="1" applyFont="1" applyFill="1" applyBorder="1" applyAlignment="1" applyProtection="1">
      <alignment horizontal="center" vertical="center" wrapText="1"/>
    </xf>
    <xf numFmtId="14" fontId="108" fillId="24" borderId="205" xfId="1" applyNumberFormat="1" applyFont="1" applyFill="1" applyBorder="1" applyAlignment="1" applyProtection="1">
      <alignment horizontal="center" vertical="center" wrapText="1"/>
    </xf>
    <xf numFmtId="14" fontId="108" fillId="24" borderId="206" xfId="1" applyNumberFormat="1" applyFont="1" applyFill="1" applyBorder="1" applyAlignment="1" applyProtection="1">
      <alignment horizontal="center" vertical="center" wrapText="1"/>
    </xf>
    <xf numFmtId="56" fontId="108" fillId="24" borderId="41"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74" xfId="1" applyNumberFormat="1" applyFont="1" applyFill="1" applyBorder="1" applyAlignment="1" applyProtection="1">
      <alignment horizontal="center" vertical="center" wrapText="1"/>
    </xf>
    <xf numFmtId="0" fontId="108" fillId="24" borderId="174" xfId="2" applyFont="1" applyFill="1" applyBorder="1" applyAlignment="1">
      <alignment horizontal="center" vertical="center"/>
    </xf>
    <xf numFmtId="56" fontId="113" fillId="24" borderId="41" xfId="2" applyNumberFormat="1"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59" xfId="1" applyNumberFormat="1" applyFont="1" applyFill="1" applyBorder="1" applyAlignment="1" applyProtection="1">
      <alignment horizontal="center" vertical="center" wrapText="1" shrinkToFit="1"/>
    </xf>
    <xf numFmtId="14" fontId="108" fillId="24" borderId="161" xfId="1" applyNumberFormat="1" applyFont="1" applyFill="1" applyBorder="1" applyAlignment="1" applyProtection="1">
      <alignment horizontal="center" vertical="center" wrapText="1" shrinkToFit="1"/>
    </xf>
    <xf numFmtId="14" fontId="108" fillId="24" borderId="160" xfId="1" applyNumberFormat="1" applyFont="1" applyFill="1" applyBorder="1" applyAlignment="1" applyProtection="1">
      <alignment horizontal="center" vertical="center" wrapText="1" shrinkToFit="1"/>
    </xf>
    <xf numFmtId="0" fontId="108" fillId="0" borderId="207" xfId="2" applyFont="1" applyBorder="1" applyAlignment="1">
      <alignment horizontal="left" vertical="top" wrapText="1"/>
    </xf>
    <xf numFmtId="0" fontId="108" fillId="0" borderId="211" xfId="2" applyFont="1" applyBorder="1" applyAlignment="1">
      <alignment horizontal="left" vertical="top" wrapText="1"/>
    </xf>
    <xf numFmtId="0" fontId="113" fillId="24" borderId="41" xfId="2" applyFont="1" applyFill="1" applyBorder="1" applyAlignment="1">
      <alignment horizontal="center" vertical="center" wrapText="1"/>
    </xf>
    <xf numFmtId="14" fontId="108" fillId="24" borderId="158" xfId="2" applyNumberFormat="1" applyFont="1" applyFill="1" applyBorder="1" applyAlignment="1">
      <alignment horizontal="center" vertical="center" wrapText="1" shrinkToFit="1"/>
    </xf>
    <xf numFmtId="14" fontId="108" fillId="24" borderId="156" xfId="2" applyNumberFormat="1" applyFont="1" applyFill="1" applyBorder="1" applyAlignment="1">
      <alignment horizontal="center" vertical="center" wrapText="1" shrinkToFit="1"/>
    </xf>
    <xf numFmtId="14" fontId="108" fillId="24" borderId="157" xfId="2" applyNumberFormat="1" applyFont="1" applyFill="1" applyBorder="1" applyAlignment="1">
      <alignment horizontal="center" vertical="center" wrapText="1" shrinkToFit="1"/>
    </xf>
    <xf numFmtId="0" fontId="108" fillId="24" borderId="204" xfId="2" applyFont="1" applyFill="1" applyBorder="1" applyAlignment="1">
      <alignment horizontal="center" vertical="center"/>
    </xf>
    <xf numFmtId="0" fontId="108" fillId="24" borderId="178" xfId="2" applyFont="1" applyFill="1" applyBorder="1" applyAlignment="1">
      <alignment horizontal="center" vertical="center"/>
    </xf>
    <xf numFmtId="56" fontId="108" fillId="24" borderId="41"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5" xfId="2" applyNumberFormat="1" applyFont="1" applyFill="1" applyBorder="1" applyAlignment="1">
      <alignment horizontal="center" vertical="center" wrapText="1"/>
    </xf>
    <xf numFmtId="14" fontId="108" fillId="24" borderId="201" xfId="2" applyNumberFormat="1" applyFont="1" applyFill="1" applyBorder="1" applyAlignment="1">
      <alignment horizontal="center" vertical="center"/>
    </xf>
    <xf numFmtId="14" fontId="108" fillId="24" borderId="202" xfId="2" applyNumberFormat="1" applyFont="1" applyFill="1" applyBorder="1" applyAlignment="1">
      <alignment horizontal="center" vertical="center"/>
    </xf>
    <xf numFmtId="14" fontId="108" fillId="24" borderId="203" xfId="2" applyNumberFormat="1" applyFont="1" applyFill="1" applyBorder="1" applyAlignment="1">
      <alignment horizontal="center" vertical="center"/>
    </xf>
    <xf numFmtId="0" fontId="10" fillId="0" borderId="171" xfId="2" applyFont="1" applyBorder="1">
      <alignment vertical="center"/>
    </xf>
    <xf numFmtId="0" fontId="10" fillId="0" borderId="0" xfId="2" applyFont="1" applyAlignment="1">
      <alignment vertical="center" wrapText="1"/>
    </xf>
    <xf numFmtId="0" fontId="10" fillId="0" borderId="0" xfId="2" applyFont="1">
      <alignment vertical="center"/>
    </xf>
    <xf numFmtId="0" fontId="113" fillId="3" borderId="1" xfId="2" applyFont="1" applyFill="1" applyBorder="1" applyAlignment="1">
      <alignment horizontal="center" vertical="center"/>
    </xf>
    <xf numFmtId="0" fontId="113" fillId="3" borderId="2" xfId="2" applyFont="1" applyFill="1" applyBorder="1" applyAlignment="1">
      <alignment horizontal="center" vertical="center"/>
    </xf>
    <xf numFmtId="14" fontId="113" fillId="3" borderId="1" xfId="2" applyNumberFormat="1"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 fillId="17" borderId="67" xfId="2" applyFont="1" applyFill="1" applyBorder="1" applyAlignment="1">
      <alignment vertical="top" wrapText="1"/>
    </xf>
    <xf numFmtId="0" fontId="6" fillId="0" borderId="63" xfId="2" applyBorder="1" applyAlignment="1">
      <alignment vertical="top" wrapText="1"/>
    </xf>
    <xf numFmtId="0" fontId="69" fillId="0" borderId="0" xfId="1" applyFont="1" applyAlignment="1" applyProtection="1">
      <alignment vertical="center"/>
    </xf>
    <xf numFmtId="0" fontId="6" fillId="29" borderId="55" xfId="2" applyFill="1" applyBorder="1" applyAlignment="1">
      <alignment horizontal="left" vertical="top" wrapText="1"/>
    </xf>
    <xf numFmtId="0" fontId="6" fillId="29" borderId="139" xfId="2" applyFill="1" applyBorder="1" applyAlignment="1">
      <alignment horizontal="left" vertical="top" wrapText="1"/>
    </xf>
    <xf numFmtId="0" fontId="6" fillId="29" borderId="163" xfId="2" applyFill="1" applyBorder="1" applyAlignment="1">
      <alignment horizontal="left" vertical="top" wrapText="1"/>
    </xf>
    <xf numFmtId="0" fontId="1" fillId="38" borderId="55" xfId="2" applyFont="1" applyFill="1" applyBorder="1" applyAlignment="1">
      <alignment horizontal="left" vertical="top" wrapText="1"/>
    </xf>
    <xf numFmtId="0" fontId="1" fillId="38" borderId="66" xfId="2" applyFont="1" applyFill="1" applyBorder="1" applyAlignment="1">
      <alignment horizontal="lef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6" fillId="2" borderId="72" xfId="2" applyFill="1" applyBorder="1" applyAlignment="1">
      <alignment vertical="top" wrapText="1"/>
    </xf>
    <xf numFmtId="0" fontId="15" fillId="2" borderId="63" xfId="0" applyFont="1" applyFill="1" applyBorder="1" applyAlignment="1">
      <alignment vertical="top" wrapText="1"/>
    </xf>
    <xf numFmtId="0" fontId="1" fillId="2" borderId="72" xfId="2" applyFont="1" applyFill="1" applyBorder="1" applyAlignment="1">
      <alignment horizontal="left" vertical="top" wrapText="1"/>
    </xf>
    <xf numFmtId="0" fontId="1" fillId="2" borderId="63"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7" xfId="2" applyFill="1" applyBorder="1">
      <alignment vertical="center"/>
    </xf>
    <xf numFmtId="0" fontId="6" fillId="6" borderId="25" xfId="2" applyFill="1" applyBorder="1">
      <alignment vertical="center"/>
    </xf>
    <xf numFmtId="0" fontId="6" fillId="6" borderId="88" xfId="2" applyFill="1" applyBorder="1">
      <alignment vertical="center"/>
    </xf>
    <xf numFmtId="0" fontId="6" fillId="6" borderId="89" xfId="2" applyFill="1" applyBorder="1">
      <alignment vertical="center"/>
    </xf>
    <xf numFmtId="0" fontId="6" fillId="6" borderId="90" xfId="2" applyFill="1" applyBorder="1">
      <alignment vertical="center"/>
    </xf>
    <xf numFmtId="0" fontId="6" fillId="6" borderId="91" xfId="2" applyFill="1" applyBorder="1">
      <alignment vertical="center"/>
    </xf>
    <xf numFmtId="0" fontId="22" fillId="6" borderId="92" xfId="2" applyFont="1" applyFill="1" applyBorder="1" applyAlignment="1">
      <alignment horizontal="center" vertical="top" wrapText="1"/>
    </xf>
    <xf numFmtId="0" fontId="22" fillId="6" borderId="84" xfId="2" applyFont="1" applyFill="1" applyBorder="1" applyAlignment="1">
      <alignment horizontal="center" vertical="top" wrapText="1"/>
    </xf>
    <xf numFmtId="0" fontId="22" fillId="6" borderId="93" xfId="2" applyFont="1" applyFill="1" applyBorder="1" applyAlignment="1">
      <alignment horizontal="center" vertical="top" wrapText="1"/>
    </xf>
    <xf numFmtId="0" fontId="22" fillId="6" borderId="94" xfId="2" applyFont="1" applyFill="1" applyBorder="1" applyAlignment="1">
      <alignment horizontal="center" vertical="top" wrapText="1"/>
    </xf>
    <xf numFmtId="0" fontId="22" fillId="6" borderId="95"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109" fillId="22" borderId="165" xfId="1" applyFont="1" applyFill="1" applyBorder="1" applyAlignment="1" applyProtection="1">
      <alignment horizontal="center" vertical="center" wrapText="1" shrinkToFit="1"/>
    </xf>
    <xf numFmtId="0" fontId="28" fillId="22" borderId="166" xfId="2" applyFont="1" applyFill="1" applyBorder="1" applyAlignment="1">
      <alignment horizontal="center" vertical="center" wrapText="1" shrinkToFit="1"/>
    </xf>
    <xf numFmtId="0" fontId="28" fillId="22" borderId="167" xfId="2" applyFont="1" applyFill="1" applyBorder="1" applyAlignment="1">
      <alignment horizontal="center" vertical="center" wrapText="1" shrinkToFit="1"/>
    </xf>
    <xf numFmtId="0" fontId="20" fillId="22" borderId="56" xfId="2" applyFont="1" applyFill="1" applyBorder="1" applyAlignment="1">
      <alignment horizontal="left" vertical="top" wrapText="1" shrinkToFit="1"/>
    </xf>
    <xf numFmtId="0" fontId="20" fillId="22" borderId="57" xfId="2" applyFont="1" applyFill="1" applyBorder="1" applyAlignment="1">
      <alignment horizontal="left" vertical="top" wrapText="1" shrinkToFit="1"/>
    </xf>
    <xf numFmtId="0" fontId="20" fillId="22" borderId="58" xfId="2" applyFont="1" applyFill="1" applyBorder="1" applyAlignment="1">
      <alignment horizontal="left" vertical="top" wrapText="1" shrinkToFit="1"/>
    </xf>
    <xf numFmtId="0" fontId="10" fillId="0" borderId="57" xfId="2" applyFont="1" applyBorder="1">
      <alignment vertical="center"/>
    </xf>
    <xf numFmtId="0" fontId="25" fillId="22" borderId="107" xfId="2" applyFont="1" applyFill="1" applyBorder="1" applyAlignment="1">
      <alignment horizontal="left" vertical="top" wrapText="1"/>
    </xf>
    <xf numFmtId="0" fontId="25" fillId="22" borderId="108" xfId="2" applyFont="1" applyFill="1" applyBorder="1" applyAlignment="1">
      <alignment horizontal="left" vertical="top" wrapText="1"/>
    </xf>
    <xf numFmtId="0" fontId="25" fillId="22" borderId="109" xfId="2" applyFont="1" applyFill="1" applyBorder="1" applyAlignment="1">
      <alignment horizontal="left" vertical="top" wrapText="1"/>
    </xf>
    <xf numFmtId="0" fontId="28" fillId="39" borderId="165" xfId="2" applyFont="1" applyFill="1" applyBorder="1" applyAlignment="1">
      <alignment horizontal="center" vertical="center" wrapText="1" shrinkToFit="1"/>
    </xf>
    <xf numFmtId="0" fontId="28" fillId="39" borderId="166" xfId="2" applyFont="1" applyFill="1" applyBorder="1" applyAlignment="1">
      <alignment horizontal="center" vertical="center" wrapText="1" shrinkToFit="1"/>
    </xf>
    <xf numFmtId="0" fontId="28" fillId="39" borderId="167" xfId="2" applyFont="1" applyFill="1" applyBorder="1" applyAlignment="1">
      <alignment horizontal="center" vertical="center" wrapText="1" shrinkToFit="1"/>
    </xf>
    <xf numFmtId="0" fontId="20" fillId="39" borderId="56" xfId="2" applyFont="1" applyFill="1" applyBorder="1" applyAlignment="1">
      <alignment horizontal="left" vertical="top" wrapText="1" shrinkToFit="1"/>
    </xf>
    <xf numFmtId="0" fontId="20" fillId="39" borderId="57" xfId="2" applyFont="1" applyFill="1" applyBorder="1" applyAlignment="1">
      <alignment horizontal="left" vertical="top" wrapText="1" shrinkToFit="1"/>
    </xf>
    <xf numFmtId="0" fontId="20" fillId="39" borderId="58" xfId="2" applyFont="1" applyFill="1" applyBorder="1" applyAlignment="1">
      <alignment horizontal="left" vertical="top" wrapText="1" shrinkToFit="1"/>
    </xf>
    <xf numFmtId="0" fontId="28" fillId="20" borderId="57" xfId="2" applyFont="1" applyFill="1" applyBorder="1" applyAlignment="1">
      <alignment horizontal="center" vertical="center" shrinkToFit="1"/>
    </xf>
    <xf numFmtId="0" fontId="28" fillId="20" borderId="58" xfId="2" applyFont="1" applyFill="1" applyBorder="1" applyAlignment="1">
      <alignment horizontal="center" vertical="center" shrinkToFit="1"/>
    </xf>
    <xf numFmtId="0" fontId="109" fillId="22" borderId="99"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0" xfId="1" applyFont="1" applyFill="1" applyBorder="1" applyAlignment="1" applyProtection="1">
      <alignment horizontal="center" vertical="center" wrapText="1"/>
    </xf>
    <xf numFmtId="0" fontId="21" fillId="22" borderId="96" xfId="1" applyFont="1" applyFill="1" applyBorder="1" applyAlignment="1" applyProtection="1">
      <alignment horizontal="left" vertical="top" wrapText="1"/>
    </xf>
    <xf numFmtId="0" fontId="21" fillId="22" borderId="180" xfId="1" applyFont="1" applyFill="1" applyBorder="1" applyAlignment="1" applyProtection="1">
      <alignment horizontal="left" vertical="top" wrapText="1"/>
    </xf>
    <xf numFmtId="0" fontId="21" fillId="22" borderId="181" xfId="1" applyFont="1" applyFill="1" applyBorder="1" applyAlignment="1" applyProtection="1">
      <alignment horizontal="left" vertical="top" wrapText="1"/>
    </xf>
    <xf numFmtId="0" fontId="28" fillId="24" borderId="99"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0" xfId="2" applyFont="1" applyFill="1" applyBorder="1" applyAlignment="1">
      <alignment horizontal="center" vertical="center" shrinkToFit="1"/>
    </xf>
    <xf numFmtId="0" fontId="199" fillId="22" borderId="99"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0" xfId="2" applyFont="1" applyFill="1" applyBorder="1" applyAlignment="1">
      <alignment horizontal="center" vertical="center" shrinkToFit="1"/>
    </xf>
    <xf numFmtId="0" fontId="21" fillId="22" borderId="96" xfId="1" applyFont="1" applyFill="1" applyBorder="1" applyAlignment="1" applyProtection="1">
      <alignment vertical="top" wrapText="1"/>
    </xf>
    <xf numFmtId="0" fontId="21" fillId="22" borderId="97" xfId="2" applyFont="1" applyFill="1" applyBorder="1" applyAlignment="1">
      <alignment vertical="top" wrapText="1"/>
    </xf>
    <xf numFmtId="0" fontId="21" fillId="22" borderId="98" xfId="2" applyFont="1" applyFill="1" applyBorder="1" applyAlignment="1">
      <alignment vertical="top" wrapText="1"/>
    </xf>
    <xf numFmtId="0" fontId="21" fillId="39" borderId="96" xfId="1" applyFont="1" applyFill="1" applyBorder="1" applyAlignment="1" applyProtection="1">
      <alignment vertical="top" wrapText="1"/>
    </xf>
    <xf numFmtId="0" fontId="21" fillId="39" borderId="97" xfId="2" applyFont="1" applyFill="1" applyBorder="1" applyAlignment="1">
      <alignment vertical="top" wrapText="1"/>
    </xf>
    <xf numFmtId="0" fontId="21" fillId="39" borderId="98" xfId="2" applyFont="1" applyFill="1" applyBorder="1" applyAlignment="1">
      <alignment vertical="top" wrapText="1"/>
    </xf>
    <xf numFmtId="0" fontId="145" fillId="39" borderId="99"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0"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FFCC00"/>
      <color rgb="FF6DDDF7"/>
      <color rgb="FF3399FF"/>
      <color rgb="FF7BB2F5"/>
      <color rgb="FFFF99FF"/>
      <color rgb="FF6EF729"/>
      <color rgb="FF00CC00"/>
      <color rgb="FF0033CC"/>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'45　感染症統計'!$A$7</c:f>
              <c:strCache>
                <c:ptCount val="1"/>
                <c:pt idx="0">
                  <c:v>2022年</c:v>
                </c:pt>
              </c:strCache>
            </c:strRef>
          </c:tx>
          <c:spPr>
            <a:ln w="63500" cap="rnd">
              <a:solidFill>
                <a:srgbClr val="FF0000"/>
              </a:solidFill>
              <a:round/>
            </a:ln>
            <a:effectLst/>
          </c:spPr>
          <c:marker>
            <c:symbol val="none"/>
          </c:marker>
          <c:val>
            <c:numRef>
              <c:f>'45　感染症統計'!$B$7:$M$7</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543</c:v>
                </c:pt>
                <c:pt idx="8" formatCode="General">
                  <c:v>578</c:v>
                </c:pt>
                <c:pt idx="9" formatCode="General">
                  <c:v>325</c:v>
                </c:pt>
                <c:pt idx="10" formatCode="General">
                  <c:v>77</c:v>
                </c:pt>
              </c:numCache>
            </c:numRef>
          </c:val>
          <c:smooth val="0"/>
          <c:extLst>
            <c:ext xmlns:c16="http://schemas.microsoft.com/office/drawing/2014/chart" uri="{C3380CC4-5D6E-409C-BE32-E72D297353CC}">
              <c16:uniqueId val="{00000000-B26B-4AAB-ADDF-AF634710DDB6}"/>
            </c:ext>
          </c:extLst>
        </c:ser>
        <c:ser>
          <c:idx val="7"/>
          <c:order val="1"/>
          <c:tx>
            <c:strRef>
              <c:f>'45　感染症統計'!$A$8</c:f>
              <c:strCache>
                <c:ptCount val="1"/>
                <c:pt idx="0">
                  <c:v>2021年</c:v>
                </c:pt>
              </c:strCache>
            </c:strRef>
          </c:tx>
          <c:spPr>
            <a:ln w="25400" cap="rnd">
              <a:solidFill>
                <a:schemeClr val="accent6">
                  <a:lumMod val="75000"/>
                </a:schemeClr>
              </a:solidFill>
              <a:round/>
            </a:ln>
            <a:effectLst/>
          </c:spPr>
          <c:marker>
            <c:symbol val="none"/>
          </c:marker>
          <c:val>
            <c:numRef>
              <c:f>'45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'45　感染症統計'!$A$9</c:f>
              <c:strCache>
                <c:ptCount val="1"/>
                <c:pt idx="0">
                  <c:v>2020年</c:v>
                </c:pt>
              </c:strCache>
            </c:strRef>
          </c:tx>
          <c:spPr>
            <a:ln w="19050" cap="rnd">
              <a:solidFill>
                <a:schemeClr val="accent1"/>
              </a:solidFill>
              <a:round/>
            </a:ln>
            <a:effectLst/>
          </c:spPr>
          <c:marker>
            <c:symbol val="none"/>
          </c:marker>
          <c:val>
            <c:numRef>
              <c:f>'45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'45　感染症統計'!$A$10</c:f>
              <c:strCache>
                <c:ptCount val="1"/>
                <c:pt idx="0">
                  <c:v>2019年</c:v>
                </c:pt>
              </c:strCache>
            </c:strRef>
          </c:tx>
          <c:spPr>
            <a:ln w="12700" cap="rnd">
              <a:solidFill>
                <a:srgbClr val="FF0066"/>
              </a:solidFill>
              <a:round/>
            </a:ln>
            <a:effectLst/>
          </c:spPr>
          <c:marker>
            <c:symbol val="none"/>
          </c:marker>
          <c:val>
            <c:numRef>
              <c:f>'45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'45　感染症統計'!$A$11</c:f>
              <c:strCache>
                <c:ptCount val="1"/>
                <c:pt idx="0">
                  <c:v>2018年</c:v>
                </c:pt>
              </c:strCache>
            </c:strRef>
          </c:tx>
          <c:spPr>
            <a:ln w="12700" cap="rnd">
              <a:solidFill>
                <a:schemeClr val="accent3"/>
              </a:solidFill>
              <a:round/>
            </a:ln>
            <a:effectLst/>
          </c:spPr>
          <c:marker>
            <c:symbol val="none"/>
          </c:marker>
          <c:val>
            <c:numRef>
              <c:f>'45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'45　感染症統計'!$A$12</c:f>
              <c:strCache>
                <c:ptCount val="1"/>
                <c:pt idx="0">
                  <c:v>2017年</c:v>
                </c:pt>
              </c:strCache>
            </c:strRef>
          </c:tx>
          <c:spPr>
            <a:ln w="12700" cap="rnd">
              <a:solidFill>
                <a:schemeClr val="accent4"/>
              </a:solidFill>
              <a:round/>
            </a:ln>
            <a:effectLst/>
          </c:spPr>
          <c:marker>
            <c:symbol val="none"/>
          </c:marker>
          <c:val>
            <c:numRef>
              <c:f>'45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'45　感染症統計'!$A$13</c:f>
              <c:strCache>
                <c:ptCount val="1"/>
                <c:pt idx="0">
                  <c:v>2016年</c:v>
                </c:pt>
              </c:strCache>
            </c:strRef>
          </c:tx>
          <c:spPr>
            <a:ln w="12700" cap="rnd">
              <a:solidFill>
                <a:schemeClr val="accent5"/>
              </a:solidFill>
              <a:round/>
            </a:ln>
            <a:effectLst/>
          </c:spPr>
          <c:marker>
            <c:symbol val="none"/>
          </c:marker>
          <c:val>
            <c:numRef>
              <c:f>'45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'45　感染症統計'!$A$14</c:f>
              <c:strCache>
                <c:ptCount val="1"/>
                <c:pt idx="0">
                  <c:v>2015年</c:v>
                </c:pt>
              </c:strCache>
            </c:strRef>
          </c:tx>
          <c:spPr>
            <a:ln w="12700" cap="rnd">
              <a:solidFill>
                <a:schemeClr val="accent6"/>
              </a:solidFill>
              <a:round/>
            </a:ln>
            <a:effectLst/>
          </c:spPr>
          <c:marker>
            <c:symbol val="none"/>
          </c:marker>
          <c:val>
            <c:numRef>
              <c:f>'45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'45　感染症統計'!$P$8</c:f>
              <c:strCache>
                <c:ptCount val="1"/>
                <c:pt idx="0">
                  <c:v>2021年</c:v>
                </c:pt>
              </c:strCache>
            </c:strRef>
          </c:tx>
          <c:spPr>
            <a:ln w="63500" cap="rnd">
              <a:solidFill>
                <a:srgbClr val="FF0000"/>
              </a:solidFill>
              <a:round/>
            </a:ln>
            <a:effectLst/>
          </c:spPr>
          <c:marker>
            <c:symbol val="none"/>
          </c:marker>
          <c:cat>
            <c:numRef>
              <c:f>'45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'45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'45　感染症統計'!$P$9</c:f>
              <c:strCache>
                <c:ptCount val="1"/>
                <c:pt idx="0">
                  <c:v>2020年</c:v>
                </c:pt>
              </c:strCache>
            </c:strRef>
          </c:tx>
          <c:spPr>
            <a:ln w="25400" cap="rnd">
              <a:solidFill>
                <a:schemeClr val="accent6">
                  <a:lumMod val="75000"/>
                </a:schemeClr>
              </a:solidFill>
              <a:round/>
            </a:ln>
            <a:effectLst/>
          </c:spPr>
          <c:marker>
            <c:symbol val="none"/>
          </c:marker>
          <c:cat>
            <c:numRef>
              <c:f>'45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'45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'45　感染症統計'!$P$10</c:f>
              <c:strCache>
                <c:ptCount val="1"/>
                <c:pt idx="0">
                  <c:v>2019年</c:v>
                </c:pt>
              </c:strCache>
            </c:strRef>
          </c:tx>
          <c:spPr>
            <a:ln w="19050" cap="rnd">
              <a:solidFill>
                <a:schemeClr val="accent1"/>
              </a:solidFill>
              <a:round/>
            </a:ln>
            <a:effectLst/>
          </c:spPr>
          <c:marker>
            <c:symbol val="none"/>
          </c:marker>
          <c:cat>
            <c:numRef>
              <c:f>'45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'45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'45　感染症統計'!$P$11</c:f>
              <c:strCache>
                <c:ptCount val="1"/>
                <c:pt idx="0">
                  <c:v>2018年</c:v>
                </c:pt>
              </c:strCache>
            </c:strRef>
          </c:tx>
          <c:spPr>
            <a:ln w="12700" cap="rnd">
              <a:solidFill>
                <a:schemeClr val="accent2"/>
              </a:solidFill>
              <a:round/>
            </a:ln>
            <a:effectLst/>
          </c:spPr>
          <c:marker>
            <c:symbol val="none"/>
          </c:marker>
          <c:cat>
            <c:numRef>
              <c:f>'45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'45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'45　感染症統計'!$P$12</c:f>
              <c:strCache>
                <c:ptCount val="1"/>
                <c:pt idx="0">
                  <c:v>2017年</c:v>
                </c:pt>
              </c:strCache>
            </c:strRef>
          </c:tx>
          <c:spPr>
            <a:ln w="12700" cap="rnd">
              <a:solidFill>
                <a:schemeClr val="accent3"/>
              </a:solidFill>
              <a:round/>
            </a:ln>
            <a:effectLst/>
          </c:spPr>
          <c:marker>
            <c:symbol val="none"/>
          </c:marker>
          <c:cat>
            <c:numRef>
              <c:f>'45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'45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'45　感染症統計'!$P$13</c:f>
              <c:strCache>
                <c:ptCount val="1"/>
                <c:pt idx="0">
                  <c:v>2016年</c:v>
                </c:pt>
              </c:strCache>
            </c:strRef>
          </c:tx>
          <c:spPr>
            <a:ln w="12700" cap="rnd">
              <a:solidFill>
                <a:schemeClr val="accent4"/>
              </a:solidFill>
              <a:round/>
            </a:ln>
            <a:effectLst/>
          </c:spPr>
          <c:marker>
            <c:symbol val="none"/>
          </c:marker>
          <c:cat>
            <c:numRef>
              <c:f>'45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'45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'45　感染症統計'!$P$14</c:f>
              <c:strCache>
                <c:ptCount val="1"/>
                <c:pt idx="0">
                  <c:v>2015年</c:v>
                </c:pt>
              </c:strCache>
            </c:strRef>
          </c:tx>
          <c:spPr>
            <a:ln w="12700" cap="rnd">
              <a:solidFill>
                <a:schemeClr val="accent5"/>
              </a:solidFill>
              <a:round/>
            </a:ln>
            <a:effectLst/>
          </c:spPr>
          <c:marker>
            <c:symbol val="none"/>
          </c:marker>
          <c:cat>
            <c:numRef>
              <c:f>'45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'45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gif"/></Relationships>
</file>

<file path=xl/drawings/_rels/drawing5.xml.rels><?xml version="1.0" encoding="UTF-8" standalone="yes"?>
<Relationships xmlns="http://schemas.openxmlformats.org/package/2006/relationships"><Relationship Id="rId3" Type="http://schemas.openxmlformats.org/officeDocument/2006/relationships/image" Target="../media/image9.sv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sv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4.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_rels/drawing8.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91439</xdr:colOff>
      <xdr:row>3</xdr:row>
      <xdr:rowOff>121920</xdr:rowOff>
    </xdr:from>
    <xdr:to>
      <xdr:col>18</xdr:col>
      <xdr:colOff>243570</xdr:colOff>
      <xdr:row>28</xdr:row>
      <xdr:rowOff>160020</xdr:rowOff>
    </xdr:to>
    <xdr:pic>
      <xdr:nvPicPr>
        <xdr:cNvPr id="3" name="図 2">
          <a:extLst>
            <a:ext uri="{FF2B5EF4-FFF2-40B4-BE49-F238E27FC236}">
              <a16:creationId xmlns:a16="http://schemas.microsoft.com/office/drawing/2014/main" id="{8855B1D2-DCB4-B1F5-2865-1E8B479AF1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039" y="769620"/>
          <a:ext cx="9349471" cy="4328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160020</xdr:colOff>
      <xdr:row>18</xdr:row>
      <xdr:rowOff>7620</xdr:rowOff>
    </xdr:to>
    <xdr:pic>
      <xdr:nvPicPr>
        <xdr:cNvPr id="2" name="図 1" descr="感染性胃腸炎患者報告数　直近5シーズン">
          <a:extLst>
            <a:ext uri="{FF2B5EF4-FFF2-40B4-BE49-F238E27FC236}">
              <a16:creationId xmlns:a16="http://schemas.microsoft.com/office/drawing/2014/main" id="{9049F91F-3860-96D7-E479-FB50766C2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23138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2.78</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31411"/>
            <a:gd name="adj6" fmla="val -10837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1692364</xdr:colOff>
      <xdr:row>14</xdr:row>
      <xdr:rowOff>145907</xdr:rowOff>
    </xdr:from>
    <xdr:to>
      <xdr:col>8</xdr:col>
      <xdr:colOff>186382</xdr:colOff>
      <xdr:row>16</xdr:row>
      <xdr:rowOff>110026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226264" y="286624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176463</xdr:colOff>
      <xdr:row>6</xdr:row>
      <xdr:rowOff>128337</xdr:rowOff>
    </xdr:from>
    <xdr:to>
      <xdr:col>7</xdr:col>
      <xdr:colOff>518082</xdr:colOff>
      <xdr:row>15</xdr:row>
      <xdr:rowOff>264695</xdr:rowOff>
    </xdr:to>
    <xdr:pic>
      <xdr:nvPicPr>
        <xdr:cNvPr id="3" name="図 2">
          <a:extLst>
            <a:ext uri="{FF2B5EF4-FFF2-40B4-BE49-F238E27FC236}">
              <a16:creationId xmlns:a16="http://schemas.microsoft.com/office/drawing/2014/main" id="{8440B5CB-6018-926B-CB0B-4C49AC0F7B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463" y="2510590"/>
          <a:ext cx="4103493" cy="2590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843280</xdr:colOff>
      <xdr:row>31</xdr:row>
      <xdr:rowOff>20320</xdr:rowOff>
    </xdr:from>
    <xdr:to>
      <xdr:col>11</xdr:col>
      <xdr:colOff>0</xdr:colOff>
      <xdr:row>41</xdr:row>
      <xdr:rowOff>251622</xdr:rowOff>
    </xdr:to>
    <xdr:pic>
      <xdr:nvPicPr>
        <xdr:cNvPr id="4" name="図 3">
          <a:extLst>
            <a:ext uri="{FF2B5EF4-FFF2-40B4-BE49-F238E27FC236}">
              <a16:creationId xmlns:a16="http://schemas.microsoft.com/office/drawing/2014/main" id="{D5953CAE-0815-BCCF-A731-9C2478DD3BF9}"/>
            </a:ext>
          </a:extLst>
        </xdr:cNvPr>
        <xdr:cNvPicPr>
          <a:picLocks noChangeAspect="1"/>
        </xdr:cNvPicPr>
      </xdr:nvPicPr>
      <xdr:blipFill>
        <a:blip xmlns:r="http://schemas.openxmlformats.org/officeDocument/2006/relationships" r:embed="rId1"/>
        <a:stretch>
          <a:fillRect/>
        </a:stretch>
      </xdr:blipFill>
      <xdr:spPr>
        <a:xfrm>
          <a:off x="843280" y="14010640"/>
          <a:ext cx="11531600" cy="2974502"/>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1.04% :</a:t>
          </a:r>
          <a:r>
            <a:rPr kumimoji="1" lang="ja-JP" altLang="en-US" sz="1400" b="1">
              <a:solidFill>
                <a:srgbClr val="FFFF00"/>
              </a:solidFill>
            </a:rPr>
            <a:t>　</a:t>
          </a:r>
          <a:r>
            <a:rPr kumimoji="1" lang="en-US" altLang="ja-JP" sz="1400" b="1">
              <a:solidFill>
                <a:srgbClr val="FFFF00"/>
              </a:solidFill>
            </a:rPr>
            <a:t>0.01%</a:t>
          </a:r>
          <a:r>
            <a:rPr kumimoji="1" lang="ja-JP" altLang="en-US" sz="1400" b="1">
              <a:solidFill>
                <a:srgbClr val="FFFF00"/>
              </a:solidFill>
            </a:rPr>
            <a:t>減少</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41</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2987040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a:t>
          </a:r>
          <a:endParaRPr lang="en-US" altLang="ja-JP" sz="2000" b="1" i="0">
            <a:solidFill>
              <a:schemeClr val="dk1"/>
            </a:solidFill>
            <a:effectLst/>
            <a:latin typeface="+mn-lt"/>
            <a:ea typeface="+mn-ea"/>
            <a:cs typeface="+mn-cs"/>
          </a:endParaRPr>
        </a:p>
        <a:p>
          <a:r>
            <a:rPr lang="ja-JP" altLang="en-US" sz="2000" b="1" i="0">
              <a:solidFill>
                <a:schemeClr val="dk1"/>
              </a:solidFill>
              <a:effectLst/>
              <a:latin typeface="+mn-lt"/>
              <a:ea typeface="+mn-ea"/>
              <a:cs typeface="+mn-cs"/>
            </a:rPr>
            <a:t>ドイツ、フランス、ロシアなどに感染増加の兆しは一旦終息しはじめる。　　　　　　</a:t>
          </a:r>
        </a:p>
        <a:p>
          <a:r>
            <a:rPr lang="ja-JP" altLang="en-US" sz="2000" b="1" i="0">
              <a:solidFill>
                <a:schemeClr val="dk1"/>
              </a:solidFill>
              <a:effectLst/>
              <a:latin typeface="+mn-lt"/>
              <a:ea typeface="+mn-ea"/>
              <a:cs typeface="+mn-cs"/>
            </a:rPr>
            <a:t>日本国内においても</a:t>
          </a:r>
          <a:endParaRPr lang="ja-JP" altLang="en-US" sz="2000" b="1" i="0">
            <a:solidFill>
              <a:sysClr val="windowText" lastClr="000000"/>
            </a:solidFill>
            <a:effectLst/>
            <a:latin typeface="+mn-lt"/>
            <a:ea typeface="+mn-ea"/>
            <a:cs typeface="+mn-cs"/>
          </a:endParaRPr>
        </a:p>
        <a:p>
          <a:r>
            <a:rPr lang="ja-JP" altLang="en-US" sz="2000" b="0" i="0">
              <a:solidFill>
                <a:schemeClr val="dk1"/>
              </a:solidFill>
              <a:effectLst/>
              <a:latin typeface="+mn-lt"/>
              <a:ea typeface="+mn-ea"/>
              <a:cs typeface="+mn-cs"/>
            </a:rPr>
            <a:t>直近</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週間の人口</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万人あたりの感染者数を都道府県別にみる。</a:t>
          </a:r>
          <a:r>
            <a:rPr lang="en-US" altLang="ja-JP" sz="2000" b="0" i="0">
              <a:solidFill>
                <a:schemeClr val="dk1"/>
              </a:solidFill>
              <a:effectLst/>
              <a:latin typeface="+mn-lt"/>
              <a:ea typeface="+mn-ea"/>
              <a:cs typeface="+mn-cs"/>
            </a:rPr>
            <a:t>11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19</a:t>
          </a:r>
          <a:r>
            <a:rPr lang="ja-JP" altLang="en-US" sz="2000" b="0" i="0">
              <a:solidFill>
                <a:schemeClr val="dk1"/>
              </a:solidFill>
              <a:effectLst/>
              <a:latin typeface="+mn-lt"/>
              <a:ea typeface="+mn-ea"/>
              <a:cs typeface="+mn-cs"/>
            </a:rPr>
            <a:t>日時点で北海道が</a:t>
          </a:r>
          <a:r>
            <a:rPr lang="en-US" altLang="ja-JP" sz="2000" b="0" i="0">
              <a:solidFill>
                <a:schemeClr val="dk1"/>
              </a:solidFill>
              <a:effectLst/>
              <a:latin typeface="+mn-lt"/>
              <a:ea typeface="+mn-ea"/>
              <a:cs typeface="+mn-cs"/>
            </a:rPr>
            <a:t>1134.9 </a:t>
          </a:r>
          <a:r>
            <a:rPr lang="ja-JP" altLang="en-US" sz="2000" b="0" i="0">
              <a:solidFill>
                <a:schemeClr val="dk1"/>
              </a:solidFill>
              <a:effectLst/>
              <a:latin typeface="+mn-lt"/>
              <a:ea typeface="+mn-ea"/>
              <a:cs typeface="+mn-cs"/>
            </a:rPr>
            <a:t>人と最も多かった。都道府県別の累計感染者数を人口</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万人あたりでみる。</a:t>
          </a:r>
          <a:r>
            <a:rPr lang="en-US" altLang="ja-JP" sz="2000" b="0" i="0">
              <a:solidFill>
                <a:schemeClr val="dk1"/>
              </a:solidFill>
              <a:effectLst/>
              <a:latin typeface="+mn-lt"/>
              <a:ea typeface="+mn-ea"/>
              <a:cs typeface="+mn-cs"/>
            </a:rPr>
            <a:t>11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19</a:t>
          </a:r>
          <a:r>
            <a:rPr lang="ja-JP" altLang="en-US" sz="2000" b="0" i="0">
              <a:solidFill>
                <a:schemeClr val="dk1"/>
              </a:solidFill>
              <a:effectLst/>
              <a:latin typeface="+mn-lt"/>
              <a:ea typeface="+mn-ea"/>
              <a:cs typeface="+mn-cs"/>
            </a:rPr>
            <a:t>日時点で沖縄県は</a:t>
          </a:r>
          <a:r>
            <a:rPr lang="en-US" altLang="ja-JP" sz="2000" b="0" i="0">
              <a:solidFill>
                <a:schemeClr val="dk1"/>
              </a:solidFill>
              <a:effectLst/>
              <a:latin typeface="+mn-lt"/>
              <a:ea typeface="+mn-ea"/>
              <a:cs typeface="+mn-cs"/>
            </a:rPr>
            <a:t>34673</a:t>
          </a:r>
          <a:r>
            <a:rPr lang="ja-JP" altLang="en-US" sz="2000" b="0" i="0">
              <a:solidFill>
                <a:schemeClr val="dk1"/>
              </a:solidFill>
              <a:effectLst/>
              <a:latin typeface="+mn-lt"/>
              <a:ea typeface="+mn-ea"/>
              <a:cs typeface="+mn-cs"/>
            </a:rPr>
            <a:t>人に達した。</a:t>
          </a:r>
          <a:endParaRPr lang="ja-JP" altLang="en-US" sz="2000" b="1" i="0">
            <a:solidFill>
              <a:sysClr val="windowText" lastClr="000000"/>
            </a:solidFill>
            <a:effectLst/>
            <a:latin typeface="+mn-lt"/>
            <a:ea typeface="+mn-ea"/>
            <a:cs typeface="+mn-cs"/>
          </a:endParaRPr>
        </a:p>
      </xdr:txBody>
    </xdr:sp>
    <xdr:clientData/>
  </xdr:twoCellAnchor>
  <xdr:twoCellAnchor>
    <xdr:from>
      <xdr:col>3</xdr:col>
      <xdr:colOff>814884</xdr:colOff>
      <xdr:row>38</xdr:row>
      <xdr:rowOff>81279</xdr:rowOff>
    </xdr:from>
    <xdr:to>
      <xdr:col>4</xdr:col>
      <xdr:colOff>853443</xdr:colOff>
      <xdr:row>40</xdr:row>
      <xdr:rowOff>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608603" y="15418840"/>
          <a:ext cx="467361"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6</xdr:col>
      <xdr:colOff>203200</xdr:colOff>
      <xdr:row>38</xdr:row>
      <xdr:rowOff>121920</xdr:rowOff>
    </xdr:from>
    <xdr:to>
      <xdr:col>7</xdr:col>
      <xdr:colOff>284480</xdr:colOff>
      <xdr:row>40</xdr:row>
      <xdr:rowOff>10160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503160" y="15702280"/>
          <a:ext cx="43688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924566</xdr:colOff>
      <xdr:row>38</xdr:row>
      <xdr:rowOff>60960</xdr:rowOff>
    </xdr:from>
    <xdr:to>
      <xdr:col>6</xdr:col>
      <xdr:colOff>101605</xdr:colOff>
      <xdr:row>40</xdr:row>
      <xdr:rowOff>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6151886" y="15539720"/>
          <a:ext cx="487680"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833120</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4053840" y="1632367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883920</xdr:colOff>
      <xdr:row>33</xdr:row>
      <xdr:rowOff>142240</xdr:rowOff>
    </xdr:from>
    <xdr:to>
      <xdr:col>8</xdr:col>
      <xdr:colOff>1046480</xdr:colOff>
      <xdr:row>39</xdr:row>
      <xdr:rowOff>233680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798560" y="14752320"/>
          <a:ext cx="1737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9</xdr:col>
      <xdr:colOff>101600</xdr:colOff>
      <xdr:row>37</xdr:row>
      <xdr:rowOff>233680</xdr:rowOff>
    </xdr:from>
    <xdr:to>
      <xdr:col>10</xdr:col>
      <xdr:colOff>162560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1018520" y="15671800"/>
          <a:ext cx="5689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81280</xdr:colOff>
      <xdr:row>38</xdr:row>
      <xdr:rowOff>213360</xdr:rowOff>
    </xdr:from>
    <xdr:to>
      <xdr:col>10</xdr:col>
      <xdr:colOff>579120</xdr:colOff>
      <xdr:row>39</xdr:row>
      <xdr:rowOff>91440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704320" y="16123920"/>
          <a:ext cx="497840" cy="15240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802640</xdr:colOff>
      <xdr:row>0</xdr:row>
      <xdr:rowOff>355600</xdr:rowOff>
    </xdr:from>
    <xdr:to>
      <xdr:col>5</xdr:col>
      <xdr:colOff>457200</xdr:colOff>
      <xdr:row>2</xdr:row>
      <xdr:rowOff>3335347</xdr:rowOff>
    </xdr:to>
    <xdr:pic>
      <xdr:nvPicPr>
        <xdr:cNvPr id="9" name="図 8">
          <a:extLst>
            <a:ext uri="{FF2B5EF4-FFF2-40B4-BE49-F238E27FC236}">
              <a16:creationId xmlns:a16="http://schemas.microsoft.com/office/drawing/2014/main" id="{B4453B2A-1616-0999-A2A6-757800661E74}"/>
            </a:ext>
          </a:extLst>
        </xdr:cNvPr>
        <xdr:cNvPicPr>
          <a:picLocks noChangeAspect="1"/>
        </xdr:cNvPicPr>
      </xdr:nvPicPr>
      <xdr:blipFill>
        <a:blip xmlns:r="http://schemas.openxmlformats.org/officeDocument/2006/relationships" r:embed="rId7"/>
        <a:stretch>
          <a:fillRect/>
        </a:stretch>
      </xdr:blipFill>
      <xdr:spPr>
        <a:xfrm>
          <a:off x="1676400" y="355600"/>
          <a:ext cx="4907280" cy="37722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18887</xdr:colOff>
      <xdr:row>22</xdr:row>
      <xdr:rowOff>24319</xdr:rowOff>
    </xdr:from>
    <xdr:to>
      <xdr:col>24</xdr:col>
      <xdr:colOff>186447</xdr:colOff>
      <xdr:row>45</xdr:row>
      <xdr:rowOff>8107</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17100" y="3777574"/>
          <a:ext cx="2939943" cy="387485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10</xdr:col>
      <xdr:colOff>210766</xdr:colOff>
      <xdr:row>44</xdr:row>
      <xdr:rowOff>97277</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2912219" cy="3676245"/>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13</xdr:col>
      <xdr:colOff>2087670</xdr:colOff>
      <xdr:row>43</xdr:row>
      <xdr:rowOff>227370</xdr:rowOff>
    </xdr:to>
    <xdr:pic>
      <xdr:nvPicPr>
        <xdr:cNvPr id="3" name="図 2">
          <a:extLst>
            <a:ext uri="{FF2B5EF4-FFF2-40B4-BE49-F238E27FC236}">
              <a16:creationId xmlns:a16="http://schemas.microsoft.com/office/drawing/2014/main" id="{45166CFF-5B98-A824-3B46-58D9E34D860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6035495"/>
          <a:ext cx="10143099" cy="6088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ドライン"/>
      <sheetName val="スポンサー公告"/>
      <sheetName val="40　ノロウイルス関連情報 "/>
      <sheetName val="40  衛生訓話"/>
      <sheetName val="40　新型コロナウイルス情報"/>
      <sheetName val="40　食中毒記事等 "/>
      <sheetName val="40　海外情報"/>
      <sheetName val="38　感染症情報"/>
      <sheetName val="40　感染症統計"/>
      <sheetName val="40 食品回収"/>
      <sheetName val="40　食品表示"/>
      <sheetName val="40残留農薬　等 "/>
    </sheetNames>
    <sheetDataSet>
      <sheetData sheetId="0"/>
      <sheetData sheetId="1"/>
      <sheetData sheetId="2">
        <row r="72">
          <cell r="H72" t="str">
            <v>管理レベル「1」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Downloads/&#230;&#151;&#165;&#230;&#156;&#172;&#233;&#163;&#159;&#229;&#147;&#129;&#232;&#161;&#155;&#231;&#148;&#159;&#229;&#173;&#166;&#228;&#188;&#154;&#229;&#143;&#163;&#233;&#160;&#173;&#231;&#153;&#186;&#232;&#161;&#168;&#232;&#166;&#129;&#230;&#151;&#168;.pdf" TargetMode="External"/><Relationship Id="rId2" Type="http://schemas.openxmlformats.org/officeDocument/2006/relationships/hyperlink" Target="https://www.excite.co.jp/news/article/Jpcna_CNA_20221116_202211160005/" TargetMode="External"/><Relationship Id="rId1" Type="http://schemas.openxmlformats.org/officeDocument/2006/relationships/hyperlink" Target="https://www.shokukanken.com/news/safety/221117-1415.html"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ordot.app/965063819897634816?c=724086615123804160" TargetMode="External"/><Relationship Id="rId3" Type="http://schemas.openxmlformats.org/officeDocument/2006/relationships/hyperlink" Target="http://www.chibanippo.co.jp/news/national/999581" TargetMode="External"/><Relationship Id="rId7" Type="http://schemas.openxmlformats.org/officeDocument/2006/relationships/hyperlink" Target="https://www.fnn.jp/articles/-/445643" TargetMode="External"/><Relationship Id="rId2" Type="http://schemas.openxmlformats.org/officeDocument/2006/relationships/hyperlink" Target="https://www3.nhk.or.jp/lnews/tsu/20221118/3070009306.html" TargetMode="External"/><Relationship Id="rId1" Type="http://schemas.openxmlformats.org/officeDocument/2006/relationships/hyperlink" Target="https://nordot.app/966477729134542848?c=768367547562557440" TargetMode="External"/><Relationship Id="rId6" Type="http://schemas.openxmlformats.org/officeDocument/2006/relationships/hyperlink" Target="https://news.yahoo.co.jp/articles/da93ea610f6a530db2e63d7e48b0ccd7f1051a06" TargetMode="External"/><Relationship Id="rId5" Type="http://schemas.openxmlformats.org/officeDocument/2006/relationships/hyperlink" Target="https://www.viet-jo.com/news/social/221118144617.html" TargetMode="External"/><Relationship Id="rId4" Type="http://schemas.openxmlformats.org/officeDocument/2006/relationships/hyperlink" Target="https://news.yahoo.co.jp/articles/fde04aa0a6ddd62a08c54d7ae4cff51509cdc3ce"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nna.jp/news/2436250?media=bn&amp;country=spd&amp;type=4&amp;free=1" TargetMode="External"/><Relationship Id="rId3" Type="http://schemas.openxmlformats.org/officeDocument/2006/relationships/hyperlink" Target="https://www.jetro.go.jp/biznews/2022/11/4d12d56b26b1a886.html" TargetMode="External"/><Relationship Id="rId7" Type="http://schemas.openxmlformats.org/officeDocument/2006/relationships/hyperlink" Target="https://shokuhin.net/65035/2022/11/14/kakou/choumi/" TargetMode="External"/><Relationship Id="rId12" Type="http://schemas.openxmlformats.org/officeDocument/2006/relationships/printerSettings" Target="../printerSettings/printerSettings7.bin"/><Relationship Id="rId2" Type="http://schemas.openxmlformats.org/officeDocument/2006/relationships/hyperlink" Target="https://www.nikkei.com/article/DGXZQOGM197PX0Z11C22A0000000/" TargetMode="External"/><Relationship Id="rId1" Type="http://schemas.openxmlformats.org/officeDocument/2006/relationships/hyperlink" Target="https://www.jetro.go.jp/biznews/2022/11/3cf002b234f6defa.html" TargetMode="External"/><Relationship Id="rId6" Type="http://schemas.openxmlformats.org/officeDocument/2006/relationships/hyperlink" Target="https://www.nna.jp/news/2436362" TargetMode="External"/><Relationship Id="rId11" Type="http://schemas.openxmlformats.org/officeDocument/2006/relationships/hyperlink" Target="https://news.yahoo.co.jp/articles/43fda5146ab5f5b7dbc9ffaa736072f3f190c746" TargetMode="External"/><Relationship Id="rId5" Type="http://schemas.openxmlformats.org/officeDocument/2006/relationships/hyperlink" Target="https://www.thaich.net/news/20221114ba.htm" TargetMode="External"/><Relationship Id="rId10" Type="http://schemas.openxmlformats.org/officeDocument/2006/relationships/hyperlink" Target="https://www.jetro.go.jp/biznews/2022/11/361c443e46347df5.html" TargetMode="External"/><Relationship Id="rId4" Type="http://schemas.openxmlformats.org/officeDocument/2006/relationships/hyperlink" Target="https://www.excite.co.jp/news/article/Jpcna_CNA_20221116_202211160005/" TargetMode="External"/><Relationship Id="rId9" Type="http://schemas.openxmlformats.org/officeDocument/2006/relationships/hyperlink" Target="https://www.ehime-np.co.jp/article/prtimes1933"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Normal="100" workbookViewId="0">
      <selection activeCell="H28" sqref="H28"/>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9" t="s">
        <v>271</v>
      </c>
      <c r="B1" s="220"/>
      <c r="C1" s="220" t="s">
        <v>259</v>
      </c>
      <c r="D1" s="220"/>
      <c r="E1" s="220"/>
      <c r="F1" s="220"/>
      <c r="G1" s="220"/>
      <c r="H1" s="220"/>
      <c r="I1" s="121"/>
    </row>
    <row r="2" spans="1:10">
      <c r="A2" s="221" t="s">
        <v>121</v>
      </c>
      <c r="B2" s="222"/>
      <c r="C2" s="222"/>
      <c r="D2" s="222"/>
      <c r="E2" s="222"/>
      <c r="F2" s="222"/>
      <c r="G2" s="222"/>
      <c r="H2" s="222"/>
      <c r="I2" s="121"/>
    </row>
    <row r="3" spans="1:10" ht="15.75" customHeight="1">
      <c r="A3" s="605" t="s">
        <v>29</v>
      </c>
      <c r="B3" s="606"/>
      <c r="C3" s="606"/>
      <c r="D3" s="606"/>
      <c r="E3" s="606"/>
      <c r="F3" s="606"/>
      <c r="G3" s="606"/>
      <c r="H3" s="607"/>
      <c r="I3" s="121"/>
    </row>
    <row r="4" spans="1:10">
      <c r="A4" s="221" t="s">
        <v>192</v>
      </c>
      <c r="B4" s="222"/>
      <c r="C4" s="222"/>
      <c r="D4" s="222"/>
      <c r="E4" s="222"/>
      <c r="F4" s="222"/>
      <c r="G4" s="222"/>
      <c r="H4" s="222"/>
      <c r="I4" s="121"/>
    </row>
    <row r="5" spans="1:10">
      <c r="A5" s="221" t="s">
        <v>122</v>
      </c>
      <c r="B5" s="222"/>
      <c r="C5" s="222"/>
      <c r="D5" s="222"/>
      <c r="E5" s="222"/>
      <c r="F5" s="222"/>
      <c r="G5" s="222"/>
      <c r="H5" s="222"/>
      <c r="I5" s="121"/>
    </row>
    <row r="6" spans="1:10">
      <c r="A6" s="223" t="s">
        <v>121</v>
      </c>
      <c r="B6" s="224"/>
      <c r="C6" s="224"/>
      <c r="D6" s="224"/>
      <c r="E6" s="224"/>
      <c r="F6" s="224"/>
      <c r="G6" s="224"/>
      <c r="H6" s="224"/>
      <c r="I6" s="121"/>
    </row>
    <row r="7" spans="1:10">
      <c r="A7" s="223" t="s">
        <v>123</v>
      </c>
      <c r="B7" s="224"/>
      <c r="C7" s="224"/>
      <c r="D7" s="224"/>
      <c r="E7" s="224"/>
      <c r="F7" s="224"/>
      <c r="G7" s="224"/>
      <c r="H7" s="224"/>
      <c r="I7" s="121"/>
    </row>
    <row r="8" spans="1:10">
      <c r="A8" s="225" t="s">
        <v>124</v>
      </c>
      <c r="B8" s="226"/>
      <c r="C8" s="226"/>
      <c r="D8" s="226"/>
      <c r="E8" s="226"/>
      <c r="F8" s="226"/>
      <c r="G8" s="226"/>
      <c r="H8" s="226"/>
      <c r="I8" s="121"/>
    </row>
    <row r="9" spans="1:10" ht="15" customHeight="1">
      <c r="A9" s="273" t="s">
        <v>125</v>
      </c>
      <c r="B9" s="274" t="str">
        <f>+'45　食中毒記事等 '!A11</f>
        <v>鳴門市の飲食店で食中毒【徳島】</v>
      </c>
      <c r="C9" s="275"/>
      <c r="D9" s="275"/>
      <c r="E9" s="275"/>
      <c r="F9" s="275"/>
      <c r="G9" s="275"/>
      <c r="H9" s="275"/>
      <c r="I9" s="121"/>
    </row>
    <row r="10" spans="1:10" ht="15" customHeight="1">
      <c r="A10" s="273" t="s">
        <v>126</v>
      </c>
      <c r="B10" s="274" t="str">
        <f>+'[1]40　ノロウイルス関連情報 '!H72</f>
        <v>管理レベル「1」　</v>
      </c>
      <c r="C10" s="274" t="s">
        <v>277</v>
      </c>
      <c r="D10" s="276">
        <f>+'45　ノロウイルス関連情報 '!G73</f>
        <v>2.78</v>
      </c>
      <c r="E10" s="274" t="s">
        <v>278</v>
      </c>
      <c r="F10" s="277">
        <f>+'45　ノロウイルス関連情報 '!I73</f>
        <v>0.33999999999999986</v>
      </c>
      <c r="G10" s="275" t="s">
        <v>29</v>
      </c>
      <c r="H10" s="275"/>
      <c r="I10" s="121"/>
    </row>
    <row r="11" spans="1:10" s="140" customFormat="1" ht="15" customHeight="1">
      <c r="A11" s="278" t="s">
        <v>127</v>
      </c>
      <c r="B11" s="611" t="str">
        <f>+'45残留農薬　等 '!A2</f>
        <v>【残留農薬】イタリア産食品からアフラトキシン検出</v>
      </c>
      <c r="C11" s="611"/>
      <c r="D11" s="611"/>
      <c r="E11" s="611"/>
      <c r="F11" s="611"/>
      <c r="G11" s="611"/>
      <c r="H11" s="279"/>
      <c r="I11" s="139"/>
      <c r="J11" s="140" t="s">
        <v>128</v>
      </c>
    </row>
    <row r="12" spans="1:10" ht="15" customHeight="1">
      <c r="A12" s="273" t="s">
        <v>129</v>
      </c>
      <c r="B12" s="274" t="str">
        <f>+'45　食品表示'!A2</f>
        <v>ジブリパークの炭酸飲料に異物    健康被害なし、計６千本を回収へ</v>
      </c>
      <c r="C12" s="275"/>
      <c r="D12" s="275"/>
      <c r="E12" s="275"/>
      <c r="F12" s="275"/>
      <c r="G12" s="275"/>
      <c r="H12" s="275"/>
      <c r="I12" s="121"/>
    </row>
    <row r="13" spans="1:10" ht="15" customHeight="1">
      <c r="A13" s="273" t="s">
        <v>130</v>
      </c>
      <c r="B13" s="280" t="str">
        <f>+'45　海外情報'!A2</f>
        <v xml:space="preserve">中国最大規模の食品・酒類展示会「糖酒会」が成都市で開催(中国) | ビジネス短信 - ジェトロ </v>
      </c>
      <c r="C13" s="275" t="str">
        <f>+'45　海外情報'!B3</f>
        <v>中國</v>
      </c>
      <c r="D13" s="275"/>
      <c r="E13" s="275"/>
      <c r="F13" s="275"/>
      <c r="G13" s="275"/>
      <c r="H13" s="275"/>
      <c r="I13" s="121"/>
    </row>
    <row r="14" spans="1:10" ht="15" customHeight="1">
      <c r="A14" s="280" t="s">
        <v>131</v>
      </c>
      <c r="B14" s="281" t="str">
        <f>+'45　海外情報'!A5</f>
        <v xml:space="preserve">フィリピン外食大手、海外攻勢 CEO「5年で規模倍増」 - 日本経済新聞 </v>
      </c>
      <c r="C14" s="608" t="str">
        <f>+'45　海外情報'!B6</f>
        <v>フィリピン</v>
      </c>
      <c r="D14" s="608"/>
      <c r="E14" s="608"/>
      <c r="F14" s="608"/>
      <c r="G14" s="608"/>
      <c r="H14" s="609"/>
      <c r="I14" s="121"/>
    </row>
    <row r="15" spans="1:10" ht="15" customHeight="1">
      <c r="A15" s="273" t="s">
        <v>132</v>
      </c>
      <c r="B15" s="274" t="str">
        <f>+'45　感染症統計'!A20</f>
        <v>※2022年 第45週（11/7～11/13） 現在</v>
      </c>
      <c r="C15" s="275"/>
      <c r="D15" s="274" t="s">
        <v>21</v>
      </c>
      <c r="E15" s="275"/>
      <c r="F15" s="275"/>
      <c r="G15" s="275"/>
      <c r="H15" s="275"/>
      <c r="I15" s="121"/>
    </row>
    <row r="16" spans="1:10" ht="15" customHeight="1">
      <c r="A16" s="273" t="s">
        <v>133</v>
      </c>
      <c r="B16" s="610" t="str">
        <f>+'44　感染症情報'!B2</f>
        <v>2022年第44週（10月31日〜11月6日）</v>
      </c>
      <c r="C16" s="610"/>
      <c r="D16" s="610"/>
      <c r="E16" s="610"/>
      <c r="F16" s="610"/>
      <c r="G16" s="610"/>
      <c r="H16" s="275"/>
      <c r="I16" s="121"/>
    </row>
    <row r="17" spans="1:9" ht="15" customHeight="1">
      <c r="A17" s="273" t="s">
        <v>231</v>
      </c>
      <c r="B17" s="445" t="str">
        <f>+'45  衛生訓話'!A2</f>
        <v>今週のお題( 新型コロナウイルスとの付き合い方)</v>
      </c>
      <c r="C17" s="275"/>
      <c r="D17" s="275"/>
      <c r="E17" s="275"/>
      <c r="F17" s="282"/>
      <c r="G17" s="275"/>
      <c r="H17" s="275"/>
      <c r="I17" s="121"/>
    </row>
    <row r="18" spans="1:9" ht="15" customHeight="1">
      <c r="A18" s="273" t="s">
        <v>137</v>
      </c>
      <c r="B18" s="275" t="str">
        <f>+'45　新型コロナウイルス情報'!C4</f>
        <v>今週の新型コロナ 新規感染者数　世界で287万人(対前週の増減 : 34万人増加)</v>
      </c>
      <c r="C18" s="275"/>
      <c r="D18" s="275"/>
      <c r="E18" s="275"/>
      <c r="F18" s="275" t="s">
        <v>21</v>
      </c>
      <c r="G18" s="275"/>
      <c r="H18" s="275"/>
      <c r="I18" s="121"/>
    </row>
    <row r="19" spans="1:9" ht="15" customHeight="1">
      <c r="A19" s="273" t="s">
        <v>195</v>
      </c>
      <c r="B19" s="275" t="str">
        <f>+スポンサー公告!B2</f>
        <v>大好評　うちのわんちゃんにも　一つ用意します</v>
      </c>
      <c r="C19" s="275"/>
      <c r="D19" s="275"/>
      <c r="E19" s="275"/>
      <c r="F19" s="275"/>
      <c r="G19" s="275"/>
      <c r="H19" s="275"/>
      <c r="I19" s="121"/>
    </row>
    <row r="20" spans="1:9">
      <c r="A20" s="225" t="s">
        <v>124</v>
      </c>
      <c r="B20" s="226"/>
      <c r="C20" s="226"/>
      <c r="D20" s="226"/>
      <c r="E20" s="226"/>
      <c r="F20" s="226"/>
      <c r="G20" s="226"/>
      <c r="H20" s="226"/>
      <c r="I20" s="121"/>
    </row>
    <row r="21" spans="1:9">
      <c r="A21" s="223" t="s">
        <v>21</v>
      </c>
      <c r="B21" s="224"/>
      <c r="C21" s="224"/>
      <c r="D21" s="224"/>
      <c r="E21" s="224"/>
      <c r="F21" s="224"/>
      <c r="G21" s="224"/>
      <c r="H21" s="224"/>
      <c r="I21" s="121"/>
    </row>
    <row r="22" spans="1:9">
      <c r="A22" s="122" t="s">
        <v>134</v>
      </c>
      <c r="I22" s="121"/>
    </row>
    <row r="23" spans="1:9">
      <c r="A23" s="121"/>
      <c r="I23" s="121"/>
    </row>
    <row r="24" spans="1:9">
      <c r="A24" s="121"/>
      <c r="I24" s="121"/>
    </row>
    <row r="25" spans="1:9">
      <c r="A25" s="121"/>
      <c r="I25" s="121"/>
    </row>
    <row r="26" spans="1:9">
      <c r="A26" s="121"/>
      <c r="I26" s="121"/>
    </row>
    <row r="27" spans="1:9">
      <c r="A27" s="121"/>
      <c r="I27" s="121"/>
    </row>
    <row r="28" spans="1:9">
      <c r="A28" s="121"/>
      <c r="I28" s="121"/>
    </row>
    <row r="29" spans="1:9">
      <c r="A29" s="121"/>
      <c r="I29" s="121"/>
    </row>
    <row r="30" spans="1:9">
      <c r="A30" s="121"/>
      <c r="I30" s="121"/>
    </row>
    <row r="31" spans="1:9">
      <c r="A31" s="121"/>
      <c r="I31" s="121"/>
    </row>
    <row r="32" spans="1:9">
      <c r="A32" s="121"/>
      <c r="I32" s="121"/>
    </row>
    <row r="33" spans="1:9" ht="13.8" thickBot="1">
      <c r="A33" s="123"/>
      <c r="B33" s="124"/>
      <c r="C33" s="124"/>
      <c r="D33" s="124"/>
      <c r="E33" s="124"/>
      <c r="F33" s="124"/>
      <c r="G33" s="124"/>
      <c r="H33" s="124"/>
      <c r="I33" s="121"/>
    </row>
    <row r="34" spans="1:9" ht="13.8" thickTop="1"/>
    <row r="37" spans="1:9" ht="24.6">
      <c r="A37" s="153" t="s">
        <v>158</v>
      </c>
    </row>
    <row r="38" spans="1:9" ht="40.5" customHeight="1">
      <c r="A38" s="612" t="s">
        <v>159</v>
      </c>
      <c r="B38" s="612"/>
      <c r="C38" s="612"/>
      <c r="D38" s="612"/>
      <c r="E38" s="612"/>
      <c r="F38" s="612"/>
      <c r="G38" s="612"/>
    </row>
    <row r="39" spans="1:9" ht="30.75" customHeight="1">
      <c r="A39" s="616" t="s">
        <v>160</v>
      </c>
      <c r="B39" s="616"/>
      <c r="C39" s="616"/>
      <c r="D39" s="616"/>
      <c r="E39" s="616"/>
      <c r="F39" s="616"/>
      <c r="G39" s="616"/>
    </row>
    <row r="40" spans="1:9" ht="15">
      <c r="A40" s="154"/>
    </row>
    <row r="41" spans="1:9" ht="69.75" customHeight="1">
      <c r="A41" s="614" t="s">
        <v>168</v>
      </c>
      <c r="B41" s="614"/>
      <c r="C41" s="614"/>
      <c r="D41" s="614"/>
      <c r="E41" s="614"/>
      <c r="F41" s="614"/>
      <c r="G41" s="614"/>
    </row>
    <row r="42" spans="1:9" ht="35.25" customHeight="1">
      <c r="A42" s="616" t="s">
        <v>161</v>
      </c>
      <c r="B42" s="616"/>
      <c r="C42" s="616"/>
      <c r="D42" s="616"/>
      <c r="E42" s="616"/>
      <c r="F42" s="616"/>
      <c r="G42" s="616"/>
    </row>
    <row r="43" spans="1:9" ht="59.25" customHeight="1">
      <c r="A43" s="614" t="s">
        <v>162</v>
      </c>
      <c r="B43" s="614"/>
      <c r="C43" s="614"/>
      <c r="D43" s="614"/>
      <c r="E43" s="614"/>
      <c r="F43" s="614"/>
      <c r="G43" s="614"/>
    </row>
    <row r="44" spans="1:9" ht="15">
      <c r="A44" s="155"/>
    </row>
    <row r="45" spans="1:9" ht="27.75" customHeight="1">
      <c r="A45" s="615" t="s">
        <v>163</v>
      </c>
      <c r="B45" s="615"/>
      <c r="C45" s="615"/>
      <c r="D45" s="615"/>
      <c r="E45" s="615"/>
      <c r="F45" s="615"/>
      <c r="G45" s="615"/>
    </row>
    <row r="46" spans="1:9" ht="53.25" customHeight="1">
      <c r="A46" s="613" t="s">
        <v>169</v>
      </c>
      <c r="B46" s="614"/>
      <c r="C46" s="614"/>
      <c r="D46" s="614"/>
      <c r="E46" s="614"/>
      <c r="F46" s="614"/>
      <c r="G46" s="614"/>
    </row>
    <row r="47" spans="1:9" ht="15">
      <c r="A47" s="155"/>
    </row>
    <row r="48" spans="1:9" ht="32.25" customHeight="1">
      <c r="A48" s="615" t="s">
        <v>164</v>
      </c>
      <c r="B48" s="615"/>
      <c r="C48" s="615"/>
      <c r="D48" s="615"/>
      <c r="E48" s="615"/>
      <c r="F48" s="615"/>
      <c r="G48" s="615"/>
    </row>
    <row r="49" spans="1:7" ht="15">
      <c r="A49" s="154"/>
    </row>
    <row r="50" spans="1:7" ht="87" customHeight="1">
      <c r="A50" s="613" t="s">
        <v>170</v>
      </c>
      <c r="B50" s="614"/>
      <c r="C50" s="614"/>
      <c r="D50" s="614"/>
      <c r="E50" s="614"/>
      <c r="F50" s="614"/>
      <c r="G50" s="614"/>
    </row>
    <row r="51" spans="1:7" ht="15">
      <c r="A51" s="155"/>
    </row>
    <row r="52" spans="1:7" ht="32.25" customHeight="1">
      <c r="A52" s="615" t="s">
        <v>165</v>
      </c>
      <c r="B52" s="615"/>
      <c r="C52" s="615"/>
      <c r="D52" s="615"/>
      <c r="E52" s="615"/>
      <c r="F52" s="615"/>
      <c r="G52" s="615"/>
    </row>
    <row r="53" spans="1:7" ht="29.25" customHeight="1">
      <c r="A53" s="614" t="s">
        <v>166</v>
      </c>
      <c r="B53" s="614"/>
      <c r="C53" s="614"/>
      <c r="D53" s="614"/>
      <c r="E53" s="614"/>
      <c r="F53" s="614"/>
      <c r="G53" s="614"/>
    </row>
    <row r="54" spans="1:7" ht="15">
      <c r="A54" s="155"/>
    </row>
    <row r="55" spans="1:7" s="140" customFormat="1" ht="110.25" customHeight="1">
      <c r="A55" s="617" t="s">
        <v>171</v>
      </c>
      <c r="B55" s="618"/>
      <c r="C55" s="618"/>
      <c r="D55" s="618"/>
      <c r="E55" s="618"/>
      <c r="F55" s="618"/>
      <c r="G55" s="618"/>
    </row>
    <row r="56" spans="1:7" ht="34.5" customHeight="1">
      <c r="A56" s="616" t="s">
        <v>167</v>
      </c>
      <c r="B56" s="616"/>
      <c r="C56" s="616"/>
      <c r="D56" s="616"/>
      <c r="E56" s="616"/>
      <c r="F56" s="616"/>
      <c r="G56" s="616"/>
    </row>
    <row r="57" spans="1:7" ht="114" customHeight="1">
      <c r="A57" s="613" t="s">
        <v>172</v>
      </c>
      <c r="B57" s="614"/>
      <c r="C57" s="614"/>
      <c r="D57" s="614"/>
      <c r="E57" s="614"/>
      <c r="F57" s="614"/>
      <c r="G57" s="614"/>
    </row>
    <row r="58" spans="1:7" ht="109.5" customHeight="1">
      <c r="A58" s="614"/>
      <c r="B58" s="614"/>
      <c r="C58" s="614"/>
      <c r="D58" s="614"/>
      <c r="E58" s="614"/>
      <c r="F58" s="614"/>
      <c r="G58" s="614"/>
    </row>
    <row r="59" spans="1:7" ht="15">
      <c r="A59" s="155"/>
    </row>
    <row r="60" spans="1:7" s="152" customFormat="1" ht="57.75" customHeight="1">
      <c r="A60" s="614"/>
      <c r="B60" s="614"/>
      <c r="C60" s="614"/>
      <c r="D60" s="614"/>
      <c r="E60" s="614"/>
      <c r="F60" s="614"/>
      <c r="G60" s="614"/>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3"/>
  <sheetViews>
    <sheetView view="pageBreakPreview" zoomScaleNormal="100" zoomScaleSheetLayoutView="100" workbookViewId="0">
      <selection activeCell="C18" sqref="C17:C18"/>
    </sheetView>
  </sheetViews>
  <sheetFormatPr defaultColWidth="9" defaultRowHeight="13.2"/>
  <cols>
    <col min="1" max="1" width="21.33203125" style="43" customWidth="1"/>
    <col min="2" max="2" width="19.77734375" style="43" customWidth="1"/>
    <col min="3" max="3" width="80.21875" style="385" customWidth="1"/>
    <col min="4" max="4" width="14.44140625" style="44" customWidth="1"/>
    <col min="5" max="5" width="13.6640625" style="44"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05" t="s">
        <v>285</v>
      </c>
      <c r="B1" s="406" t="s">
        <v>224</v>
      </c>
      <c r="C1" s="407" t="s">
        <v>261</v>
      </c>
      <c r="D1" s="408" t="s">
        <v>25</v>
      </c>
      <c r="E1" s="409" t="s">
        <v>26</v>
      </c>
    </row>
    <row r="2" spans="1:5" s="130" customFormat="1" ht="22.95" customHeight="1">
      <c r="A2" s="509" t="s">
        <v>335</v>
      </c>
      <c r="B2" s="410" t="s">
        <v>336</v>
      </c>
      <c r="C2" s="585" t="s">
        <v>380</v>
      </c>
      <c r="D2" s="411">
        <v>44883</v>
      </c>
      <c r="E2" s="510">
        <v>44883</v>
      </c>
    </row>
    <row r="3" spans="1:5" s="130" customFormat="1" ht="22.95" customHeight="1">
      <c r="A3" s="509" t="s">
        <v>335</v>
      </c>
      <c r="B3" s="410" t="s">
        <v>337</v>
      </c>
      <c r="C3" s="587" t="s">
        <v>381</v>
      </c>
      <c r="D3" s="411">
        <v>44882</v>
      </c>
      <c r="E3" s="510">
        <v>44883</v>
      </c>
    </row>
    <row r="4" spans="1:5" s="130" customFormat="1" ht="22.95" customHeight="1">
      <c r="A4" s="509" t="s">
        <v>335</v>
      </c>
      <c r="B4" s="410" t="s">
        <v>338</v>
      </c>
      <c r="C4" s="587" t="s">
        <v>382</v>
      </c>
      <c r="D4" s="411">
        <v>44882</v>
      </c>
      <c r="E4" s="510">
        <v>44883</v>
      </c>
    </row>
    <row r="5" spans="1:5" s="130" customFormat="1" ht="22.95" customHeight="1">
      <c r="A5" s="509" t="s">
        <v>339</v>
      </c>
      <c r="B5" s="410" t="s">
        <v>340</v>
      </c>
      <c r="C5" s="588" t="s">
        <v>383</v>
      </c>
      <c r="D5" s="411">
        <v>44882</v>
      </c>
      <c r="E5" s="510">
        <v>44883</v>
      </c>
    </row>
    <row r="6" spans="1:5" s="130" customFormat="1" ht="22.95" customHeight="1">
      <c r="A6" s="509" t="s">
        <v>335</v>
      </c>
      <c r="B6" s="410" t="s">
        <v>341</v>
      </c>
      <c r="C6" s="585" t="s">
        <v>384</v>
      </c>
      <c r="D6" s="411">
        <v>44881</v>
      </c>
      <c r="E6" s="510">
        <v>44882</v>
      </c>
    </row>
    <row r="7" spans="1:5" s="130" customFormat="1" ht="22.95" customHeight="1">
      <c r="A7" s="509" t="s">
        <v>342</v>
      </c>
      <c r="B7" s="410" t="s">
        <v>343</v>
      </c>
      <c r="C7" s="586" t="s">
        <v>385</v>
      </c>
      <c r="D7" s="411">
        <v>44881</v>
      </c>
      <c r="E7" s="510">
        <v>44882</v>
      </c>
    </row>
    <row r="8" spans="1:5" s="130" customFormat="1" ht="22.95" customHeight="1">
      <c r="A8" s="509" t="s">
        <v>344</v>
      </c>
      <c r="B8" s="410" t="s">
        <v>345</v>
      </c>
      <c r="C8" s="585" t="s">
        <v>386</v>
      </c>
      <c r="D8" s="411">
        <v>44881</v>
      </c>
      <c r="E8" s="510">
        <v>44882</v>
      </c>
    </row>
    <row r="9" spans="1:5" s="130" customFormat="1" ht="22.95" customHeight="1">
      <c r="A9" s="509" t="s">
        <v>344</v>
      </c>
      <c r="B9" s="410" t="s">
        <v>346</v>
      </c>
      <c r="C9" s="585" t="s">
        <v>387</v>
      </c>
      <c r="D9" s="411">
        <v>44881</v>
      </c>
      <c r="E9" s="510">
        <v>44882</v>
      </c>
    </row>
    <row r="10" spans="1:5" s="130" customFormat="1" ht="22.95" customHeight="1">
      <c r="A10" s="509" t="s">
        <v>335</v>
      </c>
      <c r="B10" s="410" t="s">
        <v>347</v>
      </c>
      <c r="C10" s="587" t="s">
        <v>348</v>
      </c>
      <c r="D10" s="411">
        <v>44881</v>
      </c>
      <c r="E10" s="510">
        <v>44881</v>
      </c>
    </row>
    <row r="11" spans="1:5" s="130" customFormat="1" ht="22.95" customHeight="1">
      <c r="A11" s="509" t="s">
        <v>335</v>
      </c>
      <c r="B11" s="410" t="s">
        <v>349</v>
      </c>
      <c r="C11" s="587" t="s">
        <v>350</v>
      </c>
      <c r="D11" s="411">
        <v>44881</v>
      </c>
      <c r="E11" s="510">
        <v>44881</v>
      </c>
    </row>
    <row r="12" spans="1:5" s="130" customFormat="1" ht="22.95" customHeight="1">
      <c r="A12" s="509" t="s">
        <v>335</v>
      </c>
      <c r="B12" s="410" t="s">
        <v>351</v>
      </c>
      <c r="C12" s="588" t="s">
        <v>352</v>
      </c>
      <c r="D12" s="411">
        <v>44880</v>
      </c>
      <c r="E12" s="510">
        <v>44881</v>
      </c>
    </row>
    <row r="13" spans="1:5" s="130" customFormat="1" ht="22.95" customHeight="1">
      <c r="A13" s="509" t="s">
        <v>344</v>
      </c>
      <c r="B13" s="410" t="s">
        <v>353</v>
      </c>
      <c r="C13" s="585" t="s">
        <v>354</v>
      </c>
      <c r="D13" s="411">
        <v>44880</v>
      </c>
      <c r="E13" s="510">
        <v>44881</v>
      </c>
    </row>
    <row r="14" spans="1:5" s="130" customFormat="1" ht="22.95" customHeight="1">
      <c r="A14" s="509" t="s">
        <v>339</v>
      </c>
      <c r="B14" s="410" t="s">
        <v>355</v>
      </c>
      <c r="C14" s="586" t="s">
        <v>356</v>
      </c>
      <c r="D14" s="411">
        <v>44880</v>
      </c>
      <c r="E14" s="510">
        <v>44881</v>
      </c>
    </row>
    <row r="15" spans="1:5" s="130" customFormat="1" ht="22.95" customHeight="1">
      <c r="A15" s="509" t="s">
        <v>335</v>
      </c>
      <c r="B15" s="410" t="s">
        <v>357</v>
      </c>
      <c r="C15" s="588" t="s">
        <v>358</v>
      </c>
      <c r="D15" s="411">
        <v>44880</v>
      </c>
      <c r="E15" s="510">
        <v>44881</v>
      </c>
    </row>
    <row r="16" spans="1:5" s="130" customFormat="1" ht="22.95" customHeight="1">
      <c r="A16" s="509" t="s">
        <v>335</v>
      </c>
      <c r="B16" s="410" t="s">
        <v>359</v>
      </c>
      <c r="C16" s="410" t="s">
        <v>360</v>
      </c>
      <c r="D16" s="411">
        <v>44880</v>
      </c>
      <c r="E16" s="510">
        <v>44881</v>
      </c>
    </row>
    <row r="17" spans="1:5" s="130" customFormat="1" ht="22.95" customHeight="1">
      <c r="A17" s="509" t="s">
        <v>335</v>
      </c>
      <c r="B17" s="410" t="s">
        <v>361</v>
      </c>
      <c r="C17" s="586" t="s">
        <v>362</v>
      </c>
      <c r="D17" s="411">
        <v>44880</v>
      </c>
      <c r="E17" s="510">
        <v>44881</v>
      </c>
    </row>
    <row r="18" spans="1:5" s="130" customFormat="1" ht="22.95" customHeight="1">
      <c r="A18" s="509" t="s">
        <v>335</v>
      </c>
      <c r="B18" s="410" t="s">
        <v>363</v>
      </c>
      <c r="C18" s="585" t="s">
        <v>364</v>
      </c>
      <c r="D18" s="411">
        <v>44880</v>
      </c>
      <c r="E18" s="510">
        <v>44881</v>
      </c>
    </row>
    <row r="19" spans="1:5" s="130" customFormat="1" ht="22.95" customHeight="1">
      <c r="A19" s="509" t="s">
        <v>344</v>
      </c>
      <c r="B19" s="410" t="s">
        <v>365</v>
      </c>
      <c r="C19" s="589" t="s">
        <v>366</v>
      </c>
      <c r="D19" s="411">
        <v>44880</v>
      </c>
      <c r="E19" s="510">
        <v>44880</v>
      </c>
    </row>
    <row r="20" spans="1:5" s="130" customFormat="1" ht="22.95" customHeight="1">
      <c r="A20" s="509" t="s">
        <v>335</v>
      </c>
      <c r="B20" s="410" t="s">
        <v>367</v>
      </c>
      <c r="C20" s="587" t="s">
        <v>368</v>
      </c>
      <c r="D20" s="411">
        <v>44879</v>
      </c>
      <c r="E20" s="510">
        <v>44880</v>
      </c>
    </row>
    <row r="21" spans="1:5" s="130" customFormat="1" ht="22.95" customHeight="1">
      <c r="A21" s="509" t="s">
        <v>335</v>
      </c>
      <c r="B21" s="410" t="s">
        <v>369</v>
      </c>
      <c r="C21" s="587" t="s">
        <v>370</v>
      </c>
      <c r="D21" s="411">
        <v>44879</v>
      </c>
      <c r="E21" s="510">
        <v>44880</v>
      </c>
    </row>
    <row r="22" spans="1:5" s="130" customFormat="1" ht="22.95" customHeight="1">
      <c r="A22" s="509" t="s">
        <v>335</v>
      </c>
      <c r="B22" s="410" t="s">
        <v>351</v>
      </c>
      <c r="C22" s="588" t="s">
        <v>371</v>
      </c>
      <c r="D22" s="411">
        <v>44879</v>
      </c>
      <c r="E22" s="510">
        <v>44880</v>
      </c>
    </row>
    <row r="23" spans="1:5" s="130" customFormat="1" ht="22.95" customHeight="1">
      <c r="A23" s="509" t="s">
        <v>335</v>
      </c>
      <c r="B23" s="410" t="s">
        <v>372</v>
      </c>
      <c r="C23" s="587" t="s">
        <v>373</v>
      </c>
      <c r="D23" s="411">
        <v>44879</v>
      </c>
      <c r="E23" s="510">
        <v>44880</v>
      </c>
    </row>
    <row r="24" spans="1:5" s="130" customFormat="1" ht="22.95" customHeight="1">
      <c r="A24" s="509" t="s">
        <v>344</v>
      </c>
      <c r="B24" s="410" t="s">
        <v>374</v>
      </c>
      <c r="C24" s="586" t="s">
        <v>375</v>
      </c>
      <c r="D24" s="411">
        <v>44879</v>
      </c>
      <c r="E24" s="510">
        <v>44879</v>
      </c>
    </row>
    <row r="25" spans="1:5" s="130" customFormat="1" ht="22.95" customHeight="1">
      <c r="A25" s="509" t="s">
        <v>335</v>
      </c>
      <c r="B25" s="410" t="s">
        <v>376</v>
      </c>
      <c r="C25" s="410" t="s">
        <v>377</v>
      </c>
      <c r="D25" s="411">
        <v>44879</v>
      </c>
      <c r="E25" s="510">
        <v>44879</v>
      </c>
    </row>
    <row r="26" spans="1:5" s="130" customFormat="1" ht="22.95" customHeight="1">
      <c r="A26" s="509" t="s">
        <v>344</v>
      </c>
      <c r="B26" s="410" t="s">
        <v>378</v>
      </c>
      <c r="C26" s="588" t="s">
        <v>379</v>
      </c>
      <c r="D26" s="411">
        <v>44876</v>
      </c>
      <c r="E26" s="510">
        <v>44879</v>
      </c>
    </row>
    <row r="27" spans="1:5" s="130" customFormat="1" ht="22.95" customHeight="1">
      <c r="A27" s="509"/>
      <c r="B27" s="546"/>
      <c r="C27" s="546"/>
      <c r="D27" s="547"/>
      <c r="E27" s="510"/>
    </row>
    <row r="28" spans="1:5" s="130" customFormat="1" ht="22.2" customHeight="1">
      <c r="A28" s="250"/>
      <c r="B28" s="251"/>
      <c r="C28" s="252"/>
      <c r="D28" s="251"/>
      <c r="E28" s="251"/>
    </row>
    <row r="29" spans="1:5" s="130" customFormat="1" ht="18" customHeight="1">
      <c r="A29" s="40"/>
      <c r="B29" s="41"/>
      <c r="C29" s="383" t="s">
        <v>223</v>
      </c>
      <c r="D29" s="42"/>
      <c r="E29" s="42"/>
    </row>
    <row r="30" spans="1:5" ht="18.75" customHeight="1">
      <c r="A30" s="1"/>
      <c r="B30" s="1"/>
      <c r="C30" s="130"/>
      <c r="D30" s="1"/>
      <c r="E30" s="1"/>
    </row>
    <row r="31" spans="1:5" ht="9" customHeight="1">
      <c r="A31" s="40"/>
      <c r="B31" s="41"/>
      <c r="C31" s="383"/>
      <c r="D31" s="42"/>
      <c r="E31" s="42"/>
    </row>
    <row r="32" spans="1:5" ht="20.25" customHeight="1">
      <c r="A32" s="174" t="s">
        <v>173</v>
      </c>
      <c r="B32" s="174"/>
      <c r="C32" s="384"/>
      <c r="D32" s="52"/>
      <c r="E32" s="52"/>
    </row>
    <row r="33" spans="1:11" ht="20.25" customHeight="1">
      <c r="A33" s="828" t="s">
        <v>27</v>
      </c>
      <c r="B33" s="828"/>
      <c r="C33" s="828"/>
      <c r="D33" s="53"/>
      <c r="E33" s="53"/>
      <c r="J33" s="173"/>
      <c r="K33" s="173"/>
    </row>
  </sheetData>
  <mergeCells count="1">
    <mergeCell ref="A33:C3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A11" sqref="A11:N11"/>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6" ht="43.8" customHeight="1" thickBot="1">
      <c r="A1" s="853" t="s">
        <v>286</v>
      </c>
      <c r="B1" s="854"/>
      <c r="C1" s="854"/>
      <c r="D1" s="854"/>
      <c r="E1" s="854"/>
      <c r="F1" s="854"/>
      <c r="G1" s="854"/>
      <c r="H1" s="854"/>
      <c r="I1" s="854"/>
      <c r="J1" s="854"/>
      <c r="K1" s="854"/>
      <c r="L1" s="854"/>
      <c r="M1" s="854"/>
      <c r="N1" s="855"/>
    </row>
    <row r="2" spans="1:16" ht="47.4" customHeight="1">
      <c r="A2" s="856" t="s">
        <v>400</v>
      </c>
      <c r="B2" s="857"/>
      <c r="C2" s="857"/>
      <c r="D2" s="857"/>
      <c r="E2" s="857"/>
      <c r="F2" s="857"/>
      <c r="G2" s="857"/>
      <c r="H2" s="857"/>
      <c r="I2" s="857"/>
      <c r="J2" s="857"/>
      <c r="K2" s="857"/>
      <c r="L2" s="857"/>
      <c r="M2" s="857"/>
      <c r="N2" s="858"/>
    </row>
    <row r="3" spans="1:16" ht="75.599999999999994" customHeight="1" thickBot="1">
      <c r="A3" s="859" t="s">
        <v>401</v>
      </c>
      <c r="B3" s="860"/>
      <c r="C3" s="860"/>
      <c r="D3" s="860"/>
      <c r="E3" s="860"/>
      <c r="F3" s="860"/>
      <c r="G3" s="860"/>
      <c r="H3" s="860"/>
      <c r="I3" s="860"/>
      <c r="J3" s="860"/>
      <c r="K3" s="860"/>
      <c r="L3" s="860"/>
      <c r="M3" s="860"/>
      <c r="N3" s="861"/>
      <c r="P3" s="529" t="s">
        <v>276</v>
      </c>
    </row>
    <row r="4" spans="1:16" ht="42" customHeight="1">
      <c r="A4" s="865" t="s">
        <v>403</v>
      </c>
      <c r="B4" s="866"/>
      <c r="C4" s="866"/>
      <c r="D4" s="866"/>
      <c r="E4" s="866"/>
      <c r="F4" s="866"/>
      <c r="G4" s="866"/>
      <c r="H4" s="866"/>
      <c r="I4" s="866"/>
      <c r="J4" s="866"/>
      <c r="K4" s="866"/>
      <c r="L4" s="866"/>
      <c r="M4" s="866"/>
      <c r="N4" s="867"/>
    </row>
    <row r="5" spans="1:16" ht="61.8" customHeight="1" thickBot="1">
      <c r="A5" s="862" t="s">
        <v>404</v>
      </c>
      <c r="B5" s="863"/>
      <c r="C5" s="863"/>
      <c r="D5" s="863"/>
      <c r="E5" s="863"/>
      <c r="F5" s="863"/>
      <c r="G5" s="863"/>
      <c r="H5" s="863"/>
      <c r="I5" s="863"/>
      <c r="J5" s="863"/>
      <c r="K5" s="863"/>
      <c r="L5" s="863"/>
      <c r="M5" s="863"/>
      <c r="N5" s="864"/>
    </row>
    <row r="6" spans="1:16" ht="45" customHeight="1" thickBot="1">
      <c r="A6" s="829" t="s">
        <v>405</v>
      </c>
      <c r="B6" s="830"/>
      <c r="C6" s="830"/>
      <c r="D6" s="830"/>
      <c r="E6" s="830"/>
      <c r="F6" s="830"/>
      <c r="G6" s="830"/>
      <c r="H6" s="830"/>
      <c r="I6" s="830"/>
      <c r="J6" s="830"/>
      <c r="K6" s="830"/>
      <c r="L6" s="830"/>
      <c r="M6" s="830"/>
      <c r="N6" s="831"/>
    </row>
    <row r="7" spans="1:16" ht="109.8" customHeight="1" thickBot="1">
      <c r="A7" s="832" t="s">
        <v>406</v>
      </c>
      <c r="B7" s="833"/>
      <c r="C7" s="833"/>
      <c r="D7" s="833"/>
      <c r="E7" s="833"/>
      <c r="F7" s="833"/>
      <c r="G7" s="833"/>
      <c r="H7" s="833"/>
      <c r="I7" s="833"/>
      <c r="J7" s="833"/>
      <c r="K7" s="833"/>
      <c r="L7" s="833"/>
      <c r="M7" s="833"/>
      <c r="N7" s="834"/>
      <c r="O7" s="45"/>
    </row>
    <row r="8" spans="1:16" ht="50.4" customHeight="1" thickBot="1">
      <c r="A8" s="839" t="s">
        <v>408</v>
      </c>
      <c r="B8" s="840"/>
      <c r="C8" s="840"/>
      <c r="D8" s="840"/>
      <c r="E8" s="840"/>
      <c r="F8" s="840"/>
      <c r="G8" s="840"/>
      <c r="H8" s="840"/>
      <c r="I8" s="840"/>
      <c r="J8" s="840"/>
      <c r="K8" s="840"/>
      <c r="L8" s="840"/>
      <c r="M8" s="840"/>
      <c r="N8" s="841"/>
      <c r="O8" s="48"/>
    </row>
    <row r="9" spans="1:16" ht="292.8" customHeight="1" thickBot="1">
      <c r="A9" s="842" t="s">
        <v>407</v>
      </c>
      <c r="B9" s="843"/>
      <c r="C9" s="843"/>
      <c r="D9" s="843"/>
      <c r="E9" s="843"/>
      <c r="F9" s="843"/>
      <c r="G9" s="843"/>
      <c r="H9" s="843"/>
      <c r="I9" s="843"/>
      <c r="J9" s="843"/>
      <c r="K9" s="843"/>
      <c r="L9" s="843"/>
      <c r="M9" s="843"/>
      <c r="N9" s="844"/>
      <c r="O9" s="48"/>
    </row>
    <row r="10" spans="1:16" s="130" customFormat="1" ht="50.4" customHeight="1">
      <c r="A10" s="847" t="s">
        <v>409</v>
      </c>
      <c r="B10" s="848"/>
      <c r="C10" s="848"/>
      <c r="D10" s="848"/>
      <c r="E10" s="848"/>
      <c r="F10" s="848"/>
      <c r="G10" s="848"/>
      <c r="H10" s="848"/>
      <c r="I10" s="848"/>
      <c r="J10" s="848"/>
      <c r="K10" s="848"/>
      <c r="L10" s="848"/>
      <c r="M10" s="848"/>
      <c r="N10" s="849"/>
      <c r="O10" s="423"/>
    </row>
    <row r="11" spans="1:16" s="130" customFormat="1" ht="95.4" customHeight="1" thickBot="1">
      <c r="A11" s="850" t="s">
        <v>410</v>
      </c>
      <c r="B11" s="851"/>
      <c r="C11" s="851"/>
      <c r="D11" s="851"/>
      <c r="E11" s="851"/>
      <c r="F11" s="851"/>
      <c r="G11" s="851"/>
      <c r="H11" s="851"/>
      <c r="I11" s="851"/>
      <c r="J11" s="851"/>
      <c r="K11" s="851"/>
      <c r="L11" s="851"/>
      <c r="M11" s="851"/>
      <c r="N11" s="852"/>
      <c r="O11" s="423"/>
    </row>
    <row r="12" spans="1:16" s="130" customFormat="1" ht="13.8" customHeight="1">
      <c r="A12" s="126"/>
      <c r="B12" s="127"/>
      <c r="C12" s="127"/>
      <c r="D12" s="127"/>
      <c r="E12" s="127"/>
      <c r="F12" s="127"/>
      <c r="G12" s="127"/>
      <c r="H12" s="127"/>
      <c r="I12" s="127"/>
      <c r="J12" s="127"/>
      <c r="K12" s="127"/>
      <c r="L12" s="127"/>
      <c r="M12" s="127"/>
      <c r="N12" s="128"/>
      <c r="O12" s="129"/>
    </row>
    <row r="13" spans="1:16" s="130" customFormat="1" ht="13.8" customHeight="1" thickBot="1">
      <c r="A13" s="126"/>
      <c r="B13" s="127"/>
      <c r="C13" s="127"/>
      <c r="D13" s="127"/>
      <c r="E13" s="127"/>
      <c r="F13" s="127"/>
      <c r="G13" s="127"/>
      <c r="H13" s="127"/>
      <c r="I13" s="127"/>
      <c r="J13" s="127"/>
      <c r="K13" s="127"/>
      <c r="L13" s="127"/>
      <c r="M13" s="127"/>
      <c r="N13" s="128"/>
      <c r="O13" s="129"/>
    </row>
    <row r="14" spans="1:16" ht="49.2" customHeight="1">
      <c r="A14" s="845" t="s">
        <v>213</v>
      </c>
      <c r="B14" s="845"/>
      <c r="C14" s="845"/>
      <c r="D14" s="845"/>
      <c r="E14" s="845"/>
      <c r="F14" s="845"/>
      <c r="G14" s="845"/>
      <c r="H14" s="845"/>
      <c r="I14" s="845"/>
      <c r="J14" s="845"/>
      <c r="K14" s="845"/>
      <c r="L14" s="845"/>
      <c r="M14" s="845"/>
      <c r="N14" s="846"/>
    </row>
    <row r="15" spans="1:16" ht="21.6" customHeight="1">
      <c r="A15" s="836" t="s">
        <v>236</v>
      </c>
      <c r="B15" s="837"/>
      <c r="C15" s="837"/>
      <c r="D15" s="837"/>
      <c r="E15" s="837"/>
      <c r="F15" s="837"/>
      <c r="G15" s="837"/>
      <c r="H15" s="837"/>
      <c r="I15" s="837"/>
      <c r="J15" s="837"/>
      <c r="K15" s="837"/>
      <c r="L15" s="837"/>
      <c r="M15" s="837"/>
      <c r="N15" s="838"/>
      <c r="O15" s="54" t="s">
        <v>213</v>
      </c>
    </row>
    <row r="16" spans="1:16" ht="30" customHeight="1" thickBot="1">
      <c r="A16" s="49"/>
      <c r="B16" s="50"/>
      <c r="C16" s="50"/>
      <c r="D16" s="50"/>
      <c r="E16" s="50"/>
      <c r="F16" s="50"/>
      <c r="G16" s="50"/>
      <c r="H16" s="50"/>
      <c r="I16" s="50"/>
      <c r="J16" s="50"/>
      <c r="K16" s="50"/>
      <c r="L16" s="50"/>
      <c r="M16" s="50"/>
      <c r="N16" s="51"/>
    </row>
    <row r="17" spans="1:14" ht="22.8" customHeight="1">
      <c r="A17" s="835" t="s">
        <v>29</v>
      </c>
      <c r="B17" s="835"/>
      <c r="C17" s="835"/>
      <c r="D17" s="835"/>
      <c r="E17" s="835"/>
      <c r="F17" s="835"/>
      <c r="G17" s="835"/>
      <c r="H17" s="835"/>
      <c r="I17" s="835"/>
      <c r="J17" s="835"/>
      <c r="K17" s="835"/>
      <c r="L17" s="835"/>
      <c r="M17" s="835"/>
      <c r="N17" s="835"/>
    </row>
    <row r="18" spans="1:14" ht="40.200000000000003" customHeight="1">
      <c r="A18" s="792" t="s">
        <v>27</v>
      </c>
      <c r="B18" s="793"/>
      <c r="C18" s="793"/>
      <c r="D18" s="793"/>
      <c r="E18" s="793"/>
      <c r="F18" s="793"/>
      <c r="G18" s="793"/>
      <c r="H18" s="793"/>
      <c r="I18" s="793"/>
      <c r="J18" s="793"/>
      <c r="K18" s="793"/>
      <c r="L18" s="793"/>
      <c r="M18" s="793"/>
      <c r="N18" s="793"/>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258</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1:N1"/>
    <mergeCell ref="A2:N2"/>
    <mergeCell ref="A3:N3"/>
    <mergeCell ref="A5:N5"/>
    <mergeCell ref="A4:N4"/>
    <mergeCell ref="A6:N6"/>
    <mergeCell ref="A7:N7"/>
    <mergeCell ref="A18:N18"/>
    <mergeCell ref="A17:N17"/>
    <mergeCell ref="A15:N15"/>
    <mergeCell ref="A8:N8"/>
    <mergeCell ref="A9:N9"/>
    <mergeCell ref="A14:N14"/>
    <mergeCell ref="A10:N10"/>
    <mergeCell ref="A11:N11"/>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9"/>
  <sheetViews>
    <sheetView view="pageBreakPreview" zoomScale="95" zoomScaleNormal="75" zoomScaleSheetLayoutView="95" workbookViewId="0">
      <selection activeCell="A4" sqref="A4"/>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3" customFormat="1" ht="46.2" customHeight="1" thickBot="1">
      <c r="A1" s="188" t="s">
        <v>287</v>
      </c>
      <c r="B1" s="46" t="s">
        <v>0</v>
      </c>
      <c r="C1" s="47" t="s">
        <v>2</v>
      </c>
    </row>
    <row r="2" spans="1:3" ht="40.799999999999997" customHeight="1">
      <c r="A2" s="565" t="s">
        <v>411</v>
      </c>
      <c r="B2" s="2"/>
      <c r="C2" s="868"/>
    </row>
    <row r="3" spans="1:3" ht="58.8" customHeight="1">
      <c r="A3" s="482" t="s">
        <v>412</v>
      </c>
      <c r="B3" s="55"/>
      <c r="C3" s="869"/>
    </row>
    <row r="4" spans="1:3" ht="31.8" customHeight="1" thickBot="1">
      <c r="A4" s="164" t="s">
        <v>413</v>
      </c>
      <c r="B4" s="1"/>
      <c r="C4" s="1"/>
    </row>
    <row r="5" spans="1:3" ht="41.4" customHeight="1">
      <c r="A5" s="416" t="s">
        <v>415</v>
      </c>
      <c r="B5" s="2"/>
      <c r="C5" s="868"/>
    </row>
    <row r="6" spans="1:3" ht="152.4" customHeight="1">
      <c r="A6" s="554" t="s">
        <v>416</v>
      </c>
      <c r="B6" s="55"/>
      <c r="C6" s="869"/>
    </row>
    <row r="7" spans="1:3" ht="42.6" customHeight="1" thickBot="1">
      <c r="A7" s="491" t="s">
        <v>417</v>
      </c>
      <c r="B7" s="1"/>
      <c r="C7" s="1"/>
    </row>
    <row r="8" spans="1:3" ht="43.2" customHeight="1">
      <c r="A8" s="417" t="s">
        <v>418</v>
      </c>
      <c r="B8" s="236"/>
      <c r="C8" s="868"/>
    </row>
    <row r="9" spans="1:3" ht="93" customHeight="1" thickBot="1">
      <c r="A9" s="492" t="s">
        <v>419</v>
      </c>
      <c r="B9" s="237"/>
      <c r="C9" s="869"/>
    </row>
    <row r="10" spans="1:3" ht="28.8" customHeight="1" thickBot="1">
      <c r="A10" s="238" t="s">
        <v>420</v>
      </c>
      <c r="B10" s="1"/>
      <c r="C10" s="1"/>
    </row>
    <row r="11" spans="1:3" ht="42.6" hidden="1" customHeight="1">
      <c r="A11" s="485"/>
      <c r="B11" s="258"/>
      <c r="C11" s="258"/>
    </row>
    <row r="12" spans="1:3" ht="49.2" hidden="1" customHeight="1" thickBot="1">
      <c r="A12" s="487"/>
      <c r="B12" s="264"/>
      <c r="C12" s="264"/>
    </row>
    <row r="13" spans="1:3" ht="42.6" hidden="1" customHeight="1" thickBot="1">
      <c r="A13" s="164"/>
      <c r="B13" s="1"/>
      <c r="C13" s="1"/>
    </row>
    <row r="14" spans="1:3" ht="42.6" hidden="1" customHeight="1">
      <c r="A14" s="485"/>
      <c r="B14" s="258"/>
      <c r="C14" s="258"/>
    </row>
    <row r="15" spans="1:3" ht="141.6" hidden="1" customHeight="1" thickBot="1">
      <c r="A15" s="487"/>
      <c r="B15" s="264"/>
      <c r="C15" s="264"/>
    </row>
    <row r="16" spans="1:3" ht="27.6" customHeight="1">
      <c r="A16" s="249"/>
      <c r="B16" s="1"/>
      <c r="C16" s="1"/>
    </row>
    <row r="17" spans="1:3" ht="39" customHeight="1">
      <c r="A17" s="1" t="s">
        <v>220</v>
      </c>
      <c r="B17" s="1"/>
      <c r="C17" s="1"/>
    </row>
    <row r="18" spans="1:3" ht="32.25" customHeight="1">
      <c r="A18" s="1" t="s">
        <v>221</v>
      </c>
      <c r="B18" s="1"/>
      <c r="C18" s="1"/>
    </row>
    <row r="19" spans="1:3" ht="36.75" customHeight="1"/>
    <row r="20" spans="1:3" ht="33" customHeight="1"/>
    <row r="21" spans="1:3" ht="36.75" customHeight="1"/>
    <row r="22" spans="1:3" ht="36.75" customHeight="1"/>
    <row r="23" spans="1:3" ht="25.5" customHeight="1"/>
    <row r="24" spans="1:3" ht="32.25" customHeight="1"/>
    <row r="25" spans="1:3" ht="30.75" customHeight="1"/>
    <row r="26" spans="1:3" ht="42.75" customHeight="1"/>
    <row r="27" spans="1:3" ht="43.5" customHeight="1"/>
    <row r="28" spans="1:3" ht="27.75" customHeight="1"/>
    <row r="29" spans="1:3" ht="30.75" customHeight="1"/>
    <row r="30" spans="1:3" ht="29.25" customHeight="1"/>
    <row r="31" spans="1:3" ht="27" customHeight="1"/>
    <row r="32" spans="1:3" ht="27" customHeight="1"/>
    <row r="33" ht="27" customHeight="1"/>
    <row r="34" ht="27" customHeight="1"/>
    <row r="35" ht="27" customHeight="1"/>
    <row r="36" ht="27" customHeight="1"/>
    <row r="37" ht="27" customHeight="1"/>
    <row r="38" ht="27" customHeight="1"/>
    <row r="39" ht="27" customHeight="1"/>
  </sheetData>
  <mergeCells count="3">
    <mergeCell ref="C2:C3"/>
    <mergeCell ref="C5:C6"/>
    <mergeCell ref="C8:C9"/>
  </mergeCells>
  <phoneticPr fontId="16"/>
  <hyperlinks>
    <hyperlink ref="A4" r:id="rId1" xr:uid="{DDB75758-D64A-4322-804E-73141588107E}"/>
    <hyperlink ref="A7" r:id="rId2" xr:uid="{868005EB-C6D3-4F03-A585-8CCEDC827BD1}"/>
    <hyperlink ref="A10" r:id="rId3" xr:uid="{2A7C0A8E-CA16-4049-A3A7-9E9085FF54ED}"/>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V30"/>
  <sheetViews>
    <sheetView view="pageBreakPreview" zoomScaleNormal="100" zoomScaleSheetLayoutView="100" workbookViewId="0">
      <selection activeCell="Z20" sqref="Z20"/>
    </sheetView>
  </sheetViews>
  <sheetFormatPr defaultRowHeight="13.2"/>
  <cols>
    <col min="9" max="9" width="8.88671875" customWidth="1"/>
    <col min="10" max="10" width="8.88671875" hidden="1" customWidth="1"/>
    <col min="11" max="11" width="0.77734375" customWidth="1"/>
    <col min="19" max="19" width="4.77734375" customWidth="1"/>
    <col min="21" max="21" width="3.88671875" customWidth="1"/>
  </cols>
  <sheetData>
    <row r="1" spans="1:22">
      <c r="A1" s="526"/>
      <c r="B1" s="526"/>
      <c r="C1" s="526"/>
      <c r="D1" s="526"/>
      <c r="E1" s="526"/>
      <c r="F1" s="526"/>
      <c r="G1" s="526"/>
      <c r="H1" s="526"/>
      <c r="I1" s="526"/>
      <c r="J1" s="526"/>
      <c r="K1" s="526"/>
      <c r="L1" s="526"/>
      <c r="M1" s="526"/>
      <c r="N1" s="526"/>
      <c r="O1" s="526"/>
      <c r="P1" s="526"/>
      <c r="Q1" s="526"/>
      <c r="R1" s="526"/>
      <c r="S1" s="526"/>
      <c r="T1" s="526"/>
      <c r="U1" s="526"/>
      <c r="V1" s="526"/>
    </row>
    <row r="2" spans="1:22" ht="24.6">
      <c r="A2" s="526"/>
      <c r="B2" s="566" t="s">
        <v>468</v>
      </c>
      <c r="C2" s="567"/>
      <c r="D2" s="567"/>
      <c r="E2" s="567"/>
      <c r="F2" s="567"/>
      <c r="G2" s="567"/>
      <c r="H2" s="567"/>
      <c r="I2" s="567"/>
      <c r="J2" s="567"/>
      <c r="K2" s="567"/>
      <c r="L2" s="567"/>
      <c r="M2" s="567"/>
      <c r="N2" s="526"/>
      <c r="O2" s="526"/>
      <c r="P2" s="526"/>
      <c r="Q2" s="526"/>
      <c r="R2" s="526"/>
      <c r="S2" s="526"/>
      <c r="T2" s="526"/>
      <c r="U2" s="526"/>
    </row>
    <row r="3" spans="1:22">
      <c r="A3" s="526"/>
      <c r="B3" s="526"/>
      <c r="C3" s="526"/>
      <c r="D3" s="526"/>
      <c r="E3" s="526"/>
      <c r="F3" s="526"/>
      <c r="G3" s="526"/>
      <c r="H3" s="526"/>
      <c r="I3" s="526"/>
      <c r="J3" s="526"/>
      <c r="K3" s="526"/>
      <c r="L3" s="526"/>
      <c r="M3" s="526"/>
      <c r="N3" s="526"/>
      <c r="O3" s="526"/>
      <c r="P3" s="526"/>
      <c r="Q3" s="526"/>
      <c r="R3" s="526"/>
      <c r="S3" s="526"/>
      <c r="T3" s="526"/>
      <c r="U3" s="526"/>
    </row>
    <row r="4" spans="1:22">
      <c r="A4" s="526"/>
      <c r="B4" s="526"/>
      <c r="C4" s="526"/>
      <c r="D4" s="526"/>
      <c r="E4" s="526"/>
      <c r="F4" s="526"/>
      <c r="G4" s="526"/>
      <c r="H4" s="526"/>
      <c r="I4" s="526"/>
      <c r="J4" s="526"/>
      <c r="K4" s="526"/>
      <c r="L4" s="526"/>
      <c r="M4" s="526"/>
      <c r="N4" s="526"/>
      <c r="O4" s="526"/>
      <c r="P4" s="526"/>
      <c r="Q4" s="526"/>
      <c r="R4" s="526"/>
      <c r="S4" s="526"/>
      <c r="T4" s="526"/>
      <c r="U4" s="526"/>
    </row>
    <row r="5" spans="1:22">
      <c r="A5" s="526"/>
      <c r="B5" s="526"/>
      <c r="C5" s="526"/>
      <c r="D5" s="526"/>
      <c r="E5" s="526"/>
      <c r="F5" s="526"/>
      <c r="G5" s="526"/>
      <c r="H5" s="526"/>
      <c r="I5" s="526"/>
      <c r="J5" s="526"/>
      <c r="K5" s="526"/>
      <c r="L5" s="526"/>
      <c r="M5" s="526"/>
      <c r="N5" s="526"/>
      <c r="O5" s="526"/>
      <c r="P5" s="526"/>
      <c r="Q5" s="526"/>
      <c r="R5" s="526"/>
      <c r="S5" s="526"/>
      <c r="T5" s="526"/>
      <c r="U5" s="526"/>
    </row>
    <row r="6" spans="1:22">
      <c r="A6" s="526"/>
      <c r="B6" s="526"/>
      <c r="C6" s="526"/>
      <c r="D6" s="526"/>
      <c r="E6" s="526"/>
      <c r="F6" s="526"/>
      <c r="G6" s="526"/>
      <c r="H6" s="526"/>
      <c r="I6" s="526"/>
      <c r="J6" s="526"/>
      <c r="K6" s="526"/>
      <c r="L6" s="526"/>
      <c r="M6" s="526"/>
      <c r="N6" s="526"/>
      <c r="O6" s="526"/>
      <c r="P6" s="526"/>
      <c r="Q6" s="526"/>
      <c r="R6" s="526"/>
      <c r="S6" s="526"/>
      <c r="T6" s="526"/>
      <c r="U6" s="526"/>
    </row>
    <row r="7" spans="1:22">
      <c r="A7" s="526"/>
      <c r="B7" s="526"/>
      <c r="C7" s="526"/>
      <c r="D7" s="526"/>
      <c r="E7" s="526"/>
      <c r="F7" s="526"/>
      <c r="G7" s="526"/>
      <c r="H7" s="526"/>
      <c r="I7" s="526"/>
      <c r="J7" s="526"/>
      <c r="K7" s="526"/>
      <c r="L7" s="526"/>
      <c r="M7" s="526"/>
      <c r="N7" s="526"/>
      <c r="O7" s="526"/>
      <c r="P7" s="526"/>
      <c r="Q7" s="526"/>
      <c r="R7" s="526"/>
      <c r="S7" s="526"/>
      <c r="T7" s="526"/>
      <c r="U7" s="526"/>
    </row>
    <row r="8" spans="1:22">
      <c r="A8" s="526"/>
      <c r="B8" s="526"/>
      <c r="C8" s="526"/>
      <c r="D8" s="526"/>
      <c r="E8" s="526"/>
      <c r="F8" s="526"/>
      <c r="G8" s="526"/>
      <c r="H8" s="526"/>
      <c r="I8" s="526"/>
      <c r="J8" s="526"/>
      <c r="K8" s="526"/>
      <c r="L8" s="526"/>
      <c r="M8" s="526"/>
      <c r="N8" s="526"/>
      <c r="O8" s="526"/>
      <c r="P8" s="526"/>
      <c r="Q8" s="526"/>
      <c r="R8" s="526"/>
      <c r="S8" s="526"/>
      <c r="T8" s="526"/>
      <c r="U8" s="526"/>
    </row>
    <row r="9" spans="1:22">
      <c r="A9" s="526"/>
      <c r="B9" s="526"/>
      <c r="C9" s="526"/>
      <c r="D9" s="526"/>
      <c r="E9" s="526"/>
      <c r="F9" s="526"/>
      <c r="G9" s="526"/>
      <c r="H9" s="526"/>
      <c r="I9" s="526"/>
      <c r="J9" s="526"/>
      <c r="K9" s="526"/>
      <c r="L9" s="526"/>
      <c r="M9" s="526"/>
      <c r="N9" s="526"/>
      <c r="O9" s="526"/>
      <c r="P9" s="526"/>
      <c r="Q9" s="526"/>
      <c r="R9" s="526"/>
      <c r="S9" s="526"/>
      <c r="T9" s="526"/>
      <c r="U9" s="526"/>
    </row>
    <row r="10" spans="1:22">
      <c r="A10" s="526"/>
      <c r="B10" s="526"/>
      <c r="C10" s="526"/>
      <c r="D10" s="526"/>
      <c r="E10" s="526"/>
      <c r="F10" s="526"/>
      <c r="G10" s="526"/>
      <c r="H10" s="526"/>
      <c r="I10" s="526"/>
      <c r="J10" s="526"/>
      <c r="K10" s="526"/>
      <c r="L10" s="526"/>
      <c r="M10" s="526"/>
      <c r="N10" s="526"/>
      <c r="O10" s="526"/>
      <c r="P10" s="526"/>
      <c r="Q10" s="526"/>
      <c r="R10" s="526"/>
      <c r="S10" s="526"/>
      <c r="T10" s="526"/>
      <c r="U10" s="526"/>
    </row>
    <row r="11" spans="1:22" ht="21" customHeight="1">
      <c r="A11" s="526"/>
      <c r="B11" s="526"/>
      <c r="C11" s="526"/>
      <c r="D11" s="526"/>
      <c r="E11" s="526"/>
      <c r="F11" s="526"/>
      <c r="G11" s="526"/>
      <c r="H11" s="526"/>
      <c r="I11" s="526"/>
      <c r="J11" s="526"/>
      <c r="K11" s="526"/>
      <c r="L11" s="526"/>
      <c r="M11" s="526"/>
      <c r="N11" s="526"/>
      <c r="O11" s="526"/>
      <c r="P11" s="526"/>
      <c r="Q11" s="526"/>
      <c r="R11" s="526"/>
      <c r="S11" s="526"/>
      <c r="T11" s="526"/>
      <c r="U11" s="526"/>
    </row>
    <row r="12" spans="1:22" ht="13.2" customHeight="1">
      <c r="A12" s="526"/>
      <c r="B12" s="526"/>
      <c r="C12" s="526"/>
      <c r="D12" s="526"/>
      <c r="E12" s="526"/>
      <c r="F12" s="526"/>
      <c r="G12" s="526"/>
      <c r="H12" s="526"/>
      <c r="I12" s="526"/>
      <c r="J12" s="526"/>
      <c r="K12" s="526"/>
      <c r="L12" s="526"/>
      <c r="M12" s="526"/>
      <c r="N12" s="526"/>
      <c r="O12" s="526"/>
      <c r="P12" s="526"/>
      <c r="Q12" s="526"/>
      <c r="R12" s="526"/>
      <c r="S12" s="526"/>
      <c r="T12" s="526"/>
      <c r="U12" s="526"/>
    </row>
    <row r="13" spans="1:22" ht="13.2" customHeight="1">
      <c r="A13" s="526"/>
      <c r="B13" s="526"/>
      <c r="C13" s="526"/>
      <c r="D13" s="526"/>
      <c r="E13" s="526"/>
      <c r="F13" s="526"/>
      <c r="G13" s="526"/>
      <c r="H13" s="526"/>
      <c r="I13" s="526"/>
      <c r="J13" s="526"/>
      <c r="K13" s="526"/>
      <c r="L13" s="526"/>
      <c r="M13" s="526"/>
      <c r="N13" s="526"/>
      <c r="O13" s="526"/>
      <c r="P13" s="526"/>
      <c r="Q13" s="526"/>
      <c r="R13" s="526"/>
      <c r="S13" s="526"/>
      <c r="T13" s="526"/>
      <c r="U13" s="526"/>
    </row>
    <row r="14" spans="1:22">
      <c r="A14" s="526"/>
      <c r="B14" s="526"/>
      <c r="C14" s="526"/>
      <c r="D14" s="526"/>
      <c r="E14" s="526"/>
      <c r="F14" s="526"/>
      <c r="G14" s="526"/>
      <c r="H14" s="526"/>
      <c r="I14" s="526"/>
      <c r="J14" s="526"/>
      <c r="K14" s="526"/>
      <c r="L14" s="526"/>
      <c r="M14" s="526"/>
      <c r="N14" s="526"/>
      <c r="O14" s="526"/>
      <c r="P14" s="526"/>
      <c r="Q14" s="526"/>
      <c r="R14" s="526"/>
      <c r="S14" s="526"/>
      <c r="T14" s="526"/>
      <c r="U14" s="526"/>
    </row>
    <row r="15" spans="1:22">
      <c r="A15" s="526"/>
      <c r="B15" s="526"/>
      <c r="C15" s="526"/>
      <c r="D15" s="526"/>
      <c r="E15" s="526"/>
      <c r="F15" s="526"/>
      <c r="G15" s="526"/>
      <c r="H15" s="526"/>
      <c r="I15" s="526"/>
      <c r="J15" s="526"/>
      <c r="K15" s="526"/>
      <c r="L15" s="526"/>
      <c r="M15" s="526"/>
      <c r="N15" s="526"/>
      <c r="O15" s="526"/>
      <c r="P15" s="526"/>
      <c r="Q15" s="526"/>
      <c r="R15" s="526"/>
      <c r="S15" s="526"/>
      <c r="T15" s="526"/>
      <c r="U15" s="526"/>
    </row>
    <row r="16" spans="1:22">
      <c r="A16" s="526"/>
      <c r="B16" s="526"/>
      <c r="C16" s="526"/>
      <c r="D16" s="526"/>
      <c r="E16" s="526"/>
      <c r="F16" s="526"/>
      <c r="G16" s="526"/>
      <c r="H16" s="526"/>
      <c r="I16" s="526"/>
      <c r="J16" s="526"/>
      <c r="K16" s="526"/>
      <c r="L16" s="526"/>
      <c r="M16" s="526"/>
      <c r="N16" s="526"/>
      <c r="O16" s="526"/>
      <c r="P16" s="526"/>
      <c r="Q16" s="526"/>
      <c r="R16" s="526"/>
      <c r="S16" s="526"/>
      <c r="T16" s="526"/>
      <c r="U16" s="526"/>
    </row>
    <row r="17" spans="1:21">
      <c r="A17" s="526"/>
      <c r="B17" s="526"/>
      <c r="C17" s="526"/>
      <c r="D17" s="526"/>
      <c r="E17" s="526"/>
      <c r="F17" s="526"/>
      <c r="G17" s="526"/>
      <c r="H17" s="526"/>
      <c r="I17" s="526"/>
      <c r="J17" s="526"/>
      <c r="K17" s="526"/>
      <c r="L17" s="526"/>
      <c r="M17" s="526"/>
      <c r="N17" s="526"/>
      <c r="O17" s="526"/>
      <c r="P17" s="526"/>
      <c r="Q17" s="526"/>
      <c r="R17" s="526"/>
      <c r="S17" s="526"/>
      <c r="T17" s="526"/>
      <c r="U17" s="526"/>
    </row>
    <row r="18" spans="1:21">
      <c r="A18" s="526"/>
      <c r="B18" s="526"/>
      <c r="C18" s="526"/>
      <c r="D18" s="526"/>
      <c r="E18" s="526"/>
      <c r="F18" s="526"/>
      <c r="G18" s="526"/>
      <c r="H18" s="526"/>
      <c r="I18" s="526"/>
      <c r="J18" s="526"/>
      <c r="K18" s="526"/>
      <c r="L18" s="526"/>
      <c r="M18" s="526"/>
      <c r="N18" s="526"/>
      <c r="O18" s="526"/>
      <c r="P18" s="526"/>
      <c r="Q18" s="526"/>
      <c r="R18" s="526"/>
      <c r="S18" s="526"/>
      <c r="T18" s="526"/>
      <c r="U18" s="526"/>
    </row>
    <row r="19" spans="1:21">
      <c r="A19" s="526"/>
      <c r="B19" s="526"/>
      <c r="C19" s="526"/>
      <c r="D19" s="526"/>
      <c r="E19" s="526"/>
      <c r="F19" s="526"/>
      <c r="G19" s="526"/>
      <c r="H19" s="526"/>
      <c r="I19" s="526"/>
      <c r="J19" s="526"/>
      <c r="K19" s="526"/>
      <c r="L19" s="526"/>
      <c r="M19" s="526"/>
      <c r="N19" s="526"/>
      <c r="O19" s="526"/>
      <c r="P19" s="526"/>
      <c r="Q19" s="526"/>
      <c r="R19" s="526"/>
      <c r="S19" s="526"/>
      <c r="T19" s="526"/>
      <c r="U19" s="526"/>
    </row>
    <row r="20" spans="1:21">
      <c r="A20" s="526"/>
      <c r="B20" s="526"/>
      <c r="C20" s="526"/>
      <c r="D20" s="526"/>
      <c r="E20" s="526"/>
      <c r="F20" s="526"/>
      <c r="G20" s="526"/>
      <c r="H20" s="526"/>
      <c r="I20" s="526"/>
      <c r="J20" s="526"/>
      <c r="K20" s="526"/>
      <c r="L20" s="526"/>
      <c r="M20" s="526"/>
      <c r="N20" s="526"/>
      <c r="O20" s="526"/>
      <c r="P20" s="526"/>
      <c r="Q20" s="526"/>
      <c r="R20" s="526"/>
      <c r="S20" s="526"/>
      <c r="T20" s="526"/>
      <c r="U20" s="526"/>
    </row>
    <row r="21" spans="1:21">
      <c r="A21" s="526"/>
      <c r="B21" s="526"/>
      <c r="C21" s="526"/>
      <c r="D21" s="526"/>
      <c r="E21" s="526"/>
      <c r="F21" s="526"/>
      <c r="G21" s="526"/>
      <c r="H21" s="526"/>
      <c r="I21" s="526"/>
      <c r="J21" s="526"/>
      <c r="K21" s="526"/>
      <c r="L21" s="526"/>
      <c r="M21" s="526"/>
      <c r="N21" s="526"/>
      <c r="O21" s="526"/>
      <c r="P21" s="526"/>
      <c r="Q21" s="526"/>
      <c r="R21" s="526"/>
      <c r="S21" s="526"/>
      <c r="T21" s="526"/>
      <c r="U21" s="526"/>
    </row>
    <row r="22" spans="1:21">
      <c r="A22" s="526"/>
      <c r="B22" s="526"/>
      <c r="C22" s="526"/>
      <c r="D22" s="526"/>
      <c r="E22" s="526"/>
      <c r="F22" s="526"/>
      <c r="G22" s="526"/>
      <c r="H22" s="526"/>
      <c r="I22" s="526"/>
      <c r="J22" s="526"/>
      <c r="K22" s="526"/>
      <c r="L22" s="526"/>
      <c r="M22" s="526"/>
      <c r="N22" s="526"/>
      <c r="O22" s="526"/>
      <c r="P22" s="526"/>
      <c r="Q22" s="526"/>
      <c r="R22" s="526"/>
      <c r="S22" s="526"/>
      <c r="T22" s="526"/>
      <c r="U22" s="526"/>
    </row>
    <row r="23" spans="1:21">
      <c r="A23" s="526"/>
      <c r="B23" s="526"/>
      <c r="C23" s="526"/>
      <c r="D23" s="526"/>
      <c r="E23" s="526"/>
      <c r="F23" s="526"/>
      <c r="G23" s="526"/>
      <c r="H23" s="526"/>
      <c r="I23" s="526"/>
      <c r="J23" s="526"/>
      <c r="K23" s="526"/>
      <c r="L23" s="526"/>
      <c r="M23" s="526"/>
      <c r="N23" s="526"/>
      <c r="O23" s="526"/>
      <c r="P23" s="526"/>
      <c r="Q23" s="526"/>
      <c r="R23" s="526"/>
      <c r="S23" s="526"/>
      <c r="T23" s="526"/>
      <c r="U23" s="526"/>
    </row>
    <row r="24" spans="1:21">
      <c r="A24" s="526"/>
      <c r="B24" s="526"/>
      <c r="C24" s="526"/>
      <c r="D24" s="526"/>
      <c r="E24" s="526"/>
      <c r="F24" s="526"/>
      <c r="G24" s="526"/>
      <c r="H24" s="526"/>
      <c r="I24" s="526"/>
      <c r="J24" s="526"/>
      <c r="K24" s="526"/>
      <c r="L24" s="526"/>
      <c r="M24" s="526"/>
      <c r="N24" s="526"/>
      <c r="O24" s="526"/>
      <c r="P24" s="526"/>
      <c r="Q24" s="526"/>
      <c r="R24" s="526"/>
      <c r="S24" s="526"/>
      <c r="T24" s="526"/>
      <c r="U24" s="526"/>
    </row>
    <row r="25" spans="1:21">
      <c r="A25" s="526"/>
      <c r="B25" s="526"/>
      <c r="C25" s="526"/>
      <c r="D25" s="526"/>
      <c r="E25" s="526"/>
      <c r="F25" s="526"/>
      <c r="G25" s="526"/>
      <c r="H25" s="526"/>
      <c r="I25" s="526"/>
      <c r="J25" s="526"/>
      <c r="K25" s="526"/>
      <c r="L25" s="526"/>
      <c r="M25" s="526"/>
      <c r="N25" s="526"/>
      <c r="O25" s="526"/>
      <c r="P25" s="526"/>
      <c r="Q25" s="526"/>
      <c r="R25" s="526"/>
      <c r="S25" s="526"/>
      <c r="T25" s="526"/>
      <c r="U25" s="526"/>
    </row>
    <row r="26" spans="1:21">
      <c r="A26" s="526"/>
      <c r="B26" s="526"/>
      <c r="C26" s="526"/>
      <c r="D26" s="526"/>
      <c r="E26" s="526"/>
      <c r="F26" s="526"/>
      <c r="G26" s="526"/>
      <c r="H26" s="526"/>
      <c r="I26" s="526"/>
      <c r="J26" s="526"/>
      <c r="K26" s="526"/>
      <c r="L26" s="526"/>
      <c r="M26" s="526"/>
      <c r="N26" s="526"/>
      <c r="O26" s="526"/>
      <c r="P26" s="526"/>
      <c r="Q26" s="526"/>
      <c r="R26" s="526"/>
      <c r="S26" s="526"/>
      <c r="T26" s="526"/>
      <c r="U26" s="526"/>
    </row>
    <row r="27" spans="1:21">
      <c r="A27" s="526"/>
      <c r="B27" s="526"/>
      <c r="C27" s="526"/>
      <c r="D27" s="526"/>
      <c r="E27" s="526"/>
      <c r="F27" s="526"/>
      <c r="G27" s="526"/>
      <c r="H27" s="526"/>
      <c r="I27" s="526"/>
      <c r="J27" s="526"/>
      <c r="K27" s="526"/>
      <c r="L27" s="526"/>
      <c r="M27" s="526"/>
      <c r="N27" s="526"/>
      <c r="O27" s="526"/>
      <c r="P27" s="526"/>
      <c r="Q27" s="526"/>
      <c r="R27" s="526"/>
      <c r="S27" s="526"/>
      <c r="T27" s="526"/>
      <c r="U27" s="526"/>
    </row>
    <row r="28" spans="1:21">
      <c r="A28" s="526"/>
      <c r="B28" s="526"/>
      <c r="C28" s="526"/>
      <c r="D28" s="526"/>
      <c r="E28" s="526"/>
      <c r="F28" s="526"/>
      <c r="G28" s="526"/>
      <c r="H28" s="526"/>
      <c r="I28" s="526"/>
      <c r="J28" s="526"/>
      <c r="K28" s="526"/>
      <c r="L28" s="526"/>
      <c r="M28" s="526"/>
      <c r="N28" s="526"/>
      <c r="O28" s="526"/>
      <c r="P28" s="526"/>
      <c r="Q28" s="526"/>
      <c r="R28" s="526"/>
      <c r="S28" s="526"/>
      <c r="T28" s="526"/>
      <c r="U28" s="526"/>
    </row>
    <row r="29" spans="1:21" ht="16.2">
      <c r="A29" s="526"/>
      <c r="B29" s="527"/>
      <c r="C29" s="528"/>
      <c r="D29" s="527"/>
      <c r="E29" s="527"/>
      <c r="F29" s="527"/>
      <c r="G29" s="527"/>
      <c r="H29" s="527"/>
      <c r="I29" s="527"/>
      <c r="J29" s="526"/>
      <c r="K29" s="526"/>
      <c r="L29" s="526"/>
      <c r="M29" s="526"/>
      <c r="N29" s="526"/>
      <c r="O29" s="526"/>
      <c r="P29" s="526"/>
      <c r="Q29" s="526"/>
      <c r="R29" s="526"/>
      <c r="S29" s="526"/>
      <c r="T29" s="526"/>
      <c r="U29" s="526"/>
    </row>
    <row r="30" spans="1:21">
      <c r="A30" s="526"/>
      <c r="B30" s="526"/>
      <c r="C30" s="526"/>
      <c r="D30" s="526"/>
      <c r="E30" s="526"/>
      <c r="F30" s="526"/>
      <c r="G30" s="526"/>
      <c r="H30" s="526"/>
      <c r="I30" s="526"/>
      <c r="J30" s="526"/>
      <c r="K30" s="526"/>
      <c r="L30" s="526"/>
      <c r="M30" s="526"/>
      <c r="N30" s="526"/>
      <c r="O30" s="526"/>
      <c r="P30" s="526"/>
      <c r="Q30" s="526"/>
      <c r="R30" s="526"/>
      <c r="S30" s="526"/>
      <c r="T30" s="526"/>
      <c r="U30" s="526"/>
    </row>
  </sheetData>
  <sheetProtection formatCells="0" formatColumns="0" formatRows="0" insertColumns="0" insertRows="0" insertHyperlinks="0" deleteColumns="0" deleteRows="0" sort="0" autoFilter="0" pivotTables="0"/>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H49" sqref="H49:L49"/>
    </sheetView>
  </sheetViews>
  <sheetFormatPr defaultColWidth="9" defaultRowHeight="13.2"/>
  <cols>
    <col min="1" max="1" width="12.77734375" style="64" customWidth="1"/>
    <col min="2" max="2" width="5.109375" style="64" customWidth="1"/>
    <col min="3" max="3" width="3.77734375" style="64" customWidth="1"/>
    <col min="4" max="4" width="6.88671875" style="64" customWidth="1"/>
    <col min="5" max="5" width="13.109375" style="64" customWidth="1"/>
    <col min="6" max="6" width="13.109375" style="107" customWidth="1"/>
    <col min="7" max="7" width="11.33203125" style="64" customWidth="1"/>
    <col min="8" max="8" width="26.6640625" style="81" customWidth="1"/>
    <col min="9" max="9" width="13" style="72" customWidth="1"/>
    <col min="10" max="10" width="16.109375" style="72" customWidth="1"/>
    <col min="11" max="11" width="13.44140625" style="107" customWidth="1"/>
    <col min="12" max="12" width="20.44140625" style="107" customWidth="1"/>
    <col min="13" max="13" width="13.44140625" style="79" customWidth="1"/>
    <col min="14" max="14" width="22.44140625" style="64" customWidth="1"/>
    <col min="15" max="15" width="9" style="65"/>
    <col min="16" max="16384" width="9" style="64"/>
  </cols>
  <sheetData>
    <row r="1" spans="1:16" ht="26.25" customHeight="1" thickTop="1">
      <c r="A1" s="56" t="s">
        <v>237</v>
      </c>
      <c r="B1" s="57"/>
      <c r="C1" s="57"/>
      <c r="D1" s="58"/>
      <c r="E1" s="58"/>
      <c r="F1" s="59"/>
      <c r="G1" s="60"/>
      <c r="H1" s="61"/>
      <c r="I1" s="287" t="s">
        <v>38</v>
      </c>
      <c r="J1" s="81"/>
      <c r="K1" s="62"/>
      <c r="L1" s="288"/>
      <c r="M1" s="63"/>
    </row>
    <row r="2" spans="1:16" ht="17.399999999999999">
      <c r="A2" s="66"/>
      <c r="B2" s="289"/>
      <c r="C2" s="289"/>
      <c r="D2" s="289"/>
      <c r="E2" s="289"/>
      <c r="F2" s="289"/>
      <c r="G2" s="67"/>
      <c r="H2" s="68"/>
      <c r="I2" s="290" t="s">
        <v>39</v>
      </c>
      <c r="J2" s="69"/>
      <c r="K2" s="291" t="s">
        <v>21</v>
      </c>
      <c r="L2" s="70"/>
      <c r="M2" s="63"/>
      <c r="N2" s="239"/>
      <c r="P2" s="168"/>
    </row>
    <row r="3" spans="1:16" ht="17.399999999999999">
      <c r="A3" s="292" t="s">
        <v>29</v>
      </c>
      <c r="B3" s="293"/>
      <c r="D3" s="294"/>
      <c r="E3" s="294"/>
      <c r="F3" s="294"/>
      <c r="G3" s="71"/>
      <c r="H3"/>
      <c r="J3" s="295"/>
      <c r="L3" s="62"/>
      <c r="M3" s="73"/>
    </row>
    <row r="4" spans="1:16" ht="17.399999999999999">
      <c r="A4" s="74"/>
      <c r="B4" s="293"/>
      <c r="C4" s="107"/>
      <c r="D4" s="294"/>
      <c r="E4" s="294"/>
      <c r="F4" s="296"/>
      <c r="G4" s="75"/>
      <c r="H4" s="76"/>
      <c r="I4" s="76"/>
      <c r="J4" s="81"/>
      <c r="L4" s="62"/>
      <c r="M4" s="73"/>
      <c r="N4" s="368"/>
    </row>
    <row r="5" spans="1:16">
      <c r="A5" s="297"/>
      <c r="D5" s="294"/>
      <c r="E5" s="77"/>
      <c r="F5" s="298"/>
      <c r="G5" s="78"/>
      <c r="H5"/>
      <c r="I5" s="299"/>
      <c r="J5" s="81"/>
      <c r="M5" s="73"/>
    </row>
    <row r="6" spans="1:16" ht="17.399999999999999">
      <c r="A6" s="297"/>
      <c r="D6" s="294"/>
      <c r="E6" s="298"/>
      <c r="F6" s="298"/>
      <c r="G6" s="78"/>
      <c r="H6" s="68"/>
      <c r="I6" s="300"/>
      <c r="J6" s="81"/>
      <c r="M6" s="73"/>
    </row>
    <row r="7" spans="1:16">
      <c r="A7" s="297"/>
      <c r="D7" s="294"/>
      <c r="E7" s="298"/>
      <c r="F7" s="298"/>
      <c r="G7" s="78"/>
      <c r="H7" s="301"/>
      <c r="I7" s="299"/>
      <c r="J7" s="81"/>
      <c r="M7" s="73"/>
    </row>
    <row r="8" spans="1:16">
      <c r="A8" s="297"/>
      <c r="D8" s="294"/>
      <c r="E8" s="298"/>
      <c r="F8" s="298"/>
      <c r="G8" s="78"/>
      <c r="H8" s="69"/>
      <c r="I8" s="43"/>
      <c r="J8" s="43"/>
      <c r="K8" s="43"/>
    </row>
    <row r="9" spans="1:16">
      <c r="A9" s="297"/>
      <c r="D9" s="294"/>
      <c r="E9" s="298"/>
      <c r="F9" s="298"/>
      <c r="G9" s="78"/>
      <c r="H9" s="43"/>
      <c r="I9" s="43"/>
      <c r="J9" s="43"/>
      <c r="K9" s="43"/>
      <c r="N9" s="80"/>
    </row>
    <row r="10" spans="1:16">
      <c r="A10" s="297"/>
      <c r="D10" s="294"/>
      <c r="E10" s="298"/>
      <c r="F10" s="298"/>
      <c r="G10" s="78"/>
      <c r="H10" s="43"/>
      <c r="I10" s="43"/>
      <c r="J10" s="43"/>
      <c r="K10" s="43"/>
      <c r="N10" s="80" t="s">
        <v>40</v>
      </c>
    </row>
    <row r="11" spans="1:16">
      <c r="A11" s="297"/>
      <c r="D11" s="294"/>
      <c r="E11" s="298"/>
      <c r="F11" s="298"/>
      <c r="G11" s="78"/>
      <c r="H11" s="43"/>
      <c r="I11" s="43"/>
      <c r="J11" s="43"/>
      <c r="K11" s="43"/>
    </row>
    <row r="12" spans="1:16">
      <c r="A12" s="297"/>
      <c r="D12" s="294"/>
      <c r="E12" s="298"/>
      <c r="F12" s="298"/>
      <c r="G12" s="78"/>
      <c r="H12" s="43"/>
      <c r="I12" s="43"/>
      <c r="J12" s="43"/>
      <c r="K12" s="43"/>
      <c r="N12" s="80" t="s">
        <v>41</v>
      </c>
      <c r="O12" s="444"/>
    </row>
    <row r="13" spans="1:16">
      <c r="A13" s="297"/>
      <c r="D13" s="294"/>
      <c r="E13" s="298"/>
      <c r="F13" s="298"/>
      <c r="G13" s="78"/>
      <c r="H13" s="43"/>
      <c r="I13" s="43"/>
      <c r="J13" s="43"/>
      <c r="K13" s="43"/>
    </row>
    <row r="14" spans="1:16">
      <c r="A14" s="297"/>
      <c r="D14" s="294"/>
      <c r="E14" s="298"/>
      <c r="F14" s="298"/>
      <c r="G14" s="78"/>
      <c r="H14" s="43"/>
      <c r="I14" s="43"/>
      <c r="J14" s="43"/>
      <c r="K14" s="43"/>
      <c r="N14" s="302" t="s">
        <v>42</v>
      </c>
    </row>
    <row r="15" spans="1:16">
      <c r="A15" s="297"/>
      <c r="D15" s="294"/>
      <c r="E15" s="294" t="s">
        <v>21</v>
      </c>
      <c r="F15" s="296"/>
      <c r="G15" s="71"/>
      <c r="H15" s="301"/>
      <c r="I15" s="299"/>
      <c r="J15" s="69"/>
    </row>
    <row r="16" spans="1:16">
      <c r="A16" s="297"/>
      <c r="D16" s="294"/>
      <c r="E16" s="294"/>
      <c r="F16" s="296"/>
      <c r="G16" s="71"/>
      <c r="I16" s="299"/>
      <c r="J16" s="81"/>
      <c r="N16" s="370" t="s">
        <v>230</v>
      </c>
    </row>
    <row r="17" spans="1:19" ht="20.25" customHeight="1" thickBot="1">
      <c r="A17" s="685" t="s">
        <v>279</v>
      </c>
      <c r="B17" s="686"/>
      <c r="C17" s="686"/>
      <c r="D17" s="304"/>
      <c r="E17" s="305"/>
      <c r="F17" s="686" t="s">
        <v>280</v>
      </c>
      <c r="G17" s="687"/>
      <c r="H17" s="301"/>
      <c r="I17" s="299"/>
      <c r="J17" s="69"/>
      <c r="L17" s="70"/>
      <c r="M17" s="73"/>
      <c r="N17" s="303" t="s">
        <v>135</v>
      </c>
    </row>
    <row r="18" spans="1:19" ht="39" customHeight="1" thickTop="1">
      <c r="A18" s="688" t="s">
        <v>43</v>
      </c>
      <c r="B18" s="689"/>
      <c r="C18" s="690"/>
      <c r="D18" s="306" t="s">
        <v>44</v>
      </c>
      <c r="E18" s="307"/>
      <c r="F18" s="691" t="s">
        <v>45</v>
      </c>
      <c r="G18" s="692"/>
      <c r="I18" s="299"/>
      <c r="J18" s="81"/>
      <c r="M18" s="73"/>
      <c r="Q18" s="64" t="s">
        <v>29</v>
      </c>
      <c r="S18" s="64" t="s">
        <v>21</v>
      </c>
    </row>
    <row r="19" spans="1:19" ht="30" customHeight="1">
      <c r="A19" s="693" t="s">
        <v>235</v>
      </c>
      <c r="B19" s="693"/>
      <c r="C19" s="693"/>
      <c r="D19" s="693"/>
      <c r="E19" s="693"/>
      <c r="F19" s="693"/>
      <c r="G19" s="693"/>
      <c r="H19" s="308"/>
      <c r="I19" s="82" t="s">
        <v>46</v>
      </c>
      <c r="J19" s="82"/>
      <c r="K19" s="82"/>
      <c r="L19" s="70"/>
      <c r="M19" s="73"/>
    </row>
    <row r="20" spans="1:19" ht="17.399999999999999">
      <c r="E20" s="309" t="s">
        <v>47</v>
      </c>
      <c r="F20" s="310" t="s">
        <v>48</v>
      </c>
      <c r="H20" s="454" t="s">
        <v>214</v>
      </c>
      <c r="I20" s="299"/>
      <c r="J20" s="81" t="s">
        <v>21</v>
      </c>
      <c r="K20" s="311" t="s">
        <v>21</v>
      </c>
      <c r="M20" s="73"/>
    </row>
    <row r="21" spans="1:19" ht="16.8" thickBot="1">
      <c r="A21" s="312"/>
      <c r="B21" s="694">
        <v>44885</v>
      </c>
      <c r="C21" s="695"/>
      <c r="D21" s="313" t="s">
        <v>49</v>
      </c>
      <c r="E21" s="696" t="s">
        <v>50</v>
      </c>
      <c r="F21" s="697"/>
      <c r="G21" s="72" t="s">
        <v>51</v>
      </c>
      <c r="H21" s="698" t="s">
        <v>283</v>
      </c>
      <c r="I21" s="699"/>
      <c r="J21" s="699"/>
      <c r="K21" s="699"/>
      <c r="L21" s="699"/>
      <c r="M21" s="83" t="s">
        <v>214</v>
      </c>
      <c r="N21" s="84"/>
    </row>
    <row r="22" spans="1:19" ht="36" customHeight="1" thickTop="1" thickBot="1">
      <c r="A22" s="314" t="s">
        <v>52</v>
      </c>
      <c r="B22" s="700" t="s">
        <v>53</v>
      </c>
      <c r="C22" s="701"/>
      <c r="D22" s="702"/>
      <c r="E22" s="85" t="s">
        <v>281</v>
      </c>
      <c r="F22" s="85" t="s">
        <v>282</v>
      </c>
      <c r="G22" s="315" t="s">
        <v>54</v>
      </c>
      <c r="H22" s="703" t="s">
        <v>55</v>
      </c>
      <c r="I22" s="704"/>
      <c r="J22" s="704"/>
      <c r="K22" s="704"/>
      <c r="L22" s="705"/>
      <c r="M22" s="316" t="s">
        <v>56</v>
      </c>
      <c r="N22" s="317" t="s">
        <v>57</v>
      </c>
      <c r="R22" s="64" t="s">
        <v>29</v>
      </c>
    </row>
    <row r="23" spans="1:19" ht="81.599999999999994" customHeight="1" thickBot="1">
      <c r="A23" s="318" t="s">
        <v>58</v>
      </c>
      <c r="B23" s="619" t="str">
        <f t="shared" ref="B23" si="0">IF(G23&gt;5,"☆☆☆☆",IF(AND(G23&gt;=2.39,G23&lt;5),"☆☆☆",IF(AND(G23&gt;=1.39,G23&lt;2.4),"☆☆",IF(AND(G23&gt;0,G23&lt;1.4),"☆",IF(AND(G23&gt;=-1.39,G23&lt;0),"★",IF(AND(G23&gt;=-2.39,G23&lt;-1.4),"★★",IF(AND(G23&gt;=-3.39,G23&lt;-2.4),"★★★")))))))</f>
        <v>★</v>
      </c>
      <c r="C23" s="620"/>
      <c r="D23" s="621"/>
      <c r="E23" s="412">
        <v>0.84</v>
      </c>
      <c r="F23" s="412">
        <v>0.61</v>
      </c>
      <c r="G23" s="476">
        <f t="shared" ref="G23:G69" si="1">+F23-E23</f>
        <v>-0.22999999999999998</v>
      </c>
      <c r="H23" s="623"/>
      <c r="I23" s="623"/>
      <c r="J23" s="623"/>
      <c r="K23" s="623"/>
      <c r="L23" s="624"/>
      <c r="M23" s="467"/>
      <c r="N23" s="489"/>
      <c r="O23" s="386" t="s">
        <v>229</v>
      </c>
    </row>
    <row r="24" spans="1:19" ht="66" customHeight="1" thickBot="1">
      <c r="A24" s="319" t="s">
        <v>59</v>
      </c>
      <c r="B24" s="619" t="str">
        <f t="shared" ref="B24" si="2">IF(G24&gt;5,"☆☆☆☆",IF(AND(G24&gt;=2.39,G24&lt;5),"☆☆☆",IF(AND(G24&gt;=1.39,G24&lt;2.4),"☆☆",IF(AND(G24&gt;0,G24&lt;1.4),"☆",IF(AND(G24&gt;=-1.39,G24&lt;0),"★",IF(AND(G24&gt;=-2.39,G24&lt;-1.4),"★★",IF(AND(G24&gt;=-3.39,G24&lt;-2.4),"★★★")))))))</f>
        <v>★</v>
      </c>
      <c r="C24" s="620"/>
      <c r="D24" s="621"/>
      <c r="E24" s="412">
        <v>1.69</v>
      </c>
      <c r="F24" s="412">
        <v>1.26</v>
      </c>
      <c r="G24" s="476">
        <f t="shared" si="1"/>
        <v>-0.42999999999999994</v>
      </c>
      <c r="H24" s="706"/>
      <c r="I24" s="707"/>
      <c r="J24" s="707"/>
      <c r="K24" s="707"/>
      <c r="L24" s="708"/>
      <c r="M24" s="230"/>
      <c r="N24" s="231"/>
      <c r="O24" s="386" t="s">
        <v>59</v>
      </c>
      <c r="Q24" s="64" t="s">
        <v>29</v>
      </c>
    </row>
    <row r="25" spans="1:19" ht="81" customHeight="1" thickBot="1">
      <c r="A25" s="394" t="s">
        <v>60</v>
      </c>
      <c r="B25" s="619" t="str">
        <f t="shared" ref="B25:B38" si="3">IF(G25&gt;5,"☆☆☆☆",IF(AND(G25&gt;=2.39,G25&lt;5),"☆☆☆",IF(AND(G25&gt;=1.39,G25&lt;2.4),"☆☆",IF(AND(G25&gt;0,G25&lt;1.4),"☆",IF(AND(G25&gt;=-1.39,G25&lt;0),"★",IF(AND(G25&gt;=-2.39,G25&lt;-1.4),"★★",IF(AND(G25&gt;=-3.39,G25&lt;-2.4),"★★★")))))))</f>
        <v>☆</v>
      </c>
      <c r="C25" s="620"/>
      <c r="D25" s="621"/>
      <c r="E25" s="412">
        <v>2.33</v>
      </c>
      <c r="F25" s="412">
        <v>2.98</v>
      </c>
      <c r="G25" s="476">
        <f t="shared" si="1"/>
        <v>0.64999999999999991</v>
      </c>
      <c r="H25" s="622"/>
      <c r="I25" s="623"/>
      <c r="J25" s="623"/>
      <c r="K25" s="623"/>
      <c r="L25" s="624"/>
      <c r="M25" s="467"/>
      <c r="N25" s="231"/>
      <c r="O25" s="386" t="s">
        <v>60</v>
      </c>
    </row>
    <row r="26" spans="1:19" ht="83.25" customHeight="1" thickBot="1">
      <c r="A26" s="394" t="s">
        <v>61</v>
      </c>
      <c r="B26" s="619" t="str">
        <f t="shared" si="3"/>
        <v>☆</v>
      </c>
      <c r="C26" s="620"/>
      <c r="D26" s="621"/>
      <c r="E26" s="412">
        <v>1.48</v>
      </c>
      <c r="F26" s="412">
        <v>2</v>
      </c>
      <c r="G26" s="476">
        <f t="shared" si="1"/>
        <v>0.52</v>
      </c>
      <c r="H26" s="622"/>
      <c r="I26" s="623"/>
      <c r="J26" s="623"/>
      <c r="K26" s="623"/>
      <c r="L26" s="624"/>
      <c r="M26" s="230"/>
      <c r="N26" s="231"/>
      <c r="O26" s="386" t="s">
        <v>61</v>
      </c>
    </row>
    <row r="27" spans="1:19" ht="78.599999999999994" customHeight="1" thickBot="1">
      <c r="A27" s="394" t="s">
        <v>62</v>
      </c>
      <c r="B27" s="619" t="str">
        <f t="shared" si="3"/>
        <v>☆</v>
      </c>
      <c r="C27" s="620"/>
      <c r="D27" s="621"/>
      <c r="E27" s="412">
        <v>0.53</v>
      </c>
      <c r="F27" s="412">
        <v>0.74</v>
      </c>
      <c r="G27" s="476">
        <f t="shared" si="1"/>
        <v>0.20999999999999996</v>
      </c>
      <c r="H27" s="622"/>
      <c r="I27" s="623"/>
      <c r="J27" s="623"/>
      <c r="K27" s="623"/>
      <c r="L27" s="624"/>
      <c r="M27" s="230"/>
      <c r="N27" s="231"/>
      <c r="O27" s="386" t="s">
        <v>62</v>
      </c>
    </row>
    <row r="28" spans="1:19" ht="87" customHeight="1" thickBot="1">
      <c r="A28" s="394" t="s">
        <v>63</v>
      </c>
      <c r="B28" s="619" t="str">
        <f t="shared" si="3"/>
        <v>☆</v>
      </c>
      <c r="C28" s="620"/>
      <c r="D28" s="621"/>
      <c r="E28" s="412">
        <v>1.28</v>
      </c>
      <c r="F28" s="412">
        <v>2.0699999999999998</v>
      </c>
      <c r="G28" s="476">
        <f t="shared" si="1"/>
        <v>0.78999999999999981</v>
      </c>
      <c r="H28" s="622"/>
      <c r="I28" s="623"/>
      <c r="J28" s="623"/>
      <c r="K28" s="623"/>
      <c r="L28" s="624"/>
      <c r="M28" s="230"/>
      <c r="N28" s="231"/>
      <c r="O28" s="386" t="s">
        <v>63</v>
      </c>
    </row>
    <row r="29" spans="1:19" ht="71.25" customHeight="1" thickBot="1">
      <c r="A29" s="394" t="s">
        <v>64</v>
      </c>
      <c r="B29" s="619" t="str">
        <f t="shared" si="3"/>
        <v>☆</v>
      </c>
      <c r="C29" s="620"/>
      <c r="D29" s="621"/>
      <c r="E29" s="412">
        <v>1.18</v>
      </c>
      <c r="F29" s="412">
        <v>1.22</v>
      </c>
      <c r="G29" s="476">
        <f t="shared" si="1"/>
        <v>4.0000000000000036E-2</v>
      </c>
      <c r="H29" s="622"/>
      <c r="I29" s="623"/>
      <c r="J29" s="623"/>
      <c r="K29" s="623"/>
      <c r="L29" s="624"/>
      <c r="M29" s="230"/>
      <c r="N29" s="231"/>
      <c r="O29" s="386" t="s">
        <v>64</v>
      </c>
    </row>
    <row r="30" spans="1:19" ht="73.5" customHeight="1" thickBot="1">
      <c r="A30" s="394" t="s">
        <v>65</v>
      </c>
      <c r="B30" s="619" t="str">
        <f t="shared" si="3"/>
        <v>★</v>
      </c>
      <c r="C30" s="620"/>
      <c r="D30" s="621"/>
      <c r="E30" s="412">
        <v>2.2400000000000002</v>
      </c>
      <c r="F30" s="412">
        <v>2.15</v>
      </c>
      <c r="G30" s="476">
        <f t="shared" si="1"/>
        <v>-9.0000000000000302E-2</v>
      </c>
      <c r="H30" s="622"/>
      <c r="I30" s="623"/>
      <c r="J30" s="623"/>
      <c r="K30" s="623"/>
      <c r="L30" s="624"/>
      <c r="M30" s="230"/>
      <c r="N30" s="231"/>
      <c r="O30" s="386" t="s">
        <v>65</v>
      </c>
    </row>
    <row r="31" spans="1:19" ht="75.75" customHeight="1" thickBot="1">
      <c r="A31" s="394" t="s">
        <v>66</v>
      </c>
      <c r="B31" s="619" t="str">
        <f t="shared" si="3"/>
        <v>★</v>
      </c>
      <c r="C31" s="620"/>
      <c r="D31" s="621"/>
      <c r="E31" s="412">
        <v>0.98</v>
      </c>
      <c r="F31" s="412">
        <v>0.9</v>
      </c>
      <c r="G31" s="476">
        <f t="shared" si="1"/>
        <v>-7.999999999999996E-2</v>
      </c>
      <c r="H31" s="622"/>
      <c r="I31" s="623"/>
      <c r="J31" s="623"/>
      <c r="K31" s="623"/>
      <c r="L31" s="624"/>
      <c r="M31" s="230"/>
      <c r="N31" s="231"/>
      <c r="O31" s="386" t="s">
        <v>66</v>
      </c>
    </row>
    <row r="32" spans="1:19" ht="78.599999999999994" customHeight="1" thickBot="1">
      <c r="A32" s="395" t="s">
        <v>67</v>
      </c>
      <c r="B32" s="619" t="str">
        <f t="shared" si="3"/>
        <v>☆☆</v>
      </c>
      <c r="C32" s="620"/>
      <c r="D32" s="621"/>
      <c r="E32" s="412">
        <v>2.76</v>
      </c>
      <c r="F32" s="170">
        <v>4.28</v>
      </c>
      <c r="G32" s="476">
        <f t="shared" si="1"/>
        <v>1.5200000000000005</v>
      </c>
      <c r="H32" s="622"/>
      <c r="I32" s="623"/>
      <c r="J32" s="623"/>
      <c r="K32" s="623"/>
      <c r="L32" s="624"/>
      <c r="M32" s="230"/>
      <c r="N32" s="231"/>
      <c r="O32" s="386" t="s">
        <v>67</v>
      </c>
    </row>
    <row r="33" spans="1:16" ht="94.95" customHeight="1" thickBot="1">
      <c r="A33" s="396" t="s">
        <v>68</v>
      </c>
      <c r="B33" s="619" t="str">
        <f t="shared" si="3"/>
        <v>☆</v>
      </c>
      <c r="C33" s="620"/>
      <c r="D33" s="621"/>
      <c r="E33" s="170">
        <v>4.24</v>
      </c>
      <c r="F33" s="170">
        <v>5.03</v>
      </c>
      <c r="G33" s="476">
        <f t="shared" si="1"/>
        <v>0.79</v>
      </c>
      <c r="H33" s="622"/>
      <c r="I33" s="623"/>
      <c r="J33" s="623"/>
      <c r="K33" s="623"/>
      <c r="L33" s="624"/>
      <c r="M33" s="230"/>
      <c r="N33" s="231"/>
      <c r="O33" s="386" t="s">
        <v>68</v>
      </c>
    </row>
    <row r="34" spans="1:16" ht="81" customHeight="1" thickBot="1">
      <c r="A34" s="319" t="s">
        <v>69</v>
      </c>
      <c r="B34" s="619" t="str">
        <f t="shared" si="3"/>
        <v>☆</v>
      </c>
      <c r="C34" s="620"/>
      <c r="D34" s="621"/>
      <c r="E34" s="412">
        <v>2.2200000000000002</v>
      </c>
      <c r="F34" s="170">
        <v>3.12</v>
      </c>
      <c r="G34" s="476">
        <f t="shared" si="1"/>
        <v>0.89999999999999991</v>
      </c>
      <c r="H34" s="622" t="s">
        <v>272</v>
      </c>
      <c r="I34" s="623"/>
      <c r="J34" s="623"/>
      <c r="K34" s="623"/>
      <c r="L34" s="624"/>
      <c r="M34" s="590" t="s">
        <v>273</v>
      </c>
      <c r="N34" s="591">
        <v>44866</v>
      </c>
      <c r="O34" s="386" t="s">
        <v>69</v>
      </c>
    </row>
    <row r="35" spans="1:16" ht="94.5" customHeight="1" thickBot="1">
      <c r="A35" s="395" t="s">
        <v>70</v>
      </c>
      <c r="B35" s="619" t="str">
        <f t="shared" si="3"/>
        <v>☆</v>
      </c>
      <c r="C35" s="620"/>
      <c r="D35" s="621"/>
      <c r="E35" s="170">
        <v>3.57</v>
      </c>
      <c r="F35" s="170">
        <v>4.22</v>
      </c>
      <c r="G35" s="476">
        <f t="shared" si="1"/>
        <v>0.64999999999999991</v>
      </c>
      <c r="H35" s="682"/>
      <c r="I35" s="683"/>
      <c r="J35" s="683"/>
      <c r="K35" s="683"/>
      <c r="L35" s="684"/>
      <c r="M35" s="427"/>
      <c r="N35" s="428"/>
      <c r="O35" s="386" t="s">
        <v>70</v>
      </c>
    </row>
    <row r="36" spans="1:16" ht="92.4" customHeight="1" thickBot="1">
      <c r="A36" s="397" t="s">
        <v>71</v>
      </c>
      <c r="B36" s="619" t="str">
        <f t="shared" si="3"/>
        <v>☆</v>
      </c>
      <c r="C36" s="620"/>
      <c r="D36" s="621"/>
      <c r="E36" s="412">
        <v>2.46</v>
      </c>
      <c r="F36" s="170">
        <v>3.08</v>
      </c>
      <c r="G36" s="476">
        <f t="shared" si="1"/>
        <v>0.62000000000000011</v>
      </c>
      <c r="H36" s="622" t="s">
        <v>308</v>
      </c>
      <c r="I36" s="623"/>
      <c r="J36" s="623"/>
      <c r="K36" s="623"/>
      <c r="L36" s="624"/>
      <c r="M36" s="429" t="s">
        <v>309</v>
      </c>
      <c r="N36" s="430">
        <v>44872</v>
      </c>
      <c r="O36" s="386" t="s">
        <v>71</v>
      </c>
    </row>
    <row r="37" spans="1:16" ht="87.75" customHeight="1" thickBot="1">
      <c r="A37" s="394" t="s">
        <v>72</v>
      </c>
      <c r="B37" s="619" t="str">
        <f t="shared" si="3"/>
        <v>★</v>
      </c>
      <c r="C37" s="620"/>
      <c r="D37" s="621"/>
      <c r="E37" s="412">
        <v>1.55</v>
      </c>
      <c r="F37" s="412">
        <v>1.45</v>
      </c>
      <c r="G37" s="476">
        <f t="shared" si="1"/>
        <v>-0.10000000000000009</v>
      </c>
      <c r="H37" s="622"/>
      <c r="I37" s="623"/>
      <c r="J37" s="623"/>
      <c r="K37" s="623"/>
      <c r="L37" s="624"/>
      <c r="M37" s="230"/>
      <c r="N37" s="231"/>
      <c r="O37" s="386" t="s">
        <v>72</v>
      </c>
    </row>
    <row r="38" spans="1:16" ht="75.75" customHeight="1" thickBot="1">
      <c r="A38" s="394" t="s">
        <v>73</v>
      </c>
      <c r="B38" s="619" t="str">
        <f t="shared" si="3"/>
        <v>☆☆</v>
      </c>
      <c r="C38" s="620"/>
      <c r="D38" s="621"/>
      <c r="E38" s="412">
        <v>2.2400000000000002</v>
      </c>
      <c r="F38" s="170">
        <v>4</v>
      </c>
      <c r="G38" s="476">
        <f t="shared" si="1"/>
        <v>1.7599999999999998</v>
      </c>
      <c r="H38" s="622"/>
      <c r="I38" s="623"/>
      <c r="J38" s="623"/>
      <c r="K38" s="623"/>
      <c r="L38" s="624"/>
      <c r="M38" s="431"/>
      <c r="N38" s="432"/>
      <c r="O38" s="386" t="s">
        <v>73</v>
      </c>
    </row>
    <row r="39" spans="1:16" ht="70.2" customHeight="1" thickBot="1">
      <c r="A39" s="394" t="s">
        <v>74</v>
      </c>
      <c r="B39" s="619" t="s">
        <v>265</v>
      </c>
      <c r="C39" s="620"/>
      <c r="D39" s="621"/>
      <c r="E39" s="412">
        <v>2.93</v>
      </c>
      <c r="F39" s="412">
        <v>2.93</v>
      </c>
      <c r="G39" s="476">
        <f t="shared" si="1"/>
        <v>0</v>
      </c>
      <c r="H39" s="622"/>
      <c r="I39" s="623"/>
      <c r="J39" s="623"/>
      <c r="K39" s="623"/>
      <c r="L39" s="624"/>
      <c r="M39" s="429"/>
      <c r="N39" s="430"/>
      <c r="O39" s="386" t="s">
        <v>74</v>
      </c>
    </row>
    <row r="40" spans="1:16" ht="78.75" customHeight="1" thickBot="1">
      <c r="A40" s="394" t="s">
        <v>75</v>
      </c>
      <c r="B40" s="619" t="str">
        <f t="shared" ref="B40:B70" si="4">IF(G40&gt;5,"☆☆☆☆",IF(AND(G40&gt;=2.39,G40&lt;5),"☆☆☆",IF(AND(G40&gt;=1.39,G40&lt;2.4),"☆☆",IF(AND(G40&gt;0,G40&lt;1.4),"☆",IF(AND(G40&gt;=-1.39,G40&lt;0),"★",IF(AND(G40&gt;=-2.39,G40&lt;-1.4),"★★",IF(AND(G40&gt;=-3.39,G40&lt;-2.4),"★★★")))))))</f>
        <v>☆☆</v>
      </c>
      <c r="C40" s="620"/>
      <c r="D40" s="621"/>
      <c r="E40" s="170">
        <v>4.6500000000000004</v>
      </c>
      <c r="F40" s="555">
        <v>6.09</v>
      </c>
      <c r="G40" s="476">
        <f t="shared" si="1"/>
        <v>1.4399999999999995</v>
      </c>
      <c r="H40" s="622"/>
      <c r="I40" s="623"/>
      <c r="J40" s="623"/>
      <c r="K40" s="623"/>
      <c r="L40" s="624"/>
      <c r="M40" s="431"/>
      <c r="N40" s="432"/>
      <c r="O40" s="386" t="s">
        <v>75</v>
      </c>
    </row>
    <row r="41" spans="1:16" ht="66" customHeight="1" thickBot="1">
      <c r="A41" s="394" t="s">
        <v>76</v>
      </c>
      <c r="B41" s="619" t="str">
        <f t="shared" si="4"/>
        <v>★</v>
      </c>
      <c r="C41" s="620"/>
      <c r="D41" s="621"/>
      <c r="E41" s="412">
        <v>2.58</v>
      </c>
      <c r="F41" s="412">
        <v>2</v>
      </c>
      <c r="G41" s="476">
        <f t="shared" si="1"/>
        <v>-0.58000000000000007</v>
      </c>
      <c r="H41" s="622"/>
      <c r="I41" s="623"/>
      <c r="J41" s="623"/>
      <c r="K41" s="623"/>
      <c r="L41" s="624"/>
      <c r="M41" s="230"/>
      <c r="N41" s="231"/>
      <c r="O41" s="386" t="s">
        <v>76</v>
      </c>
    </row>
    <row r="42" spans="1:16" ht="77.25" customHeight="1" thickBot="1">
      <c r="A42" s="394" t="s">
        <v>77</v>
      </c>
      <c r="B42" s="619" t="str">
        <f t="shared" si="4"/>
        <v>☆</v>
      </c>
      <c r="C42" s="620"/>
      <c r="D42" s="621"/>
      <c r="E42" s="412">
        <v>1.39</v>
      </c>
      <c r="F42" s="412">
        <v>2.2200000000000002</v>
      </c>
      <c r="G42" s="476">
        <f t="shared" si="1"/>
        <v>0.83000000000000029</v>
      </c>
      <c r="H42" s="622"/>
      <c r="I42" s="623"/>
      <c r="J42" s="623"/>
      <c r="K42" s="623"/>
      <c r="L42" s="624"/>
      <c r="M42" s="429"/>
      <c r="N42" s="231"/>
      <c r="O42" s="386" t="s">
        <v>77</v>
      </c>
      <c r="P42" s="64" t="s">
        <v>214</v>
      </c>
    </row>
    <row r="43" spans="1:16" ht="69.75" customHeight="1" thickBot="1">
      <c r="A43" s="394" t="s">
        <v>78</v>
      </c>
      <c r="B43" s="619" t="b">
        <f t="shared" si="4"/>
        <v>0</v>
      </c>
      <c r="C43" s="620"/>
      <c r="D43" s="621"/>
      <c r="E43" s="412">
        <v>1.75</v>
      </c>
      <c r="F43" s="412">
        <v>1.75</v>
      </c>
      <c r="G43" s="476">
        <f t="shared" si="1"/>
        <v>0</v>
      </c>
      <c r="H43" s="622"/>
      <c r="I43" s="623"/>
      <c r="J43" s="623"/>
      <c r="K43" s="623"/>
      <c r="L43" s="624"/>
      <c r="M43" s="230"/>
      <c r="N43" s="231"/>
      <c r="O43" s="386" t="s">
        <v>78</v>
      </c>
    </row>
    <row r="44" spans="1:16" ht="77.25" customHeight="1" thickBot="1">
      <c r="A44" s="398" t="s">
        <v>79</v>
      </c>
      <c r="B44" s="619" t="str">
        <f t="shared" si="4"/>
        <v>☆</v>
      </c>
      <c r="C44" s="620"/>
      <c r="D44" s="621"/>
      <c r="E44" s="412">
        <v>1.93</v>
      </c>
      <c r="F44" s="412">
        <v>2.19</v>
      </c>
      <c r="G44" s="476">
        <f t="shared" si="1"/>
        <v>0.26</v>
      </c>
      <c r="H44" s="622"/>
      <c r="I44" s="623"/>
      <c r="J44" s="623"/>
      <c r="K44" s="623"/>
      <c r="L44" s="624"/>
      <c r="M44" s="230"/>
      <c r="N44" s="231"/>
      <c r="O44" s="386" t="s">
        <v>79</v>
      </c>
    </row>
    <row r="45" spans="1:16" ht="81.75" customHeight="1" thickBot="1">
      <c r="A45" s="394" t="s">
        <v>80</v>
      </c>
      <c r="B45" s="619" t="str">
        <f t="shared" si="4"/>
        <v>☆</v>
      </c>
      <c r="C45" s="620"/>
      <c r="D45" s="621"/>
      <c r="E45" s="412">
        <v>1.7</v>
      </c>
      <c r="F45" s="412">
        <v>1.81</v>
      </c>
      <c r="G45" s="476">
        <f t="shared" si="1"/>
        <v>0.1100000000000001</v>
      </c>
      <c r="H45" s="622"/>
      <c r="I45" s="623"/>
      <c r="J45" s="623"/>
      <c r="K45" s="623"/>
      <c r="L45" s="624"/>
      <c r="M45" s="230"/>
      <c r="N45" s="438"/>
      <c r="O45" s="386" t="s">
        <v>80</v>
      </c>
    </row>
    <row r="46" spans="1:16" ht="72.75" customHeight="1" thickBot="1">
      <c r="A46" s="394" t="s">
        <v>81</v>
      </c>
      <c r="B46" s="619" t="str">
        <f t="shared" si="4"/>
        <v>☆</v>
      </c>
      <c r="C46" s="620"/>
      <c r="D46" s="621"/>
      <c r="E46" s="412">
        <v>2.8</v>
      </c>
      <c r="F46" s="170">
        <v>3.98</v>
      </c>
      <c r="G46" s="476">
        <f t="shared" si="1"/>
        <v>1.1800000000000002</v>
      </c>
      <c r="H46" s="676" t="s">
        <v>289</v>
      </c>
      <c r="I46" s="677"/>
      <c r="J46" s="677"/>
      <c r="K46" s="677"/>
      <c r="L46" s="678"/>
      <c r="M46" s="568" t="s">
        <v>290</v>
      </c>
      <c r="N46" s="569">
        <v>44884</v>
      </c>
      <c r="O46" s="386" t="s">
        <v>81</v>
      </c>
    </row>
    <row r="47" spans="1:16" ht="81.75" customHeight="1" thickBot="1">
      <c r="A47" s="394" t="s">
        <v>82</v>
      </c>
      <c r="B47" s="619" t="str">
        <f t="shared" si="4"/>
        <v>★</v>
      </c>
      <c r="C47" s="620"/>
      <c r="D47" s="621"/>
      <c r="E47" s="412">
        <v>1.64</v>
      </c>
      <c r="F47" s="412">
        <v>1.49</v>
      </c>
      <c r="G47" s="476">
        <f t="shared" si="1"/>
        <v>-0.14999999999999991</v>
      </c>
      <c r="H47" s="622"/>
      <c r="I47" s="623"/>
      <c r="J47" s="623"/>
      <c r="K47" s="623"/>
      <c r="L47" s="624"/>
      <c r="M47" s="439"/>
      <c r="N47" s="231"/>
      <c r="O47" s="386" t="s">
        <v>82</v>
      </c>
    </row>
    <row r="48" spans="1:16" ht="78.75" customHeight="1" thickBot="1">
      <c r="A48" s="394" t="s">
        <v>83</v>
      </c>
      <c r="B48" s="619" t="str">
        <f t="shared" si="4"/>
        <v>☆</v>
      </c>
      <c r="C48" s="620"/>
      <c r="D48" s="621"/>
      <c r="E48" s="412">
        <v>1.1200000000000001</v>
      </c>
      <c r="F48" s="412">
        <v>1.1599999999999999</v>
      </c>
      <c r="G48" s="476">
        <f t="shared" si="1"/>
        <v>3.9999999999999813E-2</v>
      </c>
      <c r="H48" s="679" t="s">
        <v>402</v>
      </c>
      <c r="I48" s="680"/>
      <c r="J48" s="680"/>
      <c r="K48" s="680"/>
      <c r="L48" s="681"/>
      <c r="M48" s="568" t="s">
        <v>306</v>
      </c>
      <c r="N48" s="569">
        <v>44883</v>
      </c>
      <c r="O48" s="386" t="s">
        <v>83</v>
      </c>
    </row>
    <row r="49" spans="1:15" ht="74.25" customHeight="1" thickBot="1">
      <c r="A49" s="394" t="s">
        <v>84</v>
      </c>
      <c r="B49" s="619" t="str">
        <f t="shared" si="4"/>
        <v>☆</v>
      </c>
      <c r="C49" s="620"/>
      <c r="D49" s="621"/>
      <c r="E49" s="412">
        <v>2.15</v>
      </c>
      <c r="F49" s="412">
        <v>2.3199999999999998</v>
      </c>
      <c r="G49" s="476">
        <f t="shared" si="1"/>
        <v>0.16999999999999993</v>
      </c>
      <c r="H49" s="622"/>
      <c r="I49" s="623"/>
      <c r="J49" s="623"/>
      <c r="K49" s="623"/>
      <c r="L49" s="624"/>
      <c r="M49" s="440"/>
      <c r="N49" s="231"/>
      <c r="O49" s="386" t="s">
        <v>84</v>
      </c>
    </row>
    <row r="50" spans="1:15" ht="73.2" customHeight="1" thickBot="1">
      <c r="A50" s="394" t="s">
        <v>85</v>
      </c>
      <c r="B50" s="619" t="str">
        <f t="shared" si="4"/>
        <v>☆</v>
      </c>
      <c r="C50" s="620"/>
      <c r="D50" s="621"/>
      <c r="E50" s="170">
        <v>3.19</v>
      </c>
      <c r="F50" s="170">
        <v>3.21</v>
      </c>
      <c r="G50" s="476">
        <f t="shared" si="1"/>
        <v>2.0000000000000018E-2</v>
      </c>
      <c r="H50" s="628"/>
      <c r="I50" s="629"/>
      <c r="J50" s="629"/>
      <c r="K50" s="629"/>
      <c r="L50" s="630"/>
      <c r="M50" s="230"/>
      <c r="N50" s="231"/>
      <c r="O50" s="386" t="s">
        <v>85</v>
      </c>
    </row>
    <row r="51" spans="1:15" ht="73.5" customHeight="1" thickBot="1">
      <c r="A51" s="394" t="s">
        <v>86</v>
      </c>
      <c r="B51" s="619" t="str">
        <f t="shared" si="4"/>
        <v>☆</v>
      </c>
      <c r="C51" s="620"/>
      <c r="D51" s="621"/>
      <c r="E51" s="412">
        <v>1.65</v>
      </c>
      <c r="F51" s="412">
        <v>1.88</v>
      </c>
      <c r="G51" s="476">
        <f t="shared" si="1"/>
        <v>0.22999999999999998</v>
      </c>
      <c r="H51" s="622"/>
      <c r="I51" s="623"/>
      <c r="J51" s="623"/>
      <c r="K51" s="623"/>
      <c r="L51" s="624"/>
      <c r="M51" s="431"/>
      <c r="N51" s="432"/>
      <c r="O51" s="386" t="s">
        <v>86</v>
      </c>
    </row>
    <row r="52" spans="1:15" ht="91.95" customHeight="1" thickBot="1">
      <c r="A52" s="394" t="s">
        <v>87</v>
      </c>
      <c r="B52" s="619" t="str">
        <f t="shared" si="4"/>
        <v>☆</v>
      </c>
      <c r="C52" s="620"/>
      <c r="D52" s="621"/>
      <c r="E52" s="412">
        <v>1.23</v>
      </c>
      <c r="F52" s="412">
        <v>1.6</v>
      </c>
      <c r="G52" s="476">
        <f t="shared" si="1"/>
        <v>0.37000000000000011</v>
      </c>
      <c r="H52" s="622"/>
      <c r="I52" s="623"/>
      <c r="J52" s="623"/>
      <c r="K52" s="623"/>
      <c r="L52" s="624"/>
      <c r="M52" s="230"/>
      <c r="N52" s="231"/>
      <c r="O52" s="386" t="s">
        <v>87</v>
      </c>
    </row>
    <row r="53" spans="1:15" ht="77.25" customHeight="1" thickBot="1">
      <c r="A53" s="394" t="s">
        <v>88</v>
      </c>
      <c r="B53" s="619" t="str">
        <f t="shared" si="4"/>
        <v>★</v>
      </c>
      <c r="C53" s="620"/>
      <c r="D53" s="621"/>
      <c r="E53" s="412">
        <v>2.3199999999999998</v>
      </c>
      <c r="F53" s="412">
        <v>2</v>
      </c>
      <c r="G53" s="476">
        <f t="shared" si="1"/>
        <v>-0.31999999999999984</v>
      </c>
      <c r="H53" s="622"/>
      <c r="I53" s="623"/>
      <c r="J53" s="623"/>
      <c r="K53" s="623"/>
      <c r="L53" s="624"/>
      <c r="M53" s="230"/>
      <c r="N53" s="231"/>
      <c r="O53" s="386" t="s">
        <v>88</v>
      </c>
    </row>
    <row r="54" spans="1:15" ht="63.75" customHeight="1" thickBot="1">
      <c r="A54" s="394" t="s">
        <v>89</v>
      </c>
      <c r="B54" s="619" t="str">
        <f t="shared" si="4"/>
        <v>★</v>
      </c>
      <c r="C54" s="620"/>
      <c r="D54" s="621"/>
      <c r="E54" s="170">
        <v>5.22</v>
      </c>
      <c r="F54" s="170">
        <v>4.74</v>
      </c>
      <c r="G54" s="476">
        <f t="shared" si="1"/>
        <v>-0.47999999999999954</v>
      </c>
      <c r="H54" s="622"/>
      <c r="I54" s="623"/>
      <c r="J54" s="623"/>
      <c r="K54" s="623"/>
      <c r="L54" s="624"/>
      <c r="M54" s="230"/>
      <c r="N54" s="231"/>
      <c r="O54" s="386" t="s">
        <v>89</v>
      </c>
    </row>
    <row r="55" spans="1:15" ht="75" customHeight="1" thickBot="1">
      <c r="A55" s="394" t="s">
        <v>90</v>
      </c>
      <c r="B55" s="619" t="str">
        <f t="shared" si="4"/>
        <v>★</v>
      </c>
      <c r="C55" s="620"/>
      <c r="D55" s="621"/>
      <c r="E55" s="170">
        <v>3.72</v>
      </c>
      <c r="F55" s="170">
        <v>3.3</v>
      </c>
      <c r="G55" s="476">
        <f t="shared" si="1"/>
        <v>-0.42000000000000037</v>
      </c>
      <c r="H55" s="622"/>
      <c r="I55" s="623"/>
      <c r="J55" s="623"/>
      <c r="K55" s="623"/>
      <c r="L55" s="624"/>
      <c r="M55" s="230"/>
      <c r="N55" s="231"/>
      <c r="O55" s="386" t="s">
        <v>90</v>
      </c>
    </row>
    <row r="56" spans="1:15" ht="80.25" customHeight="1" thickBot="1">
      <c r="A56" s="394" t="s">
        <v>91</v>
      </c>
      <c r="B56" s="619" t="str">
        <f t="shared" si="4"/>
        <v>★</v>
      </c>
      <c r="C56" s="620"/>
      <c r="D56" s="621"/>
      <c r="E56" s="170">
        <v>3.09</v>
      </c>
      <c r="F56" s="170">
        <v>3.07</v>
      </c>
      <c r="G56" s="476">
        <f t="shared" si="1"/>
        <v>-2.0000000000000018E-2</v>
      </c>
      <c r="H56" s="622"/>
      <c r="I56" s="623"/>
      <c r="J56" s="623"/>
      <c r="K56" s="623"/>
      <c r="L56" s="624"/>
      <c r="M56" s="230"/>
      <c r="N56" s="231"/>
      <c r="O56" s="386" t="s">
        <v>91</v>
      </c>
    </row>
    <row r="57" spans="1:15" ht="63.75" customHeight="1" thickBot="1">
      <c r="A57" s="394" t="s">
        <v>92</v>
      </c>
      <c r="B57" s="619" t="str">
        <f t="shared" si="4"/>
        <v>☆</v>
      </c>
      <c r="C57" s="620"/>
      <c r="D57" s="621"/>
      <c r="E57" s="412">
        <v>1.71</v>
      </c>
      <c r="F57" s="412">
        <v>2.14</v>
      </c>
      <c r="G57" s="476">
        <f t="shared" si="1"/>
        <v>0.43000000000000016</v>
      </c>
      <c r="H57" s="628"/>
      <c r="I57" s="629"/>
      <c r="J57" s="629"/>
      <c r="K57" s="629"/>
      <c r="L57" s="630"/>
      <c r="M57" s="230"/>
      <c r="N57" s="231"/>
      <c r="O57" s="386" t="s">
        <v>92</v>
      </c>
    </row>
    <row r="58" spans="1:15" ht="69.75" customHeight="1" thickBot="1">
      <c r="A58" s="394" t="s">
        <v>93</v>
      </c>
      <c r="B58" s="619" t="str">
        <f t="shared" si="4"/>
        <v>☆☆</v>
      </c>
      <c r="C58" s="620"/>
      <c r="D58" s="621"/>
      <c r="E58" s="412">
        <v>2.48</v>
      </c>
      <c r="F58" s="170">
        <v>4</v>
      </c>
      <c r="G58" s="476">
        <f t="shared" si="1"/>
        <v>1.52</v>
      </c>
      <c r="H58" s="622"/>
      <c r="I58" s="623"/>
      <c r="J58" s="623"/>
      <c r="K58" s="623"/>
      <c r="L58" s="624"/>
      <c r="M58" s="230"/>
      <c r="N58" s="231"/>
      <c r="O58" s="386" t="s">
        <v>93</v>
      </c>
    </row>
    <row r="59" spans="1:15" ht="76.2" customHeight="1" thickBot="1">
      <c r="A59" s="394" t="s">
        <v>94</v>
      </c>
      <c r="B59" s="619" t="str">
        <f t="shared" si="4"/>
        <v>★</v>
      </c>
      <c r="C59" s="620"/>
      <c r="D59" s="621"/>
      <c r="E59" s="412">
        <v>1.89</v>
      </c>
      <c r="F59" s="412">
        <v>1.68</v>
      </c>
      <c r="G59" s="476">
        <f t="shared" si="1"/>
        <v>-0.20999999999999996</v>
      </c>
      <c r="H59" s="622"/>
      <c r="I59" s="623"/>
      <c r="J59" s="623"/>
      <c r="K59" s="623"/>
      <c r="L59" s="624"/>
      <c r="M59" s="431"/>
      <c r="N59" s="432"/>
      <c r="O59" s="386" t="s">
        <v>94</v>
      </c>
    </row>
    <row r="60" spans="1:15" ht="91.95" customHeight="1" thickBot="1">
      <c r="A60" s="394" t="s">
        <v>95</v>
      </c>
      <c r="B60" s="619" t="str">
        <f t="shared" si="4"/>
        <v>★</v>
      </c>
      <c r="C60" s="620"/>
      <c r="D60" s="621"/>
      <c r="E60" s="170">
        <v>3.76</v>
      </c>
      <c r="F60" s="170">
        <v>3.14</v>
      </c>
      <c r="G60" s="476">
        <f t="shared" si="1"/>
        <v>-0.61999999999999966</v>
      </c>
      <c r="H60" s="622"/>
      <c r="I60" s="623"/>
      <c r="J60" s="623"/>
      <c r="K60" s="623"/>
      <c r="L60" s="624"/>
      <c r="M60" s="230"/>
      <c r="N60" s="231"/>
      <c r="O60" s="386" t="s">
        <v>95</v>
      </c>
    </row>
    <row r="61" spans="1:15" ht="81" customHeight="1" thickBot="1">
      <c r="A61" s="394" t="s">
        <v>96</v>
      </c>
      <c r="B61" s="619" t="str">
        <f t="shared" si="4"/>
        <v>☆</v>
      </c>
      <c r="C61" s="620"/>
      <c r="D61" s="621"/>
      <c r="E61" s="412">
        <v>1</v>
      </c>
      <c r="F61" s="412">
        <v>1.1499999999999999</v>
      </c>
      <c r="G61" s="476">
        <f t="shared" si="1"/>
        <v>0.14999999999999991</v>
      </c>
      <c r="H61" s="622"/>
      <c r="I61" s="623"/>
      <c r="J61" s="623"/>
      <c r="K61" s="623"/>
      <c r="L61" s="624"/>
      <c r="M61" s="230"/>
      <c r="N61" s="231"/>
      <c r="O61" s="386" t="s">
        <v>96</v>
      </c>
    </row>
    <row r="62" spans="1:15" ht="75.599999999999994" customHeight="1" thickBot="1">
      <c r="A62" s="394" t="s">
        <v>97</v>
      </c>
      <c r="B62" s="619" t="str">
        <f t="shared" si="4"/>
        <v>☆</v>
      </c>
      <c r="C62" s="620"/>
      <c r="D62" s="621"/>
      <c r="E62" s="170">
        <v>3.5</v>
      </c>
      <c r="F62" s="170">
        <v>4.1500000000000004</v>
      </c>
      <c r="G62" s="476">
        <f t="shared" si="1"/>
        <v>0.65000000000000036</v>
      </c>
      <c r="H62" s="622"/>
      <c r="I62" s="623"/>
      <c r="J62" s="623"/>
      <c r="K62" s="623"/>
      <c r="L62" s="624"/>
      <c r="M62" s="230"/>
      <c r="N62" s="231"/>
      <c r="O62" s="386" t="s">
        <v>97</v>
      </c>
    </row>
    <row r="63" spans="1:15" ht="87" customHeight="1" thickBot="1">
      <c r="A63" s="394" t="s">
        <v>98</v>
      </c>
      <c r="B63" s="619" t="str">
        <f t="shared" si="4"/>
        <v>★</v>
      </c>
      <c r="C63" s="620"/>
      <c r="D63" s="621"/>
      <c r="E63" s="412">
        <v>2.65</v>
      </c>
      <c r="F63" s="412">
        <v>2.61</v>
      </c>
      <c r="G63" s="476">
        <f t="shared" si="1"/>
        <v>-4.0000000000000036E-2</v>
      </c>
      <c r="H63" s="622"/>
      <c r="I63" s="623"/>
      <c r="J63" s="623"/>
      <c r="K63" s="623"/>
      <c r="L63" s="624"/>
      <c r="M63" s="446"/>
      <c r="N63" s="231"/>
      <c r="O63" s="386" t="s">
        <v>98</v>
      </c>
    </row>
    <row r="64" spans="1:15" ht="73.2" customHeight="1" thickBot="1">
      <c r="A64" s="394" t="s">
        <v>99</v>
      </c>
      <c r="B64" s="619" t="str">
        <f t="shared" si="4"/>
        <v>★</v>
      </c>
      <c r="C64" s="620"/>
      <c r="D64" s="621"/>
      <c r="E64" s="412">
        <v>1.8</v>
      </c>
      <c r="F64" s="412">
        <v>1.7</v>
      </c>
      <c r="G64" s="476">
        <f t="shared" si="1"/>
        <v>-0.10000000000000009</v>
      </c>
      <c r="H64" s="631"/>
      <c r="I64" s="632"/>
      <c r="J64" s="632"/>
      <c r="K64" s="632"/>
      <c r="L64" s="633"/>
      <c r="M64" s="230"/>
      <c r="N64" s="231"/>
      <c r="O64" s="386" t="s">
        <v>99</v>
      </c>
    </row>
    <row r="65" spans="1:18" ht="80.25" customHeight="1" thickBot="1">
      <c r="A65" s="394" t="s">
        <v>100</v>
      </c>
      <c r="B65" s="619" t="str">
        <f t="shared" si="4"/>
        <v>☆</v>
      </c>
      <c r="C65" s="620"/>
      <c r="D65" s="621"/>
      <c r="E65" s="170">
        <v>3</v>
      </c>
      <c r="F65" s="170">
        <v>3.68</v>
      </c>
      <c r="G65" s="476">
        <f t="shared" si="1"/>
        <v>0.68000000000000016</v>
      </c>
      <c r="H65" s="634"/>
      <c r="I65" s="635"/>
      <c r="J65" s="635"/>
      <c r="K65" s="635"/>
      <c r="L65" s="636"/>
      <c r="M65" s="447"/>
      <c r="N65" s="231"/>
      <c r="O65" s="386" t="s">
        <v>100</v>
      </c>
    </row>
    <row r="66" spans="1:18" ht="88.5" customHeight="1" thickBot="1">
      <c r="A66" s="394" t="s">
        <v>101</v>
      </c>
      <c r="B66" s="619" t="str">
        <f t="shared" si="4"/>
        <v>☆</v>
      </c>
      <c r="C66" s="620"/>
      <c r="D66" s="621"/>
      <c r="E66" s="170">
        <v>5.47</v>
      </c>
      <c r="F66" s="170">
        <v>5.61</v>
      </c>
      <c r="G66" s="476">
        <f t="shared" si="1"/>
        <v>0.14000000000000057</v>
      </c>
      <c r="H66" s="628"/>
      <c r="I66" s="629"/>
      <c r="J66" s="629"/>
      <c r="K66" s="629"/>
      <c r="L66" s="630"/>
      <c r="M66" s="230"/>
      <c r="N66" s="231"/>
      <c r="O66" s="386" t="s">
        <v>101</v>
      </c>
    </row>
    <row r="67" spans="1:18" ht="78.75" customHeight="1" thickBot="1">
      <c r="A67" s="394" t="s">
        <v>102</v>
      </c>
      <c r="B67" s="619" t="str">
        <f t="shared" si="4"/>
        <v>☆</v>
      </c>
      <c r="C67" s="620"/>
      <c r="D67" s="621"/>
      <c r="E67" s="170">
        <v>4.08</v>
      </c>
      <c r="F67" s="170">
        <v>4.83</v>
      </c>
      <c r="G67" s="476">
        <f t="shared" si="1"/>
        <v>0.75</v>
      </c>
      <c r="H67" s="622"/>
      <c r="I67" s="623"/>
      <c r="J67" s="623"/>
      <c r="K67" s="623"/>
      <c r="L67" s="624"/>
      <c r="M67" s="230"/>
      <c r="N67" s="231"/>
      <c r="O67" s="386" t="s">
        <v>102</v>
      </c>
    </row>
    <row r="68" spans="1:18" ht="63" customHeight="1" thickBot="1">
      <c r="A68" s="397" t="s">
        <v>103</v>
      </c>
      <c r="B68" s="619" t="str">
        <f t="shared" si="4"/>
        <v>☆</v>
      </c>
      <c r="C68" s="620"/>
      <c r="D68" s="621"/>
      <c r="E68" s="412">
        <v>2.19</v>
      </c>
      <c r="F68" s="412">
        <v>2.57</v>
      </c>
      <c r="G68" s="476">
        <f t="shared" si="1"/>
        <v>0.37999999999999989</v>
      </c>
      <c r="H68" s="625"/>
      <c r="I68" s="626"/>
      <c r="J68" s="626"/>
      <c r="K68" s="626"/>
      <c r="L68" s="627"/>
      <c r="M68" s="426"/>
      <c r="N68" s="425"/>
      <c r="O68" s="386" t="s">
        <v>103</v>
      </c>
    </row>
    <row r="69" spans="1:18" ht="72.75" customHeight="1" thickBot="1">
      <c r="A69" s="395" t="s">
        <v>104</v>
      </c>
      <c r="B69" s="619" t="str">
        <f t="shared" si="4"/>
        <v>★</v>
      </c>
      <c r="C69" s="620"/>
      <c r="D69" s="621"/>
      <c r="E69" s="413">
        <v>1.3</v>
      </c>
      <c r="F69" s="413">
        <v>1.21</v>
      </c>
      <c r="G69" s="476">
        <f t="shared" si="1"/>
        <v>-9.000000000000008E-2</v>
      </c>
      <c r="H69" s="628"/>
      <c r="I69" s="629"/>
      <c r="J69" s="629"/>
      <c r="K69" s="629"/>
      <c r="L69" s="630"/>
      <c r="M69" s="230"/>
      <c r="N69" s="231"/>
      <c r="O69" s="386" t="s">
        <v>104</v>
      </c>
    </row>
    <row r="70" spans="1:18" ht="58.5" customHeight="1" thickBot="1">
      <c r="A70" s="320" t="s">
        <v>105</v>
      </c>
      <c r="B70" s="619" t="str">
        <f t="shared" si="4"/>
        <v>☆</v>
      </c>
      <c r="C70" s="620"/>
      <c r="D70" s="621"/>
      <c r="E70" s="486">
        <v>2.44</v>
      </c>
      <c r="F70" s="486">
        <v>2.78</v>
      </c>
      <c r="G70" s="476">
        <f t="shared" ref="G70" si="5">+F70-E70</f>
        <v>0.33999999999999986</v>
      </c>
      <c r="H70" s="622"/>
      <c r="I70" s="623"/>
      <c r="J70" s="623"/>
      <c r="K70" s="623"/>
      <c r="L70" s="624"/>
      <c r="M70" s="321"/>
      <c r="N70" s="231"/>
      <c r="O70" s="386"/>
    </row>
    <row r="71" spans="1:18" ht="42.75" customHeight="1" thickBot="1">
      <c r="A71" s="322"/>
      <c r="B71" s="322"/>
      <c r="C71" s="322"/>
      <c r="D71" s="322"/>
      <c r="E71" s="667"/>
      <c r="F71" s="667"/>
      <c r="G71" s="667"/>
      <c r="H71" s="667"/>
      <c r="I71" s="667"/>
      <c r="J71" s="667"/>
      <c r="K71" s="667"/>
      <c r="L71" s="667"/>
      <c r="M71" s="65">
        <f>COUNTIF(E23:E69,"&gt;=10")</f>
        <v>0</v>
      </c>
      <c r="N71" s="65">
        <f>COUNTIF(F23:F69,"&gt;=10")</f>
        <v>0</v>
      </c>
      <c r="O71" s="65" t="s">
        <v>29</v>
      </c>
    </row>
    <row r="72" spans="1:18" ht="36.75" customHeight="1" thickBot="1">
      <c r="A72" s="86" t="s">
        <v>21</v>
      </c>
      <c r="B72" s="87"/>
      <c r="C72" s="151"/>
      <c r="D72" s="151"/>
      <c r="E72" s="668" t="s">
        <v>20</v>
      </c>
      <c r="F72" s="668"/>
      <c r="G72" s="668"/>
      <c r="H72" s="669" t="s">
        <v>260</v>
      </c>
      <c r="I72" s="670"/>
      <c r="J72" s="87"/>
      <c r="K72" s="88"/>
      <c r="L72" s="88"/>
      <c r="M72" s="89"/>
      <c r="N72" s="90"/>
    </row>
    <row r="73" spans="1:18" ht="36.75" customHeight="1" thickBot="1">
      <c r="A73" s="91"/>
      <c r="B73" s="323"/>
      <c r="C73" s="671" t="s">
        <v>106</v>
      </c>
      <c r="D73" s="672"/>
      <c r="E73" s="672"/>
      <c r="F73" s="673"/>
      <c r="G73" s="92">
        <f>+F70</f>
        <v>2.78</v>
      </c>
      <c r="H73" s="93" t="s">
        <v>107</v>
      </c>
      <c r="I73" s="674">
        <f>+G70</f>
        <v>0.33999999999999986</v>
      </c>
      <c r="J73" s="675"/>
      <c r="K73" s="324"/>
      <c r="L73" s="324"/>
      <c r="M73" s="325"/>
      <c r="N73" s="94"/>
    </row>
    <row r="74" spans="1:18" ht="36.75" customHeight="1" thickBot="1">
      <c r="A74" s="91"/>
      <c r="B74" s="323"/>
      <c r="C74" s="637" t="s">
        <v>108</v>
      </c>
      <c r="D74" s="638"/>
      <c r="E74" s="638"/>
      <c r="F74" s="639"/>
      <c r="G74" s="95">
        <f>+F35</f>
        <v>4.22</v>
      </c>
      <c r="H74" s="96" t="s">
        <v>107</v>
      </c>
      <c r="I74" s="640">
        <f>+G35</f>
        <v>0.64999999999999991</v>
      </c>
      <c r="J74" s="641"/>
      <c r="K74" s="324"/>
      <c r="L74" s="324"/>
      <c r="M74" s="325"/>
      <c r="N74" s="94"/>
      <c r="R74" s="365" t="s">
        <v>21</v>
      </c>
    </row>
    <row r="75" spans="1:18" ht="36.75" customHeight="1" thickBot="1">
      <c r="A75" s="91"/>
      <c r="B75" s="323"/>
      <c r="C75" s="642" t="s">
        <v>109</v>
      </c>
      <c r="D75" s="643"/>
      <c r="E75" s="643"/>
      <c r="F75" s="97" t="str">
        <f>VLOOKUP(G75,F:P,10,0)</f>
        <v>福井県</v>
      </c>
      <c r="G75" s="98">
        <f>MAX(F23:F70)</f>
        <v>6.09</v>
      </c>
      <c r="H75" s="644" t="s">
        <v>110</v>
      </c>
      <c r="I75" s="645"/>
      <c r="J75" s="645"/>
      <c r="K75" s="99">
        <f>+N71</f>
        <v>0</v>
      </c>
      <c r="L75" s="100" t="s">
        <v>111</v>
      </c>
      <c r="M75" s="101">
        <f>N71-M71</f>
        <v>0</v>
      </c>
      <c r="N75" s="94"/>
      <c r="R75" s="366"/>
    </row>
    <row r="76" spans="1:18" ht="36.75" customHeight="1" thickBot="1">
      <c r="A76" s="102"/>
      <c r="B76" s="103"/>
      <c r="C76" s="103"/>
      <c r="D76" s="103"/>
      <c r="E76" s="103"/>
      <c r="F76" s="103"/>
      <c r="G76" s="103"/>
      <c r="H76" s="103"/>
      <c r="I76" s="103"/>
      <c r="J76" s="103"/>
      <c r="K76" s="104"/>
      <c r="L76" s="104"/>
      <c r="M76" s="105"/>
      <c r="N76" s="106"/>
      <c r="R76" s="366"/>
    </row>
    <row r="77" spans="1:18" ht="30.75" customHeight="1">
      <c r="A77" s="135"/>
      <c r="B77" s="135"/>
      <c r="C77" s="135"/>
      <c r="D77" s="135"/>
      <c r="E77" s="135"/>
      <c r="F77" s="135"/>
      <c r="G77" s="135"/>
      <c r="H77" s="135"/>
      <c r="I77" s="135"/>
      <c r="J77" s="135"/>
      <c r="K77" s="326"/>
      <c r="L77" s="326"/>
      <c r="M77" s="327"/>
      <c r="N77" s="328"/>
      <c r="R77" s="367"/>
    </row>
    <row r="78" spans="1:18" ht="30.75" customHeight="1" thickBot="1">
      <c r="A78" s="329"/>
      <c r="B78" s="329"/>
      <c r="C78" s="329"/>
      <c r="D78" s="329"/>
      <c r="E78" s="329"/>
      <c r="F78" s="329"/>
      <c r="G78" s="329"/>
      <c r="H78" s="329"/>
      <c r="I78" s="329"/>
      <c r="J78" s="329"/>
      <c r="K78" s="330"/>
      <c r="L78" s="330"/>
      <c r="M78" s="331"/>
      <c r="N78" s="329"/>
    </row>
    <row r="79" spans="1:18" ht="24.75" customHeight="1" thickTop="1">
      <c r="A79" s="646">
        <v>1</v>
      </c>
      <c r="B79" s="649" t="s">
        <v>256</v>
      </c>
      <c r="C79" s="650"/>
      <c r="D79" s="650"/>
      <c r="E79" s="650"/>
      <c r="F79" s="651"/>
      <c r="G79" s="658" t="s">
        <v>257</v>
      </c>
      <c r="H79" s="659"/>
      <c r="I79" s="659"/>
      <c r="J79" s="659"/>
      <c r="K79" s="659"/>
      <c r="L79" s="659"/>
      <c r="M79" s="659"/>
      <c r="N79" s="660"/>
    </row>
    <row r="80" spans="1:18" ht="24.75" customHeight="1">
      <c r="A80" s="647"/>
      <c r="B80" s="652"/>
      <c r="C80" s="653"/>
      <c r="D80" s="653"/>
      <c r="E80" s="653"/>
      <c r="F80" s="654"/>
      <c r="G80" s="661"/>
      <c r="H80" s="662"/>
      <c r="I80" s="662"/>
      <c r="J80" s="662"/>
      <c r="K80" s="662"/>
      <c r="L80" s="662"/>
      <c r="M80" s="662"/>
      <c r="N80" s="663"/>
      <c r="O80" s="332" t="s">
        <v>29</v>
      </c>
      <c r="P80" s="332"/>
    </row>
    <row r="81" spans="1:16" ht="24.75" customHeight="1">
      <c r="A81" s="647"/>
      <c r="B81" s="652"/>
      <c r="C81" s="653"/>
      <c r="D81" s="653"/>
      <c r="E81" s="653"/>
      <c r="F81" s="654"/>
      <c r="G81" s="661"/>
      <c r="H81" s="662"/>
      <c r="I81" s="662"/>
      <c r="J81" s="662"/>
      <c r="K81" s="662"/>
      <c r="L81" s="662"/>
      <c r="M81" s="662"/>
      <c r="N81" s="663"/>
      <c r="O81" s="332" t="s">
        <v>21</v>
      </c>
      <c r="P81" s="332" t="s">
        <v>112</v>
      </c>
    </row>
    <row r="82" spans="1:16" ht="24.75" customHeight="1">
      <c r="A82" s="647"/>
      <c r="B82" s="652"/>
      <c r="C82" s="653"/>
      <c r="D82" s="653"/>
      <c r="E82" s="653"/>
      <c r="F82" s="654"/>
      <c r="G82" s="661"/>
      <c r="H82" s="662"/>
      <c r="I82" s="662"/>
      <c r="J82" s="662"/>
      <c r="K82" s="662"/>
      <c r="L82" s="662"/>
      <c r="M82" s="662"/>
      <c r="N82" s="663"/>
      <c r="O82" s="333"/>
      <c r="P82" s="332"/>
    </row>
    <row r="83" spans="1:16" ht="46.2" customHeight="1" thickBot="1">
      <c r="A83" s="648"/>
      <c r="B83" s="655"/>
      <c r="C83" s="656"/>
      <c r="D83" s="656"/>
      <c r="E83" s="656"/>
      <c r="F83" s="657"/>
      <c r="G83" s="664"/>
      <c r="H83" s="665"/>
      <c r="I83" s="665"/>
      <c r="J83" s="665"/>
      <c r="K83" s="665"/>
      <c r="L83" s="665"/>
      <c r="M83" s="665"/>
      <c r="N83" s="66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F4B4C-0BFC-42D2-82B0-7D6D7380E147}">
  <sheetPr>
    <pageSetUpPr fitToPage="1"/>
  </sheetPr>
  <dimension ref="A1:Q40"/>
  <sheetViews>
    <sheetView view="pageBreakPreview" topLeftCell="A4" zoomScale="95" zoomScaleNormal="100" zoomScaleSheetLayoutView="95" workbookViewId="0">
      <selection activeCell="V14" sqref="V14"/>
    </sheetView>
  </sheetViews>
  <sheetFormatPr defaultColWidth="9" defaultRowHeight="13.2"/>
  <cols>
    <col min="1" max="2" width="4.88671875" style="535" customWidth="1"/>
    <col min="3" max="9" width="9" style="535"/>
    <col min="10" max="10" width="6" style="535" customWidth="1"/>
    <col min="11" max="11" width="9" style="535"/>
    <col min="12" max="12" width="5.88671875" style="535" customWidth="1"/>
    <col min="13" max="13" width="47.109375" style="535" customWidth="1"/>
    <col min="14" max="14" width="6.33203125" style="535" customWidth="1"/>
    <col min="15" max="15" width="3.44140625" style="535" customWidth="1"/>
    <col min="16" max="16384" width="9" style="535"/>
  </cols>
  <sheetData>
    <row r="1" spans="1:15" ht="31.8" customHeight="1">
      <c r="A1" s="715" t="s">
        <v>267</v>
      </c>
      <c r="B1" s="715"/>
      <c r="C1" s="715"/>
      <c r="D1" s="715"/>
      <c r="E1" s="715"/>
      <c r="F1" s="715"/>
      <c r="G1" s="715"/>
      <c r="H1" s="715"/>
      <c r="I1" s="715"/>
      <c r="J1" s="715"/>
      <c r="K1" s="716"/>
      <c r="L1" s="716"/>
      <c r="M1" s="716"/>
      <c r="N1" s="716"/>
    </row>
    <row r="2" spans="1:15" s="1" customFormat="1" ht="42" customHeight="1">
      <c r="A2" s="717" t="s">
        <v>462</v>
      </c>
      <c r="B2" s="717"/>
      <c r="C2" s="717"/>
      <c r="D2" s="717"/>
      <c r="E2" s="717"/>
      <c r="F2" s="717"/>
      <c r="G2" s="717"/>
      <c r="H2" s="717"/>
      <c r="I2" s="717"/>
      <c r="J2" s="717"/>
      <c r="K2" s="717"/>
      <c r="L2" s="717"/>
      <c r="M2" s="717"/>
      <c r="N2" s="717"/>
    </row>
    <row r="3" spans="1:15" s="1" customFormat="1" ht="26.25" customHeight="1">
      <c r="A3" s="718" t="s">
        <v>332</v>
      </c>
      <c r="B3" s="718"/>
      <c r="C3" s="718"/>
      <c r="D3" s="718"/>
      <c r="E3" s="718"/>
      <c r="F3" s="718"/>
      <c r="G3" s="718"/>
      <c r="H3" s="718"/>
      <c r="I3" s="718"/>
      <c r="J3" s="718"/>
      <c r="K3" s="718"/>
      <c r="L3" s="718"/>
      <c r="M3" s="719"/>
      <c r="N3" s="719"/>
    </row>
    <row r="4" spans="1:15" s="1" customFormat="1" ht="25.2" customHeight="1">
      <c r="A4" s="720" t="s">
        <v>463</v>
      </c>
      <c r="B4" s="720"/>
      <c r="C4" s="720"/>
      <c r="D4" s="720"/>
      <c r="E4" s="720"/>
      <c r="F4" s="720"/>
      <c r="G4" s="720"/>
      <c r="H4" s="720"/>
      <c r="I4" s="720"/>
      <c r="J4" s="720"/>
      <c r="K4" s="720"/>
      <c r="L4" s="720"/>
      <c r="M4" s="721"/>
      <c r="N4" s="721"/>
    </row>
    <row r="5" spans="1:15" ht="49.2" customHeight="1">
      <c r="A5" s="570"/>
      <c r="B5" s="570"/>
      <c r="C5" s="722" t="s">
        <v>464</v>
      </c>
      <c r="D5" s="723"/>
      <c r="E5" s="723"/>
      <c r="F5" s="723"/>
      <c r="G5" s="723"/>
      <c r="H5" s="723"/>
      <c r="I5" s="723"/>
      <c r="J5" s="723"/>
      <c r="K5" s="723"/>
      <c r="L5" s="723"/>
      <c r="M5" s="723"/>
      <c r="N5" s="571"/>
      <c r="O5" s="551"/>
    </row>
    <row r="6" spans="1:15" ht="13.5" customHeight="1">
      <c r="A6" s="572"/>
      <c r="B6" s="572"/>
      <c r="C6" s="573"/>
      <c r="D6" s="573"/>
      <c r="E6" s="573"/>
      <c r="F6" s="573"/>
      <c r="G6" s="573"/>
      <c r="H6" s="573"/>
      <c r="I6" s="573"/>
      <c r="J6" s="573"/>
      <c r="K6" s="573"/>
      <c r="L6" s="573"/>
      <c r="M6" s="573"/>
      <c r="N6" s="574"/>
      <c r="O6" s="551"/>
    </row>
    <row r="7" spans="1:15" ht="21.75" customHeight="1">
      <c r="A7" s="575"/>
      <c r="B7" s="575"/>
      <c r="C7" s="709"/>
      <c r="D7" s="710"/>
      <c r="E7" s="710"/>
      <c r="F7" s="710"/>
      <c r="G7" s="575"/>
      <c r="H7" s="573"/>
      <c r="I7" s="712" t="s">
        <v>466</v>
      </c>
      <c r="J7" s="712"/>
      <c r="K7" s="712"/>
      <c r="L7" s="712"/>
      <c r="M7" s="712"/>
      <c r="N7" s="575"/>
      <c r="O7" s="551"/>
    </row>
    <row r="8" spans="1:15" ht="21.75" customHeight="1">
      <c r="A8" s="575"/>
      <c r="B8" s="575"/>
      <c r="C8" s="709"/>
      <c r="D8" s="710"/>
      <c r="E8" s="710"/>
      <c r="F8" s="710"/>
      <c r="G8" s="575"/>
      <c r="H8" s="573"/>
      <c r="I8" s="712"/>
      <c r="J8" s="712"/>
      <c r="K8" s="712"/>
      <c r="L8" s="712"/>
      <c r="M8" s="712"/>
      <c r="N8" s="575"/>
      <c r="O8" s="551"/>
    </row>
    <row r="9" spans="1:15" ht="21.75" customHeight="1">
      <c r="A9" s="575"/>
      <c r="B9" s="575"/>
      <c r="C9" s="710"/>
      <c r="D9" s="710"/>
      <c r="E9" s="710"/>
      <c r="F9" s="710"/>
      <c r="G9" s="575"/>
      <c r="H9" s="573"/>
      <c r="I9" s="712"/>
      <c r="J9" s="712"/>
      <c r="K9" s="712"/>
      <c r="L9" s="712"/>
      <c r="M9" s="712"/>
      <c r="N9" s="575"/>
      <c r="O9" s="551"/>
    </row>
    <row r="10" spans="1:15" ht="21.75" customHeight="1">
      <c r="A10" s="575"/>
      <c r="B10" s="575"/>
      <c r="C10" s="710"/>
      <c r="D10" s="710"/>
      <c r="E10" s="710"/>
      <c r="F10" s="710"/>
      <c r="G10" s="575"/>
      <c r="H10" s="573"/>
      <c r="I10" s="712"/>
      <c r="J10" s="712"/>
      <c r="K10" s="712"/>
      <c r="L10" s="712"/>
      <c r="M10" s="712"/>
      <c r="N10" s="575"/>
    </row>
    <row r="11" spans="1:15" ht="21.75" customHeight="1">
      <c r="A11" s="575"/>
      <c r="B11" s="575"/>
      <c r="C11" s="710"/>
      <c r="D11" s="710"/>
      <c r="E11" s="710"/>
      <c r="F11" s="710"/>
      <c r="G11" s="575"/>
      <c r="H11" s="573"/>
      <c r="I11" s="712"/>
      <c r="J11" s="712"/>
      <c r="K11" s="712"/>
      <c r="L11" s="712"/>
      <c r="M11" s="712"/>
      <c r="N11" s="575"/>
    </row>
    <row r="12" spans="1:15" ht="21.75" customHeight="1">
      <c r="A12" s="575"/>
      <c r="B12" s="575"/>
      <c r="C12" s="710"/>
      <c r="D12" s="710"/>
      <c r="E12" s="710"/>
      <c r="F12" s="710"/>
      <c r="G12" s="575"/>
      <c r="H12" s="573"/>
      <c r="I12" s="712"/>
      <c r="J12" s="712"/>
      <c r="K12" s="712"/>
      <c r="L12" s="712"/>
      <c r="M12" s="712"/>
      <c r="N12" s="575"/>
    </row>
    <row r="13" spans="1:15" ht="21.75" customHeight="1">
      <c r="A13" s="575"/>
      <c r="B13" s="575"/>
      <c r="C13" s="710"/>
      <c r="D13" s="710"/>
      <c r="E13" s="710"/>
      <c r="F13" s="710"/>
      <c r="G13" s="575"/>
      <c r="H13" s="573"/>
      <c r="I13" s="712"/>
      <c r="J13" s="712"/>
      <c r="K13" s="712"/>
      <c r="L13" s="712"/>
      <c r="M13" s="712"/>
      <c r="N13" s="575"/>
    </row>
    <row r="14" spans="1:15" ht="21.75" customHeight="1">
      <c r="A14" s="575"/>
      <c r="B14" s="575"/>
      <c r="C14" s="710"/>
      <c r="D14" s="710"/>
      <c r="E14" s="710"/>
      <c r="F14" s="710"/>
      <c r="G14" s="575"/>
      <c r="H14" s="573"/>
      <c r="I14" s="712"/>
      <c r="J14" s="712"/>
      <c r="K14" s="712"/>
      <c r="L14" s="712"/>
      <c r="M14" s="712"/>
      <c r="N14" s="575"/>
    </row>
    <row r="15" spans="1:15" ht="21.75" customHeight="1">
      <c r="A15" s="575"/>
      <c r="B15" s="575"/>
      <c r="C15" s="710"/>
      <c r="D15" s="710"/>
      <c r="E15" s="710"/>
      <c r="F15" s="710"/>
      <c r="G15" s="575"/>
      <c r="H15" s="573"/>
      <c r="I15" s="712"/>
      <c r="J15" s="712"/>
      <c r="K15" s="712"/>
      <c r="L15" s="712"/>
      <c r="M15" s="712"/>
      <c r="N15" s="575"/>
    </row>
    <row r="16" spans="1:15" ht="21.75" customHeight="1">
      <c r="A16" s="575"/>
      <c r="B16" s="575"/>
      <c r="C16" s="711"/>
      <c r="D16" s="711"/>
      <c r="E16" s="711"/>
      <c r="F16" s="711"/>
      <c r="G16" s="576"/>
      <c r="H16" s="573"/>
      <c r="I16" s="713" t="s">
        <v>465</v>
      </c>
      <c r="J16" s="713"/>
      <c r="K16" s="713"/>
      <c r="L16" s="713"/>
      <c r="M16" s="713"/>
      <c r="N16" s="575"/>
    </row>
    <row r="17" spans="1:17" ht="27" customHeight="1">
      <c r="A17" s="577"/>
      <c r="B17" s="577"/>
      <c r="C17" s="578" t="s">
        <v>21</v>
      </c>
      <c r="D17" s="575"/>
      <c r="E17" s="575"/>
      <c r="F17" s="575"/>
      <c r="G17" s="575"/>
      <c r="H17" s="575"/>
      <c r="I17" s="713"/>
      <c r="J17" s="713"/>
      <c r="K17" s="713"/>
      <c r="L17" s="713"/>
      <c r="M17" s="713"/>
      <c r="N17" s="575"/>
    </row>
    <row r="18" spans="1:17" ht="8.25" customHeight="1">
      <c r="A18" s="579"/>
      <c r="B18" s="579"/>
      <c r="C18" s="580"/>
      <c r="D18" s="581"/>
      <c r="E18" s="581"/>
      <c r="F18" s="581"/>
      <c r="G18" s="581"/>
      <c r="H18" s="581"/>
      <c r="I18" s="581"/>
      <c r="J18" s="581"/>
      <c r="K18" s="581"/>
      <c r="L18" s="581"/>
      <c r="M18" s="581"/>
      <c r="N18" s="581"/>
    </row>
    <row r="19" spans="1:17" ht="11.4" customHeight="1">
      <c r="A19" s="582"/>
      <c r="B19" s="601"/>
      <c r="C19" s="602"/>
      <c r="D19" s="603"/>
      <c r="E19" s="603"/>
      <c r="F19" s="603"/>
      <c r="G19" s="603"/>
      <c r="H19" s="603"/>
      <c r="I19" s="603"/>
      <c r="J19" s="603"/>
      <c r="K19" s="603"/>
      <c r="L19" s="603"/>
      <c r="M19" s="603"/>
      <c r="N19" s="603"/>
    </row>
    <row r="20" spans="1:17" ht="31.5" customHeight="1">
      <c r="A20" s="582"/>
      <c r="B20" s="714" t="s">
        <v>467</v>
      </c>
      <c r="C20" s="714"/>
      <c r="D20" s="714"/>
      <c r="E20" s="714"/>
      <c r="F20" s="714"/>
      <c r="G20" s="714"/>
      <c r="H20" s="714"/>
      <c r="I20" s="714"/>
      <c r="J20" s="714"/>
      <c r="K20" s="714"/>
      <c r="L20" s="714"/>
      <c r="M20" s="714"/>
      <c r="N20" s="603"/>
    </row>
    <row r="21" spans="1:17" ht="31.5" customHeight="1">
      <c r="A21" s="582"/>
      <c r="B21" s="714"/>
      <c r="C21" s="714"/>
      <c r="D21" s="714"/>
      <c r="E21" s="714"/>
      <c r="F21" s="714"/>
      <c r="G21" s="714"/>
      <c r="H21" s="714"/>
      <c r="I21" s="714"/>
      <c r="J21" s="714"/>
      <c r="K21" s="714"/>
      <c r="L21" s="714"/>
      <c r="M21" s="714"/>
      <c r="N21" s="603"/>
      <c r="Q21" s="583"/>
    </row>
    <row r="22" spans="1:17" ht="31.5" customHeight="1">
      <c r="A22" s="582"/>
      <c r="B22" s="714"/>
      <c r="C22" s="714"/>
      <c r="D22" s="714"/>
      <c r="E22" s="714"/>
      <c r="F22" s="714"/>
      <c r="G22" s="714"/>
      <c r="H22" s="714"/>
      <c r="I22" s="714"/>
      <c r="J22" s="714"/>
      <c r="K22" s="714"/>
      <c r="L22" s="714"/>
      <c r="M22" s="714"/>
      <c r="N22" s="603"/>
    </row>
    <row r="23" spans="1:17" ht="69.599999999999994" customHeight="1">
      <c r="A23" s="582"/>
      <c r="B23" s="714"/>
      <c r="C23" s="714"/>
      <c r="D23" s="714"/>
      <c r="E23" s="714"/>
      <c r="F23" s="714"/>
      <c r="G23" s="714"/>
      <c r="H23" s="714"/>
      <c r="I23" s="714"/>
      <c r="J23" s="714"/>
      <c r="K23" s="714"/>
      <c r="L23" s="714"/>
      <c r="M23" s="714"/>
      <c r="N23" s="603"/>
    </row>
    <row r="24" spans="1:17" ht="33" customHeight="1">
      <c r="A24" s="584"/>
      <c r="B24" s="604"/>
      <c r="C24" s="603"/>
      <c r="D24" s="603"/>
      <c r="E24" s="603"/>
      <c r="F24" s="603"/>
      <c r="G24" s="603"/>
      <c r="H24" s="603"/>
      <c r="I24" s="603"/>
      <c r="J24" s="603"/>
      <c r="K24" s="603"/>
      <c r="L24" s="603"/>
      <c r="M24" s="603"/>
      <c r="N24" s="603"/>
    </row>
    <row r="25" spans="1:17">
      <c r="H25" s="140"/>
      <c r="I25" s="140"/>
      <c r="J25" s="140"/>
      <c r="K25" s="140"/>
      <c r="L25" s="140"/>
      <c r="M25" s="140"/>
      <c r="N25" s="140"/>
    </row>
    <row r="26" spans="1:17">
      <c r="H26" s="140"/>
      <c r="I26" s="140"/>
      <c r="J26" s="140"/>
      <c r="K26" s="140"/>
      <c r="L26" s="140"/>
      <c r="M26" s="140"/>
      <c r="N26" s="140"/>
    </row>
    <row r="27" spans="1:17">
      <c r="H27" s="140"/>
      <c r="I27" s="140"/>
      <c r="J27" s="140"/>
      <c r="K27" s="140"/>
      <c r="L27" s="140"/>
      <c r="M27" s="140"/>
      <c r="N27" s="140"/>
    </row>
    <row r="28" spans="1:17">
      <c r="H28" s="140"/>
      <c r="I28" s="140"/>
      <c r="J28" s="140"/>
      <c r="K28" s="140"/>
      <c r="L28" s="140"/>
      <c r="M28" s="140"/>
      <c r="N28" s="140"/>
    </row>
    <row r="29" spans="1:17">
      <c r="H29" s="140"/>
      <c r="I29" s="140"/>
      <c r="J29" s="140"/>
      <c r="K29" s="140"/>
      <c r="L29" s="140"/>
      <c r="M29" s="140"/>
      <c r="N29" s="140"/>
    </row>
    <row r="30" spans="1:17">
      <c r="H30" s="140"/>
      <c r="I30" s="140"/>
      <c r="J30" s="140"/>
      <c r="K30" s="140"/>
      <c r="L30" s="140"/>
      <c r="M30" s="140"/>
      <c r="N30" s="140"/>
    </row>
    <row r="31" spans="1:17">
      <c r="H31" s="140"/>
      <c r="I31" s="140"/>
      <c r="J31" s="140"/>
      <c r="K31" s="140"/>
      <c r="L31" s="140"/>
      <c r="M31" s="140"/>
      <c r="N31" s="140"/>
    </row>
    <row r="32" spans="1:17">
      <c r="H32" s="140"/>
      <c r="I32" s="140"/>
      <c r="J32" s="140"/>
      <c r="K32" s="140"/>
      <c r="L32" s="140"/>
      <c r="M32" s="140"/>
      <c r="N32" s="140"/>
    </row>
    <row r="33" spans="8:14">
      <c r="H33" s="140"/>
      <c r="I33" s="140"/>
      <c r="J33" s="140"/>
      <c r="K33" s="140"/>
      <c r="L33" s="140"/>
      <c r="M33" s="140"/>
      <c r="N33" s="140"/>
    </row>
    <row r="34" spans="8:14">
      <c r="H34" s="140"/>
      <c r="I34" s="140"/>
      <c r="J34" s="140"/>
      <c r="K34" s="140"/>
      <c r="L34" s="140"/>
      <c r="M34" s="140"/>
      <c r="N34" s="140"/>
    </row>
    <row r="35" spans="8:14">
      <c r="H35" s="140"/>
      <c r="I35" s="140"/>
      <c r="J35" s="140"/>
      <c r="K35" s="140"/>
      <c r="L35" s="140"/>
      <c r="M35" s="140"/>
      <c r="N35" s="140"/>
    </row>
    <row r="36" spans="8:14">
      <c r="H36" s="140"/>
      <c r="I36" s="140"/>
      <c r="J36" s="140"/>
      <c r="K36" s="140"/>
      <c r="L36" s="140"/>
      <c r="M36" s="140"/>
      <c r="N36" s="140"/>
    </row>
    <row r="37" spans="8:14">
      <c r="H37" s="140"/>
      <c r="I37" s="140"/>
      <c r="J37" s="140"/>
      <c r="K37" s="140"/>
      <c r="L37" s="140"/>
      <c r="M37" s="140"/>
      <c r="N37" s="140"/>
    </row>
    <row r="38" spans="8:14">
      <c r="H38" s="140"/>
      <c r="I38" s="140"/>
      <c r="J38" s="140"/>
      <c r="K38" s="140"/>
      <c r="L38" s="140"/>
      <c r="M38" s="140"/>
      <c r="N38" s="140"/>
    </row>
    <row r="39" spans="8:14">
      <c r="H39" s="140"/>
      <c r="I39" s="140"/>
      <c r="J39" s="140"/>
      <c r="K39" s="140"/>
      <c r="L39" s="140"/>
      <c r="M39" s="140"/>
      <c r="N39" s="140"/>
    </row>
    <row r="40" spans="8:14">
      <c r="H40" s="140"/>
      <c r="I40" s="140"/>
      <c r="J40" s="140"/>
      <c r="K40" s="140"/>
      <c r="L40" s="140"/>
      <c r="M40" s="140"/>
      <c r="N40" s="140"/>
    </row>
  </sheetData>
  <mergeCells count="9">
    <mergeCell ref="C7:F16"/>
    <mergeCell ref="I7:M15"/>
    <mergeCell ref="I16:M17"/>
    <mergeCell ref="B20:M23"/>
    <mergeCell ref="A1:N1"/>
    <mergeCell ref="A2:N2"/>
    <mergeCell ref="A3:N3"/>
    <mergeCell ref="A4:N4"/>
    <mergeCell ref="C5:M5"/>
  </mergeCells>
  <phoneticPr fontId="106"/>
  <pageMargins left="0.74803149606299213" right="0.74803149606299213" top="0.98425196850393704" bottom="0.98425196850393704" header="0.51181102362204722" footer="0.51181102362204722"/>
  <pageSetup paperSize="9" scale="7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B1" zoomScale="75" zoomScaleNormal="75" workbookViewId="0">
      <selection activeCell="K45" sqref="K45"/>
    </sheetView>
  </sheetViews>
  <sheetFormatPr defaultColWidth="8.88671875" defaultRowHeight="14.4"/>
  <cols>
    <col min="1" max="1" width="12.77734375" style="131"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2" customWidth="1"/>
    <col min="17" max="17" width="40.44140625" customWidth="1"/>
  </cols>
  <sheetData>
    <row r="1" spans="2:19" ht="31.2" customHeight="1">
      <c r="B1" s="137"/>
      <c r="C1" s="369" t="s">
        <v>288</v>
      </c>
      <c r="D1" s="187"/>
      <c r="E1" s="187"/>
      <c r="F1" s="187"/>
      <c r="G1" s="187" t="s">
        <v>270</v>
      </c>
      <c r="H1" s="187"/>
      <c r="I1" s="187"/>
      <c r="J1" s="187"/>
      <c r="K1" s="187"/>
      <c r="L1" s="187"/>
      <c r="M1" s="187"/>
      <c r="N1" s="187"/>
      <c r="O1" s="131"/>
      <c r="P1" s="241"/>
    </row>
    <row r="2" spans="2:19" ht="31.2" customHeight="1">
      <c r="B2" s="137"/>
      <c r="C2" s="187"/>
      <c r="D2" s="187"/>
      <c r="E2" s="187"/>
      <c r="F2" s="187"/>
      <c r="G2" s="187"/>
      <c r="H2" s="187"/>
      <c r="I2" s="187"/>
      <c r="J2" s="187"/>
      <c r="K2" s="187"/>
      <c r="L2" s="187"/>
      <c r="M2" s="187"/>
      <c r="N2" s="187"/>
      <c r="O2" s="131"/>
      <c r="P2" s="241"/>
    </row>
    <row r="3" spans="2:19" ht="266.39999999999998" customHeight="1">
      <c r="B3" s="726"/>
      <c r="C3" s="726"/>
      <c r="D3" s="726"/>
      <c r="E3" s="726"/>
      <c r="F3" s="726"/>
      <c r="G3" s="726"/>
      <c r="H3" s="726"/>
      <c r="I3" s="726"/>
      <c r="J3" s="726"/>
      <c r="K3" s="726"/>
      <c r="L3" s="726"/>
      <c r="M3" s="726"/>
      <c r="N3" s="726"/>
      <c r="O3" s="131" t="s">
        <v>205</v>
      </c>
      <c r="P3" s="241"/>
    </row>
    <row r="4" spans="2:19" ht="29.25" customHeight="1">
      <c r="B4" s="208"/>
      <c r="C4" s="209" t="s">
        <v>388</v>
      </c>
      <c r="D4" s="210"/>
      <c r="E4" s="210"/>
      <c r="F4" s="210"/>
      <c r="G4" s="211"/>
      <c r="H4" s="210"/>
      <c r="I4" s="210"/>
      <c r="J4" s="212"/>
      <c r="K4" s="212"/>
      <c r="L4" s="212"/>
      <c r="M4" s="212"/>
      <c r="N4" s="213"/>
      <c r="O4" s="131"/>
      <c r="P4" s="232"/>
    </row>
    <row r="5" spans="2:19" ht="267" customHeight="1">
      <c r="B5" s="731" t="s">
        <v>389</v>
      </c>
      <c r="C5" s="732"/>
      <c r="D5" s="732"/>
      <c r="E5" s="732"/>
      <c r="F5" s="732"/>
      <c r="G5" s="732"/>
      <c r="H5" s="732"/>
      <c r="I5" s="732"/>
      <c r="J5" s="732"/>
      <c r="K5" s="732"/>
      <c r="L5" s="732"/>
      <c r="M5" s="732"/>
      <c r="N5" s="732"/>
      <c r="O5" s="131"/>
      <c r="P5" s="433" t="s">
        <v>205</v>
      </c>
    </row>
    <row r="6" spans="2:19" ht="32.4" customHeight="1">
      <c r="B6" s="735" t="s">
        <v>253</v>
      </c>
      <c r="C6" s="736"/>
      <c r="D6" s="736"/>
      <c r="E6" s="736"/>
      <c r="F6" s="736"/>
      <c r="G6" s="736"/>
      <c r="H6" s="736"/>
      <c r="I6" s="736"/>
      <c r="J6" s="736"/>
      <c r="K6" s="736"/>
      <c r="L6" s="736"/>
      <c r="M6" s="736"/>
      <c r="N6" s="736"/>
      <c r="O6" s="131"/>
      <c r="P6" s="229"/>
    </row>
    <row r="7" spans="2:19" ht="11.4" customHeight="1">
      <c r="B7" s="733"/>
      <c r="C7" s="734"/>
      <c r="D7" s="734"/>
      <c r="E7" s="734"/>
      <c r="F7" s="734"/>
      <c r="G7" s="734"/>
      <c r="H7" s="734"/>
      <c r="I7" s="734"/>
      <c r="J7" s="734"/>
      <c r="K7" s="734"/>
      <c r="L7" s="734"/>
      <c r="M7" s="734"/>
      <c r="N7" s="734"/>
      <c r="O7" s="131"/>
      <c r="P7" s="229"/>
      <c r="R7" t="s">
        <v>222</v>
      </c>
    </row>
    <row r="8" spans="2:19" ht="21.6" customHeight="1">
      <c r="B8" s="216"/>
      <c r="C8" s="727" t="s">
        <v>390</v>
      </c>
      <c r="D8" s="727"/>
      <c r="E8" s="727"/>
      <c r="F8" s="727"/>
      <c r="G8" s="727"/>
      <c r="H8" s="727"/>
      <c r="I8" s="727"/>
      <c r="J8" s="727"/>
      <c r="K8" s="727"/>
      <c r="L8" s="727"/>
      <c r="M8" s="138" t="s">
        <v>205</v>
      </c>
      <c r="N8" s="138"/>
      <c r="O8" s="131"/>
      <c r="P8" s="256"/>
      <c r="Q8" s="465" t="s">
        <v>205</v>
      </c>
    </row>
    <row r="9" spans="2:19" ht="21.6" customHeight="1">
      <c r="B9" s="216"/>
      <c r="C9" s="728" t="s">
        <v>175</v>
      </c>
      <c r="D9" s="728"/>
      <c r="E9" s="728"/>
      <c r="F9" s="728"/>
      <c r="G9" s="728"/>
      <c r="H9" s="728"/>
      <c r="I9" s="728"/>
      <c r="J9" s="728"/>
      <c r="K9" s="728"/>
      <c r="L9" s="728"/>
      <c r="M9" s="138"/>
      <c r="N9" s="163"/>
      <c r="O9" s="131"/>
      <c r="P9" s="257"/>
    </row>
    <row r="10" spans="2:19" ht="21.6" customHeight="1">
      <c r="B10" s="138"/>
      <c r="C10" s="138"/>
      <c r="D10" s="163"/>
      <c r="E10" s="163"/>
      <c r="F10" s="163"/>
      <c r="G10" s="179"/>
      <c r="H10" s="163"/>
      <c r="I10" s="163"/>
      <c r="J10" s="163"/>
      <c r="K10" s="163"/>
      <c r="L10" s="163"/>
      <c r="M10" s="163"/>
      <c r="N10" s="163"/>
      <c r="O10" s="131"/>
      <c r="P10" s="260"/>
    </row>
    <row r="11" spans="2:19" ht="15" customHeight="1">
      <c r="B11" s="131"/>
      <c r="C11" s="131"/>
      <c r="D11" s="180"/>
      <c r="E11" s="180"/>
      <c r="F11" s="180"/>
      <c r="G11" s="181"/>
      <c r="H11" s="180"/>
      <c r="I11" s="180"/>
      <c r="J11" s="180"/>
      <c r="K11" s="180"/>
      <c r="L11" s="180"/>
      <c r="M11" s="180"/>
      <c r="N11" s="180"/>
      <c r="O11" s="131"/>
      <c r="P11" s="456">
        <f>+H13-G13</f>
        <v>2869271</v>
      </c>
      <c r="Q11" s="441"/>
      <c r="R11" s="441"/>
      <c r="S11" s="441"/>
    </row>
    <row r="12" spans="2:19" ht="13.5" customHeight="1">
      <c r="B12" s="131"/>
      <c r="C12" s="131"/>
      <c r="D12" s="729" t="s">
        <v>176</v>
      </c>
      <c r="E12" s="729"/>
      <c r="F12" s="182"/>
      <c r="G12" s="183" t="s">
        <v>177</v>
      </c>
      <c r="H12" s="184" t="s">
        <v>178</v>
      </c>
      <c r="I12" s="185" t="s">
        <v>179</v>
      </c>
      <c r="J12" s="184" t="s">
        <v>180</v>
      </c>
      <c r="K12" s="184" t="s">
        <v>181</v>
      </c>
      <c r="L12" s="186" t="s">
        <v>194</v>
      </c>
      <c r="M12" s="180"/>
      <c r="N12" s="180"/>
      <c r="O12" s="131"/>
      <c r="P12" s="260"/>
      <c r="Q12" s="441"/>
      <c r="R12" s="441"/>
      <c r="S12" s="441"/>
    </row>
    <row r="13" spans="2:19" ht="18" customHeight="1">
      <c r="B13" s="131"/>
      <c r="C13" s="131"/>
      <c r="D13" s="729"/>
      <c r="E13" s="729"/>
      <c r="F13" s="218" t="s">
        <v>182</v>
      </c>
      <c r="G13" s="496">
        <v>634955222</v>
      </c>
      <c r="H13" s="496">
        <v>637824493</v>
      </c>
      <c r="I13" s="215">
        <f t="shared" ref="I13:I23" si="0">+H13/$H$13</f>
        <v>1</v>
      </c>
      <c r="J13" s="490">
        <v>6620409</v>
      </c>
      <c r="K13" s="372">
        <f>+J13/G13</f>
        <v>1.0426576190911302E-2</v>
      </c>
      <c r="L13" s="215">
        <f t="shared" ref="L13:L30" si="1">+H13/G13</f>
        <v>1.0045188556619193</v>
      </c>
      <c r="M13" s="730" t="s">
        <v>183</v>
      </c>
      <c r="N13" s="730"/>
      <c r="O13" s="457"/>
      <c r="P13" s="543"/>
      <c r="Q13" s="441"/>
      <c r="R13" s="441"/>
      <c r="S13" s="441"/>
    </row>
    <row r="14" spans="2:19" ht="17.25" customHeight="1">
      <c r="B14" s="131"/>
      <c r="C14" s="131"/>
      <c r="D14" s="729"/>
      <c r="E14" s="729"/>
      <c r="F14" s="448" t="s">
        <v>240</v>
      </c>
      <c r="G14" s="262">
        <v>97995355</v>
      </c>
      <c r="H14" s="262">
        <v>98305722</v>
      </c>
      <c r="I14" s="215">
        <f>+H14/$H$13</f>
        <v>0.15412660234733255</v>
      </c>
      <c r="J14" s="387">
        <v>1077031</v>
      </c>
      <c r="K14" s="243">
        <f>+J14/H14</f>
        <v>1.0955933979102458E-2</v>
      </c>
      <c r="L14" s="244">
        <f t="shared" si="1"/>
        <v>1.0031671603210173</v>
      </c>
      <c r="M14" s="725" t="s">
        <v>214</v>
      </c>
      <c r="N14" s="458">
        <f>+H13-G13</f>
        <v>2869271</v>
      </c>
      <c r="O14" s="457"/>
      <c r="P14" s="497"/>
      <c r="Q14" s="441"/>
      <c r="R14" s="441"/>
      <c r="S14" s="441"/>
    </row>
    <row r="15" spans="2:19" ht="17.25" customHeight="1">
      <c r="B15" s="131"/>
      <c r="C15" s="131"/>
      <c r="D15" s="729"/>
      <c r="E15" s="729"/>
      <c r="F15" s="449" t="s">
        <v>238</v>
      </c>
      <c r="G15" s="262">
        <v>4402857</v>
      </c>
      <c r="H15" s="262">
        <v>4419028</v>
      </c>
      <c r="I15" s="215">
        <f t="shared" si="0"/>
        <v>6.9282820721028662E-3</v>
      </c>
      <c r="J15" s="261">
        <v>47688</v>
      </c>
      <c r="K15" s="243">
        <f>+J15/G15</f>
        <v>1.0831148956234554E-2</v>
      </c>
      <c r="L15" s="244">
        <f t="shared" si="1"/>
        <v>1.0036728424293588</v>
      </c>
      <c r="M15" s="725"/>
      <c r="N15" s="468" t="s">
        <v>205</v>
      </c>
      <c r="O15" s="457"/>
      <c r="P15" s="497"/>
      <c r="Q15" s="259"/>
      <c r="R15" s="441"/>
      <c r="S15" s="441"/>
    </row>
    <row r="16" spans="2:19" ht="17.25" customHeight="1">
      <c r="B16" s="131"/>
      <c r="C16" s="131"/>
      <c r="D16" s="729"/>
      <c r="E16" s="729"/>
      <c r="F16" s="450" t="s">
        <v>241</v>
      </c>
      <c r="G16" s="261">
        <v>7116424</v>
      </c>
      <c r="H16" s="261">
        <v>7118933</v>
      </c>
      <c r="I16" s="215">
        <f t="shared" si="0"/>
        <v>1.1161272541473255E-2</v>
      </c>
      <c r="J16" s="217">
        <v>330444</v>
      </c>
      <c r="K16" s="463">
        <f t="shared" ref="K16:K23" si="2">+J16/H16</f>
        <v>4.6417630282515651E-2</v>
      </c>
      <c r="L16" s="244">
        <f t="shared" si="1"/>
        <v>1.0003525647150873</v>
      </c>
      <c r="M16" s="459"/>
      <c r="N16" s="459"/>
      <c r="O16" s="457"/>
      <c r="P16" s="497"/>
      <c r="Q16" s="260"/>
      <c r="R16" s="441"/>
      <c r="S16" s="441"/>
    </row>
    <row r="17" spans="2:19" ht="17.25" customHeight="1">
      <c r="B17" s="131"/>
      <c r="C17" s="131"/>
      <c r="D17" s="729"/>
      <c r="E17" s="729"/>
      <c r="F17" s="450" t="s">
        <v>242</v>
      </c>
      <c r="G17" s="261">
        <v>34908198</v>
      </c>
      <c r="H17" s="261">
        <v>34999495</v>
      </c>
      <c r="I17" s="215">
        <f t="shared" si="0"/>
        <v>5.4873237676057701E-2</v>
      </c>
      <c r="J17" s="217">
        <v>688907</v>
      </c>
      <c r="K17" s="414">
        <f t="shared" si="2"/>
        <v>1.9683341145350811E-2</v>
      </c>
      <c r="L17" s="244">
        <f t="shared" si="1"/>
        <v>1.0026153455414686</v>
      </c>
      <c r="M17" s="459"/>
      <c r="N17" s="459"/>
      <c r="O17" s="457"/>
      <c r="P17" s="511"/>
      <c r="Q17" s="442"/>
      <c r="R17" s="441"/>
      <c r="S17" s="441"/>
    </row>
    <row r="18" spans="2:19" ht="17.25" customHeight="1">
      <c r="B18" s="131"/>
      <c r="C18" s="131"/>
      <c r="D18" s="729"/>
      <c r="E18" s="729"/>
      <c r="F18" s="449" t="s">
        <v>184</v>
      </c>
      <c r="G18" s="513">
        <v>9720232</v>
      </c>
      <c r="H18" s="513">
        <v>9721718</v>
      </c>
      <c r="I18" s="215">
        <f>+H18/H13</f>
        <v>1.5241995418322702E-2</v>
      </c>
      <c r="J18" s="217">
        <v>130011</v>
      </c>
      <c r="K18" s="243">
        <f t="shared" si="2"/>
        <v>1.3373253575139703E-2</v>
      </c>
      <c r="L18" s="244">
        <f t="shared" si="1"/>
        <v>1.00015287700952</v>
      </c>
      <c r="M18" s="459"/>
      <c r="N18" s="494"/>
      <c r="O18" s="457"/>
      <c r="P18" s="497"/>
      <c r="Q18" s="259"/>
      <c r="R18" s="441"/>
      <c r="S18" s="441"/>
    </row>
    <row r="19" spans="2:19" ht="17.25" customHeight="1">
      <c r="B19" s="131"/>
      <c r="C19" s="131"/>
      <c r="D19" s="729"/>
      <c r="E19" s="729"/>
      <c r="F19" s="475" t="s">
        <v>251</v>
      </c>
      <c r="G19" s="261">
        <v>4832838</v>
      </c>
      <c r="H19" s="261">
        <v>4871851</v>
      </c>
      <c r="I19" s="215">
        <f t="shared" si="0"/>
        <v>7.6382312900611675E-3</v>
      </c>
      <c r="J19" s="217">
        <v>62165</v>
      </c>
      <c r="K19" s="243">
        <f t="shared" si="2"/>
        <v>1.2760037201466137E-2</v>
      </c>
      <c r="L19" s="244">
        <f t="shared" si="1"/>
        <v>1.0080724824626854</v>
      </c>
      <c r="M19" s="459"/>
      <c r="N19" s="459"/>
      <c r="O19" s="457"/>
      <c r="P19" s="498"/>
      <c r="Q19" s="260"/>
      <c r="R19" s="441"/>
      <c r="S19" s="441"/>
    </row>
    <row r="20" spans="2:19" ht="17.25" customHeight="1">
      <c r="B20" s="131"/>
      <c r="C20" s="131"/>
      <c r="D20" s="729"/>
      <c r="E20" s="729"/>
      <c r="F20" s="464" t="s">
        <v>243</v>
      </c>
      <c r="G20" s="261">
        <v>4032718</v>
      </c>
      <c r="H20" s="261">
        <v>4037221</v>
      </c>
      <c r="I20" s="215">
        <f t="shared" si="0"/>
        <v>6.329673827687266E-3</v>
      </c>
      <c r="J20" s="217">
        <v>102395</v>
      </c>
      <c r="K20" s="463">
        <f t="shared" si="2"/>
        <v>2.5362743332604284E-2</v>
      </c>
      <c r="L20" s="244">
        <f t="shared" si="1"/>
        <v>1.0011166166342402</v>
      </c>
      <c r="M20" s="459"/>
      <c r="N20" s="459"/>
      <c r="O20" s="457"/>
      <c r="P20" s="497"/>
      <c r="Q20" s="442"/>
      <c r="R20" s="441"/>
      <c r="S20" s="441"/>
    </row>
    <row r="21" spans="2:19" ht="17.25" customHeight="1">
      <c r="B21" s="131"/>
      <c r="C21" s="131"/>
      <c r="D21" s="729"/>
      <c r="E21" s="729"/>
      <c r="F21" s="448" t="s">
        <v>244</v>
      </c>
      <c r="G21" s="262">
        <v>16919638</v>
      </c>
      <c r="H21" s="262">
        <v>16919638</v>
      </c>
      <c r="I21" s="215">
        <f t="shared" si="0"/>
        <v>2.6527106101583965E-2</v>
      </c>
      <c r="J21" s="488">
        <v>101203</v>
      </c>
      <c r="K21" s="243">
        <f t="shared" si="2"/>
        <v>5.9813927461095798E-3</v>
      </c>
      <c r="L21" s="244">
        <f t="shared" si="1"/>
        <v>1</v>
      </c>
      <c r="M21" s="459"/>
      <c r="N21" s="459"/>
      <c r="O21" s="457"/>
      <c r="P21" s="497"/>
      <c r="Q21" s="259"/>
      <c r="R21" s="441"/>
      <c r="S21" s="441"/>
    </row>
    <row r="22" spans="2:19" ht="17.25" customHeight="1">
      <c r="B22" s="131"/>
      <c r="C22" s="131"/>
      <c r="D22" s="729"/>
      <c r="E22" s="729"/>
      <c r="F22" s="483" t="s">
        <v>245</v>
      </c>
      <c r="G22" s="271">
        <v>7558893</v>
      </c>
      <c r="H22" s="271">
        <v>7559258</v>
      </c>
      <c r="I22" s="215">
        <f t="shared" si="0"/>
        <v>1.1851627027436841E-2</v>
      </c>
      <c r="J22" s="217">
        <v>144625</v>
      </c>
      <c r="K22" s="414">
        <f t="shared" si="2"/>
        <v>1.9132168792228021E-2</v>
      </c>
      <c r="L22" s="244">
        <f t="shared" si="1"/>
        <v>1.0000482874939491</v>
      </c>
      <c r="M22" s="459"/>
      <c r="N22" s="459"/>
      <c r="O22" s="457"/>
      <c r="P22" s="497"/>
      <c r="Q22" s="260"/>
      <c r="R22" s="441"/>
      <c r="S22" s="441"/>
    </row>
    <row r="23" spans="2:19" ht="17.25" customHeight="1">
      <c r="B23" s="131"/>
      <c r="C23" s="131"/>
      <c r="D23" s="729"/>
      <c r="E23" s="729"/>
      <c r="F23" s="448" t="s">
        <v>246</v>
      </c>
      <c r="G23" s="262">
        <v>44665643</v>
      </c>
      <c r="H23" s="262">
        <v>44669748</v>
      </c>
      <c r="I23" s="215">
        <f t="shared" si="0"/>
        <v>7.003454475367725E-2</v>
      </c>
      <c r="J23" s="263">
        <v>530570</v>
      </c>
      <c r="K23" s="243">
        <f t="shared" si="2"/>
        <v>1.1877613457770123E-2</v>
      </c>
      <c r="L23" s="244">
        <f t="shared" si="1"/>
        <v>1.0000919050913473</v>
      </c>
      <c r="M23" s="459"/>
      <c r="N23" s="459"/>
      <c r="O23" s="457"/>
      <c r="P23" s="497"/>
      <c r="Q23" s="442"/>
      <c r="R23" s="441"/>
      <c r="S23" s="441"/>
    </row>
    <row r="24" spans="2:19" ht="17.25" customHeight="1">
      <c r="B24" s="131"/>
      <c r="C24" s="131"/>
      <c r="D24" s="729"/>
      <c r="E24" s="729"/>
      <c r="F24" s="451" t="s">
        <v>247</v>
      </c>
      <c r="G24" s="495">
        <v>1574549</v>
      </c>
      <c r="H24" s="495">
        <v>1574825</v>
      </c>
      <c r="I24" s="215">
        <f>+G24/$H$13</f>
        <v>2.4686242332810507E-3</v>
      </c>
      <c r="J24" s="455">
        <v>30630</v>
      </c>
      <c r="K24" s="414">
        <f>+J24/G24</f>
        <v>1.9453189452979868E-2</v>
      </c>
      <c r="L24" s="244">
        <f t="shared" si="1"/>
        <v>1.0001752882889006</v>
      </c>
      <c r="M24" s="459"/>
      <c r="N24" s="459"/>
      <c r="O24" s="457"/>
      <c r="P24" s="497"/>
      <c r="Q24" s="259"/>
      <c r="R24" s="441"/>
      <c r="S24" s="441"/>
    </row>
    <row r="25" spans="2:19" ht="17.25" customHeight="1">
      <c r="B25" s="131"/>
      <c r="C25" s="131"/>
      <c r="D25" s="729"/>
      <c r="E25" s="729"/>
      <c r="F25" s="451" t="s">
        <v>248</v>
      </c>
      <c r="G25" s="373">
        <v>21189139</v>
      </c>
      <c r="H25" s="373">
        <v>21225214</v>
      </c>
      <c r="I25" s="215">
        <f t="shared" ref="I25:I30" si="3">+H25/$H$13</f>
        <v>3.3277514791204485E-2</v>
      </c>
      <c r="J25" s="217">
        <v>383503</v>
      </c>
      <c r="K25" s="534">
        <f t="shared" ref="K25:K30" si="4">+J25/H25</f>
        <v>1.8068274835768439E-2</v>
      </c>
      <c r="L25" s="244">
        <f t="shared" si="1"/>
        <v>1.0017025231652876</v>
      </c>
      <c r="M25" s="738" t="s">
        <v>264</v>
      </c>
      <c r="N25" s="738"/>
      <c r="O25" s="457"/>
      <c r="P25" s="497"/>
      <c r="Q25" s="260"/>
      <c r="R25" s="441"/>
      <c r="S25" s="441"/>
    </row>
    <row r="26" spans="2:19" ht="17.25" customHeight="1">
      <c r="B26" s="131"/>
      <c r="C26" s="131"/>
      <c r="D26" s="729"/>
      <c r="E26" s="729"/>
      <c r="F26" s="461" t="s">
        <v>249</v>
      </c>
      <c r="G26" s="373">
        <v>13551539</v>
      </c>
      <c r="H26" s="373">
        <v>13573721</v>
      </c>
      <c r="I26" s="215">
        <f t="shared" si="3"/>
        <v>2.1281279017925703E-2</v>
      </c>
      <c r="J26" s="217">
        <v>115641</v>
      </c>
      <c r="K26" s="462">
        <f t="shared" si="4"/>
        <v>8.5194767153384098E-3</v>
      </c>
      <c r="L26" s="244">
        <f t="shared" si="1"/>
        <v>1.0016368620567746</v>
      </c>
      <c r="M26" s="459"/>
      <c r="N26" s="459"/>
      <c r="O26" s="457"/>
      <c r="P26" s="497"/>
      <c r="Q26" s="442"/>
      <c r="R26" s="441"/>
      <c r="S26" s="441"/>
    </row>
    <row r="27" spans="2:19" ht="17.25" customHeight="1">
      <c r="B27" s="131"/>
      <c r="C27" s="131"/>
      <c r="D27" s="729"/>
      <c r="E27" s="729"/>
      <c r="F27" s="558" t="s">
        <v>239</v>
      </c>
      <c r="G27" s="559">
        <v>37288432</v>
      </c>
      <c r="H27" s="559">
        <v>37508185</v>
      </c>
      <c r="I27" s="560">
        <f t="shared" si="3"/>
        <v>5.8806435644358362E-2</v>
      </c>
      <c r="J27" s="561">
        <v>159203</v>
      </c>
      <c r="K27" s="562">
        <f t="shared" si="4"/>
        <v>4.2444869033252345E-3</v>
      </c>
      <c r="L27" s="563">
        <f t="shared" si="1"/>
        <v>1.0058933290624825</v>
      </c>
      <c r="M27" s="459"/>
      <c r="N27" s="459"/>
      <c r="O27" s="457"/>
      <c r="P27" s="497"/>
      <c r="Q27" s="259"/>
      <c r="R27" s="441"/>
      <c r="S27" s="441"/>
    </row>
    <row r="28" spans="2:19" ht="22.2" customHeight="1">
      <c r="B28" s="131"/>
      <c r="C28" s="131"/>
      <c r="D28" s="729"/>
      <c r="E28" s="729"/>
      <c r="F28" s="531" t="s">
        <v>193</v>
      </c>
      <c r="G28" s="532">
        <v>36033394</v>
      </c>
      <c r="H28" s="532">
        <v>36205405</v>
      </c>
      <c r="I28" s="519">
        <f t="shared" si="3"/>
        <v>5.6763898842624096E-2</v>
      </c>
      <c r="J28" s="533">
        <v>156613</v>
      </c>
      <c r="K28" s="530">
        <f t="shared" si="4"/>
        <v>4.3256801021836384E-3</v>
      </c>
      <c r="L28" s="564">
        <f t="shared" si="1"/>
        <v>1.0047736552376942</v>
      </c>
      <c r="M28" s="514"/>
      <c r="N28" s="459"/>
      <c r="O28" s="457"/>
      <c r="P28" s="497"/>
      <c r="Q28" s="260"/>
      <c r="R28" s="441"/>
      <c r="S28" s="441"/>
    </row>
    <row r="29" spans="2:19" ht="22.2" customHeight="1">
      <c r="B29" s="131"/>
      <c r="C29" s="131"/>
      <c r="D29" s="724"/>
      <c r="E29" s="724"/>
      <c r="F29" s="531" t="s">
        <v>203</v>
      </c>
      <c r="G29" s="544">
        <v>23134961</v>
      </c>
      <c r="H29" s="544">
        <v>23716205</v>
      </c>
      <c r="I29" s="519">
        <f t="shared" si="3"/>
        <v>3.7182963746737144E-2</v>
      </c>
      <c r="J29" s="533">
        <v>48167</v>
      </c>
      <c r="K29" s="530">
        <f t="shared" si="4"/>
        <v>2.0309741798909225E-3</v>
      </c>
      <c r="L29" s="484">
        <f t="shared" si="1"/>
        <v>1.0251240535914454</v>
      </c>
      <c r="M29" s="737" t="s">
        <v>266</v>
      </c>
      <c r="N29" s="737"/>
      <c r="O29" s="457"/>
      <c r="P29" s="497"/>
      <c r="Q29" s="442"/>
      <c r="R29" s="441"/>
      <c r="S29" s="441"/>
    </row>
    <row r="30" spans="2:19" ht="23.4" customHeight="1">
      <c r="B30" s="136"/>
      <c r="C30" s="131"/>
      <c r="D30" s="240"/>
      <c r="E30" s="240"/>
      <c r="F30" s="515" t="s">
        <v>252</v>
      </c>
      <c r="G30" s="518">
        <v>3085821</v>
      </c>
      <c r="H30" s="518">
        <v>3272385</v>
      </c>
      <c r="I30" s="519">
        <f t="shared" si="3"/>
        <v>5.1305414513142565E-3</v>
      </c>
      <c r="J30" s="520">
        <v>15818</v>
      </c>
      <c r="K30" s="521">
        <f t="shared" si="4"/>
        <v>4.8337833109490481E-3</v>
      </c>
      <c r="L30" s="484">
        <f t="shared" si="1"/>
        <v>1.0604584647003179</v>
      </c>
      <c r="M30" s="737"/>
      <c r="N30" s="737"/>
      <c r="O30" s="457"/>
      <c r="P30" s="497"/>
      <c r="Q30" s="259"/>
      <c r="R30" s="441"/>
      <c r="S30" s="441"/>
    </row>
    <row r="31" spans="2:19" ht="17.399999999999999" customHeight="1">
      <c r="B31" s="131"/>
      <c r="C31" s="131"/>
      <c r="D31" s="131"/>
      <c r="E31" s="131"/>
      <c r="F31" s="131"/>
      <c r="G31" s="131"/>
      <c r="H31" s="131"/>
      <c r="I31" s="131"/>
      <c r="J31" s="131"/>
      <c r="K31" s="131"/>
      <c r="L31" s="131"/>
      <c r="M31" s="457"/>
      <c r="N31" s="457"/>
      <c r="O31" s="457"/>
      <c r="P31" s="497"/>
      <c r="Q31" s="260"/>
      <c r="R31" s="441"/>
      <c r="S31" s="441"/>
    </row>
    <row r="32" spans="2:19" ht="21.6" customHeight="1">
      <c r="B32" s="171"/>
      <c r="C32" s="171"/>
      <c r="D32" s="171"/>
      <c r="E32" s="171"/>
      <c r="F32" s="171"/>
      <c r="G32" s="171"/>
      <c r="H32" s="171"/>
      <c r="I32" s="171"/>
      <c r="J32" s="171"/>
      <c r="K32" s="171"/>
      <c r="L32" s="759" t="s">
        <v>268</v>
      </c>
      <c r="M32" s="759"/>
      <c r="N32" s="759"/>
      <c r="O32" s="457"/>
      <c r="P32" s="497"/>
      <c r="Q32" s="442"/>
      <c r="R32" s="441"/>
      <c r="S32" s="441"/>
    </row>
    <row r="33" spans="2:19" ht="21.6" customHeight="1">
      <c r="B33" s="171"/>
      <c r="C33" s="171"/>
      <c r="D33" s="171"/>
      <c r="E33" s="171"/>
      <c r="F33" s="171"/>
      <c r="G33" s="171"/>
      <c r="H33" s="171"/>
      <c r="I33" s="171"/>
      <c r="J33" s="171"/>
      <c r="K33" s="171"/>
      <c r="L33" s="759"/>
      <c r="M33" s="759"/>
      <c r="N33" s="759"/>
      <c r="O33" s="457" t="s">
        <v>205</v>
      </c>
      <c r="P33" s="497"/>
      <c r="Q33" s="259"/>
      <c r="R33" s="441"/>
      <c r="S33" s="441"/>
    </row>
    <row r="34" spans="2:19" ht="21.6" customHeight="1">
      <c r="B34" s="171"/>
      <c r="C34" s="171"/>
      <c r="D34" s="171"/>
      <c r="E34" s="171"/>
      <c r="F34" s="171"/>
      <c r="G34" s="171"/>
      <c r="H34" s="171"/>
      <c r="I34" s="171"/>
      <c r="J34" s="171"/>
      <c r="K34" s="171"/>
      <c r="L34" s="759"/>
      <c r="M34" s="759"/>
      <c r="N34" s="759"/>
      <c r="O34" s="460"/>
      <c r="P34" s="497"/>
      <c r="Q34" s="260"/>
      <c r="R34" s="441"/>
      <c r="S34" s="441"/>
    </row>
    <row r="35" spans="2:19" ht="21.6" customHeight="1">
      <c r="B35" s="171"/>
      <c r="C35" s="171"/>
      <c r="D35" s="171"/>
      <c r="E35" s="171"/>
      <c r="F35" s="171"/>
      <c r="G35" s="171"/>
      <c r="H35" s="171"/>
      <c r="I35" s="171"/>
      <c r="J35" s="171"/>
      <c r="K35" s="171"/>
      <c r="L35" s="759"/>
      <c r="M35" s="759"/>
      <c r="N35" s="759"/>
      <c r="O35" s="460"/>
      <c r="P35" s="497"/>
      <c r="Q35" s="442"/>
      <c r="R35" s="441"/>
      <c r="S35" s="441"/>
    </row>
    <row r="36" spans="2:19" ht="21.6" customHeight="1">
      <c r="B36" s="171"/>
      <c r="C36" s="171"/>
      <c r="D36" s="171"/>
      <c r="E36" s="171"/>
      <c r="F36" s="171"/>
      <c r="G36" s="171"/>
      <c r="H36" s="171"/>
      <c r="I36" s="171"/>
      <c r="J36" s="171"/>
      <c r="K36" s="171"/>
      <c r="L36" s="759"/>
      <c r="M36" s="759"/>
      <c r="N36" s="759"/>
      <c r="O36" s="460"/>
      <c r="P36" s="497"/>
      <c r="Q36" s="259"/>
      <c r="R36" s="441"/>
      <c r="S36" s="441"/>
    </row>
    <row r="37" spans="2:19" ht="21.6" customHeight="1">
      <c r="B37" s="424"/>
      <c r="C37" s="171"/>
      <c r="D37" s="171"/>
      <c r="E37" s="171"/>
      <c r="F37" s="171"/>
      <c r="G37" s="171"/>
      <c r="H37" s="171"/>
      <c r="I37" s="171"/>
      <c r="J37" s="171"/>
      <c r="K37" s="171"/>
      <c r="L37" s="759"/>
      <c r="M37" s="759"/>
      <c r="N37" s="759"/>
      <c r="O37" s="460"/>
      <c r="P37" s="556"/>
      <c r="Q37" s="260"/>
      <c r="R37" s="441"/>
      <c r="S37" s="441"/>
    </row>
    <row r="38" spans="2:19" ht="21.6" customHeight="1">
      <c r="B38" s="171"/>
      <c r="C38" s="171"/>
      <c r="D38" s="171"/>
      <c r="E38" s="171"/>
      <c r="F38" s="171"/>
      <c r="G38" s="171"/>
      <c r="H38" s="171"/>
      <c r="I38" s="171"/>
      <c r="J38" s="171"/>
      <c r="K38" s="171"/>
      <c r="L38" s="759"/>
      <c r="M38" s="759"/>
      <c r="N38" s="759"/>
      <c r="O38" s="460"/>
      <c r="P38" s="556"/>
      <c r="Q38" s="442"/>
      <c r="R38" s="441"/>
      <c r="S38" s="441"/>
    </row>
    <row r="39" spans="2:19" ht="21.6" customHeight="1">
      <c r="B39" s="171"/>
      <c r="C39" s="171"/>
      <c r="D39" s="171"/>
      <c r="E39" s="171"/>
      <c r="F39" s="171"/>
      <c r="G39" s="171"/>
      <c r="H39" s="171"/>
      <c r="I39" s="171"/>
      <c r="J39" s="171"/>
      <c r="K39" s="171"/>
      <c r="L39" s="759"/>
      <c r="M39" s="759"/>
      <c r="N39" s="759"/>
      <c r="O39" s="460"/>
      <c r="P39" s="556"/>
      <c r="Q39" s="259"/>
      <c r="R39" s="441"/>
      <c r="S39" s="441"/>
    </row>
    <row r="40" spans="2:19" ht="21.6" customHeight="1">
      <c r="B40" s="171"/>
      <c r="C40" s="171"/>
      <c r="D40" s="171"/>
      <c r="E40" s="171"/>
      <c r="F40" s="171"/>
      <c r="G40" s="171"/>
      <c r="H40" s="171"/>
      <c r="I40" s="171"/>
      <c r="J40" s="171"/>
      <c r="K40" s="171"/>
      <c r="L40" s="759"/>
      <c r="M40" s="759"/>
      <c r="N40" s="759"/>
      <c r="O40" s="460"/>
      <c r="P40" s="556"/>
      <c r="Q40" s="260"/>
      <c r="R40" s="441"/>
      <c r="S40" s="441"/>
    </row>
    <row r="41" spans="2:19" ht="21.6" customHeight="1">
      <c r="B41" s="171"/>
      <c r="C41" s="171"/>
      <c r="D41" s="171"/>
      <c r="E41" s="171"/>
      <c r="F41" s="171"/>
      <c r="G41" s="171"/>
      <c r="H41" s="171"/>
      <c r="I41" s="171"/>
      <c r="J41" s="171"/>
      <c r="K41" s="171"/>
      <c r="L41" s="759"/>
      <c r="M41" s="759"/>
      <c r="N41" s="759"/>
      <c r="O41" s="460"/>
      <c r="P41" s="556"/>
      <c r="Q41" s="442"/>
      <c r="R41" s="441"/>
      <c r="S41" s="441"/>
    </row>
    <row r="42" spans="2:19" ht="21.6" customHeight="1">
      <c r="B42" s="171"/>
      <c r="C42" s="171"/>
      <c r="D42" s="171"/>
      <c r="E42" s="171"/>
      <c r="F42" s="171"/>
      <c r="G42" s="171"/>
      <c r="H42" s="171"/>
      <c r="I42" s="171"/>
      <c r="J42" s="171"/>
      <c r="K42" s="171"/>
      <c r="L42" s="759"/>
      <c r="M42" s="759"/>
      <c r="N42" s="759"/>
      <c r="O42" s="460"/>
      <c r="P42" s="556"/>
      <c r="Q42" s="259"/>
      <c r="R42" s="441"/>
      <c r="S42" s="441"/>
    </row>
    <row r="43" spans="2:19" ht="21.6" customHeight="1">
      <c r="B43" s="131"/>
      <c r="C43" s="131"/>
      <c r="D43" s="131"/>
      <c r="E43" s="131"/>
      <c r="F43" s="131"/>
      <c r="G43" s="131"/>
      <c r="H43" s="131"/>
      <c r="I43" s="131"/>
      <c r="J43" s="131" t="s">
        <v>269</v>
      </c>
      <c r="K43" s="131"/>
      <c r="L43" s="759"/>
      <c r="M43" s="759"/>
      <c r="N43" s="759"/>
      <c r="O43" s="460"/>
      <c r="P43" s="556"/>
      <c r="Q43" s="260"/>
      <c r="R43" s="441"/>
      <c r="S43" s="441"/>
    </row>
    <row r="44" spans="2:19" ht="21.6" customHeight="1">
      <c r="B44" s="131"/>
      <c r="C44" s="131"/>
      <c r="D44" s="131"/>
      <c r="E44" s="131"/>
      <c r="F44" s="131"/>
      <c r="G44" s="131"/>
      <c r="H44" s="131"/>
      <c r="I44" s="131"/>
      <c r="J44" s="131"/>
      <c r="K44" s="131"/>
      <c r="L44" s="759"/>
      <c r="M44" s="759"/>
      <c r="N44" s="759"/>
      <c r="O44" s="460"/>
      <c r="P44" s="556"/>
      <c r="Q44" s="442"/>
      <c r="R44" s="441"/>
      <c r="S44" s="441"/>
    </row>
    <row r="45" spans="2:19" ht="32.4">
      <c r="B45" s="757" t="s">
        <v>185</v>
      </c>
      <c r="C45" s="757"/>
      <c r="D45" s="757"/>
      <c r="E45" s="757"/>
      <c r="F45" s="757"/>
      <c r="G45" s="757"/>
      <c r="H45" s="757"/>
      <c r="I45" s="142"/>
      <c r="J45" s="141"/>
      <c r="K45" s="131"/>
      <c r="L45" s="131"/>
      <c r="M45" s="131"/>
      <c r="N45" s="131"/>
      <c r="O45" s="131"/>
      <c r="P45" s="556"/>
      <c r="Q45" s="260"/>
    </row>
    <row r="46" spans="2:19" ht="18">
      <c r="B46" s="172" t="s">
        <v>138</v>
      </c>
      <c r="C46" s="131"/>
      <c r="D46" s="131"/>
      <c r="E46" s="131"/>
      <c r="F46" s="131"/>
      <c r="G46" s="131"/>
      <c r="H46" s="131"/>
      <c r="I46" s="131"/>
      <c r="J46" s="131"/>
      <c r="K46" s="131"/>
      <c r="L46" s="131"/>
      <c r="M46" s="131"/>
      <c r="N46" s="131"/>
      <c r="O46" s="131"/>
      <c r="P46" s="556"/>
      <c r="Q46" s="442"/>
    </row>
    <row r="47" spans="2:19" ht="18">
      <c r="B47" s="752" t="s">
        <v>139</v>
      </c>
      <c r="C47" s="752"/>
      <c r="D47" s="752"/>
      <c r="E47" s="752"/>
      <c r="F47" s="752"/>
      <c r="G47" s="752"/>
      <c r="H47" s="752"/>
      <c r="I47" s="752"/>
      <c r="J47" s="752"/>
      <c r="K47" s="752"/>
      <c r="L47" s="752"/>
      <c r="M47" s="752"/>
      <c r="N47" s="131"/>
      <c r="O47" s="131"/>
      <c r="P47" s="556"/>
    </row>
    <row r="48" spans="2:19" ht="18">
      <c r="B48" s="758" t="s">
        <v>140</v>
      </c>
      <c r="C48" s="758"/>
      <c r="D48" s="758"/>
      <c r="E48" s="758"/>
      <c r="F48" s="758"/>
      <c r="G48" s="758"/>
      <c r="H48" s="758"/>
      <c r="I48" s="758"/>
      <c r="J48" s="758"/>
      <c r="K48" s="758"/>
      <c r="L48" s="758"/>
      <c r="M48" s="758"/>
      <c r="N48" s="131"/>
      <c r="O48" s="131"/>
      <c r="P48" s="556"/>
    </row>
    <row r="49" spans="2:16" ht="22.5" customHeight="1">
      <c r="B49" s="754" t="s">
        <v>200</v>
      </c>
      <c r="C49" s="755"/>
      <c r="D49" s="755"/>
      <c r="E49" s="755"/>
      <c r="F49" s="755"/>
      <c r="G49" s="755"/>
      <c r="H49" s="755"/>
      <c r="I49" s="755"/>
      <c r="J49" s="755"/>
      <c r="K49" s="755"/>
      <c r="L49" s="755"/>
      <c r="M49" s="756"/>
      <c r="N49" s="753" t="s">
        <v>186</v>
      </c>
      <c r="O49" s="131"/>
      <c r="P49" s="556"/>
    </row>
    <row r="50" spans="2:16" ht="22.5" customHeight="1">
      <c r="B50" s="201" t="s">
        <v>206</v>
      </c>
      <c r="C50" s="199"/>
      <c r="D50" s="199"/>
      <c r="E50" s="199"/>
      <c r="F50" s="199"/>
      <c r="G50" s="199"/>
      <c r="H50" s="199"/>
      <c r="I50" s="199"/>
      <c r="J50" s="199"/>
      <c r="K50" s="199"/>
      <c r="L50" s="199"/>
      <c r="M50" s="200"/>
      <c r="N50" s="753"/>
      <c r="O50" s="131"/>
      <c r="P50" s="556"/>
    </row>
    <row r="51" spans="2:16" ht="18">
      <c r="B51" s="752" t="s">
        <v>196</v>
      </c>
      <c r="C51" s="752"/>
      <c r="D51" s="752"/>
      <c r="E51" s="752"/>
      <c r="F51" s="752"/>
      <c r="G51" s="752"/>
      <c r="H51" s="752"/>
      <c r="I51" s="752"/>
      <c r="J51" s="752"/>
      <c r="K51" s="752"/>
      <c r="L51" s="752"/>
      <c r="M51" s="752"/>
      <c r="N51" s="753"/>
      <c r="O51" s="131"/>
      <c r="P51" s="556"/>
    </row>
    <row r="52" spans="2:16" ht="18">
      <c r="B52" s="758" t="s">
        <v>197</v>
      </c>
      <c r="C52" s="758"/>
      <c r="D52" s="758"/>
      <c r="E52" s="758"/>
      <c r="F52" s="758"/>
      <c r="G52" s="758"/>
      <c r="H52" s="758"/>
      <c r="I52" s="758"/>
      <c r="J52" s="758"/>
      <c r="K52" s="758"/>
      <c r="L52" s="758"/>
      <c r="M52" s="758"/>
      <c r="N52" s="753"/>
      <c r="O52" s="131"/>
      <c r="P52" s="556"/>
    </row>
    <row r="53" spans="2:16" ht="18">
      <c r="B53" s="752" t="s">
        <v>198</v>
      </c>
      <c r="C53" s="752"/>
      <c r="D53" s="752"/>
      <c r="E53" s="752"/>
      <c r="F53" s="752"/>
      <c r="G53" s="752"/>
      <c r="H53" s="752"/>
      <c r="I53" s="752"/>
      <c r="J53" s="752"/>
      <c r="K53" s="752"/>
      <c r="L53" s="752"/>
      <c r="M53" s="752"/>
      <c r="N53" s="753"/>
      <c r="O53" s="131"/>
      <c r="P53" s="556"/>
    </row>
    <row r="54" spans="2:16" ht="18">
      <c r="B54" s="752" t="s">
        <v>199</v>
      </c>
      <c r="C54" s="752"/>
      <c r="D54" s="752"/>
      <c r="E54" s="752"/>
      <c r="F54" s="752"/>
      <c r="G54" s="752"/>
      <c r="H54" s="752"/>
      <c r="I54" s="752"/>
      <c r="J54" s="752"/>
      <c r="K54" s="752"/>
      <c r="L54" s="752"/>
      <c r="M54" s="752"/>
      <c r="N54" s="753"/>
      <c r="O54" s="131"/>
      <c r="P54" s="556"/>
    </row>
    <row r="55" spans="2:16" ht="18">
      <c r="B55" s="144"/>
      <c r="M55" s="131"/>
      <c r="N55" s="753"/>
      <c r="O55" s="131"/>
      <c r="P55" s="556"/>
    </row>
    <row r="56" spans="2:16" ht="17.25" customHeight="1">
      <c r="B56" s="745" t="s">
        <v>141</v>
      </c>
      <c r="C56" s="746"/>
      <c r="D56" s="746"/>
      <c r="E56" s="746"/>
      <c r="F56" s="746"/>
      <c r="G56" s="746"/>
      <c r="H56" s="746"/>
      <c r="I56" s="746"/>
      <c r="J56" s="746"/>
      <c r="K56" s="746"/>
      <c r="L56" s="746"/>
      <c r="M56" s="747"/>
      <c r="N56" s="753"/>
      <c r="O56" s="131"/>
      <c r="P56" s="556"/>
    </row>
    <row r="57" spans="2:16" ht="17.25" customHeight="1">
      <c r="B57" s="745" t="s">
        <v>142</v>
      </c>
      <c r="C57" s="746"/>
      <c r="D57" s="746"/>
      <c r="E57" s="746"/>
      <c r="F57" s="746"/>
      <c r="G57" s="746"/>
      <c r="H57" s="746"/>
      <c r="I57" s="746"/>
      <c r="J57" s="746"/>
      <c r="K57" s="746"/>
      <c r="L57" s="746"/>
      <c r="M57" s="747"/>
      <c r="N57" s="753"/>
      <c r="O57" s="131"/>
      <c r="P57" s="556"/>
    </row>
    <row r="58" spans="2:16" ht="17.25" customHeight="1">
      <c r="B58" s="745" t="s">
        <v>143</v>
      </c>
      <c r="C58" s="746"/>
      <c r="D58" s="746"/>
      <c r="E58" s="746"/>
      <c r="F58" s="746"/>
      <c r="G58" s="746"/>
      <c r="H58" s="746"/>
      <c r="I58" s="746"/>
      <c r="J58" s="746"/>
      <c r="K58" s="746"/>
      <c r="L58" s="746"/>
      <c r="M58" s="747"/>
      <c r="N58" s="753"/>
      <c r="O58" s="131"/>
      <c r="P58" s="556"/>
    </row>
    <row r="59" spans="2:16" ht="18">
      <c r="B59" s="745" t="s">
        <v>144</v>
      </c>
      <c r="C59" s="746"/>
      <c r="D59" s="746"/>
      <c r="E59" s="746"/>
      <c r="F59" s="746"/>
      <c r="G59" s="746"/>
      <c r="H59" s="746"/>
      <c r="I59" s="746"/>
      <c r="J59" s="746"/>
      <c r="K59" s="746"/>
      <c r="L59" s="746"/>
      <c r="M59" s="747"/>
      <c r="N59" s="753"/>
      <c r="O59" s="131"/>
      <c r="P59" s="556"/>
    </row>
    <row r="60" spans="2:16" ht="18">
      <c r="B60" s="745" t="s">
        <v>145</v>
      </c>
      <c r="C60" s="746"/>
      <c r="D60" s="746"/>
      <c r="E60" s="746"/>
      <c r="F60" s="746"/>
      <c r="G60" s="746"/>
      <c r="H60" s="746"/>
      <c r="I60" s="746"/>
      <c r="J60" s="746"/>
      <c r="K60" s="746"/>
      <c r="L60" s="746"/>
      <c r="M60" s="747"/>
      <c r="N60" s="753"/>
      <c r="O60" s="131"/>
      <c r="P60" s="556"/>
    </row>
    <row r="61" spans="2:16" ht="18">
      <c r="B61" s="739" t="s">
        <v>146</v>
      </c>
      <c r="C61" s="740"/>
      <c r="D61" s="740"/>
      <c r="E61" s="740"/>
      <c r="F61" s="740"/>
      <c r="G61" s="740"/>
      <c r="H61" s="740"/>
      <c r="I61" s="740"/>
      <c r="J61" s="740"/>
      <c r="K61" s="740"/>
      <c r="L61" s="740"/>
      <c r="M61" s="741"/>
      <c r="N61" s="131"/>
      <c r="O61" s="131"/>
      <c r="P61" s="556"/>
    </row>
    <row r="62" spans="2:16" ht="18">
      <c r="B62" s="742" t="s">
        <v>147</v>
      </c>
      <c r="C62" s="743"/>
      <c r="D62" s="743"/>
      <c r="E62" s="743"/>
      <c r="F62" s="743"/>
      <c r="G62" s="743"/>
      <c r="H62" s="743"/>
      <c r="I62" s="743"/>
      <c r="J62" s="743"/>
      <c r="K62" s="743"/>
      <c r="L62" s="743"/>
      <c r="M62" s="744"/>
      <c r="N62" s="131"/>
      <c r="O62" s="131"/>
      <c r="P62" s="556"/>
    </row>
    <row r="63" spans="2:16" ht="18">
      <c r="B63" s="745" t="s">
        <v>204</v>
      </c>
      <c r="C63" s="746"/>
      <c r="D63" s="746"/>
      <c r="E63" s="746"/>
      <c r="F63" s="746"/>
      <c r="G63" s="746"/>
      <c r="H63" s="746"/>
      <c r="I63" s="746"/>
      <c r="J63" s="746"/>
      <c r="K63" s="746"/>
      <c r="L63" s="746"/>
      <c r="M63" s="747"/>
      <c r="N63" s="131"/>
      <c r="O63" s="131"/>
      <c r="P63" s="557"/>
    </row>
    <row r="64" spans="2:16" ht="18">
      <c r="B64" s="144"/>
      <c r="M64" s="131"/>
      <c r="N64" s="131"/>
      <c r="O64" s="131"/>
      <c r="P64" s="497"/>
    </row>
    <row r="65" spans="1:16" ht="18.600000000000001" thickBot="1">
      <c r="B65" s="144"/>
      <c r="M65" s="131"/>
      <c r="N65" s="131"/>
      <c r="O65" s="131"/>
      <c r="P65" s="497"/>
    </row>
    <row r="66" spans="1:16" ht="20.25" customHeight="1">
      <c r="B66" s="748" t="s">
        <v>148</v>
      </c>
      <c r="C66" s="748" t="s">
        <v>149</v>
      </c>
      <c r="D66" s="748" t="s">
        <v>150</v>
      </c>
      <c r="E66" s="748" t="s">
        <v>151</v>
      </c>
      <c r="F66" s="145" t="s">
        <v>152</v>
      </c>
      <c r="G66" s="165" t="s">
        <v>212</v>
      </c>
      <c r="H66" s="750" t="s">
        <v>211</v>
      </c>
      <c r="I66" s="750" t="s">
        <v>154</v>
      </c>
      <c r="J66" s="750" t="s">
        <v>155</v>
      </c>
      <c r="K66" s="750" t="s">
        <v>187</v>
      </c>
      <c r="L66" s="748" t="s">
        <v>156</v>
      </c>
      <c r="M66" s="748" t="s">
        <v>207</v>
      </c>
      <c r="N66" s="131"/>
      <c r="O66" s="131"/>
      <c r="P66" s="497"/>
    </row>
    <row r="67" spans="1:16" ht="18.600000000000001" thickBot="1">
      <c r="B67" s="749"/>
      <c r="C67" s="749"/>
      <c r="D67" s="749"/>
      <c r="E67" s="749"/>
      <c r="F67" s="146" t="s">
        <v>153</v>
      </c>
      <c r="G67" s="166"/>
      <c r="H67" s="751"/>
      <c r="I67" s="751"/>
      <c r="J67" s="751"/>
      <c r="K67" s="751"/>
      <c r="L67" s="749"/>
      <c r="M67" s="749"/>
      <c r="N67" s="131"/>
      <c r="O67" s="131"/>
      <c r="P67" s="497"/>
    </row>
    <row r="68" spans="1:16" ht="18.600000000000001" thickBot="1">
      <c r="B68" s="147">
        <v>1</v>
      </c>
      <c r="C68" s="148" t="s">
        <v>157</v>
      </c>
      <c r="D68" s="149"/>
      <c r="E68" s="149"/>
      <c r="F68" s="149"/>
      <c r="G68" s="167"/>
      <c r="H68" s="149"/>
      <c r="I68" s="149"/>
      <c r="J68" s="149"/>
      <c r="K68" s="150" t="s">
        <v>157</v>
      </c>
      <c r="L68" s="149"/>
      <c r="M68" s="149"/>
      <c r="N68" s="131"/>
      <c r="O68" s="131"/>
      <c r="P68" s="497"/>
    </row>
    <row r="69" spans="1:16" ht="18.600000000000001" thickBot="1">
      <c r="A69" s="159" t="s">
        <v>29</v>
      </c>
      <c r="B69" s="160">
        <v>2</v>
      </c>
      <c r="C69" s="161" t="s">
        <v>157</v>
      </c>
      <c r="D69" s="162" t="s">
        <v>157</v>
      </c>
      <c r="E69" s="162" t="s">
        <v>157</v>
      </c>
      <c r="F69" s="162" t="s">
        <v>188</v>
      </c>
      <c r="G69" s="167"/>
      <c r="H69" s="149"/>
      <c r="I69" s="149"/>
      <c r="J69" s="162" t="s">
        <v>189</v>
      </c>
      <c r="K69" s="162" t="s">
        <v>157</v>
      </c>
      <c r="L69" s="149"/>
      <c r="M69" s="149"/>
      <c r="N69" s="131" t="s">
        <v>190</v>
      </c>
      <c r="O69" s="131"/>
      <c r="P69" s="497"/>
    </row>
    <row r="70" spans="1:16" ht="18.600000000000001" thickBot="1">
      <c r="A70" s="159" t="s">
        <v>21</v>
      </c>
      <c r="B70" s="160">
        <v>3</v>
      </c>
      <c r="C70" s="161" t="s">
        <v>157</v>
      </c>
      <c r="D70" s="162" t="s">
        <v>157</v>
      </c>
      <c r="E70" s="162" t="s">
        <v>157</v>
      </c>
      <c r="F70" s="162" t="s">
        <v>157</v>
      </c>
      <c r="G70" s="167"/>
      <c r="H70" s="149"/>
      <c r="I70" s="149"/>
      <c r="J70" s="162" t="s">
        <v>157</v>
      </c>
      <c r="K70" s="162" t="s">
        <v>157</v>
      </c>
      <c r="L70" s="162" t="s">
        <v>157</v>
      </c>
      <c r="M70" s="149"/>
      <c r="N70" s="131"/>
      <c r="O70" s="131"/>
      <c r="P70" s="497"/>
    </row>
    <row r="71" spans="1:16" ht="18.600000000000001" thickBot="1">
      <c r="A71" s="159" t="s">
        <v>191</v>
      </c>
      <c r="B71" s="156">
        <v>4</v>
      </c>
      <c r="C71" s="157" t="s">
        <v>157</v>
      </c>
      <c r="D71" s="158" t="s">
        <v>157</v>
      </c>
      <c r="E71" s="158" t="s">
        <v>157</v>
      </c>
      <c r="F71" s="158" t="s">
        <v>157</v>
      </c>
      <c r="G71" s="158" t="s">
        <v>157</v>
      </c>
      <c r="H71" s="158" t="s">
        <v>157</v>
      </c>
      <c r="I71" s="149" t="s">
        <v>209</v>
      </c>
      <c r="J71" s="158" t="s">
        <v>157</v>
      </c>
      <c r="K71" s="158" t="s">
        <v>157</v>
      </c>
      <c r="L71" s="158" t="s">
        <v>157</v>
      </c>
      <c r="M71" s="158" t="s">
        <v>157</v>
      </c>
      <c r="N71" t="s">
        <v>208</v>
      </c>
      <c r="O71" s="131"/>
      <c r="P71" s="497"/>
    </row>
    <row r="72" spans="1:16" ht="18.600000000000001" thickBot="1">
      <c r="A72" s="159"/>
      <c r="B72" s="160">
        <v>5</v>
      </c>
      <c r="C72" s="161" t="s">
        <v>157</v>
      </c>
      <c r="D72" s="162" t="s">
        <v>157</v>
      </c>
      <c r="E72" s="162" t="s">
        <v>157</v>
      </c>
      <c r="F72" s="162" t="s">
        <v>157</v>
      </c>
      <c r="G72" s="162" t="s">
        <v>157</v>
      </c>
      <c r="H72" s="162" t="s">
        <v>157</v>
      </c>
      <c r="I72" s="162" t="s">
        <v>157</v>
      </c>
      <c r="J72" s="162" t="s">
        <v>157</v>
      </c>
      <c r="K72" s="162" t="s">
        <v>157</v>
      </c>
      <c r="L72" s="162" t="s">
        <v>157</v>
      </c>
      <c r="M72" s="162" t="s">
        <v>157</v>
      </c>
      <c r="N72" s="131"/>
      <c r="O72" s="131"/>
      <c r="P72" s="498"/>
    </row>
    <row r="73" spans="1:16" ht="18.600000000000001" thickBot="1">
      <c r="B73" s="147">
        <v>6</v>
      </c>
      <c r="C73" s="148" t="s">
        <v>157</v>
      </c>
      <c r="D73" s="150" t="s">
        <v>157</v>
      </c>
      <c r="E73" s="150" t="s">
        <v>157</v>
      </c>
      <c r="F73" s="150" t="s">
        <v>157</v>
      </c>
      <c r="G73" s="150" t="s">
        <v>157</v>
      </c>
      <c r="H73" s="150" t="s">
        <v>157</v>
      </c>
      <c r="I73" s="150" t="s">
        <v>157</v>
      </c>
      <c r="J73" s="150" t="s">
        <v>157</v>
      </c>
      <c r="K73" s="150" t="s">
        <v>157</v>
      </c>
      <c r="L73" s="150" t="s">
        <v>157</v>
      </c>
      <c r="M73" s="150" t="s">
        <v>157</v>
      </c>
      <c r="N73" s="131"/>
      <c r="O73" s="131"/>
      <c r="P73" s="498"/>
    </row>
    <row r="74" spans="1:16" ht="18.600000000000001" thickBot="1">
      <c r="B74" s="147">
        <v>7</v>
      </c>
      <c r="C74" s="148" t="s">
        <v>157</v>
      </c>
      <c r="D74" s="150" t="s">
        <v>157</v>
      </c>
      <c r="E74" s="150" t="s">
        <v>157</v>
      </c>
      <c r="F74" s="150" t="s">
        <v>157</v>
      </c>
      <c r="G74" s="150" t="s">
        <v>157</v>
      </c>
      <c r="H74" s="150" t="s">
        <v>157</v>
      </c>
      <c r="I74" s="150" t="s">
        <v>157</v>
      </c>
      <c r="J74" s="150" t="s">
        <v>157</v>
      </c>
      <c r="K74" s="150" t="s">
        <v>157</v>
      </c>
      <c r="L74" s="150" t="s">
        <v>157</v>
      </c>
      <c r="M74" s="150" t="s">
        <v>157</v>
      </c>
      <c r="N74" s="131"/>
      <c r="O74" s="131"/>
      <c r="P74" s="498"/>
    </row>
    <row r="75" spans="1:16" ht="15.6">
      <c r="N75" s="131"/>
      <c r="O75" s="131"/>
      <c r="P75" s="498"/>
    </row>
    <row r="76" spans="1:16" ht="15.6">
      <c r="I76" t="s">
        <v>210</v>
      </c>
      <c r="N76" s="131"/>
      <c r="O76" s="131"/>
      <c r="P76" s="498"/>
    </row>
    <row r="77" spans="1:16" ht="15.6">
      <c r="N77" s="131"/>
      <c r="O77" s="131"/>
      <c r="P77" s="498"/>
    </row>
    <row r="78" spans="1:16" ht="15.6">
      <c r="P78" s="498"/>
    </row>
    <row r="79" spans="1:16" ht="15.6">
      <c r="P79" s="498"/>
    </row>
    <row r="80" spans="1:16" ht="15.6">
      <c r="P80" s="498"/>
    </row>
    <row r="81" spans="16:16" ht="15.6">
      <c r="P81" s="498"/>
    </row>
    <row r="82" spans="16:16" ht="15.6">
      <c r="P82" s="498"/>
    </row>
    <row r="83" spans="16:16" ht="15.6">
      <c r="P83" s="498"/>
    </row>
    <row r="84" spans="16:16" ht="15.6">
      <c r="P84" s="498"/>
    </row>
    <row r="85" spans="16:16" ht="15.6">
      <c r="P85" s="498"/>
    </row>
    <row r="86" spans="16:16" ht="15.6">
      <c r="P86" s="498"/>
    </row>
    <row r="87" spans="16:16" ht="15.6">
      <c r="P87" s="498"/>
    </row>
    <row r="88" spans="16:16" ht="15.6">
      <c r="P88" s="498"/>
    </row>
    <row r="89" spans="16:16" ht="15.6">
      <c r="P89" s="498"/>
    </row>
    <row r="90" spans="16:16" ht="15.6">
      <c r="P90" s="498"/>
    </row>
    <row r="91" spans="16:16" ht="15.6">
      <c r="P91" s="498"/>
    </row>
    <row r="92" spans="16:16" ht="15.6">
      <c r="P92" s="498"/>
    </row>
    <row r="93" spans="16:16" ht="15.6">
      <c r="P93" s="498"/>
    </row>
    <row r="94" spans="16:16" ht="15.6">
      <c r="P94" s="498"/>
    </row>
    <row r="95" spans="16:16" ht="15.6">
      <c r="P95" s="498"/>
    </row>
    <row r="96" spans="16:16" ht="15.6">
      <c r="P96" s="498"/>
    </row>
    <row r="97" spans="16:16" ht="15.6">
      <c r="P97" s="498"/>
    </row>
    <row r="98" spans="16:16" ht="15.6">
      <c r="P98" s="498"/>
    </row>
    <row r="99" spans="16:16" ht="15.6">
      <c r="P99" s="498"/>
    </row>
  </sheetData>
  <mergeCells count="40">
    <mergeCell ref="B45:H45"/>
    <mergeCell ref="B47:M47"/>
    <mergeCell ref="B48:M48"/>
    <mergeCell ref="B52:M52"/>
    <mergeCell ref="L32:N44"/>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D29:E29"/>
    <mergeCell ref="M14:M15"/>
    <mergeCell ref="B3:N3"/>
    <mergeCell ref="C8:L8"/>
    <mergeCell ref="C9:L9"/>
    <mergeCell ref="D12:E28"/>
    <mergeCell ref="M13:N13"/>
    <mergeCell ref="B5:N5"/>
    <mergeCell ref="B7:N7"/>
    <mergeCell ref="B6:N6"/>
    <mergeCell ref="M29:N30"/>
    <mergeCell ref="M25:N25"/>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1"/>
  <sheetViews>
    <sheetView showGridLines="0" zoomScale="80" zoomScaleNormal="80" zoomScaleSheetLayoutView="79" workbookViewId="0"/>
  </sheetViews>
  <sheetFormatPr defaultColWidth="9" defaultRowHeight="19.2"/>
  <cols>
    <col min="1" max="1" width="193.44140625" style="437" customWidth="1"/>
    <col min="2" max="2" width="11.21875" style="435" customWidth="1"/>
    <col min="3" max="3" width="27.44140625" style="435" customWidth="1"/>
    <col min="4" max="4" width="17.88671875" style="436" customWidth="1"/>
    <col min="5" max="16384" width="9" style="1"/>
  </cols>
  <sheetData>
    <row r="1" spans="1:4" s="43" customFormat="1" ht="44.25" customHeight="1" thickBot="1">
      <c r="A1" s="265" t="s">
        <v>284</v>
      </c>
      <c r="B1" s="266" t="s">
        <v>0</v>
      </c>
      <c r="C1" s="267" t="s">
        <v>1</v>
      </c>
      <c r="D1" s="434" t="s">
        <v>2</v>
      </c>
    </row>
    <row r="2" spans="1:4" s="43" customFormat="1" ht="44.25" customHeight="1" thickTop="1">
      <c r="A2" s="253" t="s">
        <v>293</v>
      </c>
      <c r="B2" s="503"/>
      <c r="C2" s="760" t="s">
        <v>294</v>
      </c>
      <c r="D2" s="504"/>
    </row>
    <row r="3" spans="1:4" s="43" customFormat="1" ht="120" customHeight="1">
      <c r="A3" s="516" t="s">
        <v>291</v>
      </c>
      <c r="B3" s="549" t="s">
        <v>299</v>
      </c>
      <c r="C3" s="761"/>
      <c r="D3" s="506">
        <v>44884</v>
      </c>
    </row>
    <row r="4" spans="1:4" s="43" customFormat="1" ht="36.6" customHeight="1" thickBot="1">
      <c r="A4" s="254" t="s">
        <v>292</v>
      </c>
      <c r="B4" s="500"/>
      <c r="C4" s="762"/>
      <c r="D4" s="508"/>
    </row>
    <row r="5" spans="1:4" s="43" customFormat="1" ht="37.950000000000003" customHeight="1" thickTop="1">
      <c r="A5" s="502" t="s">
        <v>295</v>
      </c>
      <c r="B5" s="503"/>
      <c r="C5" s="760" t="s">
        <v>297</v>
      </c>
      <c r="D5" s="522"/>
    </row>
    <row r="6" spans="1:4" s="43" customFormat="1" ht="252" customHeight="1">
      <c r="A6" s="505" t="s">
        <v>296</v>
      </c>
      <c r="B6" s="536" t="s">
        <v>298</v>
      </c>
      <c r="C6" s="761"/>
      <c r="D6" s="506">
        <v>44883</v>
      </c>
    </row>
    <row r="7" spans="1:4" s="43" customFormat="1" ht="37.200000000000003" customHeight="1" thickBot="1">
      <c r="A7" s="507" t="s">
        <v>300</v>
      </c>
      <c r="B7" s="500"/>
      <c r="C7" s="762"/>
      <c r="D7" s="508"/>
    </row>
    <row r="8" spans="1:4" s="43" customFormat="1" ht="44.25" customHeight="1" thickTop="1">
      <c r="A8" s="253" t="s">
        <v>301</v>
      </c>
      <c r="B8" s="771" t="s">
        <v>304</v>
      </c>
      <c r="C8" s="766" t="s">
        <v>302</v>
      </c>
      <c r="D8" s="763">
        <v>44884</v>
      </c>
    </row>
    <row r="9" spans="1:4" s="43" customFormat="1" ht="94.8" customHeight="1">
      <c r="A9" s="479" t="s">
        <v>303</v>
      </c>
      <c r="B9" s="772"/>
      <c r="C9" s="767"/>
      <c r="D9" s="764"/>
    </row>
    <row r="10" spans="1:4" s="43" customFormat="1" ht="36.6" customHeight="1" thickBot="1">
      <c r="A10" s="254" t="s">
        <v>305</v>
      </c>
      <c r="B10" s="773"/>
      <c r="C10" s="768"/>
      <c r="D10" s="765"/>
    </row>
    <row r="11" spans="1:4" s="43" customFormat="1" ht="44.25" customHeight="1">
      <c r="A11" s="253" t="s">
        <v>319</v>
      </c>
      <c r="B11" s="771" t="s">
        <v>307</v>
      </c>
      <c r="C11" s="766" t="s">
        <v>318</v>
      </c>
      <c r="D11" s="763">
        <v>44881</v>
      </c>
    </row>
    <row r="12" spans="1:4" s="43" customFormat="1" ht="141.6" customHeight="1" thickBot="1">
      <c r="A12" s="537" t="s">
        <v>320</v>
      </c>
      <c r="B12" s="772"/>
      <c r="C12" s="767"/>
      <c r="D12" s="764"/>
    </row>
    <row r="13" spans="1:4" s="43" customFormat="1" ht="36.6" customHeight="1" thickBot="1">
      <c r="A13" s="538" t="s">
        <v>321</v>
      </c>
      <c r="B13" s="773"/>
      <c r="C13" s="768"/>
      <c r="D13" s="765"/>
    </row>
    <row r="14" spans="1:4" s="43" customFormat="1" ht="46.2" customHeight="1" thickBot="1">
      <c r="A14" s="253" t="s">
        <v>310</v>
      </c>
      <c r="B14" s="246"/>
      <c r="C14" s="766" t="s">
        <v>313</v>
      </c>
      <c r="D14" s="769">
        <v>44883</v>
      </c>
    </row>
    <row r="15" spans="1:4" s="43" customFormat="1" ht="219" customHeight="1" thickBot="1">
      <c r="A15" s="539" t="s">
        <v>311</v>
      </c>
      <c r="B15" s="477" t="s">
        <v>312</v>
      </c>
      <c r="C15" s="767"/>
      <c r="D15" s="770"/>
    </row>
    <row r="16" spans="1:4" s="43" customFormat="1" ht="34.950000000000003" customHeight="1" thickBot="1">
      <c r="A16" s="538" t="s">
        <v>314</v>
      </c>
      <c r="B16" s="248"/>
      <c r="C16" s="768"/>
      <c r="D16" s="770"/>
    </row>
    <row r="17" spans="1:4" s="43" customFormat="1" ht="43.8" customHeight="1" thickTop="1">
      <c r="A17" s="540" t="s">
        <v>315</v>
      </c>
      <c r="B17" s="246"/>
      <c r="C17" s="760" t="s">
        <v>318</v>
      </c>
      <c r="D17" s="763">
        <v>44882</v>
      </c>
    </row>
    <row r="18" spans="1:4" s="43" customFormat="1" ht="191.4" customHeight="1">
      <c r="A18" s="516" t="s">
        <v>316</v>
      </c>
      <c r="B18" s="247" t="s">
        <v>307</v>
      </c>
      <c r="C18" s="761"/>
      <c r="D18" s="764"/>
    </row>
    <row r="19" spans="1:4" s="43" customFormat="1" ht="34.950000000000003" customHeight="1" thickBot="1">
      <c r="A19" s="254" t="s">
        <v>317</v>
      </c>
      <c r="B19" s="248"/>
      <c r="C19" s="762"/>
      <c r="D19" s="765"/>
    </row>
    <row r="20" spans="1:4" s="43" customFormat="1" ht="44.25" customHeight="1" thickTop="1">
      <c r="A20" s="540" t="s">
        <v>322</v>
      </c>
      <c r="B20" s="246"/>
      <c r="C20" s="760" t="s">
        <v>325</v>
      </c>
      <c r="D20" s="763">
        <v>44881</v>
      </c>
    </row>
    <row r="21" spans="1:4" s="43" customFormat="1" ht="248.4" customHeight="1">
      <c r="A21" s="516" t="s">
        <v>323</v>
      </c>
      <c r="B21" s="247" t="s">
        <v>324</v>
      </c>
      <c r="C21" s="761"/>
      <c r="D21" s="764"/>
    </row>
    <row r="22" spans="1:4" s="43" customFormat="1" ht="35.4" customHeight="1" thickBot="1">
      <c r="A22" s="254" t="s">
        <v>326</v>
      </c>
      <c r="B22" s="248"/>
      <c r="C22" s="762"/>
      <c r="D22" s="765"/>
    </row>
    <row r="23" spans="1:4" s="43" customFormat="1" ht="44.25" customHeight="1" thickBot="1">
      <c r="A23" s="253" t="s">
        <v>327</v>
      </c>
      <c r="B23" s="246"/>
      <c r="C23" s="766" t="s">
        <v>330</v>
      </c>
      <c r="D23" s="769">
        <v>44880</v>
      </c>
    </row>
    <row r="24" spans="1:4" s="43" customFormat="1" ht="120.6" customHeight="1" thickBot="1">
      <c r="A24" s="524" t="s">
        <v>328</v>
      </c>
      <c r="B24" s="541" t="s">
        <v>331</v>
      </c>
      <c r="C24" s="767"/>
      <c r="D24" s="770"/>
    </row>
    <row r="25" spans="1:4" s="43" customFormat="1" ht="38.4" customHeight="1" thickBot="1">
      <c r="A25" s="550" t="s">
        <v>329</v>
      </c>
      <c r="B25" s="248"/>
      <c r="C25" s="768"/>
      <c r="D25" s="770"/>
    </row>
    <row r="26" spans="1:4" s="43" customFormat="1" ht="44.25" hidden="1" customHeight="1" thickBot="1">
      <c r="A26" s="469"/>
      <c r="B26" s="774"/>
      <c r="C26" s="766"/>
      <c r="D26" s="769"/>
    </row>
    <row r="27" spans="1:4" s="43" customFormat="1" ht="171.6" hidden="1" customHeight="1" thickBot="1">
      <c r="A27" s="480"/>
      <c r="B27" s="775"/>
      <c r="C27" s="767"/>
      <c r="D27" s="770"/>
    </row>
    <row r="28" spans="1:4" s="43" customFormat="1" ht="46.2" hidden="1" customHeight="1" thickBot="1">
      <c r="A28" s="283"/>
      <c r="B28" s="776"/>
      <c r="C28" s="768"/>
      <c r="D28" s="770"/>
    </row>
    <row r="29" spans="1:4" s="43" customFormat="1" ht="52.2" hidden="1" customHeight="1" thickTop="1" thickBot="1">
      <c r="A29" s="253"/>
      <c r="B29" s="246"/>
      <c r="C29" s="766"/>
      <c r="D29" s="769"/>
    </row>
    <row r="30" spans="1:4" s="43" customFormat="1" ht="299.39999999999998" hidden="1" customHeight="1" thickBot="1">
      <c r="A30" s="479"/>
      <c r="B30" s="247"/>
      <c r="C30" s="767"/>
      <c r="D30" s="770"/>
    </row>
    <row r="31" spans="1:4" s="43" customFormat="1" ht="45" hidden="1" customHeight="1" thickBot="1">
      <c r="A31" s="254"/>
      <c r="B31" s="248"/>
      <c r="C31" s="768"/>
      <c r="D31" s="770"/>
    </row>
    <row r="32" spans="1:4" s="43" customFormat="1" ht="48.6" hidden="1" customHeight="1" thickTop="1">
      <c r="A32" s="452"/>
      <c r="B32" s="779"/>
      <c r="C32" s="766"/>
      <c r="D32" s="788"/>
    </row>
    <row r="33" spans="1:4" s="43" customFormat="1" ht="225" hidden="1" customHeight="1">
      <c r="A33" s="545"/>
      <c r="B33" s="772"/>
      <c r="C33" s="767"/>
      <c r="D33" s="789"/>
    </row>
    <row r="34" spans="1:4" s="43" customFormat="1" ht="43.2" hidden="1" customHeight="1" thickBot="1">
      <c r="A34" s="443"/>
      <c r="B34" s="773"/>
      <c r="C34" s="768"/>
      <c r="D34" s="790"/>
    </row>
    <row r="35" spans="1:4" s="43" customFormat="1" ht="63.6" hidden="1" customHeight="1" thickTop="1" thickBot="1">
      <c r="A35" s="523"/>
      <c r="B35" s="774"/>
      <c r="C35" s="774"/>
      <c r="D35" s="769"/>
    </row>
    <row r="36" spans="1:4" s="43" customFormat="1" ht="244.8" hidden="1" customHeight="1" thickBot="1">
      <c r="A36" s="501"/>
      <c r="B36" s="775"/>
      <c r="C36" s="775"/>
      <c r="D36" s="770"/>
    </row>
    <row r="37" spans="1:4" s="43" customFormat="1" ht="43.2" hidden="1" customHeight="1" thickBot="1">
      <c r="A37" s="478"/>
      <c r="B37" s="776"/>
      <c r="C37" s="776"/>
      <c r="D37" s="770"/>
    </row>
    <row r="38" spans="1:4" s="43" customFormat="1" ht="48.6" hidden="1" customHeight="1" thickTop="1" thickBot="1">
      <c r="A38" s="255"/>
      <c r="B38" s="780"/>
      <c r="C38" s="785"/>
      <c r="D38" s="769"/>
    </row>
    <row r="39" spans="1:4" s="43" customFormat="1" ht="97.2" hidden="1" customHeight="1" thickBot="1">
      <c r="A39" s="777"/>
      <c r="B39" s="781"/>
      <c r="C39" s="786"/>
      <c r="D39" s="770"/>
    </row>
    <row r="40" spans="1:4" s="43" customFormat="1" ht="60.6" hidden="1" customHeight="1" thickBot="1">
      <c r="A40" s="778"/>
      <c r="B40" s="781"/>
      <c r="C40" s="786"/>
      <c r="D40" s="783"/>
    </row>
    <row r="41" spans="1:4" s="43" customFormat="1" ht="40.950000000000003" hidden="1" customHeight="1" thickBot="1">
      <c r="A41" s="470"/>
      <c r="B41" s="782"/>
      <c r="C41" s="787"/>
      <c r="D41" s="784"/>
    </row>
  </sheetData>
  <mergeCells count="31">
    <mergeCell ref="D20:D22"/>
    <mergeCell ref="D17:D19"/>
    <mergeCell ref="D23:D25"/>
    <mergeCell ref="A39:A40"/>
    <mergeCell ref="B32:B34"/>
    <mergeCell ref="C32:C34"/>
    <mergeCell ref="B38:B41"/>
    <mergeCell ref="C17:C19"/>
    <mergeCell ref="C23:C25"/>
    <mergeCell ref="C20:C22"/>
    <mergeCell ref="B26:B28"/>
    <mergeCell ref="B35:B37"/>
    <mergeCell ref="D38:D41"/>
    <mergeCell ref="C38:C41"/>
    <mergeCell ref="D32:D34"/>
    <mergeCell ref="C26:C28"/>
    <mergeCell ref="D26:D28"/>
    <mergeCell ref="C35:C37"/>
    <mergeCell ref="D35:D37"/>
    <mergeCell ref="C29:C31"/>
    <mergeCell ref="D29:D31"/>
    <mergeCell ref="C2:C4"/>
    <mergeCell ref="D8:D10"/>
    <mergeCell ref="C14:C16"/>
    <mergeCell ref="D14:D16"/>
    <mergeCell ref="B11:B13"/>
    <mergeCell ref="C11:C13"/>
    <mergeCell ref="D11:D13"/>
    <mergeCell ref="C5:C7"/>
    <mergeCell ref="B8:B10"/>
    <mergeCell ref="C8:C10"/>
  </mergeCells>
  <phoneticPr fontId="16"/>
  <hyperlinks>
    <hyperlink ref="A4" r:id="rId1" xr:uid="{61B90288-F057-473E-9D7D-F801AC25A605}"/>
    <hyperlink ref="A7" r:id="rId2" xr:uid="{9D92AE34-7C69-4496-BBEF-BF371338DA31}"/>
    <hyperlink ref="A10" r:id="rId3" xr:uid="{16A1B99E-01A1-41DF-966C-85A56B9081CE}"/>
    <hyperlink ref="A13" r:id="rId4" xr:uid="{76A69D51-43F4-4FAA-AA36-27CBFBEC5030}"/>
    <hyperlink ref="A16" r:id="rId5" xr:uid="{78D6C754-A172-4CA6-9958-1C8DCB1D30D3}"/>
    <hyperlink ref="A19" r:id="rId6" xr:uid="{060F90C3-5DBC-4B1B-8382-5A678D3EA7F3}"/>
    <hyperlink ref="A22" r:id="rId7" xr:uid="{22C00AAE-512A-4F65-B0F6-5BC3EB701917}"/>
    <hyperlink ref="A25" r:id="rId8" xr:uid="{F8821730-ADAC-4281-900B-C24B918B2F50}"/>
  </hyperlinks>
  <pageMargins left="0" right="0" top="0.19685039370078741" bottom="0.39370078740157483" header="0" footer="0.19685039370078741"/>
  <pageSetup paperSize="8" scale="28" orientation="portrait" horizontalDpi="300" verticalDpi="300"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44"/>
  <sheetViews>
    <sheetView defaultGridColor="0" view="pageBreakPreview" colorId="56" zoomScale="83" zoomScaleNormal="66" zoomScaleSheetLayoutView="83" workbookViewId="0">
      <selection activeCell="A3" sqref="A3"/>
    </sheetView>
  </sheetViews>
  <sheetFormatPr defaultColWidth="9" defaultRowHeight="19.2"/>
  <cols>
    <col min="1" max="1" width="213.21875" style="466" customWidth="1"/>
    <col min="2" max="2" width="18" style="197" customWidth="1"/>
    <col min="3" max="3" width="20.109375" style="198" customWidth="1"/>
    <col min="4" max="16384" width="9" style="39"/>
  </cols>
  <sheetData>
    <row r="1" spans="1:3" ht="58.95" customHeight="1" thickBot="1">
      <c r="A1" s="38" t="s">
        <v>469</v>
      </c>
      <c r="B1" s="418" t="s">
        <v>24</v>
      </c>
      <c r="C1" s="419" t="s">
        <v>2</v>
      </c>
    </row>
    <row r="2" spans="1:3" ht="48" customHeight="1">
      <c r="A2" s="422" t="s">
        <v>432</v>
      </c>
      <c r="B2" s="246"/>
      <c r="C2" s="471"/>
    </row>
    <row r="3" spans="1:3" ht="279.60000000000002" customHeight="1">
      <c r="A3" s="600" t="s">
        <v>440</v>
      </c>
      <c r="B3" s="477" t="s">
        <v>451</v>
      </c>
      <c r="C3" s="420">
        <v>44883</v>
      </c>
    </row>
    <row r="4" spans="1:3" ht="39.75" customHeight="1" thickBot="1">
      <c r="A4" s="207" t="s">
        <v>421</v>
      </c>
      <c r="B4" s="248"/>
      <c r="C4" s="473"/>
    </row>
    <row r="5" spans="1:3" ht="45.6" customHeight="1">
      <c r="A5" s="422" t="s">
        <v>433</v>
      </c>
      <c r="B5" s="246"/>
      <c r="C5" s="471"/>
    </row>
    <row r="6" spans="1:3" ht="249.6" customHeight="1">
      <c r="A6" s="598" t="s">
        <v>441</v>
      </c>
      <c r="B6" s="247" t="s">
        <v>452</v>
      </c>
      <c r="C6" s="472">
        <v>44883</v>
      </c>
    </row>
    <row r="7" spans="1:3" ht="44.4" customHeight="1" thickBot="1">
      <c r="A7" s="474" t="s">
        <v>422</v>
      </c>
      <c r="B7" s="248"/>
      <c r="C7" s="473"/>
    </row>
    <row r="8" spans="1:3" ht="42" customHeight="1">
      <c r="A8" s="422" t="s">
        <v>453</v>
      </c>
      <c r="B8" s="246"/>
      <c r="C8" s="471"/>
    </row>
    <row r="9" spans="1:3" ht="378.6" customHeight="1" thickBot="1">
      <c r="A9" s="599" t="s">
        <v>442</v>
      </c>
      <c r="B9" s="421" t="s">
        <v>454</v>
      </c>
      <c r="C9" s="472">
        <v>44883</v>
      </c>
    </row>
    <row r="10" spans="1:3" ht="36" customHeight="1" thickBot="1">
      <c r="A10" s="474" t="s">
        <v>423</v>
      </c>
      <c r="B10" s="421"/>
      <c r="C10" s="473"/>
    </row>
    <row r="11" spans="1:3" ht="52.2" customHeight="1">
      <c r="A11" s="175" t="s">
        <v>414</v>
      </c>
      <c r="B11" s="189"/>
      <c r="C11" s="190"/>
    </row>
    <row r="12" spans="1:3" ht="146.4" customHeight="1">
      <c r="A12" s="598" t="s">
        <v>443</v>
      </c>
      <c r="B12" s="512" t="s">
        <v>455</v>
      </c>
      <c r="C12" s="191">
        <v>44882</v>
      </c>
    </row>
    <row r="13" spans="1:3" ht="36" customHeight="1" thickBot="1">
      <c r="A13" s="474" t="s">
        <v>424</v>
      </c>
      <c r="B13" s="192"/>
      <c r="C13" s="193"/>
    </row>
    <row r="14" spans="1:3" ht="50.4" customHeight="1">
      <c r="A14" s="453" t="s">
        <v>434</v>
      </c>
      <c r="B14" s="194"/>
      <c r="C14" s="191"/>
    </row>
    <row r="15" spans="1:3" ht="270.60000000000002" customHeight="1">
      <c r="A15" s="598" t="s">
        <v>444</v>
      </c>
      <c r="B15" s="194" t="s">
        <v>456</v>
      </c>
      <c r="C15" s="191">
        <v>44882</v>
      </c>
    </row>
    <row r="16" spans="1:3" ht="34.200000000000003" customHeight="1" thickBot="1">
      <c r="A16" s="474" t="s">
        <v>425</v>
      </c>
      <c r="B16" s="192"/>
      <c r="C16" s="193"/>
    </row>
    <row r="17" spans="1:3" ht="45" customHeight="1">
      <c r="A17" s="175" t="s">
        <v>435</v>
      </c>
      <c r="B17" s="189"/>
      <c r="C17" s="190"/>
    </row>
    <row r="18" spans="1:3" ht="225" customHeight="1">
      <c r="A18" s="598" t="s">
        <v>445</v>
      </c>
      <c r="B18" s="512"/>
      <c r="C18" s="191">
        <v>44882</v>
      </c>
    </row>
    <row r="19" spans="1:3" ht="34.200000000000003" customHeight="1" thickBot="1">
      <c r="A19" s="474" t="s">
        <v>426</v>
      </c>
      <c r="B19" s="192"/>
      <c r="C19" s="193"/>
    </row>
    <row r="20" spans="1:3" ht="43.2" customHeight="1">
      <c r="A20" s="453" t="s">
        <v>436</v>
      </c>
      <c r="B20" s="194"/>
      <c r="C20" s="191"/>
    </row>
    <row r="21" spans="1:3" ht="168.6" customHeight="1">
      <c r="A21" s="598" t="s">
        <v>450</v>
      </c>
      <c r="B21" s="493" t="s">
        <v>457</v>
      </c>
      <c r="C21" s="191">
        <v>44881</v>
      </c>
    </row>
    <row r="22" spans="1:3" ht="32.4" customHeight="1" thickBot="1">
      <c r="A22" s="474" t="s">
        <v>427</v>
      </c>
      <c r="B22" s="192"/>
      <c r="C22" s="193"/>
    </row>
    <row r="23" spans="1:3" ht="54" customHeight="1">
      <c r="A23" s="175" t="s">
        <v>437</v>
      </c>
      <c r="B23" s="189"/>
      <c r="C23" s="190"/>
    </row>
    <row r="24" spans="1:3" ht="190.8" customHeight="1">
      <c r="A24" s="592" t="s">
        <v>446</v>
      </c>
      <c r="B24" s="481" t="s">
        <v>458</v>
      </c>
      <c r="C24" s="191">
        <v>44881</v>
      </c>
    </row>
    <row r="25" spans="1:3" ht="35.4" customHeight="1" thickBot="1">
      <c r="A25" s="474" t="s">
        <v>428</v>
      </c>
      <c r="B25" s="192"/>
      <c r="C25" s="193" t="s">
        <v>205</v>
      </c>
    </row>
    <row r="26" spans="1:3" ht="48" customHeight="1">
      <c r="A26" s="175" t="s">
        <v>459</v>
      </c>
      <c r="B26" s="189" t="s">
        <v>21</v>
      </c>
      <c r="C26" s="190"/>
    </row>
    <row r="27" spans="1:3" ht="196.8" customHeight="1">
      <c r="A27" s="597" t="s">
        <v>447</v>
      </c>
      <c r="B27" s="794" t="s">
        <v>460</v>
      </c>
      <c r="C27" s="796">
        <v>44880</v>
      </c>
    </row>
    <row r="28" spans="1:3" ht="40.200000000000003" customHeight="1" thickBot="1">
      <c r="A28" s="596" t="s">
        <v>429</v>
      </c>
      <c r="B28" s="795"/>
      <c r="C28" s="797"/>
    </row>
    <row r="29" spans="1:3" s="595" customFormat="1" ht="48.6" customHeight="1">
      <c r="A29" s="453" t="s">
        <v>438</v>
      </c>
      <c r="B29" s="194"/>
      <c r="C29" s="191"/>
    </row>
    <row r="30" spans="1:3" ht="409.6">
      <c r="A30" s="592" t="s">
        <v>448</v>
      </c>
      <c r="B30" s="194" t="s">
        <v>456</v>
      </c>
      <c r="C30" s="191">
        <v>44880</v>
      </c>
    </row>
    <row r="31" spans="1:3" ht="34.200000000000003" customHeight="1" thickBot="1">
      <c r="A31" s="474" t="s">
        <v>430</v>
      </c>
      <c r="B31" s="192"/>
      <c r="C31" s="193" t="s">
        <v>205</v>
      </c>
    </row>
    <row r="32" spans="1:3" ht="48.6" customHeight="1">
      <c r="A32" s="175" t="s">
        <v>439</v>
      </c>
      <c r="B32" s="189"/>
      <c r="C32" s="190"/>
    </row>
    <row r="33" spans="1:3" ht="228.6" customHeight="1">
      <c r="A33" s="592" t="s">
        <v>449</v>
      </c>
      <c r="B33" s="594" t="s">
        <v>461</v>
      </c>
      <c r="C33" s="191">
        <v>44879</v>
      </c>
    </row>
    <row r="34" spans="1:3" ht="48.6" customHeight="1" thickBot="1">
      <c r="A34" s="474" t="s">
        <v>431</v>
      </c>
      <c r="B34" s="192"/>
      <c r="C34" s="193"/>
    </row>
    <row r="35" spans="1:3" ht="48.6" hidden="1" customHeight="1">
      <c r="A35" s="453"/>
      <c r="B35" s="194"/>
      <c r="C35" s="191"/>
    </row>
    <row r="36" spans="1:3" ht="96" hidden="1" customHeight="1">
      <c r="A36" s="592"/>
      <c r="B36" s="593"/>
      <c r="C36" s="191"/>
    </row>
    <row r="37" spans="1:3" ht="48.6" hidden="1" customHeight="1" thickBot="1">
      <c r="A37" s="474"/>
      <c r="B37" s="192"/>
      <c r="C37" s="193"/>
    </row>
    <row r="38" spans="1:3" ht="48.6" hidden="1" customHeight="1">
      <c r="A38" s="175"/>
      <c r="B38" s="189"/>
      <c r="C38" s="190"/>
    </row>
    <row r="39" spans="1:3" ht="48.6" hidden="1" customHeight="1">
      <c r="A39" s="592"/>
      <c r="B39" s="481"/>
      <c r="C39" s="191"/>
    </row>
    <row r="40" spans="1:3" ht="48.6" hidden="1" customHeight="1" thickBot="1">
      <c r="A40" s="474"/>
      <c r="B40" s="192"/>
      <c r="C40" s="193"/>
    </row>
    <row r="41" spans="1:3" ht="48.6" customHeight="1" thickBot="1">
      <c r="A41" s="499"/>
      <c r="B41" s="195"/>
      <c r="C41" s="196"/>
    </row>
    <row r="42" spans="1:3" ht="37.799999999999997" customHeight="1">
      <c r="A42" s="791" t="s">
        <v>28</v>
      </c>
      <c r="B42" s="791"/>
      <c r="C42" s="791"/>
    </row>
    <row r="43" spans="1:3" ht="46.2" customHeight="1">
      <c r="A43" s="792" t="s">
        <v>27</v>
      </c>
      <c r="B43" s="793"/>
      <c r="C43" s="793"/>
    </row>
    <row r="44" spans="1:3">
      <c r="A44" s="466" t="s">
        <v>21</v>
      </c>
    </row>
  </sheetData>
  <mergeCells count="4">
    <mergeCell ref="A42:C42"/>
    <mergeCell ref="A43:C43"/>
    <mergeCell ref="B27:B28"/>
    <mergeCell ref="C27:C28"/>
  </mergeCells>
  <phoneticPr fontId="106"/>
  <hyperlinks>
    <hyperlink ref="A4" r:id="rId1" xr:uid="{E0D5AC1D-31C4-4822-90FB-460325BE8398}"/>
    <hyperlink ref="A7" r:id="rId2" xr:uid="{58A2F773-9381-406F-BB14-CC64F44310F4}"/>
    <hyperlink ref="A10" r:id="rId3" xr:uid="{967D388A-175D-455A-B660-619AE35A0245}"/>
    <hyperlink ref="A13" r:id="rId4" xr:uid="{F5FBEF60-77AA-48B1-B876-A5B8628CF727}"/>
    <hyperlink ref="A16" r:id="rId5" xr:uid="{93DF4FEF-6667-4A94-A81E-9C7B0ECB2846}"/>
    <hyperlink ref="A19" r:id="rId6" xr:uid="{E1240C5C-3C28-43FB-909A-A249CC87F7D4}"/>
    <hyperlink ref="A22" r:id="rId7" xr:uid="{6413C718-0E5D-4674-8C29-425788EABCA3}"/>
    <hyperlink ref="A25" r:id="rId8" xr:uid="{198C90C6-FF66-4F84-915F-D9D670FE8C1D}"/>
    <hyperlink ref="A28" r:id="rId9" xr:uid="{ECFB1876-01A3-4C8A-ADE1-DC3CC363F03B}"/>
    <hyperlink ref="A31" r:id="rId10" xr:uid="{D30DC8FC-80BA-4A2E-9059-FB01C1DC6DCD}"/>
    <hyperlink ref="A34" r:id="rId11" xr:uid="{0F9386E5-1F56-466A-BF35-1384A766371D}"/>
  </hyperlinks>
  <pageMargins left="0.74803149606299213" right="0.74803149606299213" top="0.98425196850393704" bottom="0.98425196850393704" header="0.51181102362204722" footer="0.51181102362204722"/>
  <pageSetup paperSize="9" scale="16" fitToHeight="3" orientation="portrait" r:id="rId12"/>
  <headerFooter alignWithMargins="0"/>
  <rowBreaks count="1" manualBreakCount="1">
    <brk id="4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6" sqref="D16"/>
    </sheetView>
  </sheetViews>
  <sheetFormatPr defaultColWidth="9" defaultRowHeight="13.2"/>
  <cols>
    <col min="1" max="1" width="2.109375" style="1" customWidth="1"/>
    <col min="2" max="2" width="25.77734375" style="108" customWidth="1"/>
    <col min="3" max="3" width="65.33203125" style="1" customWidth="1"/>
    <col min="4" max="4" width="96.33203125" style="1" customWidth="1"/>
    <col min="5" max="5" width="3.88671875" style="1" customWidth="1"/>
    <col min="6" max="16384" width="9" style="1"/>
  </cols>
  <sheetData>
    <row r="1" spans="2:7" ht="18.75" customHeight="1">
      <c r="B1" s="108" t="s">
        <v>113</v>
      </c>
    </row>
    <row r="2" spans="2:7" ht="17.25" customHeight="1" thickBot="1">
      <c r="B2" t="s">
        <v>391</v>
      </c>
      <c r="D2" s="800"/>
      <c r="E2" s="716"/>
    </row>
    <row r="3" spans="2:7" ht="16.5" customHeight="1" thickBot="1">
      <c r="B3" s="109" t="s">
        <v>114</v>
      </c>
      <c r="C3" s="284" t="s">
        <v>115</v>
      </c>
      <c r="D3" s="207" t="s">
        <v>218</v>
      </c>
    </row>
    <row r="4" spans="2:7" ht="17.25" customHeight="1" thickBot="1">
      <c r="B4" s="110" t="s">
        <v>116</v>
      </c>
      <c r="C4" s="143" t="s">
        <v>392</v>
      </c>
      <c r="D4" s="111"/>
    </row>
    <row r="5" spans="2:7" ht="17.25" customHeight="1">
      <c r="B5" s="801" t="s">
        <v>174</v>
      </c>
      <c r="C5" s="804" t="s">
        <v>215</v>
      </c>
      <c r="D5" s="805"/>
    </row>
    <row r="6" spans="2:7" ht="19.2" customHeight="1">
      <c r="B6" s="802"/>
      <c r="C6" s="806" t="s">
        <v>216</v>
      </c>
      <c r="D6" s="807"/>
      <c r="G6" s="233"/>
    </row>
    <row r="7" spans="2:7" ht="19.95" customHeight="1">
      <c r="B7" s="802"/>
      <c r="C7" s="285" t="s">
        <v>217</v>
      </c>
      <c r="D7" s="286"/>
      <c r="G7" s="233"/>
    </row>
    <row r="8" spans="2:7" ht="19.8" customHeight="1" thickBot="1">
      <c r="B8" s="803"/>
      <c r="C8" s="235" t="s">
        <v>219</v>
      </c>
      <c r="D8" s="234"/>
      <c r="G8" s="233"/>
    </row>
    <row r="9" spans="2:7" ht="34.200000000000003" customHeight="1" thickBot="1">
      <c r="B9" s="112" t="s">
        <v>117</v>
      </c>
      <c r="C9" s="808" t="s">
        <v>262</v>
      </c>
      <c r="D9" s="809"/>
    </row>
    <row r="10" spans="2:7" ht="69" customHeight="1" thickBot="1">
      <c r="B10" s="113" t="s">
        <v>118</v>
      </c>
      <c r="C10" s="810" t="s">
        <v>394</v>
      </c>
      <c r="D10" s="811"/>
    </row>
    <row r="11" spans="2:7" ht="57" customHeight="1" thickBot="1">
      <c r="B11" s="114"/>
      <c r="C11" s="115" t="s">
        <v>396</v>
      </c>
      <c r="D11" s="245" t="s">
        <v>395</v>
      </c>
      <c r="F11" s="1" t="s">
        <v>21</v>
      </c>
    </row>
    <row r="12" spans="2:7" ht="42.6" customHeight="1" thickBot="1">
      <c r="B12" s="112" t="s">
        <v>254</v>
      </c>
      <c r="C12" s="117" t="s">
        <v>393</v>
      </c>
      <c r="D12" s="116"/>
    </row>
    <row r="13" spans="2:7" ht="100.8" customHeight="1" thickBot="1">
      <c r="B13" s="118" t="s">
        <v>119</v>
      </c>
      <c r="C13" s="119" t="s">
        <v>397</v>
      </c>
      <c r="D13" s="202" t="s">
        <v>398</v>
      </c>
      <c r="F13" t="s">
        <v>29</v>
      </c>
    </row>
    <row r="14" spans="2:7" ht="79.2" customHeight="1" thickBot="1">
      <c r="B14" s="120" t="s">
        <v>120</v>
      </c>
      <c r="C14" s="798" t="s">
        <v>399</v>
      </c>
      <c r="D14" s="799"/>
    </row>
    <row r="15" spans="2:7" ht="17.25" customHeight="1"/>
    <row r="16" spans="2:7" ht="17.25" customHeight="1">
      <c r="C16" s="548"/>
      <c r="D16" s="1" t="s">
        <v>214</v>
      </c>
    </row>
    <row r="17" spans="2:5">
      <c r="C17" s="1" t="s">
        <v>29</v>
      </c>
    </row>
    <row r="18" spans="2:5">
      <c r="E18" s="1" t="s">
        <v>21</v>
      </c>
    </row>
    <row r="21" spans="2:5">
      <c r="B21" s="108" t="s">
        <v>21</v>
      </c>
    </row>
    <row r="29" spans="2:5">
      <c r="D29" s="1" t="s">
        <v>255</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6"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E26" sqref="AE26"/>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814" t="s">
        <v>3</v>
      </c>
      <c r="B1" s="815"/>
      <c r="C1" s="815"/>
      <c r="D1" s="815"/>
      <c r="E1" s="815"/>
      <c r="F1" s="815"/>
      <c r="G1" s="815"/>
      <c r="H1" s="815"/>
      <c r="I1" s="815"/>
      <c r="J1" s="815"/>
      <c r="K1" s="815"/>
      <c r="L1" s="815"/>
      <c r="M1" s="815"/>
      <c r="N1" s="816"/>
      <c r="P1" s="817" t="s">
        <v>4</v>
      </c>
      <c r="Q1" s="818"/>
      <c r="R1" s="818"/>
      <c r="S1" s="818"/>
      <c r="T1" s="818"/>
      <c r="U1" s="818"/>
      <c r="V1" s="818"/>
      <c r="W1" s="818"/>
      <c r="X1" s="818"/>
      <c r="Y1" s="818"/>
      <c r="Z1" s="818"/>
      <c r="AA1" s="818"/>
      <c r="AB1" s="818"/>
      <c r="AC1" s="819"/>
    </row>
    <row r="2" spans="1:29" ht="18" customHeight="1" thickBot="1">
      <c r="A2" s="820" t="s">
        <v>5</v>
      </c>
      <c r="B2" s="821"/>
      <c r="C2" s="821"/>
      <c r="D2" s="821"/>
      <c r="E2" s="821"/>
      <c r="F2" s="821"/>
      <c r="G2" s="821"/>
      <c r="H2" s="821"/>
      <c r="I2" s="821"/>
      <c r="J2" s="821"/>
      <c r="K2" s="821"/>
      <c r="L2" s="821"/>
      <c r="M2" s="821"/>
      <c r="N2" s="822"/>
      <c r="P2" s="823" t="s">
        <v>6</v>
      </c>
      <c r="Q2" s="821"/>
      <c r="R2" s="821"/>
      <c r="S2" s="821"/>
      <c r="T2" s="821"/>
      <c r="U2" s="821"/>
      <c r="V2" s="821"/>
      <c r="W2" s="821"/>
      <c r="X2" s="821"/>
      <c r="Y2" s="821"/>
      <c r="Z2" s="821"/>
      <c r="AA2" s="821"/>
      <c r="AB2" s="821"/>
      <c r="AC2" s="824"/>
    </row>
    <row r="3" spans="1:29" ht="13.8" thickBot="1">
      <c r="A3" s="6"/>
      <c r="B3" s="214" t="s">
        <v>234</v>
      </c>
      <c r="C3" s="214" t="s">
        <v>7</v>
      </c>
      <c r="D3" s="214" t="s">
        <v>8</v>
      </c>
      <c r="E3" s="214" t="s">
        <v>9</v>
      </c>
      <c r="F3" s="214" t="s">
        <v>10</v>
      </c>
      <c r="G3" s="214" t="s">
        <v>11</v>
      </c>
      <c r="H3" s="214" t="s">
        <v>12</v>
      </c>
      <c r="I3" s="214" t="s">
        <v>13</v>
      </c>
      <c r="J3" s="214" t="s">
        <v>14</v>
      </c>
      <c r="K3" s="214" t="s">
        <v>15</v>
      </c>
      <c r="L3" s="204" t="s">
        <v>16</v>
      </c>
      <c r="M3" s="214" t="s">
        <v>17</v>
      </c>
      <c r="N3" s="7" t="s">
        <v>18</v>
      </c>
      <c r="P3" s="8"/>
      <c r="Q3" s="214" t="s">
        <v>234</v>
      </c>
      <c r="R3" s="214" t="s">
        <v>7</v>
      </c>
      <c r="S3" s="214" t="s">
        <v>8</v>
      </c>
      <c r="T3" s="214" t="s">
        <v>9</v>
      </c>
      <c r="U3" s="214" t="s">
        <v>10</v>
      </c>
      <c r="V3" s="214" t="s">
        <v>11</v>
      </c>
      <c r="W3" s="214" t="s">
        <v>12</v>
      </c>
      <c r="X3" s="214" t="s">
        <v>13</v>
      </c>
      <c r="Y3" s="214" t="s">
        <v>14</v>
      </c>
      <c r="Z3" s="214" t="s">
        <v>15</v>
      </c>
      <c r="AA3" s="204" t="s">
        <v>16</v>
      </c>
      <c r="AB3" s="214" t="s">
        <v>17</v>
      </c>
      <c r="AC3" s="9" t="s">
        <v>19</v>
      </c>
    </row>
    <row r="4" spans="1:29" ht="19.8" thickBot="1">
      <c r="A4" s="371" t="s">
        <v>232</v>
      </c>
      <c r="B4" s="334">
        <f>AVERAGE(B8:B17)</f>
        <v>65.400000000000006</v>
      </c>
      <c r="C4" s="334">
        <f t="shared" ref="C4:M4" si="0">AVERAGE(C7:C17)</f>
        <v>55.545454545454547</v>
      </c>
      <c r="D4" s="334">
        <f t="shared" si="0"/>
        <v>64.454545454545453</v>
      </c>
      <c r="E4" s="334">
        <f t="shared" si="0"/>
        <v>102.45454545454545</v>
      </c>
      <c r="F4" s="334">
        <f t="shared" si="0"/>
        <v>184.81818181818181</v>
      </c>
      <c r="G4" s="334">
        <f t="shared" si="0"/>
        <v>405.27272727272725</v>
      </c>
      <c r="H4" s="334">
        <f t="shared" si="0"/>
        <v>614.90909090909088</v>
      </c>
      <c r="I4" s="334">
        <f t="shared" si="0"/>
        <v>872.90909090909088</v>
      </c>
      <c r="J4" s="334">
        <f t="shared" si="0"/>
        <v>564.72727272727275</v>
      </c>
      <c r="K4" s="334">
        <f t="shared" ref="K4:L4" si="1">AVERAGE(K7:K17)</f>
        <v>362.63636363636363</v>
      </c>
      <c r="L4" s="334">
        <f t="shared" si="1"/>
        <v>198.63636363636363</v>
      </c>
      <c r="M4" s="334">
        <f t="shared" si="0"/>
        <v>131.5</v>
      </c>
      <c r="N4" s="334">
        <f>SUM(B4:M4)</f>
        <v>3623.2636363636366</v>
      </c>
      <c r="O4" s="11"/>
      <c r="P4" s="10" t="str">
        <f>+A4</f>
        <v>12-21年月平均</v>
      </c>
      <c r="Q4" s="334">
        <f t="shared" ref="Q4:AB4" si="2">AVERAGE(Q8:Q17)</f>
        <v>9.6999999999999993</v>
      </c>
      <c r="R4" s="334">
        <f t="shared" si="2"/>
        <v>9.9</v>
      </c>
      <c r="S4" s="334">
        <f t="shared" si="2"/>
        <v>15</v>
      </c>
      <c r="T4" s="334">
        <f t="shared" si="2"/>
        <v>7.5</v>
      </c>
      <c r="U4" s="334">
        <f t="shared" si="2"/>
        <v>10.7</v>
      </c>
      <c r="V4" s="334">
        <f t="shared" si="2"/>
        <v>9.9</v>
      </c>
      <c r="W4" s="334">
        <f t="shared" si="2"/>
        <v>8.9</v>
      </c>
      <c r="X4" s="334">
        <f t="shared" ref="X4:Y4" si="3">AVERAGE(X7:X17)</f>
        <v>11.545454545454545</v>
      </c>
      <c r="Y4" s="334">
        <f t="shared" si="3"/>
        <v>9.9090909090909083</v>
      </c>
      <c r="Z4" s="334">
        <f t="shared" ref="Z4:AA4" si="4">AVERAGE(Z7:Z17)</f>
        <v>19.818181818181817</v>
      </c>
      <c r="AA4" s="334">
        <f t="shared" si="4"/>
        <v>11.636363636363637</v>
      </c>
      <c r="AB4" s="334">
        <f t="shared" si="2"/>
        <v>12.9</v>
      </c>
      <c r="AC4" s="334">
        <f>SUM(Q4:AB4)</f>
        <v>137.40909090909091</v>
      </c>
    </row>
    <row r="5" spans="1:29" ht="13.8" thickBot="1">
      <c r="A5" s="375"/>
      <c r="B5" s="375"/>
      <c r="C5" s="125"/>
      <c r="D5" s="125"/>
      <c r="E5" s="125"/>
      <c r="F5" s="125"/>
      <c r="G5" s="125"/>
      <c r="H5" s="125"/>
      <c r="I5" s="125"/>
      <c r="J5" s="125"/>
      <c r="K5" s="125"/>
      <c r="L5" s="12" t="s">
        <v>20</v>
      </c>
      <c r="M5" s="336"/>
      <c r="N5" s="336"/>
      <c r="O5" s="130"/>
      <c r="P5" s="206"/>
      <c r="Q5" s="206"/>
      <c r="R5" s="125"/>
      <c r="S5" s="125"/>
      <c r="T5" s="125"/>
      <c r="U5" s="125"/>
      <c r="V5" s="125"/>
      <c r="W5" s="125"/>
      <c r="X5" s="125"/>
      <c r="Y5" s="125"/>
      <c r="Z5" s="125"/>
      <c r="AA5" s="12" t="s">
        <v>20</v>
      </c>
      <c r="AB5" s="336"/>
      <c r="AC5" s="336"/>
    </row>
    <row r="6" spans="1:29" ht="13.8" thickBot="1">
      <c r="A6" s="203"/>
      <c r="B6" s="203"/>
      <c r="C6" s="415"/>
      <c r="D6" s="415"/>
      <c r="E6" s="415"/>
      <c r="F6" s="415"/>
      <c r="G6" s="415"/>
      <c r="H6" s="415"/>
      <c r="I6" s="415"/>
      <c r="J6" s="415"/>
      <c r="K6" s="415"/>
      <c r="L6" s="272">
        <v>40</v>
      </c>
      <c r="M6" s="335"/>
      <c r="N6" s="336"/>
      <c r="O6" s="11"/>
      <c r="P6" s="206"/>
      <c r="Q6" s="206"/>
      <c r="R6" s="415"/>
      <c r="S6" s="415"/>
      <c r="T6" s="415"/>
      <c r="U6" s="415"/>
      <c r="V6" s="415"/>
      <c r="W6" s="415"/>
      <c r="X6" s="415"/>
      <c r="Y6" s="415"/>
      <c r="Z6" s="415"/>
      <c r="AA6" s="272">
        <v>0</v>
      </c>
      <c r="AB6" s="125"/>
      <c r="AC6" s="336"/>
    </row>
    <row r="7" spans="1:29" ht="18" customHeight="1" thickBot="1">
      <c r="A7" s="376" t="s">
        <v>233</v>
      </c>
      <c r="B7" s="401">
        <v>81</v>
      </c>
      <c r="C7" s="402">
        <v>39</v>
      </c>
      <c r="D7" s="402">
        <v>72</v>
      </c>
      <c r="E7" s="525">
        <v>89</v>
      </c>
      <c r="F7" s="525">
        <v>258</v>
      </c>
      <c r="G7" s="525">
        <v>416</v>
      </c>
      <c r="H7" s="525">
        <v>554</v>
      </c>
      <c r="I7" s="525">
        <v>543</v>
      </c>
      <c r="J7" s="525">
        <v>578</v>
      </c>
      <c r="K7" s="525">
        <v>325</v>
      </c>
      <c r="L7" s="525">
        <v>77</v>
      </c>
      <c r="M7" s="335"/>
      <c r="N7" s="205">
        <f t="shared" ref="N7:N18" si="5">SUM(B7:M7)</f>
        <v>3032</v>
      </c>
      <c r="O7" s="135" t="s">
        <v>21</v>
      </c>
      <c r="P7" s="376" t="s">
        <v>233</v>
      </c>
      <c r="Q7" s="401">
        <v>0</v>
      </c>
      <c r="R7" s="402">
        <v>5</v>
      </c>
      <c r="S7" s="402">
        <v>4</v>
      </c>
      <c r="T7" s="402">
        <v>1</v>
      </c>
      <c r="U7" s="402">
        <v>1</v>
      </c>
      <c r="V7" s="402">
        <v>1</v>
      </c>
      <c r="W7" s="402">
        <v>1</v>
      </c>
      <c r="X7" s="402">
        <v>1</v>
      </c>
      <c r="Y7" s="401">
        <v>0</v>
      </c>
      <c r="Z7" s="401">
        <v>0</v>
      </c>
      <c r="AA7" s="401">
        <v>0</v>
      </c>
      <c r="AB7" s="335"/>
      <c r="AC7" s="205">
        <f t="shared" ref="AC7:AC18" si="6">SUM(Q7:AB7)</f>
        <v>14</v>
      </c>
    </row>
    <row r="8" spans="1:29" ht="18" customHeight="1" thickBot="1">
      <c r="A8" s="376" t="s">
        <v>202</v>
      </c>
      <c r="B8" s="399">
        <v>81</v>
      </c>
      <c r="C8" s="399">
        <v>48</v>
      </c>
      <c r="D8" s="400">
        <v>71</v>
      </c>
      <c r="E8" s="399">
        <v>128</v>
      </c>
      <c r="F8" s="399">
        <v>171</v>
      </c>
      <c r="G8" s="399">
        <v>350</v>
      </c>
      <c r="H8" s="399">
        <v>569</v>
      </c>
      <c r="I8" s="399">
        <v>553</v>
      </c>
      <c r="J8" s="399">
        <v>458</v>
      </c>
      <c r="K8" s="399">
        <v>306</v>
      </c>
      <c r="L8" s="399">
        <v>220</v>
      </c>
      <c r="M8" s="400">
        <v>229</v>
      </c>
      <c r="N8" s="393">
        <f t="shared" si="5"/>
        <v>3184</v>
      </c>
      <c r="O8" s="374"/>
      <c r="P8" s="377" t="s">
        <v>201</v>
      </c>
      <c r="Q8" s="403">
        <v>1</v>
      </c>
      <c r="R8" s="403">
        <v>2</v>
      </c>
      <c r="S8" s="403">
        <v>1</v>
      </c>
      <c r="T8" s="403">
        <v>0</v>
      </c>
      <c r="U8" s="403">
        <v>0</v>
      </c>
      <c r="V8" s="403">
        <v>0</v>
      </c>
      <c r="W8" s="403">
        <v>1</v>
      </c>
      <c r="X8" s="403">
        <v>1</v>
      </c>
      <c r="Y8" s="403">
        <v>0</v>
      </c>
      <c r="Z8" s="403">
        <v>1</v>
      </c>
      <c r="AA8" s="403">
        <v>0</v>
      </c>
      <c r="AB8" s="403">
        <v>0</v>
      </c>
      <c r="AC8" s="404">
        <f t="shared" si="6"/>
        <v>7</v>
      </c>
    </row>
    <row r="9" spans="1:29" ht="18" customHeight="1" thickBot="1">
      <c r="A9" s="377" t="s">
        <v>136</v>
      </c>
      <c r="B9" s="268">
        <v>112</v>
      </c>
      <c r="C9" s="268">
        <v>85</v>
      </c>
      <c r="D9" s="268">
        <v>60</v>
      </c>
      <c r="E9" s="268">
        <v>97</v>
      </c>
      <c r="F9" s="268">
        <v>95</v>
      </c>
      <c r="G9" s="268">
        <v>305</v>
      </c>
      <c r="H9" s="268">
        <v>544</v>
      </c>
      <c r="I9" s="268">
        <v>449</v>
      </c>
      <c r="J9" s="268">
        <v>475</v>
      </c>
      <c r="K9" s="268">
        <v>505</v>
      </c>
      <c r="L9" s="268">
        <v>219</v>
      </c>
      <c r="M9" s="269">
        <v>98</v>
      </c>
      <c r="N9" s="392">
        <f t="shared" si="5"/>
        <v>3044</v>
      </c>
      <c r="O9" s="135"/>
      <c r="P9" s="377" t="s">
        <v>136</v>
      </c>
      <c r="Q9" s="337">
        <v>16</v>
      </c>
      <c r="R9" s="337">
        <v>1</v>
      </c>
      <c r="S9" s="337">
        <v>19</v>
      </c>
      <c r="T9" s="335">
        <v>3</v>
      </c>
      <c r="U9" s="335">
        <v>13</v>
      </c>
      <c r="V9" s="335">
        <v>1</v>
      </c>
      <c r="W9" s="335">
        <v>2</v>
      </c>
      <c r="X9" s="335">
        <v>2</v>
      </c>
      <c r="Y9" s="335">
        <v>0</v>
      </c>
      <c r="Z9" s="335">
        <v>24</v>
      </c>
      <c r="AA9" s="335">
        <v>4</v>
      </c>
      <c r="AB9" s="335">
        <v>1</v>
      </c>
      <c r="AC9" s="391">
        <f t="shared" si="6"/>
        <v>86</v>
      </c>
    </row>
    <row r="10" spans="1:29" ht="18" customHeight="1" thickBot="1">
      <c r="A10" s="378" t="s">
        <v>30</v>
      </c>
      <c r="B10" s="338">
        <v>84</v>
      </c>
      <c r="C10" s="338">
        <v>100</v>
      </c>
      <c r="D10" s="339">
        <v>77</v>
      </c>
      <c r="E10" s="339">
        <v>80</v>
      </c>
      <c r="F10" s="177">
        <v>236</v>
      </c>
      <c r="G10" s="177">
        <v>438</v>
      </c>
      <c r="H10" s="178">
        <v>631</v>
      </c>
      <c r="I10" s="177">
        <v>752</v>
      </c>
      <c r="J10" s="176">
        <v>523</v>
      </c>
      <c r="K10" s="177">
        <v>427</v>
      </c>
      <c r="L10" s="176">
        <v>253</v>
      </c>
      <c r="M10" s="340">
        <v>136</v>
      </c>
      <c r="N10" s="381">
        <f t="shared" si="5"/>
        <v>3737</v>
      </c>
      <c r="O10" s="135"/>
      <c r="P10" s="379" t="s">
        <v>22</v>
      </c>
      <c r="Q10" s="341">
        <v>7</v>
      </c>
      <c r="R10" s="341">
        <v>7</v>
      </c>
      <c r="S10" s="342">
        <v>13</v>
      </c>
      <c r="T10" s="342">
        <v>3</v>
      </c>
      <c r="U10" s="342">
        <v>8</v>
      </c>
      <c r="V10" s="342">
        <v>11</v>
      </c>
      <c r="W10" s="341">
        <v>5</v>
      </c>
      <c r="X10" s="342">
        <v>11</v>
      </c>
      <c r="Y10" s="342">
        <v>9</v>
      </c>
      <c r="Z10" s="342">
        <v>9</v>
      </c>
      <c r="AA10" s="343">
        <v>20</v>
      </c>
      <c r="AB10" s="343">
        <v>35</v>
      </c>
      <c r="AC10" s="389">
        <f t="shared" si="6"/>
        <v>138</v>
      </c>
    </row>
    <row r="11" spans="1:29" ht="18" customHeight="1" thickBot="1">
      <c r="A11" s="378" t="s">
        <v>31</v>
      </c>
      <c r="B11" s="342">
        <v>41</v>
      </c>
      <c r="C11" s="342">
        <v>44</v>
      </c>
      <c r="D11" s="342">
        <v>67</v>
      </c>
      <c r="E11" s="342">
        <v>103</v>
      </c>
      <c r="F11" s="344">
        <v>311</v>
      </c>
      <c r="G11" s="342">
        <v>415</v>
      </c>
      <c r="H11" s="342">
        <v>539</v>
      </c>
      <c r="I11" s="344">
        <v>1165</v>
      </c>
      <c r="J11" s="342">
        <v>534</v>
      </c>
      <c r="K11" s="342">
        <v>297</v>
      </c>
      <c r="L11" s="341">
        <v>205</v>
      </c>
      <c r="M11" s="345">
        <v>92</v>
      </c>
      <c r="N11" s="382">
        <f t="shared" si="5"/>
        <v>3813</v>
      </c>
      <c r="O11" s="135"/>
      <c r="P11" s="378" t="s">
        <v>31</v>
      </c>
      <c r="Q11" s="342">
        <v>9</v>
      </c>
      <c r="R11" s="342">
        <v>22</v>
      </c>
      <c r="S11" s="341">
        <v>18</v>
      </c>
      <c r="T11" s="342">
        <v>9</v>
      </c>
      <c r="U11" s="346">
        <v>21</v>
      </c>
      <c r="V11" s="342">
        <v>14</v>
      </c>
      <c r="W11" s="342">
        <v>6</v>
      </c>
      <c r="X11" s="342">
        <v>13</v>
      </c>
      <c r="Y11" s="342">
        <v>7</v>
      </c>
      <c r="Z11" s="347">
        <v>81</v>
      </c>
      <c r="AA11" s="346">
        <v>31</v>
      </c>
      <c r="AB11" s="347">
        <v>37</v>
      </c>
      <c r="AC11" s="390">
        <f t="shared" si="6"/>
        <v>268</v>
      </c>
    </row>
    <row r="12" spans="1:29" ht="18" customHeight="1" thickBot="1">
      <c r="A12" s="378" t="s">
        <v>32</v>
      </c>
      <c r="B12" s="342">
        <v>57</v>
      </c>
      <c r="C12" s="341">
        <v>35</v>
      </c>
      <c r="D12" s="342">
        <v>95</v>
      </c>
      <c r="E12" s="341">
        <v>112</v>
      </c>
      <c r="F12" s="342">
        <v>131</v>
      </c>
      <c r="G12" s="15">
        <v>340</v>
      </c>
      <c r="H12" s="15">
        <v>483</v>
      </c>
      <c r="I12" s="16">
        <v>1339</v>
      </c>
      <c r="J12" s="15">
        <v>614</v>
      </c>
      <c r="K12" s="15">
        <v>349</v>
      </c>
      <c r="L12" s="15">
        <v>236</v>
      </c>
      <c r="M12" s="348">
        <v>68</v>
      </c>
      <c r="N12" s="381">
        <f t="shared" si="5"/>
        <v>3859</v>
      </c>
      <c r="O12" s="135"/>
      <c r="P12" s="378" t="s">
        <v>32</v>
      </c>
      <c r="Q12" s="342">
        <v>19</v>
      </c>
      <c r="R12" s="342">
        <v>12</v>
      </c>
      <c r="S12" s="342">
        <v>8</v>
      </c>
      <c r="T12" s="341">
        <v>12</v>
      </c>
      <c r="U12" s="342">
        <v>7</v>
      </c>
      <c r="V12" s="342">
        <v>15</v>
      </c>
      <c r="W12" s="15">
        <v>16</v>
      </c>
      <c r="X12" s="348">
        <v>12</v>
      </c>
      <c r="Y12" s="341">
        <v>16</v>
      </c>
      <c r="Z12" s="342">
        <v>6</v>
      </c>
      <c r="AA12" s="341">
        <v>12</v>
      </c>
      <c r="AB12" s="341">
        <v>6</v>
      </c>
      <c r="AC12" s="389">
        <f t="shared" si="6"/>
        <v>141</v>
      </c>
    </row>
    <row r="13" spans="1:29" ht="18" customHeight="1" thickBot="1">
      <c r="A13" s="378" t="s">
        <v>33</v>
      </c>
      <c r="B13" s="349">
        <v>68</v>
      </c>
      <c r="C13" s="342">
        <v>42</v>
      </c>
      <c r="D13" s="342">
        <v>44</v>
      </c>
      <c r="E13" s="341">
        <v>75</v>
      </c>
      <c r="F13" s="341">
        <v>135</v>
      </c>
      <c r="G13" s="341">
        <v>448</v>
      </c>
      <c r="H13" s="342">
        <v>507</v>
      </c>
      <c r="I13" s="342">
        <v>808</v>
      </c>
      <c r="J13" s="346">
        <v>795</v>
      </c>
      <c r="K13" s="341">
        <v>313</v>
      </c>
      <c r="L13" s="341">
        <v>246</v>
      </c>
      <c r="M13" s="341">
        <v>143</v>
      </c>
      <c r="N13" s="381">
        <f t="shared" si="5"/>
        <v>3624</v>
      </c>
      <c r="O13" s="135"/>
      <c r="P13" s="378" t="s">
        <v>33</v>
      </c>
      <c r="Q13" s="351">
        <v>9</v>
      </c>
      <c r="R13" s="342">
        <v>16</v>
      </c>
      <c r="S13" s="342">
        <v>12</v>
      </c>
      <c r="T13" s="341">
        <v>6</v>
      </c>
      <c r="U13" s="352">
        <v>7</v>
      </c>
      <c r="V13" s="352">
        <v>14</v>
      </c>
      <c r="W13" s="342">
        <v>9</v>
      </c>
      <c r="X13" s="342">
        <v>14</v>
      </c>
      <c r="Y13" s="342">
        <v>9</v>
      </c>
      <c r="Z13" s="342">
        <v>9</v>
      </c>
      <c r="AA13" s="352">
        <v>8</v>
      </c>
      <c r="AB13" s="352">
        <v>7</v>
      </c>
      <c r="AC13" s="389">
        <f t="shared" si="6"/>
        <v>120</v>
      </c>
    </row>
    <row r="14" spans="1:29" ht="18" customHeight="1" thickBot="1">
      <c r="A14" s="14" t="s">
        <v>34</v>
      </c>
      <c r="B14" s="353">
        <v>71</v>
      </c>
      <c r="C14" s="353">
        <v>97</v>
      </c>
      <c r="D14" s="353">
        <v>61</v>
      </c>
      <c r="E14" s="354">
        <v>105</v>
      </c>
      <c r="F14" s="354">
        <v>198</v>
      </c>
      <c r="G14" s="354">
        <v>442</v>
      </c>
      <c r="H14" s="355">
        <v>790</v>
      </c>
      <c r="I14" s="17">
        <v>674</v>
      </c>
      <c r="J14" s="17">
        <v>594</v>
      </c>
      <c r="K14" s="354">
        <v>275</v>
      </c>
      <c r="L14" s="354">
        <v>133</v>
      </c>
      <c r="M14" s="354">
        <v>108</v>
      </c>
      <c r="N14" s="381">
        <f t="shared" si="5"/>
        <v>3548</v>
      </c>
      <c r="O14" s="11"/>
      <c r="P14" s="380" t="s">
        <v>34</v>
      </c>
      <c r="Q14" s="353">
        <v>7</v>
      </c>
      <c r="R14" s="353">
        <v>13</v>
      </c>
      <c r="S14" s="353">
        <v>11</v>
      </c>
      <c r="T14" s="354">
        <v>11</v>
      </c>
      <c r="U14" s="354">
        <v>12</v>
      </c>
      <c r="V14" s="354">
        <v>15</v>
      </c>
      <c r="W14" s="354">
        <v>20</v>
      </c>
      <c r="X14" s="354">
        <v>15</v>
      </c>
      <c r="Y14" s="354">
        <v>15</v>
      </c>
      <c r="Z14" s="354">
        <v>20</v>
      </c>
      <c r="AA14" s="354">
        <v>9</v>
      </c>
      <c r="AB14" s="354">
        <v>7</v>
      </c>
      <c r="AC14" s="388">
        <f t="shared" si="6"/>
        <v>155</v>
      </c>
    </row>
    <row r="15" spans="1:29" ht="13.8" hidden="1" thickBot="1">
      <c r="A15" s="19" t="s">
        <v>35</v>
      </c>
      <c r="B15" s="351">
        <v>38</v>
      </c>
      <c r="C15" s="354">
        <v>19</v>
      </c>
      <c r="D15" s="354">
        <v>38</v>
      </c>
      <c r="E15" s="354">
        <v>203</v>
      </c>
      <c r="F15" s="354">
        <v>146</v>
      </c>
      <c r="G15" s="354">
        <v>439</v>
      </c>
      <c r="H15" s="355">
        <v>964</v>
      </c>
      <c r="I15" s="355">
        <v>1154</v>
      </c>
      <c r="J15" s="354">
        <v>423</v>
      </c>
      <c r="K15" s="354">
        <v>388</v>
      </c>
      <c r="L15" s="354">
        <v>176</v>
      </c>
      <c r="M15" s="354">
        <v>143</v>
      </c>
      <c r="N15" s="356">
        <f t="shared" si="5"/>
        <v>4131</v>
      </c>
      <c r="O15" s="11"/>
      <c r="P15" s="18" t="s">
        <v>35</v>
      </c>
      <c r="Q15" s="354">
        <v>7</v>
      </c>
      <c r="R15" s="354">
        <v>7</v>
      </c>
      <c r="S15" s="354">
        <v>8</v>
      </c>
      <c r="T15" s="354">
        <v>12</v>
      </c>
      <c r="U15" s="354">
        <v>9</v>
      </c>
      <c r="V15" s="354">
        <v>6</v>
      </c>
      <c r="W15" s="354">
        <v>11</v>
      </c>
      <c r="X15" s="354">
        <v>8</v>
      </c>
      <c r="Y15" s="354">
        <v>16</v>
      </c>
      <c r="Z15" s="354">
        <v>40</v>
      </c>
      <c r="AA15" s="354">
        <v>17</v>
      </c>
      <c r="AB15" s="354">
        <v>16</v>
      </c>
      <c r="AC15" s="354">
        <f t="shared" si="6"/>
        <v>157</v>
      </c>
    </row>
    <row r="16" spans="1:29" ht="13.8" hidden="1" thickBot="1">
      <c r="A16" s="357" t="s">
        <v>36</v>
      </c>
      <c r="B16" s="17">
        <v>49</v>
      </c>
      <c r="C16" s="17">
        <v>63</v>
      </c>
      <c r="D16" s="17">
        <v>50</v>
      </c>
      <c r="E16" s="17">
        <v>71</v>
      </c>
      <c r="F16" s="17">
        <v>144</v>
      </c>
      <c r="G16" s="17">
        <v>374</v>
      </c>
      <c r="H16" s="132">
        <v>729</v>
      </c>
      <c r="I16" s="132">
        <v>1097</v>
      </c>
      <c r="J16" s="132">
        <v>650</v>
      </c>
      <c r="K16" s="17">
        <v>397</v>
      </c>
      <c r="L16" s="17">
        <v>192</v>
      </c>
      <c r="M16" s="17">
        <v>217</v>
      </c>
      <c r="N16" s="356">
        <f t="shared" si="5"/>
        <v>4033</v>
      </c>
      <c r="O16" s="11"/>
      <c r="P16" s="20" t="s">
        <v>36</v>
      </c>
      <c r="Q16" s="17">
        <v>10</v>
      </c>
      <c r="R16" s="17">
        <v>6</v>
      </c>
      <c r="S16" s="17">
        <v>14</v>
      </c>
      <c r="T16" s="17">
        <v>10</v>
      </c>
      <c r="U16" s="17">
        <v>10</v>
      </c>
      <c r="V16" s="17">
        <v>19</v>
      </c>
      <c r="W16" s="17">
        <v>11</v>
      </c>
      <c r="X16" s="17">
        <v>20</v>
      </c>
      <c r="Y16" s="17">
        <v>15</v>
      </c>
      <c r="Z16" s="17">
        <v>8</v>
      </c>
      <c r="AA16" s="17">
        <v>11</v>
      </c>
      <c r="AB16" s="17">
        <v>8</v>
      </c>
      <c r="AC16" s="354">
        <f t="shared" si="6"/>
        <v>142</v>
      </c>
    </row>
    <row r="17" spans="1:30" ht="13.8" hidden="1" thickBot="1">
      <c r="A17" s="19" t="s">
        <v>37</v>
      </c>
      <c r="B17" s="17">
        <v>53</v>
      </c>
      <c r="C17" s="17">
        <v>39</v>
      </c>
      <c r="D17" s="17">
        <v>74</v>
      </c>
      <c r="E17" s="17">
        <v>64</v>
      </c>
      <c r="F17" s="17">
        <v>208</v>
      </c>
      <c r="G17" s="17">
        <v>491</v>
      </c>
      <c r="H17" s="17">
        <v>454</v>
      </c>
      <c r="I17" s="132">
        <v>1068</v>
      </c>
      <c r="J17" s="17">
        <v>568</v>
      </c>
      <c r="K17" s="17">
        <v>407</v>
      </c>
      <c r="L17" s="17">
        <v>228</v>
      </c>
      <c r="M17" s="17">
        <v>81</v>
      </c>
      <c r="N17" s="350">
        <f t="shared" si="5"/>
        <v>3735</v>
      </c>
      <c r="O17" s="11"/>
      <c r="P17" s="18" t="s">
        <v>37</v>
      </c>
      <c r="Q17" s="17">
        <v>12</v>
      </c>
      <c r="R17" s="17">
        <v>13</v>
      </c>
      <c r="S17" s="17">
        <v>46</v>
      </c>
      <c r="T17" s="17">
        <v>9</v>
      </c>
      <c r="U17" s="17">
        <v>20</v>
      </c>
      <c r="V17" s="17">
        <v>4</v>
      </c>
      <c r="W17" s="17">
        <v>8</v>
      </c>
      <c r="X17" s="17">
        <v>30</v>
      </c>
      <c r="Y17" s="17">
        <v>22</v>
      </c>
      <c r="Z17" s="17">
        <v>20</v>
      </c>
      <c r="AA17" s="17">
        <v>16</v>
      </c>
      <c r="AB17" s="17">
        <v>12</v>
      </c>
      <c r="AC17" s="358">
        <f t="shared" si="6"/>
        <v>212</v>
      </c>
    </row>
    <row r="18" spans="1:30" ht="13.8" hidden="1" thickBot="1">
      <c r="A18" s="19" t="s">
        <v>23</v>
      </c>
      <c r="B18" s="133">
        <v>67</v>
      </c>
      <c r="C18" s="133">
        <v>62</v>
      </c>
      <c r="D18" s="133">
        <v>57</v>
      </c>
      <c r="E18" s="133">
        <v>77</v>
      </c>
      <c r="F18" s="133">
        <v>473</v>
      </c>
      <c r="G18" s="133">
        <v>468</v>
      </c>
      <c r="H18" s="134">
        <v>659</v>
      </c>
      <c r="I18" s="133">
        <v>851</v>
      </c>
      <c r="J18" s="133">
        <v>542</v>
      </c>
      <c r="K18" s="133">
        <v>270</v>
      </c>
      <c r="L18" s="133">
        <v>208</v>
      </c>
      <c r="M18" s="133">
        <v>174</v>
      </c>
      <c r="N18" s="359">
        <f t="shared" si="5"/>
        <v>3908</v>
      </c>
      <c r="O18" s="11" t="s">
        <v>29</v>
      </c>
      <c r="P18" s="20" t="s">
        <v>23</v>
      </c>
      <c r="Q18" s="17">
        <v>6</v>
      </c>
      <c r="R18" s="17">
        <v>25</v>
      </c>
      <c r="S18" s="17">
        <v>29</v>
      </c>
      <c r="T18" s="17">
        <v>4</v>
      </c>
      <c r="U18" s="17">
        <v>17</v>
      </c>
      <c r="V18" s="17">
        <v>19</v>
      </c>
      <c r="W18" s="17">
        <v>14</v>
      </c>
      <c r="X18" s="17">
        <v>37</v>
      </c>
      <c r="Y18" s="21">
        <v>76</v>
      </c>
      <c r="Z18" s="17">
        <v>34</v>
      </c>
      <c r="AA18" s="17">
        <v>17</v>
      </c>
      <c r="AB18" s="17">
        <v>18</v>
      </c>
      <c r="AC18" s="358">
        <f t="shared" si="6"/>
        <v>296</v>
      </c>
    </row>
    <row r="19" spans="1:30">
      <c r="A19" s="22"/>
      <c r="B19" s="360"/>
      <c r="C19" s="360"/>
      <c r="D19" s="360"/>
      <c r="E19" s="360"/>
      <c r="F19" s="360"/>
      <c r="G19" s="360"/>
      <c r="H19" s="360"/>
      <c r="I19" s="360"/>
      <c r="J19" s="360"/>
      <c r="K19" s="360"/>
      <c r="L19" s="360"/>
      <c r="M19" s="360"/>
      <c r="N19" s="23"/>
      <c r="O19" s="11"/>
      <c r="P19" s="24"/>
      <c r="Q19" s="361"/>
      <c r="R19" s="361"/>
      <c r="S19" s="361"/>
      <c r="T19" s="361"/>
      <c r="U19" s="361"/>
      <c r="V19" s="361"/>
      <c r="W19" s="361"/>
      <c r="X19" s="361"/>
      <c r="Y19" s="361"/>
      <c r="Z19" s="361"/>
      <c r="AA19" s="361"/>
      <c r="AB19" s="361"/>
      <c r="AC19" s="360"/>
    </row>
    <row r="20" spans="1:30" ht="13.5" customHeight="1">
      <c r="A20" s="825" t="s">
        <v>333</v>
      </c>
      <c r="B20" s="826"/>
      <c r="C20" s="826"/>
      <c r="D20" s="826"/>
      <c r="E20" s="826"/>
      <c r="F20" s="826"/>
      <c r="G20" s="826"/>
      <c r="H20" s="826"/>
      <c r="I20" s="826"/>
      <c r="J20" s="826"/>
      <c r="K20" s="826"/>
      <c r="L20" s="826"/>
      <c r="M20" s="826"/>
      <c r="N20" s="827"/>
      <c r="O20" s="11"/>
      <c r="P20" s="825" t="str">
        <f>+A20</f>
        <v>※2022年 第45週（11/7～11/13） 現在</v>
      </c>
      <c r="Q20" s="826"/>
      <c r="R20" s="826"/>
      <c r="S20" s="826"/>
      <c r="T20" s="826"/>
      <c r="U20" s="826"/>
      <c r="V20" s="826"/>
      <c r="W20" s="826"/>
      <c r="X20" s="826"/>
      <c r="Y20" s="826"/>
      <c r="Z20" s="826"/>
      <c r="AA20" s="826"/>
      <c r="AB20" s="826"/>
      <c r="AC20" s="827"/>
    </row>
    <row r="21" spans="1:30" ht="13.8" thickBot="1">
      <c r="A21" s="552" t="s">
        <v>275</v>
      </c>
      <c r="B21" s="11"/>
      <c r="C21" s="11"/>
      <c r="D21" s="11"/>
      <c r="E21" s="11"/>
      <c r="F21" s="11"/>
      <c r="G21" s="11" t="s">
        <v>21</v>
      </c>
      <c r="H21" s="11"/>
      <c r="I21" s="11"/>
      <c r="J21" s="11"/>
      <c r="K21" s="11"/>
      <c r="L21" s="11"/>
      <c r="M21" s="11"/>
      <c r="N21" s="26"/>
      <c r="O21" s="11"/>
      <c r="P21" s="553" t="s">
        <v>274</v>
      </c>
      <c r="Q21" s="11"/>
      <c r="R21" s="11"/>
      <c r="S21" s="11"/>
      <c r="T21" s="11"/>
      <c r="U21" s="11"/>
      <c r="V21" s="11"/>
      <c r="W21" s="11"/>
      <c r="X21" s="11"/>
      <c r="Y21" s="11"/>
      <c r="Z21" s="11"/>
      <c r="AA21" s="11"/>
      <c r="AB21" s="11"/>
      <c r="AC21" s="28"/>
    </row>
    <row r="22" spans="1:30" ht="17.25" customHeight="1" thickBot="1">
      <c r="A22" s="25"/>
      <c r="B22" s="362" t="s">
        <v>225</v>
      </c>
      <c r="C22" s="11"/>
      <c r="D22" s="542" t="s">
        <v>334</v>
      </c>
      <c r="E22" s="29"/>
      <c r="F22" s="11"/>
      <c r="G22" s="11" t="s">
        <v>21</v>
      </c>
      <c r="H22" s="11"/>
      <c r="I22" s="11"/>
      <c r="J22" s="11"/>
      <c r="K22" s="11"/>
      <c r="L22" s="11"/>
      <c r="M22" s="11"/>
      <c r="N22" s="26"/>
      <c r="O22" s="135" t="s">
        <v>21</v>
      </c>
      <c r="P22" s="228"/>
      <c r="Q22" s="363" t="s">
        <v>226</v>
      </c>
      <c r="R22" s="812" t="s">
        <v>250</v>
      </c>
      <c r="S22" s="813"/>
      <c r="T22" s="517" t="s">
        <v>263</v>
      </c>
      <c r="U22" s="517"/>
      <c r="V22" s="11"/>
      <c r="W22" s="11"/>
      <c r="X22" s="11"/>
      <c r="Y22" s="11"/>
      <c r="Z22" s="11"/>
      <c r="AA22" s="11"/>
      <c r="AB22" s="11"/>
      <c r="AC22" s="28"/>
    </row>
    <row r="23" spans="1:30" ht="15" customHeight="1">
      <c r="A23" s="25"/>
      <c r="B23" s="11"/>
      <c r="C23" s="11"/>
      <c r="D23" s="11" t="s">
        <v>29</v>
      </c>
      <c r="E23" s="11"/>
      <c r="F23" s="11"/>
      <c r="G23" s="11"/>
      <c r="H23" s="11"/>
      <c r="I23" s="11"/>
      <c r="J23" s="11"/>
      <c r="K23" s="11"/>
      <c r="L23" s="11"/>
      <c r="M23" s="11"/>
      <c r="N23" s="26"/>
      <c r="O23" s="135" t="s">
        <v>21</v>
      </c>
      <c r="P23" s="227"/>
      <c r="Q23" s="11"/>
      <c r="R23" s="11"/>
      <c r="S23" s="11"/>
      <c r="T23" s="11"/>
      <c r="U23" s="11"/>
      <c r="V23" s="11"/>
      <c r="W23" s="11"/>
      <c r="X23" s="11"/>
      <c r="Y23" s="11"/>
      <c r="Z23" s="11"/>
      <c r="AA23" s="11"/>
      <c r="AB23" s="11"/>
      <c r="AC23" s="28"/>
    </row>
    <row r="24" spans="1:30" ht="9" customHeight="1">
      <c r="A24" s="25"/>
      <c r="B24" s="11"/>
      <c r="C24" s="11"/>
      <c r="D24" s="11"/>
      <c r="E24" s="11"/>
      <c r="F24" s="11"/>
      <c r="G24" s="11"/>
      <c r="H24" s="11"/>
      <c r="I24" s="11"/>
      <c r="J24" s="11"/>
      <c r="K24" s="11"/>
      <c r="L24" s="11"/>
      <c r="M24" s="11"/>
      <c r="N24" s="26"/>
      <c r="O24" s="135" t="s">
        <v>21</v>
      </c>
      <c r="P24" s="27"/>
      <c r="Q24" s="11"/>
      <c r="R24" s="11"/>
      <c r="S24" s="11"/>
      <c r="T24" s="11"/>
      <c r="U24" s="11"/>
      <c r="V24" s="11"/>
      <c r="W24" s="11"/>
      <c r="X24" s="11"/>
      <c r="Y24" s="11"/>
      <c r="Z24" s="11"/>
      <c r="AA24" s="11"/>
      <c r="AB24" s="11"/>
      <c r="AC24" s="28"/>
    </row>
    <row r="25" spans="1:30">
      <c r="A25" s="25"/>
      <c r="B25" s="11"/>
      <c r="C25" s="11"/>
      <c r="D25" s="11"/>
      <c r="E25" s="11"/>
      <c r="F25" s="11"/>
      <c r="G25" s="11"/>
      <c r="H25" s="11"/>
      <c r="I25" s="11"/>
      <c r="J25" s="11"/>
      <c r="K25" s="11"/>
      <c r="L25" s="11"/>
      <c r="M25" s="11"/>
      <c r="N25" s="26"/>
      <c r="O25" s="11" t="s">
        <v>21</v>
      </c>
      <c r="P25" s="13"/>
      <c r="AC25" s="30"/>
    </row>
    <row r="26" spans="1:30">
      <c r="A26" s="25"/>
      <c r="B26" s="11"/>
      <c r="C26" s="11"/>
      <c r="D26" s="11"/>
      <c r="E26" s="11"/>
      <c r="F26" s="11"/>
      <c r="G26" s="11"/>
      <c r="H26" s="11"/>
      <c r="I26" s="11"/>
      <c r="J26" s="11"/>
      <c r="K26" s="11"/>
      <c r="L26" s="11"/>
      <c r="M26" s="11"/>
      <c r="N26" s="26"/>
      <c r="O26" s="11" t="s">
        <v>21</v>
      </c>
      <c r="P26" s="13"/>
      <c r="AC26" s="30"/>
    </row>
    <row r="27" spans="1:30">
      <c r="A27" s="25"/>
      <c r="B27" s="11"/>
      <c r="C27" s="11"/>
      <c r="D27" s="11"/>
      <c r="E27" s="11"/>
      <c r="F27" s="11"/>
      <c r="G27" s="11"/>
      <c r="H27" s="11"/>
      <c r="I27" s="11"/>
      <c r="J27" s="11"/>
      <c r="K27" s="11"/>
      <c r="L27" s="11"/>
      <c r="M27" s="11"/>
      <c r="N27" s="26"/>
      <c r="O27" s="11" t="s">
        <v>21</v>
      </c>
      <c r="P27" s="13"/>
      <c r="AC27" s="30"/>
      <c r="AD27" s="270"/>
    </row>
    <row r="28" spans="1:30">
      <c r="A28" s="25"/>
      <c r="B28" s="11"/>
      <c r="C28" s="11"/>
      <c r="D28" s="11"/>
      <c r="E28" s="11"/>
      <c r="F28" s="11"/>
      <c r="G28" s="11"/>
      <c r="H28" s="11"/>
      <c r="I28" s="11"/>
      <c r="J28" s="11"/>
      <c r="K28" s="11"/>
      <c r="L28" s="11"/>
      <c r="M28" s="11"/>
      <c r="N28" s="26"/>
      <c r="O28" s="11"/>
      <c r="P28" s="13"/>
      <c r="AC28" s="30"/>
    </row>
    <row r="29" spans="1:30">
      <c r="A29" s="25"/>
      <c r="B29" s="11"/>
      <c r="C29" s="11"/>
      <c r="D29" s="11"/>
      <c r="E29" s="11"/>
      <c r="F29" s="11"/>
      <c r="G29" s="11"/>
      <c r="H29" s="11"/>
      <c r="I29" s="11"/>
      <c r="J29" s="11"/>
      <c r="K29" s="11"/>
      <c r="L29" s="11"/>
      <c r="M29" s="11"/>
      <c r="N29" s="26"/>
      <c r="O29" s="11"/>
      <c r="P29" s="13"/>
      <c r="AC29" s="30"/>
    </row>
    <row r="30" spans="1:30" ht="13.8" thickBot="1">
      <c r="A30" s="31"/>
      <c r="B30" s="32"/>
      <c r="C30" s="32"/>
      <c r="D30" s="32"/>
      <c r="E30" s="32"/>
      <c r="F30" s="32"/>
      <c r="G30" s="32"/>
      <c r="H30" s="32"/>
      <c r="I30" s="32"/>
      <c r="J30" s="32"/>
      <c r="K30" s="32"/>
      <c r="L30" s="32"/>
      <c r="M30" s="32"/>
      <c r="N30" s="33"/>
      <c r="O30" s="11"/>
      <c r="P30" s="34"/>
      <c r="Q30" s="35"/>
      <c r="R30" s="35"/>
      <c r="S30" s="35"/>
      <c r="T30" s="35"/>
      <c r="U30" s="35"/>
      <c r="V30" s="35"/>
      <c r="W30" s="35"/>
      <c r="X30" s="35"/>
      <c r="Y30" s="35"/>
      <c r="Z30" s="35"/>
      <c r="AA30" s="35"/>
      <c r="AB30" s="35"/>
      <c r="AC30" s="36"/>
    </row>
    <row r="31" spans="1:30">
      <c r="A31" s="37"/>
      <c r="C31" s="11"/>
      <c r="D31" s="11"/>
      <c r="E31" s="11"/>
      <c r="F31" s="11"/>
      <c r="G31" s="11"/>
      <c r="H31" s="11"/>
      <c r="I31" s="11"/>
      <c r="J31" s="11"/>
      <c r="K31" s="11"/>
      <c r="L31" s="11"/>
      <c r="M31" s="11"/>
      <c r="N31" s="11"/>
      <c r="O31" s="11"/>
    </row>
    <row r="32" spans="1:30">
      <c r="O32" s="11"/>
    </row>
    <row r="33" spans="1:29">
      <c r="K33" s="364"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69" t="s">
        <v>227</v>
      </c>
      <c r="R37" s="169"/>
      <c r="S37" s="169"/>
      <c r="T37" s="169"/>
      <c r="U37" s="169"/>
      <c r="V37" s="169"/>
      <c r="W37" s="169"/>
      <c r="X37" s="169"/>
    </row>
    <row r="38" spans="1:29">
      <c r="Q38" s="169" t="s">
        <v>228</v>
      </c>
      <c r="R38" s="169"/>
      <c r="S38" s="169"/>
      <c r="T38" s="169"/>
      <c r="U38" s="169"/>
      <c r="V38" s="169"/>
      <c r="W38" s="169"/>
      <c r="X38" s="169"/>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45　ノロウイルス関連情報 </vt:lpstr>
      <vt:lpstr>45  衛生訓話</vt:lpstr>
      <vt:lpstr>45　新型コロナウイルス情報</vt:lpstr>
      <vt:lpstr>45　食中毒記事等 </vt:lpstr>
      <vt:lpstr>45　海外情報</vt:lpstr>
      <vt:lpstr>44　感染症情報</vt:lpstr>
      <vt:lpstr>45　感染症統計</vt:lpstr>
      <vt:lpstr>45 食品回収</vt:lpstr>
      <vt:lpstr>45　食品表示</vt:lpstr>
      <vt:lpstr>45残留農薬　等 </vt:lpstr>
      <vt:lpstr>'44　感染症情報'!Print_Area</vt:lpstr>
      <vt:lpstr>'45  衛生訓話'!Print_Area</vt:lpstr>
      <vt:lpstr>'45　ノロウイルス関連情報 '!Print_Area</vt:lpstr>
      <vt:lpstr>'45　海外情報'!Print_Area</vt:lpstr>
      <vt:lpstr>'45　感染症統計'!Print_Area</vt:lpstr>
      <vt:lpstr>'45　食中毒記事等 '!Print_Area</vt:lpstr>
      <vt:lpstr>'45 食品回収'!Print_Area</vt:lpstr>
      <vt:lpstr>'45　食品表示'!Print_Area</vt:lpstr>
      <vt:lpstr>'45残留農薬　等 '!Print_Area</vt:lpstr>
      <vt:lpstr>スポンサー公告!Print_Area</vt:lpstr>
      <vt:lpstr>'45　食中毒記事等 '!Print_Titles</vt:lpstr>
      <vt:lpstr>'45残留農薬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2022-11-20T02:46:35Z</dcterms:modified>
</cp:coreProperties>
</file>