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codeName="ThisWorkbook"/>
  <xr:revisionPtr revIDLastSave="0" documentId="13_ncr:1_{3DC1508C-10D8-4BAD-BB5D-B6685D14ABD7}" xr6:coauthVersionLast="47" xr6:coauthVersionMax="47" xr10:uidLastSave="{00000000-0000-0000-0000-000000000000}"/>
  <bookViews>
    <workbookView xWindow="-108" yWindow="-108" windowWidth="23256" windowHeight="12456" firstSheet="1" activeTab="3" xr2:uid="{00000000-000D-0000-FFFF-FFFF00000000}"/>
  </bookViews>
  <sheets>
    <sheet name="ヘッドライン" sheetId="78" state="hidden" r:id="rId1"/>
    <sheet name="スポンサー公告" sheetId="115" r:id="rId2"/>
    <sheet name="44　ノロウイルス関連情報 " sheetId="101" r:id="rId3"/>
    <sheet name="44  衛生訓話" sheetId="121" r:id="rId4"/>
    <sheet name="44　新型コロナウイルス情報" sheetId="82" r:id="rId5"/>
    <sheet name="44　食中毒記事等 " sheetId="29" r:id="rId6"/>
    <sheet name="44　海外情報" sheetId="31" r:id="rId7"/>
    <sheet name="43　感染症情報" sheetId="103" r:id="rId8"/>
    <sheet name="44　感染症統計" sheetId="106" r:id="rId9"/>
    <sheet name="44 食品回収" sheetId="60" r:id="rId10"/>
    <sheet name="44　食品表示" sheetId="34" r:id="rId11"/>
    <sheet name="44残留農薬　等 " sheetId="35" r:id="rId12"/>
  </sheets>
  <externalReferences>
    <externalReference r:id="rId13"/>
  </externalReferences>
  <definedNames>
    <definedName name="_xlnm._FilterDatabase" localSheetId="2" hidden="1">'44　ノロウイルス関連情報 '!$A$22:$G$75</definedName>
    <definedName name="_xlnm._FilterDatabase" localSheetId="5" hidden="1">'44　食中毒記事等 '!$A$1:$D$1</definedName>
    <definedName name="_xlnm._FilterDatabase" localSheetId="11" hidden="1">'44残留農薬　等 '!$A$1:$C$1</definedName>
    <definedName name="_xlnm.Print_Area" localSheetId="7">'43　感染症情報'!$A$1:$E$21</definedName>
    <definedName name="_xlnm.Print_Area" localSheetId="3">'44  衛生訓話'!$A$1:$M$23</definedName>
    <definedName name="_xlnm.Print_Area" localSheetId="2">'44　ノロウイルス関連情報 '!$A$1:$N$84</definedName>
    <definedName name="_xlnm.Print_Area" localSheetId="6">'44　海外情報'!$A$1:$C$34</definedName>
    <definedName name="_xlnm.Print_Area" localSheetId="8">'44　感染症統計'!$A$1:$AC$36</definedName>
    <definedName name="_xlnm.Print_Area" localSheetId="5">'44　食中毒記事等 '!$A$1:$D$6</definedName>
    <definedName name="_xlnm.Print_Area" localSheetId="9">'44 食品回収'!$A$1:$E$33</definedName>
    <definedName name="_xlnm.Print_Area" localSheetId="10">'44　食品表示'!$A$1:$N$18</definedName>
    <definedName name="_xlnm.Print_Area" localSheetId="11">'44残留農薬　等 '!$A$1:$A$18</definedName>
    <definedName name="_xlnm.Print_Area" localSheetId="1">スポンサー公告!$A$1:$U$30</definedName>
    <definedName name="_xlnm.Print_Titles" localSheetId="5">'44　食中毒記事等 '!$1:$1</definedName>
    <definedName name="_xlnm.Print_Titles" localSheetId="11">'44残留農薬　等 '!$1:$1</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16" i="78"/>
  <c r="B15" i="78"/>
  <c r="F10" i="78"/>
  <c r="D10" i="78"/>
  <c r="B10" i="78"/>
  <c r="L4" i="106" l="1"/>
  <c r="AA4" i="106"/>
  <c r="B25" i="101"/>
  <c r="B26" i="101"/>
  <c r="B27" i="101"/>
  <c r="B28" i="101"/>
  <c r="B29" i="101"/>
  <c r="B30" i="101"/>
  <c r="B31" i="101"/>
  <c r="B32" i="101"/>
  <c r="B33" i="101"/>
  <c r="B34" i="101"/>
  <c r="B35" i="101"/>
  <c r="B36" i="101"/>
  <c r="B37" i="101"/>
  <c r="B38"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8" i="101"/>
  <c r="B69" i="101"/>
  <c r="B70" i="101"/>
  <c r="B13" i="78" l="1"/>
  <c r="P11" i="82" l="1"/>
  <c r="Z4" i="106"/>
  <c r="K4" i="106"/>
  <c r="B9" i="78" l="1"/>
  <c r="I14" i="82" l="1"/>
  <c r="C13" i="78"/>
  <c r="B11" i="78"/>
  <c r="I18" i="82"/>
  <c r="I15" i="82"/>
  <c r="I16" i="82"/>
  <c r="I17" i="82"/>
  <c r="I19" i="82"/>
  <c r="I20" i="82"/>
  <c r="I21" i="82"/>
  <c r="I22" i="82"/>
  <c r="I23" i="82"/>
  <c r="Y4" i="106"/>
  <c r="X4" i="106"/>
  <c r="C14" i="78" l="1"/>
  <c r="B14" i="78"/>
  <c r="M71" i="101" l="1"/>
  <c r="N71" i="101"/>
  <c r="G74" i="101" l="1"/>
  <c r="G24" i="101"/>
  <c r="B24" i="101" s="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G23" i="101"/>
  <c r="B23" i="101" s="1"/>
  <c r="B12" i="78" l="1"/>
  <c r="L30" i="82" l="1"/>
  <c r="K28" i="82"/>
  <c r="K29" i="82"/>
  <c r="K30" i="82"/>
  <c r="I30" i="82"/>
  <c r="L27" i="82"/>
  <c r="B4" i="106" l="1"/>
  <c r="C4" i="106"/>
  <c r="D4" i="106"/>
  <c r="E4" i="106"/>
  <c r="F4" i="106"/>
  <c r="G4" i="106"/>
  <c r="H4" i="106"/>
  <c r="I4" i="106"/>
  <c r="J4" i="106"/>
  <c r="M4" i="106"/>
  <c r="P4" i="106"/>
  <c r="Q4" i="106"/>
  <c r="AC4" i="106" s="1"/>
  <c r="R4" i="106"/>
  <c r="S4" i="106"/>
  <c r="T4" i="106"/>
  <c r="U4" i="106"/>
  <c r="V4" i="106"/>
  <c r="W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G75" i="101" l="1"/>
  <c r="F75" i="101" s="1"/>
  <c r="G73" i="101"/>
  <c r="I74" i="101" l="1"/>
  <c r="I73" i="10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<sst xmlns="http://schemas.openxmlformats.org/spreadsheetml/2006/main" count="658" uniqueCount="450">
  <si>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</si>
  <si>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</si>
  <si>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</si>
  <si>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</si>
  <si>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</si>
  <si>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</si>
  <si>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</si>
  <si>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</si>
  <si>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</si>
  <si>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</si>
  <si>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</si>
  <si>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</si>
  <si>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</si>
  <si>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</si>
  <si>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</si>
  <si>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</si>
  <si>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</si>
  <si>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</si>
  <si>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</si>
  <si>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</si>
  <si>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</si>
  <si>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</si>
  <si>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</si>
  <si>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</si>
  <si>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</si>
  <si>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</si>
  <si>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</si>
  <si>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</si>
  <si>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</si>
  <si>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</si>
  <si>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</si>
  <si>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</si>
  <si>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</si>
  <si>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</si>
  <si>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</si>
  <si>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</si>
  <si>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</si>
  <si>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</si>
  <si>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</si>
  <si>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</si>
  <si>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</si>
  <si>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</si>
  <si>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</si>
  <si>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</si>
  <si>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</si>
  <si>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</si>
  <si>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</si>
  <si>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</si>
  <si>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</si>
  <si>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</si>
  <si>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</si>
  <si>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</si>
  <si>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</si>
  <si>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</si>
  <si>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</si>
  <si>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</si>
  <si>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</si>
  <si>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</si>
  <si>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</si>
  <si>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</si>
  <si>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</si>
  <si>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</si>
  <si>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</si>
  <si>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</si>
  <si>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</si>
  <si>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</si>
  <si>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</si>
  <si>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</si>
  <si>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</si>
  <si>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</si>
  <si>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</si>
  <si>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</si>
  <si>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</si>
  <si>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</si>
  <si>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</si>
  <si>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</si>
  <si>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</si>
  <si>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</si>
  <si>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</si>
  <si>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</si>
  <si>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</si>
  <si>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</si>
  <si>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</si>
  <si>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</si>
  <si>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</si>
  <si>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</si>
  <si>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</si>
  <si>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</si>
  <si>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</si>
  <si>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</si>
  <si>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</si>
  <si>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</si>
  <si>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</si>
  <si>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</si>
  <si>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</si>
  <si>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</si>
  <si>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</si>
  <si>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</si>
  <si>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</si>
  <si>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</si>
  <si>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</si>
  <si>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</si>
  <si>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</si>
  <si>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</si>
  <si>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</si>
  <si>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</si>
  <si>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</si>
  <si>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</si>
  <si>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</si>
  <si>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</si>
  <si>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</si>
  <si>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</si>
  <si>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</si>
  <si>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</si>
  <si>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</si>
  <si>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</si>
  <si>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</si>
  <si>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</si>
  <si>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</si>
  <si>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</si>
  <si>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</si>
  <si>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</si>
  <si>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</si>
  <si>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</si>
  <si>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</si>
  <si>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</si>
  <si>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</si>
  <si>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</si>
  <si>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</si>
  <si>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</si>
  <si>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</si>
  <si>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</si>
  <si>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</si>
  <si>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</si>
  <si>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</si>
  <si>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</si>
  <si>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</si>
  <si>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</si>
  <si>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</si>
  <si>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</si>
  <si>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</si>
  <si>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</si>
  <si>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</si>
  <si>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</si>
  <si>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</si>
  <si>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</si>
  <si>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</si>
  <si>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</si>
  <si>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</si>
  <si>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</si>
  <si>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</si>
  <si>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</si>
  <si>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</si>
  <si>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</si>
  <si>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</si>
  <si>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</si>
  <si>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</si>
  <si>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</si>
  <si>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</si>
  <si>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</si>
  <si>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</si>
  <si>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</si>
  <si>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</si>
  <si>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</si>
  <si>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</si>
  <si>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</si>
  <si>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</si>
  <si>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</si>
  <si>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</si>
  <si>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</si>
  <si>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</si>
  <si>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</si>
  <si>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</si>
  <si>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</si>
  <si>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</si>
  <si>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</si>
  <si>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</si>
  <si>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</si>
  <si>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</si>
  <si>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</si>
  <si>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</si>
  <si>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</si>
  <si>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</si>
  <si>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</si>
  <si>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</si>
  <si>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</si>
  <si>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</si>
  <si>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</si>
  <si>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</si>
  <si>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</si>
  <si>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</si>
  <si>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</si>
  <si>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</si>
  <si>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</si>
  <si>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</si>
  <si>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</si>
  <si>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</si>
  <si>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</si>
  <si>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</si>
  <si>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</si>
  <si>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</si>
  <si>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</si>
  <si>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</si>
  <si>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</si>
  <si>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</si>
  <si>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</si>
  <si>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</si>
  <si>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</si>
  <si>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</si>
  <si>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</si>
  <si>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</si>
  <si>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</si>
  <si>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</si>
  <si>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</si>
  <si>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</si>
  <si>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</si>
  <si>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</si>
  <si>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</si>
  <si>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</si>
  <si>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</si>
  <si>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</si>
  <si>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</si>
  <si>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</si>
  <si>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</si>
  <si>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</si>
  <si>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</si>
  <si>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</si>
  <si>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</si>
  <si>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</si>
  <si>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</si>
  <si>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</si>
  <si>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</si>
  <si>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</si>
  <si>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</si>
  <si>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</si>
  <si>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</si>
  <si>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</si>
  <si>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</si>
  <si>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</si>
  <si>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</si>
  <si>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</si>
  <si>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</si>
  <si>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</si>
  <si>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</si>
  <si>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</si>
  <si>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</si>
  <si>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</si>
  <si>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</si>
  <si>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</si>
  <si>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</si>
  <si>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</si>
  <si>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</si>
  <si>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</si>
  <si>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</si>
  <si>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</si>
  <si>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</si>
  <si>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</si>
  <si>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</si>
  <si>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</si>
  <si>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</si>
  <si>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</si>
  <si>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</si>
  <si>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</si>
  <si>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</si>
  <si>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</si>
  <si>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腸チフス1例 感染地域：国内・国外不明
パラチフス1例 感染地域：インド</t>
    <phoneticPr fontId="106"/>
  </si>
  <si>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</si>
  <si>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</si>
  <si>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</si>
  <si>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回収</t>
  </si>
  <si>
    <t>回収＆返金/交換</t>
  </si>
  <si>
    <t>回収＆返金</t>
  </si>
  <si>
    <t>毎週　　ひとつ　　覚えていきましょう</t>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</si>
  <si>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</si>
  <si>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</si>
  <si>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</si>
  <si>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サミット</t>
  </si>
  <si>
    <t>皆様  週刊情報2022-41を配信いたします</t>
    <phoneticPr fontId="5"/>
  </si>
  <si>
    <t>回収＆交換</t>
  </si>
  <si>
    <t>ユーロベリタスジャパンの食品分析</t>
    <rPh sb="12" eb="16">
      <t>ショクヒンブンセキ</t>
    </rPh>
    <phoneticPr fontId="33"/>
  </si>
  <si>
    <t>イオンリテール</t>
  </si>
  <si>
    <t>阪急阪神百貨店</t>
  </si>
  <si>
    <t>ベルク</t>
  </si>
  <si>
    <t>この中学校では前日の１０月２７日まで、銚子市の「絶景の宿 犬吠埼ホテル」に宿泊し、生徒らはホテル内のレストランで食事をしていて、県が施設を調査したところ、当時、調理を担当した、従業員７人のうち、４人からノロウイルスが検出されたということです。</t>
    <phoneticPr fontId="106"/>
  </si>
  <si>
    <t>千葉テレビ放送</t>
    <phoneticPr fontId="106"/>
  </si>
  <si>
    <t>↓　職場の先輩は以下のことを理解して　わかり易く　指導しましょう　↓</t>
    <phoneticPr fontId="5"/>
  </si>
  <si>
    <t>*発行予定は2022年11月7日（月）です。</t>
  </si>
  <si>
    <t>*発行予定は2022年11月7日（月）です。</t>
    <phoneticPr fontId="106"/>
  </si>
  <si>
    <t>2022/43週</t>
    <phoneticPr fontId="5"/>
  </si>
  <si>
    <t>2022/44週</t>
    <phoneticPr fontId="106"/>
  </si>
  <si>
    <t xml:space="preserve"> GⅡ　43週　0例</t>
    <rPh sb="6" eb="7">
      <t>シュウ</t>
    </rPh>
    <phoneticPr fontId="5"/>
  </si>
  <si>
    <t xml:space="preserve"> GⅡ　44週　0例</t>
    <rPh sb="9" eb="10">
      <t>レイ</t>
    </rPh>
    <phoneticPr fontId="5"/>
  </si>
  <si>
    <t>今週のニュース（Noroｖｉｒｕｓ）　(11/7-11/13)</t>
    <rPh sb="0" eb="2">
      <t>コンシュウ</t>
    </rPh>
    <phoneticPr fontId="5"/>
  </si>
  <si>
    <t>食中毒情報　(11/7-11/13)</t>
    <rPh sb="0" eb="3">
      <t>ショクチュウドク</t>
    </rPh>
    <rPh sb="3" eb="5">
      <t>ジョウホウ</t>
    </rPh>
    <phoneticPr fontId="5"/>
  </si>
  <si>
    <r>
      <t>海外情報　</t>
    </r>
    <r>
      <rPr>
        <sz val="20"/>
        <rFont val="ＭＳ Ｐゴシック"/>
        <family val="3"/>
        <charset val="128"/>
      </rPr>
      <t>(11/7-11/13)</t>
    </r>
    <rPh sb="0" eb="2">
      <t>カイガイ</t>
    </rPh>
    <rPh sb="2" eb="4">
      <t>ジョウホウ</t>
    </rPh>
    <phoneticPr fontId="5"/>
  </si>
  <si>
    <t>食品リコール・回収情報
(11/7-11/13)</t>
    <rPh sb="0" eb="2">
      <t>ショクヒン</t>
    </rPh>
    <rPh sb="7" eb="9">
      <t>カイシュウ</t>
    </rPh>
    <rPh sb="9" eb="11">
      <t>ジョウホウ</t>
    </rPh>
    <phoneticPr fontId="5"/>
  </si>
  <si>
    <t>食品表示　(11/7-11/13)</t>
    <rPh sb="0" eb="2">
      <t>ショクヒン</t>
    </rPh>
    <rPh sb="2" eb="4">
      <t>ヒョウジ</t>
    </rPh>
    <phoneticPr fontId="5"/>
  </si>
  <si>
    <t>残留農薬　(11/7-11/13)</t>
    <phoneticPr fontId="16"/>
  </si>
  <si>
    <t>新規感染者数　 134</t>
    <rPh sb="0" eb="2">
      <t>シンキ</t>
    </rPh>
    <rPh sb="2" eb="5">
      <t>カンセンシャ</t>
    </rPh>
    <rPh sb="5" eb="6">
      <t>スウ</t>
    </rPh>
    <phoneticPr fontId="5"/>
  </si>
  <si>
    <t>※2022年 第44週（10/31～11/6） 現在</t>
    <phoneticPr fontId="5"/>
  </si>
  <si>
    <t>やや少ない</t>
    <rPh sb="2" eb="3">
      <t>スク</t>
    </rPh>
    <phoneticPr fontId="106"/>
  </si>
  <si>
    <t>サンエー</t>
  </si>
  <si>
    <t>西友</t>
  </si>
  <si>
    <t>静経ライス</t>
  </si>
  <si>
    <t>イオンビッグ</t>
  </si>
  <si>
    <t>マックスバリュ関...</t>
  </si>
  <si>
    <t>岩本製菓</t>
  </si>
  <si>
    <t>岡崎市農林業振興...</t>
  </si>
  <si>
    <t>寿隆蒲鉾</t>
  </si>
  <si>
    <t>京王ストア</t>
  </si>
  <si>
    <t>小田急商事</t>
  </si>
  <si>
    <t>笹谷商店 焼鮭手ほぐし 一部10℃以下を常温販売</t>
  </si>
  <si>
    <t>マックスバリュ西...</t>
  </si>
  <si>
    <t>玉かぶら 一部腸炎ビブリオ検出</t>
  </si>
  <si>
    <t>いなげや</t>
  </si>
  <si>
    <t>温玉ビビンバ丼 一部ラベル誤貼付で表示欠落</t>
  </si>
  <si>
    <t>社会福祉法人ぽっ...</t>
  </si>
  <si>
    <t>カントリークッキー 原材料(くるみ)表示欠落</t>
  </si>
  <si>
    <t>ひとくち焼とり(ガーリック) 特定原材料(小麦)表示欠落</t>
  </si>
  <si>
    <t>(有)百珍物産</t>
  </si>
  <si>
    <t>ネギキムチ,白菜キムチ 特定原材料(えび)表示欠落</t>
  </si>
  <si>
    <t>北海道極みコロッケ(男爵) 一部ラベル誤貼付で表示欠落</t>
  </si>
  <si>
    <t>インストアベーカリー商品24品目 一部消費期限誤表示</t>
  </si>
  <si>
    <t>コモディイイダ</t>
  </si>
  <si>
    <t>海苔弁当(銀鮭＆豚ヒレカツ) 一部消費期限誤表示</t>
  </si>
  <si>
    <t>Ｋコンフェクト</t>
  </si>
  <si>
    <t>白石本店 森の忘れもの 一部賞味期限誤表示</t>
  </si>
  <si>
    <t>髙島屋</t>
  </si>
  <si>
    <t>堺店 お肉屋さんのハンバーグ(冷凍) 一部異物混入の恐れ</t>
  </si>
  <si>
    <t>東洋ライス</t>
  </si>
  <si>
    <t>金芽米の米粉丸パン他 3品目 金属片混入の恐れ</t>
  </si>
  <si>
    <t>フレッセイ</t>
  </si>
  <si>
    <t>蒸しベビーほたて 一部ラベル誤貼付で(えび)表示欠落</t>
  </si>
  <si>
    <t>博多阪急 真あじ 一部消費期限誤印字</t>
  </si>
  <si>
    <t>盛田金しゃち酒造...</t>
  </si>
  <si>
    <t>金鯱 しゃちカップ180ml ガラス片混入の恐れ</t>
  </si>
  <si>
    <t>石窯フランス ゆめちから 一部賞味期限誤表示</t>
  </si>
  <si>
    <t>カニクリームコロッケ 一部アレルゲン表示欠落</t>
  </si>
  <si>
    <t>三軒茶屋店 バーレーン産切わたりがに 一部期限誤表記</t>
  </si>
  <si>
    <t>佐賀県産ヒヨクモチ 一部3年産を4年産と表示</t>
  </si>
  <si>
    <t>厚切りロースとんかつ 一部ラベル誤貼付で表示欠落</t>
  </si>
  <si>
    <t>法蓮草の胡麻和え 一部ラベル誤貼付(大豆)表示欠落</t>
  </si>
  <si>
    <t>桜えびかるせん 一部ラベル誤貼付で(えび)表示欠落</t>
  </si>
  <si>
    <t>新鮮たまご 一部賞味期限誤印字</t>
  </si>
  <si>
    <t>アスパラチキンロール 一部ラベル誤貼付で原材料誤表示</t>
  </si>
  <si>
    <t>地伝酒入りあご野焼き 一部賞味期限誤印字</t>
  </si>
  <si>
    <t>丸ぼうろ肥前 一部賞味期限表示欠落</t>
  </si>
  <si>
    <t>食品表示を再確認しよう！事業者向け食品表示講習会を 11月 28日（月）に開催 - 財経新聞</t>
    <phoneticPr fontId="16"/>
  </si>
  <si>
    <t>▶https://zoom.us/webinar/register/WN_9-ciXs0sQT2yGdb79VBoLQ</t>
  </si>
  <si>
    <t>京都府では、府内の食品関連事業者に向けた食品表示講習会を11月28日（月）にオンライン及び府内5か所の会場で開催します。参加者募集は、11月21日（月）までとなっております。先着順ですので、お早めにご応募ください。（オンライン、各会場とも定員あり）　https://www.zaikei.co.jp/releases/1855254/
日時  令和4年11月28日（月）　14：00～16：00（13：30受付開始）
　　１.「加工食品の表示事項（総論）」
　　講師　消費者庁食品表示企画課　課長補佐　松尾 敏行(まつお としゆき)氏
　　２.「食品添加物の不使用表示に関するガイドラインについて」
　　講師　消費者庁食品表示企画課　課長補佐　宇野 真麻(うの まあさ)氏
　　３.「不当景品類及び不当表示防止法（景品表示法）の概要について」
　　講師　京都府消費生活安全センター　専門幹　濱田 佳史(はまだ よしふみ)
配信・会場  《オンライン》  Zoomウェビナーによる配信（定員500名）
《同時配信》  オンライン開催の内容を、府内５か所の会場で同時配信します。
参加対象　　京都府内の食品関連事業者（食品製造・販売者等）
▶https://zoom.us/webinar/register/WN_9-ciXs0sQT2yGdb79VBoLQ</t>
    <phoneticPr fontId="16"/>
  </si>
  <si>
    <t xml:space="preserve">食品ロス削減へ商慣習見直す事業者が大幅増 納品期限緩和など 　WEBニッポン消費者新聞 </t>
    <phoneticPr fontId="16"/>
  </si>
  <si>
    <t>食品流通上の商慣習を見直して食品ロス削減に取り組む事業者が大幅に増加していることが農林水産省のまとめでわかった。今年10月末時点で納品期限を緩和している小売り事業者（予定を含む）は前年度から57社増え243社に、賞味期限表示の大括り化に取り組む食品メーカーは45社増え268社になった。農水省はホームページで事業者名を公表しており、消費者に向けて「食品ロス削減に取り組む商品・店舗を積極的に利用して、事業者の取り組みを支援してほしい」と呼びかけている。農水省は10月30日を「全国一斉商慣習見直しの日」とし、商慣習見直しに取り組む食品関連事業者の調査などを実施。その結果を取りまとめ、11月2日に取組状況と事業者名を公表した。
「3分の1ルール」として知られる納品に関する慣例では、食品小売りの243事業者が納品期限の緩和に取り組んでいた（昨年10月は186事業者）。また、賞味期限表示を「年月日」から「年月」もしくは「日まとめ」（年月日表示の日付部分を10日単位で統一）にするなど大括り化に取り組む食品メーカーは268事業者（昨年10月は223事業者）となり、いずれも前年度から大幅に増加した。さらに、今年度から初めて集計した賞味期限の延長については、食品メーカーの179事業者が取り組んでいた。同じく初集計となるフートバンク・子ども食堂への食品提供に取り組む事業者は224社だった。　　農水省はこれら事業者名をホームページで公表しており、取組事例についても近日中に掲載するとしている。</t>
    <phoneticPr fontId="16"/>
  </si>
  <si>
    <t xml:space="preserve">食品ロス削減へ…“賞味期限なくす”英国スーパーの取り組み 食品廃棄13％減ったスーパーも </t>
    <phoneticPr fontId="16"/>
  </si>
  <si>
    <t>イギリス・ロンドンの大手スーパー。今年からある取り組みが始まりました。
「袋詰めされたトマトの袋を見てみると賞味期限の表示がなく、代わりに『日付をつけないことで無駄をなくす』と書かれています」野菜などの生鮮食品を中心に、賞味期限の表示をとりやめたのです。理由は深刻な食品ロスの問題。イギリスでは、年間およそ660万トンの食品ロスが発生していて、焼却の際にでる二酸化炭素が地球温暖化につながることもあり、対策が急がれているのです。賞味期限の表示をやめたことでこのスーパーでは、食品の廃棄がおよそ13％減ったということです。
買い物客「賞味期限がなくても気にしません。においが良ければ問題ないです」
取り組みは、ほかにも。
大きなスーツケースを持ってビルに入る男性。帰ってくると中には、企業の社員食堂で余った食品。ドゥクさんはスーパーや企業などから依頼を受けて、廃棄される食品を回収しています。家に帰ると、アプリを使って食品を登録。すると…。ドゥクさん「早速リクエストが来ました」
1時間後、受け取りを希望する近所の人が訪ねてきました。受け取ったのは、前日に賞味期限が切れた大量のパン。近所の住人「賞味期限ぴったりに悪くなるわけではないので、気にしません」この日、回収した廃棄予定の食品はすべて引き取られました。こうしたアプリがイギリスを中心に浸透していて、これまでにおよそ5800万食分の食品がシェアされたということです。EU（＝ヨーロッパ連合）も食品への賞味期限の表示を撤廃することを検討しています。</t>
    <phoneticPr fontId="16"/>
  </si>
  <si>
    <t>機能性表示食11/13  現在　6,020品目です　</t>
    <phoneticPr fontId="16"/>
  </si>
  <si>
    <t>2022年第43週（10月24日〜10月30日）</t>
    <phoneticPr fontId="106"/>
  </si>
  <si>
    <t>結核例201</t>
    <phoneticPr fontId="5"/>
  </si>
  <si>
    <t>年齢群：3歳（2例）、5歳（1例）、6歳（2例）、8歳（1例）、10代（4例）、
20代（17例）、30代（7例）、40代（8例）、50代（2例）、60代（6例）、
70代（9例）、80代（2例）、90代以上（1例）</t>
    <phoneticPr fontId="106"/>
  </si>
  <si>
    <t xml:space="preserve">腸管出血性大腸菌感染症62例（有症者38例、うちHUS 2例）
感染地域：国内53例、国内・国外不明9例
国内の感染地域：‌千葉県5例、福岡県5例、神奈川県4例、大阪府4例、北海道3例、埼玉県3例、宮崎県3例、東京都2例、新潟県2例、兵庫県2例、沖縄県2例、福島県1例、栃木県1例、
群馬県1例、石川県1例、岐阜県1例、静岡県1例、愛知県1例、京都府1例、岡山県1例、広島県1例、山口県1例、佐賀県1例、大分県1例、国内（都道府県不明）5例
</t>
    <phoneticPr fontId="106"/>
  </si>
  <si>
    <t>血清群・毒素型：‌O157 VT1・VT2（20例）、O157 VT2（13例）、O26 VT2（2例）、O1 VT2（1例）、O121VT2（1 例）、
O145 VT1（1 例）、O148V T 2（ 1 例 ）、 O 1 5 7 V T 1（ 1 例 ）、 O 2 6VT1（1例）、O8 VT2（1例）、O91 VT1（1例）、
その他・不明（19例）
累積報告数：2,960例（有症者2,015例、うちHUS 45例．死亡3例）</t>
    <phoneticPr fontId="106"/>
  </si>
  <si>
    <t>E型肝炎5例 感染地域（感染源）：‌北海道1例（不明）、埼玉県1例（不明）、　　国内（都道府県不明）2例（生カキ1例、不明1例）、
国内・国外不明1例（レバー）</t>
    <phoneticPr fontId="106"/>
  </si>
  <si>
    <t>レジオネラ症45例（肺炎型42例、ポンティアック型3例）
感染地域：‌埼玉県3例、東京都3例、新潟県3例、茨城県2例、群馬県2例、福井県2例、静岡県2例、大阪府2例、　　岡山県2例、青森県1例、宮城県1例、福島県1例、千葉県1例、神奈川県1例、富山県1例、石川県1例、
長野県1例、岐阜県1例、愛知県1例、滋賀県1例、京都府1例、高知県1例、佐賀県1例、国内（都道府県不明）3例、ベトナム1例、国内・国外不明6例
年齢群：40代（1例）、50代（9例）、60代（16例）、70代（12例）、80代（5例）、90代以上（2例）累積報告数：1,874例</t>
    <phoneticPr fontId="106"/>
  </si>
  <si>
    <t>レジオネラ症45例（肺炎型42例、ポンティアック型3例）
感染地域：‌埼玉県3例、東京都3例、新潟県3例、茨城県2例、群馬県2例、福井県2例、静岡県2例、大阪府2例、岡山県2例、青森県1例、宮城県1例、福島県1例、千葉県1例、神奈川県1例、　　　富山県1例、石川県1例、長野県1例、岐阜県1例、愛知県1例、滋賀県1例、京都府1例、高知県1例、佐賀県1例、国内（都道府県不明）3例、ベトナム1例、国内・国外不明6例
年齢群：40代（1例）、50代（9例）、60代（16例）、70代（12例）、80代（5例）、90代以上（2例）累積報告数：1,874例</t>
    <phoneticPr fontId="106"/>
  </si>
  <si>
    <t>食中毒の発生について(ウェルシュ菌)</t>
    <rPh sb="16" eb="17">
      <t>キン</t>
    </rPh>
    <phoneticPr fontId="16"/>
  </si>
  <si>
    <t>横浜市保健所健康安全 課</t>
    <phoneticPr fontId="16"/>
  </si>
  <si>
    <t>https://www.city.yokohama.lg.jp/city-info/koho-kocho/press/kenko/2022/20221111happyou.files/0002_20221111.pdf</t>
    <phoneticPr fontId="16"/>
  </si>
  <si>
    <t>横浜市</t>
    <rPh sb="0" eb="3">
      <t>ヨコハマシ</t>
    </rPh>
    <phoneticPr fontId="16"/>
  </si>
  <si>
    <t>横浜市内の特別養護老人ホームにおいて給食を原因とする食中毒が発生したため、横浜市保健所は令和４年 11 月 11 日（金）16 時 57 分に、施設内の給食事業者に対し営業禁止処分を行いましたので、お知らせします。 現在、詳細については調査中ですが、発症者の食中毒症状はいずれも軽症であり、既に回復しています。ヤマト食品株式会社　　 飲食店営業　　食施設名称 社会福祉法人 同塵会
発症状況（令和４年 11 月 11 日（金）16 時現在）
在籍者 数 144 人（入所者 99 人、職員等 45 人（調理従事者７人を含む））
喫 食 者 数 令和４年 11 月６日（日）の夕食 86 人（入所者 82 人、職員４人）
発症者 数22 人（37 歳～100 歳）（調査中）
【内訳】入所者：男２人（75 歳～78 歳）、女 16 人（71 歳～100 歳）職員：男４人（37 歳～55 歳）
発 症 日 11 月７日（月）主な症 状 下痢、腹痛（いずれも軽症で既に全員が回復しています。）入院している者はいません。
原 因 食 品 令和４年 11 月６日（日）夕食に原因施設で提供された給食　　病 因 物 質 ウエルシュ菌</t>
    <phoneticPr fontId="16"/>
  </si>
  <si>
    <t xml:space="preserve">熊本市の飲食店で男性4人が食中毒 3日間営業停止 </t>
    <phoneticPr fontId="16"/>
  </si>
  <si>
    <t xml:space="preserve">熊本日日新聞社 </t>
    <phoneticPr fontId="16"/>
  </si>
  <si>
    <t>　熊本市は8日、提供した料理が食中毒の原因だったとして、中央区下通の飲食店「いまだ屋」に10日まで3日間の営業停止処分を命じた。食中毒になった20～30代の男性4人の症状は回復したという。市保健所によると、4人は10月29日夜、職場の同僚計6人で店を利用。30日から11月1日にかけて腹痛や下痢、発熱を訴えた。うち3人が医療機関を受診し、便から食中毒菌カンピロバクターを検出した。　4人が食べたのは地鶏のたたき、地鶏の炭火焼き、ささ身刺し、砂ズリ刺しなど。加熱不足の料理があった可能性が高いという。</t>
    <phoneticPr fontId="16"/>
  </si>
  <si>
    <t>https://kumanichi.com/articles/849603</t>
    <phoneticPr fontId="16"/>
  </si>
  <si>
    <t>熊本市</t>
    <rPh sb="0" eb="3">
      <t>クマモトシ</t>
    </rPh>
    <phoneticPr fontId="16"/>
  </si>
  <si>
    <t>コレラタケ食べ男女5人食中毒・新潟上越市　ナラタケと誤って自宅敷地で採取</t>
    <phoneticPr fontId="16"/>
  </si>
  <si>
    <t>新潟県</t>
    <rPh sb="0" eb="3">
      <t>ニイガタケン</t>
    </rPh>
    <phoneticPr fontId="16"/>
  </si>
  <si>
    <t>新潟新聞</t>
    <rPh sb="0" eb="4">
      <t>ニイガタシンブン</t>
    </rPh>
    <phoneticPr fontId="16"/>
  </si>
  <si>
    <t>新潟県上越市で５日、毒キノコ・コレラタケを食べた家族５人が食中毒を起こしました。県によりますと、５人のうち２人が医療機関を受診し、快方に向かっているということです。５日、自宅の敷地内で食べられるナラタケと思って採取したキノコを調理し、家族５人でキノコ汁として食べたところ、６日午前６時ごろから下痢や腹痛の症状を訴え、２人が医療機関を受診しました。
残っていたキノコを調べたところ、毒キノコのコレラタケであることが分かり、県はコレラタケによる食中毒と断定しました。
県内では今年、１１月８日までにキノコによる食中毒が２件発生しています。
※種類の判定ができないキノコは「採らない」、「食べない」、「人にあげない」。確実に鑑別できる専門知識のある人に鑑別してもらう。</t>
    <phoneticPr fontId="16"/>
  </si>
  <si>
    <t>https://news.yahoo.co.jp/articles/781688eb912c56d887d0e8afc495fc7c0a6c25a3</t>
    <phoneticPr fontId="16"/>
  </si>
  <si>
    <t>食中毒事件の発生について (カンピロバクター)</t>
    <phoneticPr fontId="16"/>
  </si>
  <si>
    <t>令和４年１１月４日（金）午前１１時３０分頃、市民から和歌山市保健所に「１０月２６日（水）に市内の飲食店を利用した１２名のうち、９名が下痢、発熱等の症状を呈している。」との通報があった。調査したところ、上記届出者を含む１グループ１２名のうち９名の有症者が確認された。
これら有症者に共通する食事は当該施設以外にないこと、有症者の発症状況が類似していること、有症者のうち４名の便からカンピロバクターが検出されたこと、有症者を診察した医師から食中毒の届出があったことから、当該施設の食事を原因とする食中毒と断定した。
１ 発生日時 令和４年１０月２８日（金） 午前１０時頃から
２ 有症者数 ９名（女性１名、男性８名：１０～２０歳代）
３ 主な症状 発熱、下痢、腹痛等
４ 病因物質 カンピロバクター
５ 原因食品 １０月２６日（水）に当該飲食店で提供された食事
 （鶏生肝、牛ユッケ焼き、お造り盛り合わせ、イワシしそ揚げ、イワシ煮付け、イカゲソ、ぞうすい、せせり天ぷら、鶏から揚げ等）
６  業 種 飲食店営業 営業所の名称 くろしお
 ７ 原因等についての調査
 ・有症者の喫食状況等の調査  ・有症者及び従業員の検便  ・原因施設の検査（施設、調理器具）
８ 措置 食品衛生法に基づき令和４年１１月８日（火）から１１月１０日（木）まで３日間の営業停止</t>
    <phoneticPr fontId="16"/>
  </si>
  <si>
    <t>和歌山市</t>
    <rPh sb="0" eb="4">
      <t>ワカヤマシ</t>
    </rPh>
    <phoneticPr fontId="16"/>
  </si>
  <si>
    <t>和歌山市公表</t>
    <rPh sb="0" eb="4">
      <t>ワカヤマシ</t>
    </rPh>
    <rPh sb="4" eb="6">
      <t>コウヒョウ</t>
    </rPh>
    <phoneticPr fontId="16"/>
  </si>
  <si>
    <t>http://www.city.wakayama.wakayama.jp/_res/projects/default_project/_page_/001/046/187/20221108.pdf</t>
    <phoneticPr fontId="16"/>
  </si>
  <si>
    <t>オイスターバーで相次いで食中毒</t>
    <phoneticPr fontId="16"/>
  </si>
  <si>
    <t>特区政府衛生署衛生防護中心は１１月８日、大角咀にあるレストラン「Nathanhouse」を利用した客（計６人）に食中毒の疑いがあると発表、市民に食物と衛生環境への注意を喚起した。同日付政府公報によると、食中毒は２件で、最初の３人（３８～４３歳の女性）は１１月１日に同店でランチを食べ、食後３１～５２時間後に腹痛や下痢、嘔吐、発熱などの症状が出た。次の３人（２７～３０歳の女性）は１１月４日に同店でディナーを食べ、食後３１～５２時間後に腹痛や下痢、嘔吐、発熱などの症状が出たという。６人のうち医療機関を受診したのは３人で、いずれも入院の必要はなく、容体は安定しているとのことだ。同店は奥海城（オリンピアンシティー）内にあり、体調を崩した６人はいずれも同店名物の生ガキを食べたことが分かっている。</t>
    <phoneticPr fontId="16"/>
  </si>
  <si>
    <t>香港ポスト</t>
    <rPh sb="0" eb="2">
      <t>ホンコン</t>
    </rPh>
    <phoneticPr fontId="16"/>
  </si>
  <si>
    <t>香港</t>
    <rPh sb="0" eb="2">
      <t>ホンコン</t>
    </rPh>
    <phoneticPr fontId="16"/>
  </si>
  <si>
    <t>https://hkmn.jp/%E3%82%AA%E3%82%A4%E3%82%B9%E3%82%BF%E3%83%BC%E3%83%90%E3%83%BC%E3%81%A7%E7%9B%B8%E6%AC%A1%E3%81%84%E3%81%A7%E9%A3%9F%E4%B8%AD%E6%AF%92/</t>
    <phoneticPr fontId="16"/>
  </si>
  <si>
    <t>今週の新型コロナ 新規感染者数　世界で253万人(対前週の増減 : 18万人増加)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</si>
  <si>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253万人で感染持続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</si>
  <si>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t>Reported 11/13　 6:20 (前週より253万人)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</si>
  <si>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https://www.nna.jp/news/2430882</t>
    <phoneticPr fontId="16"/>
  </si>
  <si>
    <t>コレラ患者を確認、当局が注意喚起 - ・台湾・社会コレラ患者を確認、当局が注意喚起</t>
    <phoneticPr fontId="16"/>
  </si>
  <si>
    <t>NNA ASIA</t>
    <phoneticPr fontId="16"/>
  </si>
  <si>
    <t>台湾</t>
    <rPh sb="0" eb="2">
      <t>タイワン</t>
    </rPh>
    <phoneticPr fontId="16"/>
  </si>
  <si>
    <t xml:space="preserve">保育園で食中毒 カンピロバクター検出 給食食べた園児・職員計28人が症状 八千代 </t>
    <phoneticPr fontId="16"/>
  </si>
  <si>
    <t>https://nordot.app/960733042840190976?c=516798125649773665</t>
    <phoneticPr fontId="16"/>
  </si>
  <si>
    <t>千葉県は2日、八千代市高津の市立高津南保育園で給食を食べた5～6歳の園児15人と24～60歳の職員13人が発熱などの症状を訴え、16人の便から食中毒の原因となる「カンピロバクター」が検出されたと発表した。習志野保健所は給食が原因の食中毒と断定し、保育園の給食施設を2日から3日間の使用停止処分とした。全員回復しているという。
　県衛生指導課によると、園児と職員計118人が10月20日、鶏肉のミートローフ、きのこご飯、みそ汁などの給食を食べていた。</t>
    <phoneticPr fontId="16"/>
  </si>
  <si>
    <t>千葉県</t>
    <rPh sb="0" eb="3">
      <t>チバケン</t>
    </rPh>
    <phoneticPr fontId="16"/>
  </si>
  <si>
    <t>千葉日報</t>
    <rPh sb="0" eb="4">
      <t>チバニッポウ</t>
    </rPh>
    <phoneticPr fontId="16"/>
  </si>
  <si>
    <t>アリババ「独身の日セール」、初の「GMV非公表」の理由　～海外メディアは「数字ないと報道できない」と困惑</t>
  </si>
  <si>
    <t>アメリカでお酒を飲めるがあえて飲まない「ソバキュリアン」が増加している理由｜@DIME アットダイム</t>
  </si>
  <si>
    <t xml:space="preserve">コレラ患者を確認、当局が注意喚起 - NNA ASIA・台湾・社会  NNA ASIA </t>
  </si>
  <si>
    <t>マスク氏の大規模解雇でツイッター混乱　社員提訴　広告主も撤退 ｜ 毎日新聞</t>
  </si>
  <si>
    <t>森永乳業、ベトナムでヨーグルトなど製造販売　28年度100億円目指す - 日本食糧新聞電子版</t>
  </si>
  <si>
    <t>生活費高騰の英国、3人に1人が消費期限切れ食品を口に（Forbes JAPAN） - Yahoo!ニュース</t>
  </si>
  <si>
    <t xml:space="preserve">食品ロス削減へ…“賞味期限なくす”英国スーパーの取り組み 食品廃棄13％減ったスーパーも </t>
  </si>
  <si>
    <t>https://news.yahoo.co.jp/articles/27c78662d0fca3e0ad9aed9a1799887659188c0e</t>
    <phoneticPr fontId="16"/>
  </si>
  <si>
    <t>https://news.yahoo.co.jp/articles/967c65953e4bcff579ba82cc27384c9efeb5debe</t>
    <phoneticPr fontId="16"/>
  </si>
  <si>
    <t>https://mainichi.jp/articles/20221105/k00/00m/030/070000c</t>
    <phoneticPr fontId="16"/>
  </si>
  <si>
    <t>https://news.nissyoku.co.jp/news/ozawa20221101020205974</t>
    <phoneticPr fontId="16"/>
  </si>
  <si>
    <t>https://dime.jp/genre/1493877/</t>
    <phoneticPr fontId="16"/>
  </si>
  <si>
    <t>https://www.jetro.go.jp/biznews/2022/11/3f2c28a4d1c0942e.html</t>
    <phoneticPr fontId="16"/>
  </si>
  <si>
    <t>https://www.msn.com/ja-jp/news/world/cop27-e8-ad-b0-e9-95-b7-e5-9b-bd-e3-83-bb-e3-82-a8-e3-82-b8-e3-83-97-e3-83-88-e3-81-8c-e8-a1-8c-e5-8b-95-e8-a8-88-e7-94-bb-e5-85-ac-e8-a1-a8-e9-a3-9f-e5-93-81-e3-83-ad-e3-82-b9-e5-8d-8a-e6-b8-9b-e3-81-aa-e3-81-a9/ar-AA13WPr3</t>
    <phoneticPr fontId="16"/>
  </si>
  <si>
    <t>https://news.infoseek.co.jp/article/itmedia_news_20221111026/</t>
    <phoneticPr fontId="16"/>
  </si>
  <si>
    <t>若者のアルコール離れは日本だけじゃない！
日本でも若者のアルコール離れが進んでいると言われ、2017年厚生労働省が作成した「国民健康栄養調査」の「週３日以上、１日１合以上飲酒する」人の20~29歳の割合は、20年前に比べると男性はほぼ半分に減り、女性に至っては半分以下、3%と飲酒習慣率が低くなっている。そしてこの「アルコール離れ」によって、ノンアルコールの商品が次々登場。ノンアルコール専門のバーも登場するほどになっている。しかし、この「アルコール離れ」は日本に限ってだけではない。国別ビール消費量2位のアメリカでも若者のアルコール離れが進んでいる。Sober Curious（ソバーキュリアス）が増えるアメリカ
あえて飲まない生き方「ソバーキュリアス」が増えるアメリカ。スポーツ観戦や結婚式など、さまざまな節目でアルコールは欠かせず、「飲まない選択」は今まで好まれていなかった。しかし、昨今は健康に良いこともあり、飲めるがあえて飲まない「ソバキュリアン」が、若者を筆頭に増えつつある。昔は飲めないとカッコ悪いイメージがあったが、今は「飲まないほうがクール」と考える人も多く、時代の変化を感じる。</t>
    <phoneticPr fontId="16"/>
  </si>
  <si>
    <t>タイ・バンコクの輸出支援プラットフォームでは、2022年6月に官報に掲載された遺伝子組み換え生物由来の食品の取り扱いに関する保健省告示について、その後に公表された補足説明やQ＆A、タイ保健省への運用面などに関する確認事項を踏まえ、日本からの食品輸出を想定した場合の取り扱いについて、添付資料のとおりまとめたので参照のこと。
輸入品を含めた遺伝子組み換え生物由来の食品の取り扱いをめぐっては、6月7日に保健省告示431号「遺伝子組み換え生物由来食品外部サイトへ、新しいウィンドウで開きます」（日本語仮訳PDFファイル(1.4MB)）および保健省告示432号「遺伝子組み換え生物由来食品のラベル表示外部サイトへ、新しいウィンドウで開きます」（日本語仮訳PDFファイル(622KB)）が官報に掲載され、12月4日から適用されることとなっている（両告示の概要については2022年8月9日記事参照）。
タイ保健省はその後、両告示の内容を補足説明する
2022年保健省告示第431号「遺伝子組み換え生物由来食品」に関する説明PDFファイル(外部サイトへ、新しいウィンドウで開きます)（日本語仮訳PDFファイル(785KB)）
2022年保健省告示第432号「遺伝子組み換え生物由来食品のラベル表示」に関する説明PDFファイル(外部サイトへ、新しいウィンドウで開きます)（日本語仮訳PDFファイル(1.0MB)）
および
Q＆A外部サイトへ、新しいウィンドウで開きます（日本語仮訳PDFファイル(835KB)）
を公表、詳細を明らかにしていた。</t>
    <phoneticPr fontId="16"/>
  </si>
  <si>
    <t>世界の著名ブランドが1分で10億円の売り上げをたたき出し、派手なカウントダウンイベントで空前絶後のGMV（流通総額）を発表する──。中国の消費の勢いを体現してきたアリババグループのECセール「独身の日（別名ダブルイレブン）」が、2009年の開始以来初めてGMVの非公表を決め、波紋を広げている。セール当日の11月11日にGMVを速報してきた日本メディアは「数字がなければニュースにならない」と困惑しているが、アリババにとっては、世界中から期待されていた「記録の更新」という十字架をようやく降ろしたというところだろうか。
●10億円だったGMVは、14年間で10兆円に
　独身の日セールは09年に始まった。11月11日は「1」が4つ並ぶことから、もともとは大学生を中心に「パートナーのいない人」たちが食事やパーティーで盛り上がる日で、アリババはECに興味を持ってもらうため、この日に引っ掛けてセールを開始した。最初の参加ブランド数はたった29で、GMVは5000万元（約10億円）だった。そこからの浸透はあっという間で、13年ごろになると筆者の周囲の人々も前日の10日夜からPCやスマートフォンの前で待機し、ほぼ徹夜でセールに参加するのが普通になった。セールの呼び名も、「双十一」（ダブルイレブン）が定着した。日本で注目されるようになったのは、「爆買い」が流行語大賞に選出された15年以降だ。当時中国で暮らしていた筆者は、日本の食品メーカーなどから頻繁に「アリババのECで商品を売りたい」と相談されるようになった。独身の日セール当日はその規模の大きさが、テレビのニュースや情報番組で1日に何度も報道されるようになった。ただメディアでのセールの扱われ方は、消費者が存在する中国と海を隔てた日本では全く違う。中国では消費者の生活に関わる重要イベントという位置付けで、セールが始まる前には「攻略法」、セール中には「物流の混乱」「不当な価格操作」などの課題があぶりだされ、セールが終わると課題を解決するための取り組みに関心が移る。規模が大きくなるにつれほとんどのEC企業、小売企業が参加するようになったため、アリババ以外の企業も「iPhoneの大幅値引き」「超有名タレントによるライブコマース」などインパクトのある施策を打ち出す。消費者は自分のほしいものがどのプラットフォームでよりお得に買えるか、9月ごろから目を凝らして情報を探す。</t>
    <phoneticPr fontId="16"/>
  </si>
  <si>
    <t>COP27議長国・エジプトが行動計画公表 食品ロス半減など</t>
    <phoneticPr fontId="16"/>
  </si>
  <si>
    <t>国連気候変動枠組み条約第27回締約国会議（COP27）の議長国・エジプトは、世界全体で地球温暖化の被害軽減を目指す2030年までの行動計画「シャルムエルシェイク適応アジェンダ」を公表した。食料安全保障では、1人当たりの食品ロスを30年までに19年比で半減させることなどを掲げる。　計画には、食料安全保障やインフラなど7分野の計30の目標を盛り込んだ。食料に関しては、気候変動に強い作物への転換を進めるほか、畜産などによる環境負荷を軽減するため、大豆などを使った「代替肉」を、肉・魚介類の市場の15％を占めるまで拡大させる。　また、海洋・沿岸分野では、海岸の浸食を防ぐマングローブを世界の約1500万ヘクタールで保全・再生させることや、サンゴ礁の保全といった目標を盛り込んだ。
　COP27は温暖化による被害への対応が焦点の一つになっている。公表された計画は会議で採択されたものではないが、議長国としてリーダーシップを強調する狙いがあるとみられる。30項目の実現には1400億～3000億ドル（約20兆～44兆円）が必要で、エジプト政府は国連と連携して各国に拠出を求める。
　温暖化に伴う異常気象の激甚化や海面上昇などによって、農業など多様な分野に悪影響が及び、特にインフラが整っていない途上国ほど被害を受けやすい。国連の「気候変動に関する政府間パネル（IPCC）」が2月に発表した報告書によると、世界人口の約4割にあたる約33億～36億人が気候変動に対応できず、悪影響を受けやすい状態にあるという。
　COP27議長のシュクリ・エジプト外相は「気候変動に脆弱（ぜいじゃく）な地域に住む40億人のために、世界的に対策が進むことを期待する」とコメントしている。</t>
    <phoneticPr fontId="16"/>
  </si>
  <si>
    <t>台湾衛生福利部（衛生省）疾病管制署は３日、域内に住む40代の女性がコレラに感染していることを確認したと発表した。台湾でコレラ患者を確認するのは今年初めて。女性は10月18日以降、下痢やめまい、吐き気といった症状が続き、同月22日に医療機関を受診。今月２日にコレラに感染していることが判明した。女性には高血圧やがん、胃潰瘍といった病歴があるという。直近の海外渡航歴、域内旅行歴はないが、感染前に自宅で生エビや生ガキを食べていた。同居家族は無症状という。疾病管制署はコレラ感染を予防するために、魚介類の生食は避け加熱して食べるよう呼びかけている。</t>
    <phoneticPr fontId="16"/>
  </si>
  <si>
    <t xml:space="preserve">台湾衛生福利部（衛生省）疾病管制署は３日、域内に住む40代の女性がコレラに感染していることを確認したと発表した。台湾でコレラ患者を確認するのは今年初めて。女性は10月18日以降、下痢やめまい、吐き気といった症状が続き、同月22日に医療機関を受診。今月２日にコレラに感染していることが判明した。女性には高血圧やがん、胃潰瘍といった病歴があるという。直近の海外渡航歴、域内旅行歴はないが、感染前に自宅で生エビや生ガキを食べていた。同居家族は無症状という。疾病管制署はコレラ感染を予防するために、魚介類の生食は避け加熱して食べるよう呼びかけている。
</t>
    <phoneticPr fontId="16"/>
  </si>
  <si>
    <t>米電気自動車大手テスラのイーロン・マスク最高経営責任者（CEO）が、買収した短文投稿サイト「ツイッター」の大規模なリストラに踏み切った。米メディアによると、全従業員の半数に当たる約3700人が4日までに突然解雇された。日本法人の社員も対象になった模様だ。ツイッター上には、リストラされた社員によるとみられる悲鳴のような投稿が相次いだ。一方、リストラによる投稿管理部門の弱体化で虚偽投稿やヘイトスピーチ（憎悪表現）など問題投稿が放置される事態を懸念し、大企業が次々と広告出稿を取りやめる事態にもなっている。「昨日がツイッターでの最後の日だった。人権問題を担当するチームがまるごと解雇された」。マスク氏によるリストラが始まるとツイッターにはそんな報告が相次いだ。「＃OneTeam」などのハッシュタグがついた投稿も相次ぎ、「ツイッターで働けた期間は素晴らしい時間でした」などと同僚への感謝やねぎらいをつづった書き込みであふれた。米紙ニューヨーク・タイムズによると、社員らは4日までにメールで解雇通知を受け取ったといい、解雇された社員は3日深夜から順次、社内システムにアクセスできなくなった。事前通告のない大量解雇は違法として、複数の社員がツイッターを提訴したという。　マスク氏はツイッター買収手続きを終えた10月27日、「ツイッターを何でもありの地獄絵図にすることはあり得ない」とツイート。投稿規制の在り方を議論する協議会を設置する考えも示していた。しかし、今回の大量解雇で、問題投稿を監視する部門が弱体化するのは避けられそうにない。
　一方で、米メディアは、米製薬大手ファイザーや独自動車大手アウディなどがツイッター向けの広告を停止したと報道。既に米自動車大手のゼネラル・モーターズやフォード・モーターも広告を一時停止している。デマやヘイトなどの問題投稿が横行し、自社のブランドイメージが損なわれるのを恐れたためとみられ、大企業の多くがツイッターから逃げ出した格好だ。マスク氏は4日にツイッターで「活動家グループが広告主に圧力をかけたため、収益が大幅に減少した」と書き込んだ。
　ツイッターは情報発信のプラットフォームとして世界的に大きな存在感があるが、売上高の9割を占める広告収入が振るわず業績不振が続いている。440億ドル（約6・4兆円）でツイッターを買収したマスク氏は、収益改善を急いで人件費削減に動いたとみられるが、逆に広告収入を失いかねない状況だ。マスク氏は現在、著名人や企業の公式アカウントに無料で付けている認証マークを有料化する方針を示したが、これも顧客離れを招く恐れが指摘されている。</t>
    <phoneticPr fontId="16"/>
  </si>
  <si>
    <t>森永乳業は1日、ベトナムで同社ブランド商品の現地製造・販売を開始すると発表した。21年1月に完全子会社化したElovi Vietnam Joint Stock Campany（エロヴィ社）で、11月から栄養補助飲料3品とヨーグルト2品の展開をスタート。国民の健康意識の高まりによって健康・栄養価値の高い商品カテゴリーの市場拡大が見込まれる同国内での事業強化を進めていく方針で、24年度にブランド売上高約20億円、28年度に約100億円の達成を目標に掲げる。
ベトナムは50年まで・・・以下有料生記事</t>
    <phoneticPr fontId="16"/>
  </si>
  <si>
    <t>生活費の高騰に見舞われている英国では、人々が節約のため、消費期限が過ぎた食品を食べたり、冷蔵庫や冷凍庫の電源を切ったりしており、食品基準庁（FSA）が消費者に警告を発する事態となっている。同庁のアンケート調査では、食料品を買う金がないとの理由で消費期限が切れた食品を食べたことが過去1カ月間に少なくとも1度あった人は32％に上った。また電気料金が上がる中、冷蔵庫や冷凍庫の電源を切った人は18％だった。回答者の半分近く（40％）は今後1カ月間の食費について心配しているとし、30％は過去1カ月間に食料品を買う金がなかったために食事を抜いたり食事量を減らしたりしたことがあったと答えた。英国のスーパーの一部では今年、食品廃棄を減らす取り組みとして、品質保持期限（賞味期限）である「ベスト・ビフォア」の表示を多くの食品から削除しているが、消費期限である「ユーズ・バイ」の日付は守るべきとFSAは強調している。
賞味期限は通常、食品の質が下がり始める時期を指す。一方の消費期限は、その日以降に食べると健康を害する恐れがあるものだ。
　FSAのエミリー・マイルス長官は「多くの人が現在、食費を捻出できるか不安に感じていることは理解している」としつつも、「冷蔵庫の電源を切ったり、消費期限を超えた食品を消費したりすると、食中毒を起こす可能性が高い」と指摘。「冷蔵庫の温度を5度以下に保つことで、食品の細菌増殖を防ぎ、最大限長持ちさせることができる」と説明した。FSAのウェブサイトでは、食品の長期保存方法として、消費期限前にマイナス18度で冷凍させることが奨励されている。この温度になると食品内の化学反応を遅くし、細菌を休眠状態に置くことができる。</t>
    <phoneticPr fontId="16"/>
  </si>
  <si>
    <t xml:space="preserve">食品ロス削減の取り組みが進むヨーロッパで、日本では当たり前の“あるもの”をなくす取り組みが始まっています。
イギリス・ロンドンの大手スーパー。今年からある取り組みが始まりました。「袋詰めされたトマトの袋を見てみると賞味期限の表示がなく、代わりに『日付をつけないことで無駄をなくす』と書かれています」野菜などの生鮮食品を中心に、賞味期限の表示をとりやめたのです。理由は深刻な食品ロスの問題。イギリスでは、年間およそ660万トンの食品ロスが発生していて、焼却の際にでる二酸化炭素が地球温暖化につながることもあり、対策が急がれているのです。
賞味期限の表示をやめたことでこのスーパーでは、食品の廃棄がおよそ13％減ったということです。
買い物客「賞味期限がなくても気にしません。においが良ければ問題ないです」
取り組みは、ほかにも。
大きなスーツケースを持ってビルに入る男性。帰ってくると中には、企業の社員食堂で余った食品。ドゥクさんはスーパーや企業などから依頼を受けて、廃棄される食品を回収しています。家に帰ると、アプリを使って食品を登録。すると…。ドゥクさん「早速リクエストが来ました」
1時間後、受け取りを希望する近所の人が訪ねてきました。受け取ったのは、前日に賞味期限が切れた大量のパン。
近所の住人「賞味期限ぴったりに悪くなるわけではないので、気にしません」
この日、回収した廃棄予定の食品はすべて引き取られました。こうしたアプリがイギリスを中心に浸透していて、これまでにおよそ5800万食分の食品がシェアされたということです。EU（＝ヨーロッパ連合）も食品への賞味期限の表示を撤廃することを検討しています。
</t>
    <phoneticPr fontId="16"/>
  </si>
  <si>
    <t>中國</t>
    <rPh sb="0" eb="2">
      <t>チュウゴク</t>
    </rPh>
    <phoneticPr fontId="16"/>
  </si>
  <si>
    <t>エジプト</t>
    <phoneticPr fontId="16"/>
  </si>
  <si>
    <t xml:space="preserve">遺伝子組み換え食品の使用・表示に関する告示の詳細明らかに(タイ) ｜ ビジネス短信 </t>
    <phoneticPr fontId="16"/>
  </si>
  <si>
    <t>タイ</t>
    <phoneticPr fontId="16"/>
  </si>
  <si>
    <t>米国</t>
    <rPh sb="0" eb="2">
      <t>ベイコク</t>
    </rPh>
    <phoneticPr fontId="16"/>
  </si>
  <si>
    <t>ベトナム</t>
    <phoneticPr fontId="16"/>
  </si>
  <si>
    <t>英国</t>
    <rPh sb="0" eb="2">
      <t>エイコク</t>
    </rPh>
    <phoneticPr fontId="16"/>
  </si>
  <si>
    <t>小島正美「メディアは温暖化について検証報道をすべきだ」</t>
    <phoneticPr fontId="16"/>
  </si>
  <si>
    <t xml:space="preserve">「『気候変動の真実』私はこう読む」第4回は、元毎日新聞記者で、環境や食品安全を巡る報道のあり方についての著作も多い、ジャーナリストの小島正美さん。「『気候変動の真実』は記者必読の本であり、本書の内容を踏まえた温暖化報道のガイドラインを作ってほしい」「メディアは改めて温暖化問題を検証する調査報道をすべきだ」と提言する。
『気候変動の真実　科学は何を語り、何を語っていないか？』（スティーブン・E・クーニン著／三木俊哉訳／日経BP）は、記者必読の本です。気候変動に関する報道に携わっている記者なら、最低限本書の内容を知った上で記事を書くべきです。
本書が指摘する「台風や熱波などの災害が激甚化している事実はない」「グリーンランドの氷床縮小は80年間変わっていない」「コンピューターのモデル予測には、研究者の恣意的な要素が働いており、科学的な予測のレベルに達していない」など、最低限押さえるべき事実を知れば、メディアの側は偏った報道を防げるはずです。
</t>
    <phoneticPr fontId="16"/>
  </si>
  <si>
    <t>https://business.nikkei.com/atcl/gen/19/00462/110100013/</t>
    <phoneticPr fontId="16"/>
  </si>
  <si>
    <t>ソニーが愛媛県をコンサル　欧州への果物輸出でタッグ</t>
    <phoneticPr fontId="16"/>
  </si>
  <si>
    <t>愛媛県の2019年のかんきつ類の収穫量は約21万トンで、日本一だった。そんな「かんきつ王国」愛媛県では、かんきつ類を中心に農産物の輸出事業に取り組む。09年は台湾と香港向けに約6トンのかんきつを輸出していたが、そこからさらに販路を広げ、21年には107.2トン（愛媛県関与分）を輸出するまでになった。輸出先も台湾・香港・シンガポール・マレーシア・カンボジア・カナダ・欧州連合（EU）・マカオの8カ国・地域に拡大している。
愛媛県産のかんきつが海外で受け入れられた大きな理由は2つ。1つ目が、種類の豊富さだ。愛媛県で栽培するかんきつ類はなんと40種類以上もあり、1年を通して何かしらの種類が収穫できる。「種類によって色や形、香りや糖度も異なるので、輸出先の好みに合わせたかんきつを提供できる」（愛媛県農林水産部・農政企画局・ブランド戦略課流通戦略グループ担当係長の谷中康太氏）。
2つ目は検疫の事情だ。「かんきつの輸出には輸出先ごとに厳しい検疫条件や残留農薬の基準が設けられている。愛媛県産の多彩な40種類のかんきつは栽培方法もさまざまで、各輸出先の基準を適切に満たしたかんきつのみ輸出している」（谷中氏）
ちなみに、谷中氏が所属しているブランド戦略課は「特に品質等の面で優れた愛媛県産品のブランド化を図る」という目的で08年に誕生した。かんきつ類を中心とした輸出事業も、彼らが中心になって行っている。</t>
    <phoneticPr fontId="16"/>
  </si>
  <si>
    <t>https://www.nikkei.com/article/DGXZQOUC014D40R01C22A1000000/</t>
    <phoneticPr fontId="16"/>
  </si>
  <si>
    <t>残留物検査サービスの市場規模、将来の需要、世界的な分析、および2022年から2028年の展望</t>
    <phoneticPr fontId="16"/>
  </si>
  <si>
    <t>2022 年 11 月 11 日、市場洞察レポートは、世界をリードする市場調査会社の 1 つであり、市場のすべての機能をカバーし、最近の傾向に関する最新データを提供する新しい残留物試験サービス市場レポート 2022-2028 を発表できることを嬉しく思います。 .
残留物検査サービス市場レポートは、ビジネス戦略家にとって洞察に満ちたデータの貴重な情報源です。市場の概要、最近の進捗調査、過去および将来の分析、現在の傾向、SWOT 分析、複数の地域で活動しているクライアントなど、業界のさまざまな機能の詳細な評価を提供します。この調査は、このレポートの理解、範囲、および適用を改善するための貴重な情報を提供します。レポートには、残留物検査サービス市場のセグメンテーション、地域および国の内訳の詳細な分析が含まれています。この調査は、読者が有益な決定を下すために、世界市場に関する明確かつ正確なアイデアを提供します。
(特別オファー: このレポートで一律 25% 割引)
購入前に無料のサンプル コピーを入手してください :
https://www.marketinsightsreports.com/reports/102210377080/global-residue-testing-services-market-research-report-2022/inquiry?mode=137&amp;source=vks
市場の主要プレーヤー： – SGS、ALS Limited、Eurofins Scientific、AB SCIEX、Bureau Veritas、Intertek Group、Arbro Pharmaceuticals Private、Fera Science、AGQ Labs USA、Waters Agricultural Laboratories、Scicorp Laboratories PTY、Microbac Laboratories、Symbio Laboratories など。</t>
    <phoneticPr fontId="16"/>
  </si>
  <si>
    <t>https://www.google.com/</t>
    <phoneticPr fontId="16"/>
  </si>
  <si>
    <t>11:15A1011:1311:2311:2111:13</t>
    <phoneticPr fontId="16"/>
  </si>
  <si>
    <t>れ</t>
    <phoneticPr fontId="16"/>
  </si>
  <si>
    <t>今週のお題　(卵の保存は適切に、新鮮なうちに使いましょう)</t>
    <rPh sb="7" eb="8">
      <t>タマゴ</t>
    </rPh>
    <rPh sb="9" eb="11">
      <t>ホゾン</t>
    </rPh>
    <rPh sb="12" eb="14">
      <t>テキセツ</t>
    </rPh>
    <rPh sb="16" eb="18">
      <t>シンセン</t>
    </rPh>
    <rPh sb="22" eb="23">
      <t>ツカ</t>
    </rPh>
    <phoneticPr fontId="5"/>
  </si>
  <si>
    <t>卵には賞味期限があります。正しい保管をしてこその賞味期限です。</t>
    <rPh sb="0" eb="1">
      <t>タマゴ</t>
    </rPh>
    <rPh sb="3" eb="5">
      <t>ショウミ</t>
    </rPh>
    <rPh sb="5" eb="7">
      <t>キゲン</t>
    </rPh>
    <rPh sb="13" eb="14">
      <t>タダ</t>
    </rPh>
    <rPh sb="16" eb="18">
      <t>ホカン</t>
    </rPh>
    <rPh sb="24" eb="26">
      <t>ショウミ</t>
    </rPh>
    <rPh sb="26" eb="28">
      <t>キゲン</t>
    </rPh>
    <phoneticPr fontId="5"/>
  </si>
  <si>
    <r>
      <t>★卵は生きています。購入したら冷蔵庫で保管してください。　</t>
    </r>
    <r>
      <rPr>
        <b/>
        <u/>
        <sz val="12"/>
        <color indexed="9"/>
        <rFont val="ＭＳ Ｐゴシック"/>
        <family val="3"/>
        <charset val="128"/>
      </rPr>
      <t>スーパーや小売店では直ぐに売りつくすので室温に陳列してあります。これは正しい陳列法です。</t>
    </r>
    <r>
      <rPr>
        <b/>
        <sz val="12"/>
        <color indexed="9"/>
        <rFont val="ＭＳ Ｐゴシック"/>
        <family val="3"/>
        <charset val="128"/>
      </rPr>
      <t>スーパーで冷やして売っていたら、持ち帰る際に外気温との差で汗をかいてしまいます。★卵は呼吸しています。表面をごしごし水洗いすると、呼吸穴から水分とともに汚れが内部に入り込みます。
購入した</t>
    </r>
    <r>
      <rPr>
        <b/>
        <sz val="12"/>
        <color indexed="13"/>
        <rFont val="ＭＳ Ｐゴシック"/>
        <family val="3"/>
        <charset val="128"/>
      </rPr>
      <t>卵は洗わずに拭く程度で保管します。</t>
    </r>
    <r>
      <rPr>
        <b/>
        <sz val="12"/>
        <color indexed="9"/>
        <rFont val="ＭＳ Ｐゴシック"/>
        <family val="3"/>
        <charset val="128"/>
      </rPr>
      <t xml:space="preserve">
★卵は振動に強くありません。</t>
    </r>
    <r>
      <rPr>
        <b/>
        <u/>
        <sz val="12"/>
        <color indexed="9"/>
        <rFont val="ＭＳ Ｐゴシック"/>
        <family val="3"/>
        <charset val="128"/>
      </rPr>
      <t>冷蔵庫のドアポケットで保管すると振動を受けやすいので良くありません。</t>
    </r>
    <r>
      <rPr>
        <b/>
        <sz val="12"/>
        <color indexed="9"/>
        <rFont val="ＭＳ Ｐゴシック"/>
        <family val="3"/>
        <charset val="128"/>
      </rPr>
      <t>　
★夏の卵は乾燥するので殻が薄いことが多いようです。　　　　また大都市圏などでは、人が帰郷する夏休みに卵が供給過剰になります。賞味期限をよく確認して購入しましょう。</t>
    </r>
    <rPh sb="1" eb="2">
      <t>タマゴ</t>
    </rPh>
    <rPh sb="3" eb="4">
      <t>イ</t>
    </rPh>
    <rPh sb="10" eb="12">
      <t>コウニュウ</t>
    </rPh>
    <rPh sb="15" eb="18">
      <t>レイゾウコ</t>
    </rPh>
    <rPh sb="19" eb="21">
      <t>ホカン</t>
    </rPh>
    <rPh sb="34" eb="36">
      <t>コウリ</t>
    </rPh>
    <rPh sb="36" eb="37">
      <t>テン</t>
    </rPh>
    <rPh sb="39" eb="40">
      <t>ス</t>
    </rPh>
    <rPh sb="42" eb="43">
      <t>ウ</t>
    </rPh>
    <rPh sb="49" eb="51">
      <t>シツオン</t>
    </rPh>
    <rPh sb="52" eb="54">
      <t>チンレツ</t>
    </rPh>
    <rPh sb="64" eb="65">
      <t>タダ</t>
    </rPh>
    <rPh sb="67" eb="69">
      <t>チンレツ</t>
    </rPh>
    <rPh sb="78" eb="79">
      <t>ヒ</t>
    </rPh>
    <rPh sb="82" eb="83">
      <t>ウ</t>
    </rPh>
    <rPh sb="89" eb="90">
      <t>モ</t>
    </rPh>
    <rPh sb="91" eb="92">
      <t>カエ</t>
    </rPh>
    <rPh sb="93" eb="94">
      <t>サイ</t>
    </rPh>
    <rPh sb="95" eb="98">
      <t>ガイキオン</t>
    </rPh>
    <rPh sb="100" eb="101">
      <t>サ</t>
    </rPh>
    <rPh sb="102" eb="103">
      <t>アセ</t>
    </rPh>
    <rPh sb="114" eb="115">
      <t>タマゴ</t>
    </rPh>
    <rPh sb="116" eb="118">
      <t>コキュウ</t>
    </rPh>
    <rPh sb="124" eb="126">
      <t>ヒョウメン</t>
    </rPh>
    <rPh sb="131" eb="133">
      <t>ミズアラ</t>
    </rPh>
    <rPh sb="138" eb="140">
      <t>コキュウ</t>
    </rPh>
    <rPh sb="140" eb="141">
      <t>アナ</t>
    </rPh>
    <rPh sb="143" eb="145">
      <t>スイブン</t>
    </rPh>
    <rPh sb="149" eb="150">
      <t>ヨゴ</t>
    </rPh>
    <rPh sb="152" eb="154">
      <t>ナイブ</t>
    </rPh>
    <rPh sb="155" eb="156">
      <t>ハイ</t>
    </rPh>
    <rPh sb="157" eb="158">
      <t>コ</t>
    </rPh>
    <rPh sb="163" eb="165">
      <t>コウニュウ</t>
    </rPh>
    <rPh sb="167" eb="168">
      <t>タマゴ</t>
    </rPh>
    <rPh sb="169" eb="170">
      <t>アラ</t>
    </rPh>
    <rPh sb="173" eb="174">
      <t>フ</t>
    </rPh>
    <rPh sb="175" eb="177">
      <t>テイド</t>
    </rPh>
    <rPh sb="178" eb="180">
      <t>ホカン</t>
    </rPh>
    <rPh sb="186" eb="187">
      <t>タマゴ</t>
    </rPh>
    <rPh sb="188" eb="190">
      <t>シンドウ</t>
    </rPh>
    <rPh sb="191" eb="192">
      <t>ツヨ</t>
    </rPh>
    <rPh sb="199" eb="202">
      <t>レイゾウコ</t>
    </rPh>
    <rPh sb="210" eb="212">
      <t>ホカン</t>
    </rPh>
    <rPh sb="215" eb="217">
      <t>シンドウ</t>
    </rPh>
    <rPh sb="218" eb="219">
      <t>ウ</t>
    </rPh>
    <rPh sb="225" eb="226">
      <t>ヨ</t>
    </rPh>
    <rPh sb="236" eb="237">
      <t>ナツ</t>
    </rPh>
    <rPh sb="238" eb="239">
      <t>タマゴ</t>
    </rPh>
    <rPh sb="240" eb="242">
      <t>カンソウ</t>
    </rPh>
    <rPh sb="246" eb="247">
      <t>カラ</t>
    </rPh>
    <rPh sb="248" eb="249">
      <t>ウス</t>
    </rPh>
    <rPh sb="253" eb="254">
      <t>オオ</t>
    </rPh>
    <rPh sb="266" eb="270">
      <t>ダイトシケン</t>
    </rPh>
    <rPh sb="275" eb="276">
      <t>ヒト</t>
    </rPh>
    <rPh sb="277" eb="279">
      <t>キキョウ</t>
    </rPh>
    <rPh sb="281" eb="283">
      <t>ナツヤス</t>
    </rPh>
    <rPh sb="285" eb="286">
      <t>タマゴ</t>
    </rPh>
    <rPh sb="287" eb="289">
      <t>キョウキュウ</t>
    </rPh>
    <rPh sb="289" eb="291">
      <t>カジョウ</t>
    </rPh>
    <rPh sb="297" eb="299">
      <t>ショウミ</t>
    </rPh>
    <rPh sb="299" eb="301">
      <t>キゲン</t>
    </rPh>
    <rPh sb="304" eb="306">
      <t>カクニン</t>
    </rPh>
    <rPh sb="308" eb="310">
      <t>コウニュウ</t>
    </rPh>
    <phoneticPr fontId="5"/>
  </si>
  <si>
    <t>★卵は、優秀な食品であるとともに生ものです。正しく保管し期限内に使い切りましょう。
★水洗い等せず冷蔵庫の奥で振動を与えずに保管したほうが、美味しく安全な状態で召し上がれます。
★売れ残った卵を大量に購入し、不十分な保管をしたために、何度も食中毒が発生しています。
食べ物は、取り扱う人の優しさや思いが伝わるものです。HACCPは継続です。毎日粛々と続けましょう!</t>
    <rPh sb="1" eb="2">
      <t>タマゴ</t>
    </rPh>
    <rPh sb="4" eb="6">
      <t>ユウシュウ</t>
    </rPh>
    <rPh sb="7" eb="9">
      <t>ショクヒン</t>
    </rPh>
    <rPh sb="16" eb="17">
      <t>ナマ</t>
    </rPh>
    <rPh sb="22" eb="23">
      <t>タダ</t>
    </rPh>
    <rPh sb="25" eb="27">
      <t>ホカン</t>
    </rPh>
    <rPh sb="28" eb="31">
      <t>キゲンナイ</t>
    </rPh>
    <rPh sb="32" eb="33">
      <t>ツカ</t>
    </rPh>
    <rPh sb="34" eb="35">
      <t>キ</t>
    </rPh>
    <rPh sb="43" eb="45">
      <t>ミズアラ</t>
    </rPh>
    <rPh sb="46" eb="47">
      <t>ナド</t>
    </rPh>
    <rPh sb="49" eb="52">
      <t>レイゾウコ</t>
    </rPh>
    <rPh sb="53" eb="54">
      <t>オク</t>
    </rPh>
    <rPh sb="55" eb="57">
      <t>シンドウ</t>
    </rPh>
    <rPh sb="58" eb="59">
      <t>アタ</t>
    </rPh>
    <rPh sb="62" eb="64">
      <t>ホカン</t>
    </rPh>
    <rPh sb="70" eb="72">
      <t>オイ</t>
    </rPh>
    <rPh sb="74" eb="76">
      <t>アンゼン</t>
    </rPh>
    <rPh sb="77" eb="79">
      <t>ジョウタイ</t>
    </rPh>
    <rPh sb="80" eb="81">
      <t>メ</t>
    </rPh>
    <rPh sb="82" eb="83">
      <t>ア</t>
    </rPh>
    <rPh sb="104" eb="107">
      <t>フジュウブン</t>
    </rPh>
    <rPh sb="108" eb="110">
      <t>ホカン</t>
    </rPh>
    <rPh sb="133" eb="134">
      <t>タ</t>
    </rPh>
    <rPh sb="135" eb="136">
      <t>モノ</t>
    </rPh>
    <rPh sb="138" eb="139">
      <t>ト</t>
    </rPh>
    <rPh sb="140" eb="141">
      <t>アツカ</t>
    </rPh>
    <rPh sb="142" eb="143">
      <t>ヒト</t>
    </rPh>
    <rPh sb="144" eb="145">
      <t>ヤサ</t>
    </rPh>
    <rPh sb="148" eb="149">
      <t>オモ</t>
    </rPh>
    <rPh sb="151" eb="152">
      <t>ツタ</t>
    </rPh>
    <rPh sb="165" eb="167">
      <t>ケイゾク</t>
    </rPh>
    <rPh sb="170" eb="172">
      <t>マイニチ</t>
    </rPh>
    <rPh sb="172" eb="174">
      <t>シュクシュク</t>
    </rPh>
    <rPh sb="175" eb="176">
      <t>ツヅ</t>
    </rPh>
    <phoneticPr fontId="5"/>
  </si>
  <si>
    <t xml:space="preserve"> 全国指数</t>
    <phoneticPr fontId="5"/>
  </si>
  <si>
    <t>先週より</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</si>
</sst>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indexed="10"/>
      <name val="ＭＳ Ｐゴシック"/>
      <family val="3"/>
      <charset val="128"/>
    </font>
    <font>
      <sz val="8.8000000000000007"/>
      <color indexed="23"/>
      <name val="ＭＳ Ｐゴシック"/>
      <family val="3"/>
      <charset val="128"/>
    </font>
    <font>
      <sz val="14"/>
      <color indexed="63"/>
      <name val="Arial"/>
      <family val="2"/>
    </font>
    <font>
      <b/>
      <sz val="12"/>
      <color indexed="13"/>
      <name val="ＭＳ Ｐゴシック"/>
      <family val="3"/>
      <charset val="128"/>
    </font>
    <font>
      <sz val="12"/>
      <color indexed="9"/>
      <name val="ＭＳ Ｐゴシック"/>
      <family val="3"/>
      <charset val="128"/>
    </font>
    <font>
      <b/>
      <sz val="8"/>
      <color rgb="FFFF0000"/>
      <name val="メイリオ"/>
      <family val="3"/>
      <charset val="128"/>
    </font>
    <font>
      <b/>
      <sz val="8"/>
      <color rgb="FFFF0000"/>
      <name val="ＭＳ Ｐゴシック"/>
      <family val="3"/>
      <charset val="128"/>
    </font>
    <font>
      <b/>
      <sz val="14"/>
      <name val="メイリオ"/>
      <family val="3"/>
      <charset val="128"/>
    </font>
    <font>
      <b/>
      <u/>
      <sz val="12"/>
      <color indexed="9"/>
      <name val="ＭＳ Ｐ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7BB2F5"/>
        <bgColor indexed="64"/>
      </patternFill>
    </fill>
    <fill>
      <patternFill patternType="solid">
        <fgColor indexed="12"/>
        <bgColor indexed="64"/>
      </patternFill>
    </fill>
    <fill>
      <patternFill patternType="solid">
        <fgColor indexed="45"/>
        <bgColor indexed="64"/>
      </patternFill>
    </fill>
    <fill>
      <patternFill patternType="solid">
        <fgColor theme="5" tint="-0.249977111117893"/>
        <bgColor indexed="64"/>
      </patternFill>
    </fill>
    <fill>
      <patternFill patternType="solid">
        <fgColor rgb="FF92D050"/>
        <bgColor indexed="64"/>
      </patternFill>
    </fill>
    <fill>
      <patternFill patternType="solid">
        <fgColor theme="7" tint="0.59999389629810485"/>
        <bgColor indexed="64"/>
      </patternFill>
    </fill>
    <fill>
      <patternFill patternType="solid">
        <fgColor rgb="FF6DDDF7"/>
        <bgColor indexed="64"/>
      </patternFill>
    </fill>
    <fill>
      <patternFill patternType="solid">
        <fgColor rgb="FFFFCC99"/>
        <bgColor indexed="64"/>
      </patternFill>
    </fill>
  </fills>
  <borders count="23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indexed="64"/>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0" fillId="0" borderId="0"/>
    <xf numFmtId="0" fontId="171" fillId="0" borderId="0" applyNumberFormat="0" applyFill="0" applyBorder="0" applyAlignment="0" applyProtection="0"/>
    <xf numFmtId="0" fontId="170" fillId="0" borderId="0"/>
  </cellStyleXfs>
  <cellXfs count="85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8" fillId="22" borderId="8" xfId="0" applyFont="1" applyFill="1" applyBorder="1" applyAlignment="1">
      <alignment horizontal="center" vertical="center" wrapText="1"/>
    </xf>
    <xf numFmtId="177" fontId="159" fillId="22" borderId="8" xfId="2" applyNumberFormat="1" applyFont="1" applyFill="1" applyBorder="1" applyAlignment="1">
      <alignment horizontal="center" vertical="center" shrinkToFit="1"/>
    </xf>
    <xf numFmtId="0" fontId="6" fillId="0" borderId="0" xfId="2" applyAlignment="1">
      <alignment horizontal="left" vertical="center"/>
    </xf>
    <xf numFmtId="3" fontId="160"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2" fillId="6" borderId="71" xfId="0" applyFont="1" applyFill="1" applyBorder="1">
      <alignment vertical="center"/>
    </xf>
    <xf numFmtId="0" fontId="162" fillId="6" borderId="0" xfId="0" applyFont="1" applyFill="1" applyAlignment="1">
      <alignment horizontal="left" vertical="center"/>
    </xf>
    <xf numFmtId="0" fontId="162" fillId="6" borderId="0" xfId="0" applyFont="1" applyFill="1">
      <alignment vertical="center"/>
    </xf>
    <xf numFmtId="176" fontId="162" fillId="6" borderId="0" xfId="0" applyNumberFormat="1" applyFont="1" applyFill="1" applyAlignment="1">
      <alignment horizontal="left" vertical="center"/>
    </xf>
    <xf numFmtId="183" fontId="162" fillId="6" borderId="0" xfId="0" applyNumberFormat="1" applyFont="1" applyFill="1" applyAlignment="1">
      <alignment horizontal="center" vertical="center"/>
    </xf>
    <xf numFmtId="0" fontId="162" fillId="6" borderId="71" xfId="0" applyFont="1" applyFill="1" applyBorder="1" applyAlignment="1">
      <alignment vertical="top"/>
    </xf>
    <xf numFmtId="0" fontId="162" fillId="6" borderId="0" xfId="0" applyFont="1" applyFill="1" applyAlignment="1">
      <alignment vertical="top"/>
    </xf>
    <xf numFmtId="14" fontId="162" fillId="6" borderId="0" xfId="0" applyNumberFormat="1" applyFont="1" applyFill="1" applyAlignment="1">
      <alignment horizontal="left" vertical="center"/>
    </xf>
    <xf numFmtId="14" fontId="162" fillId="0" borderId="0" xfId="0" applyNumberFormat="1" applyFont="1">
      <alignment vertical="center"/>
    </xf>
    <xf numFmtId="0" fontId="163" fillId="0" borderId="0" xfId="0" applyFont="1">
      <alignment vertical="center"/>
    </xf>
    <xf numFmtId="0" fontId="8" fillId="0" borderId="188"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8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0"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0" xfId="16" applyFont="1" applyFill="1" applyBorder="1">
      <alignment vertical="center"/>
    </xf>
    <xf numFmtId="0" fontId="50" fillId="22" borderId="191" xfId="16" applyFont="1" applyFill="1" applyBorder="1">
      <alignment vertical="center"/>
    </xf>
    <xf numFmtId="0" fontId="10" fillId="22" borderId="191"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4"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2"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3" xfId="2" applyFont="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3" xfId="2" applyFont="1" applyBorder="1" applyAlignment="1">
      <alignment horizontal="center" vertical="center"/>
    </xf>
    <xf numFmtId="0" fontId="13" fillId="6" borderId="193" xfId="2" applyFont="1" applyFill="1" applyBorder="1" applyAlignment="1">
      <alignment horizontal="center" vertical="center" wrapText="1"/>
    </xf>
    <xf numFmtId="0" fontId="158" fillId="22" borderId="156" xfId="0" applyFont="1" applyFill="1" applyBorder="1" applyAlignment="1">
      <alignment horizontal="center" vertical="center" wrapText="1"/>
    </xf>
    <xf numFmtId="0" fontId="158" fillId="22" borderId="184" xfId="0" applyFont="1" applyFill="1" applyBorder="1" applyAlignment="1">
      <alignment horizontal="center" vertical="center" wrapText="1"/>
    </xf>
    <xf numFmtId="0" fontId="172" fillId="22" borderId="192" xfId="2" applyFont="1" applyFill="1" applyBorder="1" applyAlignment="1">
      <alignment horizontal="center" vertical="center"/>
    </xf>
    <xf numFmtId="177" fontId="172" fillId="22" borderId="8" xfId="2" applyNumberFormat="1" applyFont="1" applyFill="1" applyBorder="1" applyAlignment="1">
      <alignment horizontal="center" vertical="center" shrinkToFit="1"/>
    </xf>
    <xf numFmtId="177" fontId="173" fillId="22" borderId="10" xfId="2" applyNumberFormat="1" applyFont="1" applyFill="1" applyBorder="1" applyAlignment="1">
      <alignment horizontal="center" vertical="center" shrinkToFit="1"/>
    </xf>
    <xf numFmtId="177" fontId="174" fillId="22" borderId="105" xfId="2" applyNumberFormat="1" applyFont="1" applyFill="1" applyBorder="1" applyAlignment="1">
      <alignment horizontal="center" vertical="center" wrapText="1"/>
    </xf>
    <xf numFmtId="0" fontId="128" fillId="34" borderId="196" xfId="2" applyFont="1" applyFill="1" applyBorder="1" applyAlignment="1">
      <alignment horizontal="center" vertical="center" wrapText="1"/>
    </xf>
    <xf numFmtId="0" fontId="129" fillId="34" borderId="197" xfId="2" applyFont="1" applyFill="1" applyBorder="1" applyAlignment="1">
      <alignment horizontal="center" vertical="center" wrapText="1"/>
    </xf>
    <xf numFmtId="0" fontId="167" fillId="34" borderId="197" xfId="2" applyFont="1" applyFill="1" applyBorder="1" applyAlignment="1">
      <alignment horizontal="left" vertical="center"/>
    </xf>
    <xf numFmtId="0" fontId="122" fillId="34" borderId="197" xfId="2" applyFont="1" applyFill="1" applyBorder="1" applyAlignment="1">
      <alignment horizontal="center" vertical="center"/>
    </xf>
    <xf numFmtId="0" fontId="122" fillId="34" borderId="198" xfId="2" applyFont="1" applyFill="1" applyBorder="1" applyAlignment="1">
      <alignment horizontal="center" vertical="center"/>
    </xf>
    <xf numFmtId="0" fontId="76" fillId="22" borderId="199" xfId="0" applyFont="1" applyFill="1" applyBorder="1" applyAlignment="1">
      <alignment horizontal="left" vertical="center"/>
    </xf>
    <xf numFmtId="14" fontId="76" fillId="22" borderId="199"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1"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6" fillId="0" borderId="0" xfId="0" applyFont="1">
      <alignment vertical="center"/>
    </xf>
    <xf numFmtId="0" fontId="175" fillId="0" borderId="0" xfId="0" applyFont="1" applyAlignment="1">
      <alignment vertical="center" wrapText="1"/>
    </xf>
    <xf numFmtId="0" fontId="8" fillId="0" borderId="200" xfId="1" applyBorder="1" applyAlignment="1" applyProtection="1">
      <alignment vertical="center"/>
    </xf>
    <xf numFmtId="0" fontId="41" fillId="0" borderId="0" xfId="17" applyFont="1" applyAlignment="1">
      <alignment horizontal="center" vertical="center"/>
    </xf>
    <xf numFmtId="0" fontId="162"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5" fillId="27" borderId="0" xfId="0" applyFont="1" applyFill="1" applyAlignment="1">
      <alignment horizontal="left" vertical="center" wrapText="1"/>
    </xf>
    <xf numFmtId="0" fontId="178" fillId="27" borderId="0" xfId="0" applyFont="1" applyFill="1" applyAlignment="1">
      <alignment horizontal="left" vertical="center" wrapText="1"/>
    </xf>
    <xf numFmtId="0" fontId="165" fillId="41" borderId="0" xfId="0" applyFont="1" applyFill="1" applyAlignment="1">
      <alignment horizontal="left" vertical="center" wrapText="1"/>
    </xf>
    <xf numFmtId="0" fontId="165" fillId="41" borderId="0" xfId="0" applyFont="1" applyFill="1" applyAlignment="1">
      <alignment horizontal="left" vertical="center" shrinkToFit="1"/>
    </xf>
    <xf numFmtId="0" fontId="180" fillId="24" borderId="181" xfId="1" applyFont="1" applyFill="1" applyBorder="1" applyAlignment="1" applyProtection="1">
      <alignment horizontal="center" vertical="center" wrapText="1"/>
    </xf>
    <xf numFmtId="0" fontId="18" fillId="2" borderId="202" xfId="2" applyFont="1" applyFill="1" applyBorder="1" applyAlignment="1">
      <alignment horizontal="center" vertical="center" wrapText="1"/>
    </xf>
    <xf numFmtId="0" fontId="177"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2" fillId="27" borderId="0" xfId="0" applyNumberFormat="1" applyFont="1" applyFill="1" applyAlignment="1">
      <alignment vertical="top" wrapText="1"/>
    </xf>
    <xf numFmtId="0" fontId="181" fillId="27" borderId="0" xfId="0" applyFont="1" applyFill="1" applyAlignment="1">
      <alignment vertical="top" wrapText="1"/>
    </xf>
    <xf numFmtId="0" fontId="183" fillId="22" borderId="0" xfId="0" applyFont="1" applyFill="1" applyAlignment="1">
      <alignment vertical="top" wrapText="1"/>
    </xf>
    <xf numFmtId="0" fontId="176"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5"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0" xfId="1" applyBorder="1" applyAlignment="1" applyProtection="1">
      <alignment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1" xfId="1" applyFill="1" applyBorder="1" applyAlignment="1" applyProtection="1">
      <alignment vertical="center" wrapText="1"/>
    </xf>
    <xf numFmtId="0" fontId="137" fillId="27" borderId="0" xfId="0" applyFont="1" applyFill="1" applyAlignment="1">
      <alignment horizontal="left" vertical="center" wrapText="1"/>
    </xf>
    <xf numFmtId="180" fontId="50" fillId="13" borderId="211"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8" xfId="1" applyBorder="1" applyAlignment="1" applyProtection="1">
      <alignment vertical="center" wrapText="1"/>
    </xf>
    <xf numFmtId="0" fontId="190" fillId="0" borderId="177" xfId="1" applyFont="1" applyFill="1" applyBorder="1" applyAlignment="1" applyProtection="1">
      <alignment vertical="top" wrapText="1"/>
    </xf>
    <xf numFmtId="0" fontId="190" fillId="0" borderId="170" xfId="1" applyFont="1" applyBorder="1" applyAlignment="1" applyProtection="1">
      <alignment horizontal="left" vertical="top" wrapText="1"/>
    </xf>
    <xf numFmtId="0" fontId="190" fillId="0" borderId="44" xfId="1" applyFont="1" applyFill="1" applyBorder="1" applyAlignment="1" applyProtection="1">
      <alignment vertical="top" wrapText="1"/>
    </xf>
    <xf numFmtId="0" fontId="191"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5" fillId="44" borderId="0" xfId="0" applyFont="1" applyFill="1" applyAlignment="1">
      <alignment horizontal="left" vertical="center" wrapText="1"/>
    </xf>
    <xf numFmtId="184" fontId="161"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2"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3" fillId="27" borderId="0" xfId="0" applyNumberFormat="1" applyFont="1" applyFill="1">
      <alignment vertical="center"/>
    </xf>
    <xf numFmtId="0" fontId="194" fillId="0" borderId="0" xfId="0" applyFont="1" applyAlignment="1">
      <alignment horizontal="left" vertical="center" wrapText="1"/>
    </xf>
    <xf numFmtId="185" fontId="195"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57" xfId="2" applyNumberFormat="1" applyFont="1" applyFill="1" applyBorder="1" applyAlignment="1">
      <alignment vertical="center" shrinkToFit="1"/>
    </xf>
    <xf numFmtId="0" fontId="190" fillId="22" borderId="170" xfId="1" applyFont="1" applyFill="1" applyBorder="1" applyAlignment="1" applyProtection="1">
      <alignment horizontal="left" vertical="top" wrapText="1"/>
    </xf>
    <xf numFmtId="0" fontId="28" fillId="24" borderId="214" xfId="0" applyFont="1" applyFill="1" applyBorder="1" applyAlignment="1">
      <alignment horizontal="center" vertical="center" wrapText="1"/>
    </xf>
    <xf numFmtId="14" fontId="29" fillId="24" borderId="215" xfId="2" applyNumberFormat="1" applyFont="1" applyFill="1" applyBorder="1" applyAlignment="1">
      <alignment horizontal="center" vertical="center" shrinkToFit="1"/>
    </xf>
    <xf numFmtId="0" fontId="108" fillId="24" borderId="216" xfId="2" applyFont="1" applyFill="1" applyBorder="1">
      <alignment vertical="center"/>
    </xf>
    <xf numFmtId="0" fontId="196" fillId="0" borderId="158" xfId="0" applyFont="1" applyBorder="1" applyAlignment="1">
      <alignment horizontal="left" vertical="top" wrapText="1"/>
    </xf>
    <xf numFmtId="14" fontId="108" fillId="24" borderId="217" xfId="1" applyNumberFormat="1" applyFont="1" applyFill="1" applyBorder="1" applyAlignment="1" applyProtection="1">
      <alignment vertical="center" wrapText="1"/>
    </xf>
    <xf numFmtId="0" fontId="8" fillId="0" borderId="218" xfId="1" applyFill="1" applyBorder="1" applyAlignment="1" applyProtection="1">
      <alignment vertical="center"/>
    </xf>
    <xf numFmtId="14" fontId="108" fillId="24" borderId="219" xfId="1" applyNumberFormat="1" applyFont="1" applyFill="1" applyBorder="1" applyAlignment="1" applyProtection="1">
      <alignment vertical="center" wrapText="1"/>
    </xf>
    <xf numFmtId="0" fontId="184" fillId="22" borderId="220" xfId="0" applyFont="1" applyFill="1" applyBorder="1" applyAlignment="1">
      <alignment horizontal="left" vertical="center"/>
    </xf>
    <xf numFmtId="14" fontId="76" fillId="22" borderId="221" xfId="0" applyNumberFormat="1" applyFont="1" applyFill="1" applyBorder="1" applyAlignment="1">
      <alignment horizontal="left" vertical="center"/>
    </xf>
    <xf numFmtId="0" fontId="197" fillId="0" borderId="0" xfId="0" applyFont="1" applyAlignment="1">
      <alignment horizontal="left" vertical="center" wrapText="1"/>
    </xf>
    <xf numFmtId="0" fontId="113" fillId="3" borderId="9" xfId="2" applyFont="1" applyFill="1" applyBorder="1" applyAlignment="1">
      <alignment horizontal="center" vertical="center" wrapText="1"/>
    </xf>
    <xf numFmtId="177" fontId="142" fillId="27" borderId="0" xfId="0" applyNumberFormat="1" applyFont="1" applyFill="1" applyAlignment="1">
      <alignment horizontal="right" vertical="center" wrapText="1"/>
    </xf>
    <xf numFmtId="0" fontId="185" fillId="27" borderId="0" xfId="0" applyFont="1" applyFill="1" applyAlignment="1">
      <alignment vertical="top" wrapText="1"/>
    </xf>
    <xf numFmtId="0" fontId="188" fillId="43" borderId="0" xfId="0" applyFont="1" applyFill="1" applyAlignment="1">
      <alignment vertical="center" wrapText="1"/>
    </xf>
    <xf numFmtId="0" fontId="198" fillId="0" borderId="177" xfId="1" applyFont="1" applyFill="1" applyBorder="1" applyAlignment="1" applyProtection="1">
      <alignment vertical="top" wrapText="1"/>
    </xf>
    <xf numFmtId="0" fontId="91" fillId="26" borderId="0" xfId="2" applyFont="1" applyFill="1">
      <alignment vertical="center"/>
    </xf>
    <xf numFmtId="0" fontId="198" fillId="0" borderId="44" xfId="1" applyFont="1" applyFill="1" applyBorder="1" applyAlignment="1" applyProtection="1">
      <alignment vertical="top" wrapText="1"/>
    </xf>
    <xf numFmtId="0" fontId="200" fillId="0" borderId="44" xfId="1" applyFont="1" applyFill="1" applyBorder="1" applyAlignment="1" applyProtection="1">
      <alignment vertical="top" wrapText="1"/>
    </xf>
    <xf numFmtId="177" fontId="165" fillId="43" borderId="0" xfId="0" applyNumberFormat="1" applyFont="1" applyFill="1" applyAlignment="1">
      <alignment vertical="center" wrapText="1"/>
    </xf>
    <xf numFmtId="184" fontId="165" fillId="43" borderId="0" xfId="0" applyNumberFormat="1" applyFont="1" applyFill="1" applyAlignment="1">
      <alignment vertical="center" wrapText="1"/>
    </xf>
    <xf numFmtId="3" fontId="165" fillId="43" borderId="0" xfId="0" applyNumberFormat="1" applyFont="1" applyFill="1" applyAlignment="1">
      <alignment vertical="center" wrapText="1"/>
    </xf>
    <xf numFmtId="184" fontId="165" fillId="43" borderId="0" xfId="0" applyNumberFormat="1" applyFont="1" applyFill="1" applyAlignment="1">
      <alignment horizontal="center" vertical="center" wrapText="1"/>
    </xf>
    <xf numFmtId="56" fontId="108" fillId="24" borderId="216" xfId="2" applyNumberFormat="1" applyFont="1" applyFill="1" applyBorder="1">
      <alignment vertical="center"/>
    </xf>
    <xf numFmtId="0" fontId="201" fillId="24" borderId="0" xfId="0" applyFont="1" applyFill="1" applyAlignment="1">
      <alignment horizontal="center" vertical="center" wrapText="1"/>
    </xf>
    <xf numFmtId="0" fontId="198" fillId="0" borderId="212" xfId="1" applyFont="1" applyFill="1" applyBorder="1" applyAlignment="1" applyProtection="1">
      <alignment horizontal="left" vertical="top" wrapText="1"/>
    </xf>
    <xf numFmtId="0" fontId="186" fillId="0" borderId="8" xfId="0" applyFont="1" applyBorder="1" applyAlignment="1">
      <alignment horizontal="center" vertical="center" wrapText="1"/>
    </xf>
    <xf numFmtId="0" fontId="0" fillId="47" borderId="0" xfId="0" applyFill="1">
      <alignment vertical="center"/>
    </xf>
    <xf numFmtId="0" fontId="202" fillId="47" borderId="0" xfId="0" applyFont="1" applyFill="1">
      <alignment vertical="center"/>
    </xf>
    <xf numFmtId="0" fontId="203" fillId="47" borderId="0" xfId="1" applyFont="1" applyFill="1" applyAlignment="1" applyProtection="1">
      <alignment vertical="center"/>
    </xf>
    <xf numFmtId="0" fontId="8" fillId="0" borderId="0" xfId="1" applyAlignment="1" applyProtection="1">
      <alignment vertical="center"/>
    </xf>
    <xf numFmtId="184" fontId="176" fillId="43" borderId="0" xfId="0" applyNumberFormat="1" applyFont="1" applyFill="1" applyAlignment="1">
      <alignment horizontal="center" vertical="center" wrapText="1"/>
    </xf>
    <xf numFmtId="0" fontId="204" fillId="43" borderId="0" xfId="0" applyFont="1" applyFill="1" applyAlignment="1">
      <alignment horizontal="left" vertical="center"/>
    </xf>
    <xf numFmtId="3" fontId="205" fillId="43" borderId="0" xfId="0" applyNumberFormat="1" applyFont="1" applyFill="1">
      <alignment vertical="center"/>
    </xf>
    <xf numFmtId="177" fontId="206" fillId="43" borderId="0" xfId="0" applyNumberFormat="1" applyFont="1" applyFill="1">
      <alignment vertical="center"/>
    </xf>
    <xf numFmtId="184" fontId="161" fillId="44" borderId="0" xfId="0" applyNumberFormat="1" applyFont="1" applyFill="1" applyAlignment="1">
      <alignment horizontal="center" vertical="center" wrapText="1"/>
    </xf>
    <xf numFmtId="0" fontId="6" fillId="0" borderId="0" xfId="4"/>
    <xf numFmtId="14" fontId="113" fillId="24" borderId="1" xfId="2" applyNumberFormat="1" applyFont="1" applyFill="1" applyBorder="1" applyAlignment="1">
      <alignment vertical="center" wrapText="1" shrinkToFit="1"/>
    </xf>
    <xf numFmtId="0" fontId="212" fillId="0" borderId="0" xfId="0" applyFont="1" applyAlignment="1">
      <alignment horizontal="left" vertical="top" wrapText="1"/>
    </xf>
    <xf numFmtId="0" fontId="8" fillId="0" borderId="222" xfId="1" applyBorder="1" applyAlignment="1" applyProtection="1">
      <alignment vertical="center"/>
    </xf>
    <xf numFmtId="0" fontId="190" fillId="0" borderId="0" xfId="0" applyFont="1" applyAlignment="1">
      <alignment horizontal="left" vertical="top" wrapText="1"/>
    </xf>
    <xf numFmtId="0" fontId="18" fillId="24" borderId="223" xfId="2" applyFont="1" applyFill="1" applyBorder="1" applyAlignment="1">
      <alignment horizontal="center" vertical="center" wrapText="1"/>
    </xf>
    <xf numFmtId="0" fontId="127" fillId="24" borderId="0" xfId="0" quotePrefix="1" applyFont="1" applyFill="1">
      <alignment vertical="center"/>
    </xf>
    <xf numFmtId="0" fontId="213" fillId="6" borderId="18" xfId="2" applyFont="1" applyFill="1" applyBorder="1">
      <alignment vertical="center"/>
    </xf>
    <xf numFmtId="0" fontId="144" fillId="0" borderId="0" xfId="0" applyFont="1" applyAlignment="1">
      <alignment vertical="center" wrapText="1"/>
    </xf>
    <xf numFmtId="3" fontId="205" fillId="43" borderId="0" xfId="0" applyNumberFormat="1" applyFont="1" applyFill="1" applyAlignment="1">
      <alignment vertical="center" wrapText="1"/>
    </xf>
    <xf numFmtId="0" fontId="190" fillId="0" borderId="170" xfId="0" applyFont="1" applyBorder="1" applyAlignment="1">
      <alignment horizontal="left" vertical="top" wrapText="1"/>
    </xf>
    <xf numFmtId="0" fontId="76" fillId="22" borderId="114" xfId="0" applyFont="1" applyFill="1" applyBorder="1" applyAlignment="1">
      <alignment horizontal="left" vertical="center"/>
    </xf>
    <xf numFmtId="14" fontId="76" fillId="22" borderId="114" xfId="0" applyNumberFormat="1" applyFont="1" applyFill="1" applyBorder="1" applyAlignment="1">
      <alignment horizontal="left" vertical="center"/>
    </xf>
    <xf numFmtId="0" fontId="215" fillId="0" borderId="0" xfId="1" applyFont="1" applyAlignment="1" applyProtection="1">
      <alignment horizontal="left" vertical="top" wrapText="1"/>
    </xf>
    <xf numFmtId="0" fontId="76" fillId="0" borderId="0" xfId="0" applyFont="1">
      <alignment vertical="center"/>
    </xf>
    <xf numFmtId="0" fontId="146" fillId="24" borderId="0" xfId="0" applyFont="1" applyFill="1" applyAlignment="1">
      <alignment horizontal="center" vertical="center" wrapText="1"/>
    </xf>
    <xf numFmtId="14" fontId="37" fillId="24" borderId="154" xfId="17" applyNumberFormat="1" applyFont="1" applyFill="1" applyBorder="1" applyAlignment="1">
      <alignment horizontal="center" vertical="center" wrapText="1"/>
    </xf>
    <xf numFmtId="14" fontId="13" fillId="24" borderId="1" xfId="1" applyNumberFormat="1" applyFont="1" applyFill="1" applyBorder="1" applyAlignment="1" applyProtection="1">
      <alignment vertical="center" shrinkToFit="1"/>
    </xf>
    <xf numFmtId="0" fontId="8" fillId="0" borderId="224" xfId="1" applyBorder="1" applyAlignment="1" applyProtection="1">
      <alignment vertical="center"/>
    </xf>
    <xf numFmtId="0" fontId="217" fillId="0" borderId="0" xfId="2" applyFont="1">
      <alignment vertical="center"/>
    </xf>
    <xf numFmtId="0" fontId="208" fillId="0" borderId="0" xfId="2" applyFont="1">
      <alignment vertical="center"/>
    </xf>
    <xf numFmtId="0" fontId="218" fillId="0" borderId="0" xfId="2" applyFont="1">
      <alignment vertical="center"/>
    </xf>
    <xf numFmtId="0" fontId="222" fillId="6" borderId="15" xfId="2" applyFont="1" applyFill="1" applyBorder="1">
      <alignment vertical="center"/>
    </xf>
    <xf numFmtId="0" fontId="221" fillId="0" borderId="155" xfId="0" applyFont="1" applyBorder="1">
      <alignment vertical="center"/>
    </xf>
    <xf numFmtId="0" fontId="76" fillId="24" borderId="199" xfId="0" applyFont="1" applyFill="1" applyBorder="1" applyAlignment="1">
      <alignment horizontal="left" vertical="center"/>
    </xf>
    <xf numFmtId="0" fontId="76" fillId="24" borderId="114" xfId="0" applyFont="1" applyFill="1" applyBorder="1" applyAlignment="1">
      <alignment horizontal="left" vertical="center"/>
    </xf>
    <xf numFmtId="0" fontId="76" fillId="51" borderId="199" xfId="0" applyFont="1" applyFill="1" applyBorder="1" applyAlignment="1">
      <alignment horizontal="left" vertical="center"/>
    </xf>
    <xf numFmtId="0" fontId="76" fillId="51" borderId="114" xfId="0" applyFont="1" applyFill="1" applyBorder="1" applyAlignment="1">
      <alignment horizontal="left" vertical="center"/>
    </xf>
    <xf numFmtId="0" fontId="76" fillId="52" borderId="199" xfId="0" applyFont="1" applyFill="1" applyBorder="1" applyAlignment="1">
      <alignment horizontal="left" vertical="center"/>
    </xf>
    <xf numFmtId="0" fontId="76" fillId="38" borderId="114" xfId="0" applyFont="1" applyFill="1" applyBorder="1" applyAlignment="1">
      <alignment horizontal="left" vertical="center"/>
    </xf>
    <xf numFmtId="0" fontId="76" fillId="53" borderId="199" xfId="0" applyFont="1" applyFill="1" applyBorder="1" applyAlignment="1">
      <alignment horizontal="left" vertical="center"/>
    </xf>
    <xf numFmtId="0" fontId="76" fillId="53" borderId="114" xfId="0" applyFont="1" applyFill="1" applyBorder="1" applyAlignment="1">
      <alignment horizontal="left" vertical="center"/>
    </xf>
    <xf numFmtId="0" fontId="215" fillId="0" borderId="0" xfId="0" applyFont="1" applyAlignment="1">
      <alignment vertical="top" wrapText="1"/>
    </xf>
    <xf numFmtId="0" fontId="223" fillId="0" borderId="44" xfId="1" applyFont="1" applyFill="1" applyBorder="1" applyAlignment="1" applyProtection="1">
      <alignment vertical="top" wrapText="1"/>
    </xf>
    <xf numFmtId="0" fontId="103" fillId="54" borderId="137" xfId="0" applyFont="1" applyFill="1" applyBorder="1" applyAlignment="1">
      <alignment horizontal="center" vertical="center" wrapText="1"/>
    </xf>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2" fillId="6" borderId="0" xfId="0" applyFont="1" applyFill="1" applyAlignment="1">
      <alignment horizontal="left" vertical="center" wrapText="1"/>
    </xf>
    <xf numFmtId="0" fontId="162" fillId="6" borderId="73" xfId="0" applyFont="1" applyFill="1" applyBorder="1" applyAlignment="1">
      <alignment horizontal="left" vertical="center" wrapText="1"/>
    </xf>
    <xf numFmtId="0" fontId="162" fillId="6" borderId="0" xfId="0" applyFont="1" applyFill="1" applyAlignment="1">
      <alignment horizontal="left" vertical="center"/>
    </xf>
    <xf numFmtId="0" fontId="162"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5" xfId="17" applyFont="1" applyFill="1" applyBorder="1" applyAlignment="1">
      <alignment horizontal="left" vertical="top"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37" fillId="0" borderId="185" xfId="17" applyFont="1" applyBorder="1" applyAlignment="1">
      <alignment horizontal="left" vertical="top"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13" fillId="22" borderId="185" xfId="2" applyFont="1" applyFill="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121" fillId="22" borderId="185" xfId="2" applyFont="1" applyFill="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3" fillId="22" borderId="185" xfId="2" applyFont="1" applyFill="1" applyBorder="1" applyAlignment="1">
      <alignment horizontal="center" vertical="center"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13" fillId="22" borderId="185" xfId="17" applyFont="1" applyFill="1" applyBorder="1" applyAlignment="1">
      <alignment horizontal="left" vertical="top"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37" fillId="24" borderId="185" xfId="17" applyFont="1" applyFill="1" applyBorder="1" applyAlignment="1">
      <alignment horizontal="left" vertical="top" wrapText="1"/>
    </xf>
    <xf numFmtId="0" fontId="37" fillId="24" borderId="186" xfId="17" applyFont="1" applyFill="1" applyBorder="1" applyAlignment="1">
      <alignment horizontal="left" vertical="top" wrapText="1"/>
    </xf>
    <xf numFmtId="0" fontId="37" fillId="24" borderId="187"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69" fillId="22" borderId="185" xfId="17" applyFont="1" applyFill="1" applyBorder="1" applyAlignment="1">
      <alignment horizontal="left" vertical="top" wrapText="1"/>
    </xf>
    <xf numFmtId="0" fontId="169" fillId="22" borderId="186" xfId="17" applyFont="1" applyFill="1" applyBorder="1" applyAlignment="1">
      <alignment horizontal="left" vertical="top" wrapText="1"/>
    </xf>
    <xf numFmtId="0" fontId="169" fillId="22" borderId="187" xfId="17" applyFont="1" applyFill="1" applyBorder="1" applyAlignment="1">
      <alignment horizontal="left" vertical="top" wrapText="1"/>
    </xf>
    <xf numFmtId="0" fontId="207" fillId="48" borderId="0" xfId="2" applyFont="1" applyFill="1" applyAlignment="1">
      <alignment horizontal="center" vertical="center"/>
    </xf>
    <xf numFmtId="0" fontId="6" fillId="0" borderId="0" xfId="2">
      <alignment vertical="center"/>
    </xf>
    <xf numFmtId="0" fontId="108" fillId="0" borderId="0" xfId="2" applyFont="1" applyAlignment="1">
      <alignment horizontal="center" vertical="center"/>
    </xf>
    <xf numFmtId="0" fontId="21" fillId="0" borderId="0" xfId="2" applyFont="1" applyAlignment="1">
      <alignment horizontal="center" vertical="center"/>
    </xf>
    <xf numFmtId="0" fontId="108" fillId="49" borderId="0" xfId="2" applyFont="1" applyFill="1" applyAlignment="1">
      <alignment horizontal="center" vertical="center" wrapText="1" shrinkToFit="1"/>
    </xf>
    <xf numFmtId="0" fontId="21" fillId="49" borderId="0" xfId="2" applyFont="1" applyFill="1" applyAlignment="1">
      <alignment horizontal="center" vertical="center" wrapText="1" shrinkToFit="1"/>
    </xf>
    <xf numFmtId="0" fontId="6" fillId="0" borderId="0" xfId="2" applyAlignment="1">
      <alignment horizontal="center" vertical="center"/>
    </xf>
    <xf numFmtId="0" fontId="156" fillId="27" borderId="0" xfId="0" applyFont="1" applyFill="1" applyAlignment="1">
      <alignment horizontal="center" vertical="top" wrapText="1"/>
    </xf>
    <xf numFmtId="0" fontId="181"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1"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5" fillId="27" borderId="0" xfId="0" applyFont="1" applyFill="1" applyAlignment="1">
      <alignment horizontal="left" vertical="top" wrapText="1"/>
    </xf>
    <xf numFmtId="0" fontId="185" fillId="27" borderId="0" xfId="0" applyFont="1" applyFill="1" applyAlignment="1">
      <alignment horizontal="center" vertical="top"/>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left" vertical="center"/>
    </xf>
    <xf numFmtId="0" fontId="105" fillId="33" borderId="0" xfId="0" applyFont="1" applyFill="1" applyAlignment="1">
      <alignment horizontal="left" vertical="center" wrapText="1"/>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4" fillId="22" borderId="0" xfId="0" applyFont="1" applyFill="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14" fontId="108" fillId="24" borderId="215"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14" fontId="108" fillId="24" borderId="206" xfId="1" applyNumberFormat="1" applyFont="1" applyFill="1" applyBorder="1" applyAlignment="1" applyProtection="1">
      <alignment horizontal="center" vertical="center" wrapText="1"/>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56" fontId="113" fillId="24" borderId="42"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0" fontId="108" fillId="0" borderId="209" xfId="2" applyFont="1" applyBorder="1" applyAlignment="1">
      <alignment horizontal="left" vertical="top" wrapText="1"/>
    </xf>
    <xf numFmtId="0" fontId="108" fillId="0" borderId="213" xfId="2" applyFont="1" applyBorder="1" applyAlignment="1">
      <alignment horizontal="left" vertical="top" wrapText="1"/>
    </xf>
    <xf numFmtId="0" fontId="113" fillId="24" borderId="42" xfId="2" applyFont="1" applyFill="1" applyBorder="1" applyAlignment="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0" fontId="108" fillId="24" borderId="206" xfId="2" applyFont="1" applyFill="1" applyBorder="1" applyAlignment="1">
      <alignment horizontal="center" vertical="center"/>
    </xf>
    <xf numFmtId="0" fontId="108" fillId="24" borderId="180"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3" xfId="2" applyNumberFormat="1" applyFont="1" applyFill="1" applyBorder="1" applyAlignment="1">
      <alignment horizontal="center" vertical="center"/>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09" fillId="22" borderId="167" xfId="1" applyFont="1" applyFill="1" applyBorder="1" applyAlignment="1" applyProtection="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2"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199"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185" fontId="146" fillId="0" borderId="0" xfId="0" applyNumberFormat="1" applyFont="1" applyAlignment="1">
      <alignment horizontal="left" vertical="top"/>
    </xf>
    <xf numFmtId="0" fontId="194" fillId="0" borderId="0" xfId="0" applyFont="1" applyAlignment="1">
      <alignment horizontal="left" vertical="top" wrapText="1"/>
    </xf>
    <xf numFmtId="0" fontId="179" fillId="27" borderId="0" xfId="0" applyFont="1" applyFill="1" applyAlignment="1">
      <alignment horizontal="left" vertical="center" shrinkToFit="1"/>
    </xf>
    <xf numFmtId="3" fontId="165" fillId="27" borderId="0" xfId="0" applyNumberFormat="1" applyFont="1" applyFill="1" applyAlignment="1">
      <alignment vertical="center" wrapText="1"/>
    </xf>
    <xf numFmtId="184" fontId="165" fillId="27" borderId="0" xfId="0" applyNumberFormat="1" applyFont="1" applyFill="1" applyAlignment="1">
      <alignment vertical="center" wrapText="1"/>
    </xf>
    <xf numFmtId="177" fontId="165" fillId="27" borderId="0" xfId="0" applyNumberFormat="1" applyFont="1" applyFill="1" applyAlignment="1">
      <alignment horizontal="right" vertical="center" wrapText="1"/>
    </xf>
    <xf numFmtId="184" fontId="176" fillId="27" borderId="0" xfId="0" applyNumberFormat="1" applyFont="1" applyFill="1" applyAlignment="1">
      <alignment horizontal="center" vertical="center" wrapText="1"/>
    </xf>
    <xf numFmtId="184" fontId="176" fillId="27" borderId="0" xfId="0" applyNumberFormat="1" applyFont="1" applyFill="1" applyAlignment="1">
      <alignment vertical="center" wrapText="1"/>
    </xf>
    <xf numFmtId="184" fontId="176" fillId="43" borderId="0" xfId="0" applyNumberFormat="1" applyFont="1" applyFill="1" applyAlignment="1">
      <alignment vertical="center" wrapText="1"/>
    </xf>
    <xf numFmtId="0" fontId="214" fillId="45" borderId="0" xfId="0" applyFont="1" applyFill="1" applyAlignment="1">
      <alignment horizontal="center" vertical="center" wrapText="1"/>
    </xf>
    <xf numFmtId="0" fontId="35" fillId="0" borderId="0" xfId="2" applyFont="1" applyAlignment="1">
      <alignment horizontal="center" vertical="center"/>
    </xf>
    <xf numFmtId="0" fontId="7" fillId="34" borderId="0" xfId="4" applyFont="1" applyFill="1" applyAlignment="1">
      <alignment vertical="top"/>
    </xf>
    <xf numFmtId="0" fontId="112" fillId="34" borderId="0" xfId="2" applyFont="1" applyFill="1" applyAlignment="1">
      <alignment vertical="top"/>
    </xf>
    <xf numFmtId="0" fontId="7" fillId="34" borderId="0" xfId="2" applyFont="1" applyFill="1" applyAlignment="1">
      <alignment vertical="top"/>
    </xf>
    <xf numFmtId="0" fontId="209" fillId="34" borderId="0" xfId="2" applyFont="1" applyFill="1" applyAlignment="1">
      <alignment vertical="top" wrapText="1"/>
    </xf>
    <xf numFmtId="0" fontId="210" fillId="34" borderId="0" xfId="2" applyFont="1" applyFill="1" applyAlignment="1">
      <alignment vertical="top" wrapText="1"/>
    </xf>
    <xf numFmtId="0" fontId="219" fillId="37" borderId="0" xfId="2" applyFont="1" applyFill="1" applyAlignment="1">
      <alignment horizontal="left" vertical="center" wrapText="1" indent="1"/>
    </xf>
    <xf numFmtId="0" fontId="220" fillId="37" borderId="0" xfId="2" applyFont="1" applyFill="1" applyAlignment="1">
      <alignment horizontal="left" vertical="center" wrapText="1" indent="1"/>
    </xf>
    <xf numFmtId="0" fontId="211" fillId="34" borderId="0" xfId="2" applyFont="1" applyFill="1" applyAlignment="1">
      <alignment vertical="top"/>
    </xf>
    <xf numFmtId="0" fontId="34" fillId="34" borderId="0" xfId="2" applyFont="1" applyFill="1" applyAlignment="1">
      <alignment vertical="top"/>
    </xf>
    <xf numFmtId="0" fontId="6" fillId="34" borderId="0" xfId="2" applyFill="1" applyAlignment="1">
      <alignment vertical="top" wrapText="1"/>
    </xf>
    <xf numFmtId="0" fontId="216" fillId="34" borderId="0" xfId="2" applyFont="1" applyFill="1" applyAlignment="1">
      <alignment vertical="top"/>
    </xf>
    <xf numFmtId="0" fontId="35" fillId="37" borderId="0" xfId="4" applyFont="1" applyFill="1"/>
    <xf numFmtId="0" fontId="112" fillId="37" borderId="0" xfId="4" applyFont="1" applyFill="1"/>
    <xf numFmtId="0" fontId="6" fillId="37" borderId="0" xfId="4" applyFill="1"/>
    <xf numFmtId="0" fontId="51" fillId="50" borderId="225" xfId="4" applyFont="1" applyFill="1" applyBorder="1" applyAlignment="1">
      <alignment horizontal="left" vertical="center" wrapText="1" indent="1"/>
    </xf>
    <xf numFmtId="0" fontId="51" fillId="50" borderId="226" xfId="4" applyFont="1" applyFill="1" applyBorder="1" applyAlignment="1">
      <alignment horizontal="left" vertical="center" wrapText="1" indent="1"/>
    </xf>
    <xf numFmtId="0" fontId="51" fillId="50" borderId="227" xfId="4" applyFont="1" applyFill="1" applyBorder="1" applyAlignment="1">
      <alignment horizontal="left" vertical="center" wrapText="1" indent="1"/>
    </xf>
    <xf numFmtId="0" fontId="51" fillId="50" borderId="228" xfId="4" applyFont="1" applyFill="1" applyBorder="1" applyAlignment="1">
      <alignment horizontal="left" vertical="center" wrapText="1" indent="1"/>
    </xf>
    <xf numFmtId="0" fontId="51" fillId="50" borderId="0" xfId="4" applyFont="1" applyFill="1" applyAlignment="1">
      <alignment horizontal="left" vertical="center" wrapText="1" indent="1"/>
    </xf>
    <xf numFmtId="0" fontId="51" fillId="50" borderId="229" xfId="4" applyFont="1" applyFill="1" applyBorder="1" applyAlignment="1">
      <alignment horizontal="left" vertical="center" wrapText="1" indent="1"/>
    </xf>
    <xf numFmtId="0" fontId="51" fillId="50" borderId="230" xfId="4" applyFont="1" applyFill="1" applyBorder="1" applyAlignment="1">
      <alignment horizontal="left" vertical="center" wrapText="1" indent="1"/>
    </xf>
    <xf numFmtId="0" fontId="51" fillId="50" borderId="231" xfId="4" applyFont="1" applyFill="1" applyBorder="1" applyAlignment="1">
      <alignment horizontal="left" vertical="center" wrapText="1" indent="1"/>
    </xf>
    <xf numFmtId="0" fontId="51" fillId="50" borderId="232" xfId="4" applyFont="1" applyFill="1" applyBorder="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3399FF"/>
      <color rgb="FF6DDDF7"/>
      <color rgb="FF7BB2F5"/>
      <color rgb="FFFF99FF"/>
      <color rgb="FF6EF729"/>
      <color rgb="FF00CC00"/>
      <color rgb="FF0033CC"/>
      <color rgb="FF66CCFF"/>
      <color rgb="FFFF0066"/>
      <color rgb="FFBB1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'44　感染症統計'!$A$7</c:f>
              <c:strCache>
                <c:ptCount val="1"/>
                <c:pt idx="0">
                  <c:v>2022年</c:v>
                </c:pt>
              </c:strCache>
            </c:strRef>
          </c:tx>
          <c:spPr>
            <a:ln w="63500" cap="rnd">
              <a:solidFill>
                <a:srgbClr val="FF0000"/>
              </a:solidFill>
              <a:round/>
            </a:ln>
            <a:effectLst/>
          </c:spPr>
          <c:marker>
            <c:symbol val="none"/>
          </c:marker>
          <c:val>
            <c:numRef>
              <c:f>'44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543</c:v>
                </c:pt>
                <c:pt idx="8" formatCode="General">
                  <c:v>578</c:v>
                </c:pt>
                <c:pt idx="9" formatCode="General">
                  <c:v>325</c:v>
                </c:pt>
                <c:pt idx="10" formatCode="General">
                  <c:v>37</c:v>
                </c:pt>
              </c:numCache>
            </c:numRef>
          </c:val>
          <c:smooth val="0"/>
          <c:extLst>
            <c:ext xmlns:c16="http://schemas.microsoft.com/office/drawing/2014/chart" uri="{C3380CC4-5D6E-409C-BE32-E72D297353CC}">
              <c16:uniqueId val="{00000000-B26B-4AAB-ADDF-AF634710DDB6}"/>
            </c:ext>
          </c:extLst>
        </c:ser>
        <c:ser>
          <c:idx val="7"/>
          <c:order val="1"/>
          <c:tx>
            <c:strRef>
              <c:f>'44　感染症統計'!$A$8</c:f>
              <c:strCache>
                <c:ptCount val="1"/>
                <c:pt idx="0">
                  <c:v>2021年</c:v>
                </c:pt>
              </c:strCache>
            </c:strRef>
          </c:tx>
          <c:spPr>
            <a:ln w="25400" cap="rnd">
              <a:solidFill>
                <a:schemeClr val="accent6">
                  <a:lumMod val="75000"/>
                </a:schemeClr>
              </a:solidFill>
              <a:round/>
            </a:ln>
            <a:effectLst/>
          </c:spPr>
          <c:marker>
            <c:symbol val="none"/>
          </c:marker>
          <c:val>
            <c:numRef>
              <c:f>'44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'44　感染症統計'!$A$9</c:f>
              <c:strCache>
                <c:ptCount val="1"/>
                <c:pt idx="0">
                  <c:v>2020年</c:v>
                </c:pt>
              </c:strCache>
            </c:strRef>
          </c:tx>
          <c:spPr>
            <a:ln w="19050" cap="rnd">
              <a:solidFill>
                <a:schemeClr val="accent1"/>
              </a:solidFill>
              <a:round/>
            </a:ln>
            <a:effectLst/>
          </c:spPr>
          <c:marker>
            <c:symbol val="none"/>
          </c:marker>
          <c:val>
            <c:numRef>
              <c:f>'44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'44　感染症統計'!$A$10</c:f>
              <c:strCache>
                <c:ptCount val="1"/>
                <c:pt idx="0">
                  <c:v>2019年</c:v>
                </c:pt>
              </c:strCache>
            </c:strRef>
          </c:tx>
          <c:spPr>
            <a:ln w="12700" cap="rnd">
              <a:solidFill>
                <a:srgbClr val="FF0066"/>
              </a:solidFill>
              <a:round/>
            </a:ln>
            <a:effectLst/>
          </c:spPr>
          <c:marker>
            <c:symbol val="none"/>
          </c:marker>
          <c:val>
            <c:numRef>
              <c:f>'44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'44　感染症統計'!$A$11</c:f>
              <c:strCache>
                <c:ptCount val="1"/>
                <c:pt idx="0">
                  <c:v>2018年</c:v>
                </c:pt>
              </c:strCache>
            </c:strRef>
          </c:tx>
          <c:spPr>
            <a:ln w="12700" cap="rnd">
              <a:solidFill>
                <a:schemeClr val="accent3"/>
              </a:solidFill>
              <a:round/>
            </a:ln>
            <a:effectLst/>
          </c:spPr>
          <c:marker>
            <c:symbol val="none"/>
          </c:marker>
          <c:val>
            <c:numRef>
              <c:f>'44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'44　感染症統計'!$A$12</c:f>
              <c:strCache>
                <c:ptCount val="1"/>
                <c:pt idx="0">
                  <c:v>2017年</c:v>
                </c:pt>
              </c:strCache>
            </c:strRef>
          </c:tx>
          <c:spPr>
            <a:ln w="12700" cap="rnd">
              <a:solidFill>
                <a:schemeClr val="accent4"/>
              </a:solidFill>
              <a:round/>
            </a:ln>
            <a:effectLst/>
          </c:spPr>
          <c:marker>
            <c:symbol val="none"/>
          </c:marker>
          <c:val>
            <c:numRef>
              <c:f>'44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'44　感染症統計'!$A$13</c:f>
              <c:strCache>
                <c:ptCount val="1"/>
                <c:pt idx="0">
                  <c:v>2016年</c:v>
                </c:pt>
              </c:strCache>
            </c:strRef>
          </c:tx>
          <c:spPr>
            <a:ln w="12700" cap="rnd">
              <a:solidFill>
                <a:schemeClr val="accent5"/>
              </a:solidFill>
              <a:round/>
            </a:ln>
            <a:effectLst/>
          </c:spPr>
          <c:marker>
            <c:symbol val="none"/>
          </c:marker>
          <c:val>
            <c:numRef>
              <c:f>'44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'44　感染症統計'!$A$14</c:f>
              <c:strCache>
                <c:ptCount val="1"/>
                <c:pt idx="0">
                  <c:v>2015年</c:v>
                </c:pt>
              </c:strCache>
            </c:strRef>
          </c:tx>
          <c:spPr>
            <a:ln w="12700" cap="rnd">
              <a:solidFill>
                <a:schemeClr val="accent6"/>
              </a:solidFill>
              <a:round/>
            </a:ln>
            <a:effectLst/>
          </c:spPr>
          <c:marker>
            <c:symbol val="none"/>
          </c:marker>
          <c:val>
            <c:numRef>
              <c:f>'44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'44　感染症統計'!$P$8</c:f>
              <c:strCache>
                <c:ptCount val="1"/>
                <c:pt idx="0">
                  <c:v>2021年</c:v>
                </c:pt>
              </c:strCache>
            </c:strRef>
          </c:tx>
          <c:spPr>
            <a:ln w="63500" cap="rnd">
              <a:solidFill>
                <a:srgbClr val="FF0000"/>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'44　感染症統計'!$P$9</c:f>
              <c:strCache>
                <c:ptCount val="1"/>
                <c:pt idx="0">
                  <c:v>2020年</c:v>
                </c:pt>
              </c:strCache>
            </c:strRef>
          </c:tx>
          <c:spPr>
            <a:ln w="25400" cap="rnd">
              <a:solidFill>
                <a:schemeClr val="accent6">
                  <a:lumMod val="75000"/>
                </a:schemeClr>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'44　感染症統計'!$P$10</c:f>
              <c:strCache>
                <c:ptCount val="1"/>
                <c:pt idx="0">
                  <c:v>2019年</c:v>
                </c:pt>
              </c:strCache>
            </c:strRef>
          </c:tx>
          <c:spPr>
            <a:ln w="19050" cap="rnd">
              <a:solidFill>
                <a:schemeClr val="accent1"/>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'44　感染症統計'!$P$11</c:f>
              <c:strCache>
                <c:ptCount val="1"/>
                <c:pt idx="0">
                  <c:v>2018年</c:v>
                </c:pt>
              </c:strCache>
            </c:strRef>
          </c:tx>
          <c:spPr>
            <a:ln w="12700" cap="rnd">
              <a:solidFill>
                <a:schemeClr val="accent2"/>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'44　感染症統計'!$P$12</c:f>
              <c:strCache>
                <c:ptCount val="1"/>
                <c:pt idx="0">
                  <c:v>2017年</c:v>
                </c:pt>
              </c:strCache>
            </c:strRef>
          </c:tx>
          <c:spPr>
            <a:ln w="12700" cap="rnd">
              <a:solidFill>
                <a:schemeClr val="accent3"/>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'44　感染症統計'!$P$13</c:f>
              <c:strCache>
                <c:ptCount val="1"/>
                <c:pt idx="0">
                  <c:v>2016年</c:v>
                </c:pt>
              </c:strCache>
            </c:strRef>
          </c:tx>
          <c:spPr>
            <a:ln w="12700" cap="rnd">
              <a:solidFill>
                <a:schemeClr val="accent4"/>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'44　感染症統計'!$P$14</c:f>
              <c:strCache>
                <c:ptCount val="1"/>
                <c:pt idx="0">
                  <c:v>2015年</c:v>
                </c:pt>
              </c:strCache>
            </c:strRef>
          </c:tx>
          <c:spPr>
            <a:ln w="12700" cap="rnd">
              <a:solidFill>
                <a:schemeClr val="accent5"/>
              </a:solidFill>
              <a:round/>
            </a:ln>
            <a:effectLst/>
          </c:spPr>
          <c:marker>
            <c:symbol val="none"/>
          </c:marker>
          <c:cat>
            <c:numRef>
              <c:f>'44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'44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sv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sv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464820</xdr:colOff>
      <xdr:row>4</xdr:row>
      <xdr:rowOff>160020</xdr:rowOff>
    </xdr:from>
    <xdr:to>
      <xdr:col>18</xdr:col>
      <xdr:colOff>107562</xdr:colOff>
      <xdr:row>23</xdr:row>
      <xdr:rowOff>98196</xdr:rowOff>
    </xdr:to>
    <xdr:pic>
      <xdr:nvPicPr>
        <xdr:cNvPr id="2" name="図 1">
          <a:extLst>
            <a:ext uri="{FF2B5EF4-FFF2-40B4-BE49-F238E27FC236}">
              <a16:creationId xmlns:a16="http://schemas.microsoft.com/office/drawing/2014/main" id="{333F853E-C808-6E29-04E0-C5B1F425B40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512820" y="830580"/>
          <a:ext cx="8840082" cy="3222396"/>
        </a:xfrm>
        <a:prstGeom prst="rect">
          <a:avLst/>
        </a:prstGeom>
      </xdr:spPr>
    </xdr:pic>
    <xdr:clientData/>
  </xdr:twoCellAnchor>
  <xdr:twoCellAnchor editAs="oneCell">
    <xdr:from>
      <xdr:col>1</xdr:col>
      <xdr:colOff>461765</xdr:colOff>
      <xdr:row>1</xdr:row>
      <xdr:rowOff>30480</xdr:rowOff>
    </xdr:from>
    <xdr:to>
      <xdr:col>5</xdr:col>
      <xdr:colOff>594360</xdr:colOff>
      <xdr:row>4</xdr:row>
      <xdr:rowOff>51675</xdr:rowOff>
    </xdr:to>
    <xdr:pic>
      <xdr:nvPicPr>
        <xdr:cNvPr id="3" name="図 2">
          <a:extLst>
            <a:ext uri="{FF2B5EF4-FFF2-40B4-BE49-F238E27FC236}">
              <a16:creationId xmlns:a16="http://schemas.microsoft.com/office/drawing/2014/main" id="{374647A2-EC8F-93C5-35DE-0AFA57BB3AA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071365" y="198120"/>
          <a:ext cx="2570995" cy="524115"/>
        </a:xfrm>
        <a:prstGeom prst="rect">
          <a:avLst/>
        </a:prstGeom>
      </xdr:spPr>
    </xdr:pic>
    <xdr:clientData/>
  </xdr:twoCellAnchor>
  <xdr:twoCellAnchor editAs="oneCell">
    <xdr:from>
      <xdr:col>11</xdr:col>
      <xdr:colOff>419100</xdr:colOff>
      <xdr:row>24</xdr:row>
      <xdr:rowOff>30480</xdr:rowOff>
    </xdr:from>
    <xdr:to>
      <xdr:col>18</xdr:col>
      <xdr:colOff>91440</xdr:colOff>
      <xdr:row>28</xdr:row>
      <xdr:rowOff>15297</xdr:rowOff>
    </xdr:to>
    <xdr:pic>
      <xdr:nvPicPr>
        <xdr:cNvPr id="6" name="図 5">
          <a:extLst>
            <a:ext uri="{FF2B5EF4-FFF2-40B4-BE49-F238E27FC236}">
              <a16:creationId xmlns:a16="http://schemas.microsoft.com/office/drawing/2014/main" id="{1BB96195-FF64-7561-86B8-03A68086B6E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8397240" y="4152900"/>
          <a:ext cx="3939540" cy="655377"/>
        </a:xfrm>
        <a:prstGeom prst="rect">
          <a:avLst/>
        </a:prstGeom>
      </xdr:spPr>
    </xdr:pic>
    <xdr:clientData/>
  </xdr:twoCellAnchor>
  <xdr:twoCellAnchor editAs="oneCell">
    <xdr:from>
      <xdr:col>2</xdr:col>
      <xdr:colOff>213360</xdr:colOff>
      <xdr:row>9</xdr:row>
      <xdr:rowOff>91440</xdr:rowOff>
    </xdr:from>
    <xdr:to>
      <xdr:col>11</xdr:col>
      <xdr:colOff>15597</xdr:colOff>
      <xdr:row>11</xdr:row>
      <xdr:rowOff>152443</xdr:rowOff>
    </xdr:to>
    <xdr:pic>
      <xdr:nvPicPr>
        <xdr:cNvPr id="8" name="図 7">
          <a:extLst>
            <a:ext uri="{FF2B5EF4-FFF2-40B4-BE49-F238E27FC236}">
              <a16:creationId xmlns:a16="http://schemas.microsoft.com/office/drawing/2014/main" id="{E452BA62-BE2B-3961-173D-67CF5EEC22A6}"/>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432560" y="1600200"/>
          <a:ext cx="4122777" cy="495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129540</xdr:colOff>
      <xdr:row>18</xdr:row>
      <xdr:rowOff>30480</xdr:rowOff>
    </xdr:to>
    <xdr:pic>
      <xdr:nvPicPr>
        <xdr:cNvPr id="14" name="図 13" descr="感染性胃腸炎患者報告数　直近5シーズン">
          <a:extLst>
            <a:ext uri="{FF2B5EF4-FFF2-40B4-BE49-F238E27FC236}">
              <a16:creationId xmlns:a16="http://schemas.microsoft.com/office/drawing/2014/main" id="{0F0F2A08-528F-190B-9EFA-16532FC23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56760" y="990600"/>
          <a:ext cx="717804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2.44</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2693"/>
            <a:gd name="adj6" fmla="val -11147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1600924</xdr:colOff>
      <xdr:row>15</xdr:row>
      <xdr:rowOff>23987</xdr:rowOff>
    </xdr:from>
    <xdr:to>
      <xdr:col>8</xdr:col>
      <xdr:colOff>94942</xdr:colOff>
      <xdr:row>16</xdr:row>
      <xdr:rowOff>155746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134824" y="29119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5</xdr:col>
      <xdr:colOff>484568</xdr:colOff>
      <xdr:row>14</xdr:row>
      <xdr:rowOff>137160</xdr:rowOff>
    </xdr:to>
    <xdr:pic>
      <xdr:nvPicPr>
        <xdr:cNvPr id="6" name="図 5">
          <a:extLst>
            <a:ext uri="{FF2B5EF4-FFF2-40B4-BE49-F238E27FC236}">
              <a16:creationId xmlns:a16="http://schemas.microsoft.com/office/drawing/2014/main" id="{D7A30F2B-4B13-79F8-3C6D-46F889984A5B}"/>
            </a:ext>
          </a:extLst>
        </xdr:cNvPr>
        <xdr:cNvPicPr>
          <a:picLocks noChangeAspect="1"/>
        </xdr:cNvPicPr>
      </xdr:nvPicPr>
      <xdr:blipFill>
        <a:blip xmlns:r="http://schemas.openxmlformats.org/officeDocument/2006/relationships" r:embed="rId1"/>
        <a:stretch>
          <a:fillRect/>
        </a:stretch>
      </xdr:blipFill>
      <xdr:spPr>
        <a:xfrm>
          <a:off x="335280" y="1295400"/>
          <a:ext cx="2953448" cy="2659380"/>
        </a:xfrm>
        <a:prstGeom prst="rect">
          <a:avLst/>
        </a:prstGeom>
      </xdr:spPr>
    </xdr:pic>
    <xdr:clientData/>
  </xdr:twoCellAnchor>
  <xdr:twoCellAnchor editAs="oneCell">
    <xdr:from>
      <xdr:col>8</xdr:col>
      <xdr:colOff>0</xdr:colOff>
      <xdr:row>16</xdr:row>
      <xdr:rowOff>0</xdr:rowOff>
    </xdr:from>
    <xdr:to>
      <xdr:col>8</xdr:col>
      <xdr:colOff>304800</xdr:colOff>
      <xdr:row>17</xdr:row>
      <xdr:rowOff>78105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4D058E41-7CEA-4D89-9515-2C4B41988F0E}"/>
            </a:ext>
          </a:extLst>
        </xdr:cNvPr>
        <xdr:cNvSpPr>
          <a:spLocks noChangeAspect="1" noChangeArrowheads="1"/>
        </xdr:cNvSpPr>
      </xdr:nvSpPr>
      <xdr:spPr bwMode="auto">
        <a:xfrm>
          <a:off x="4655820" y="4305300"/>
          <a:ext cx="304800" cy="299085"/>
        </a:xfrm>
        <a:prstGeom prst="rect">
          <a:avLst/>
        </a:prstGeom>
        <a:noFill/>
        <a:ln w="9525">
          <a:noFill/>
          <a:miter lim="800000"/>
          <a:headEnd/>
          <a:tailEnd/>
        </a:ln>
      </xdr:spPr>
    </xdr:sp>
    <xdr:clientData/>
  </xdr:two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C67100A9-D349-4833-A7EA-A4F14C82307E}"/>
            </a:ext>
          </a:extLst>
        </xdr:cNvPr>
        <xdr:cNvSpPr/>
      </xdr:nvSpPr>
      <xdr:spPr>
        <a:xfrm>
          <a:off x="2985135" y="1882140"/>
          <a:ext cx="845820" cy="899160"/>
        </a:xfrm>
        <a:prstGeom prst="rightArrow">
          <a:avLst/>
        </a:prstGeom>
        <a:solidFill>
          <a:schemeClr val="bg1">
            <a:lumMod val="85000"/>
          </a:schemeClr>
        </a:solidFill>
        <a:ln>
          <a:solidFill>
            <a:schemeClr val="bg1"/>
          </a:solidFill>
        </a:ln>
        <a:effectLst>
          <a:outerShdw blurRad="50800" dist="50800" dir="5400000" algn="ctr" rotWithShape="0">
            <a:schemeClr val="bg1">
              <a:lumMod val="95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161925</xdr:colOff>
      <xdr:row>12</xdr:row>
      <xdr:rowOff>220980</xdr:rowOff>
    </xdr:from>
    <xdr:to>
      <xdr:col>4</xdr:col>
      <xdr:colOff>600075</xdr:colOff>
      <xdr:row>14</xdr:row>
      <xdr:rowOff>5715</xdr:rowOff>
    </xdr:to>
    <xdr:sp macro="" textlink="">
      <xdr:nvSpPr>
        <xdr:cNvPr id="5" name="Text Box 1027">
          <a:extLst>
            <a:ext uri="{FF2B5EF4-FFF2-40B4-BE49-F238E27FC236}">
              <a16:creationId xmlns:a16="http://schemas.microsoft.com/office/drawing/2014/main" id="{D2F70D24-6C38-49FC-8654-80162126F898}"/>
            </a:ext>
          </a:extLst>
        </xdr:cNvPr>
        <xdr:cNvSpPr txBox="1">
          <a:spLocks noChangeArrowheads="1"/>
        </xdr:cNvSpPr>
      </xdr:nvSpPr>
      <xdr:spPr bwMode="auto">
        <a:xfrm>
          <a:off x="497205" y="3436620"/>
          <a:ext cx="2289810" cy="386715"/>
        </a:xfrm>
        <a:prstGeom prst="rect">
          <a:avLst/>
        </a:prstGeom>
        <a:solidFill>
          <a:srgbClr val="EEECE1"/>
        </a:solidFill>
        <a:ln w="28575">
          <a:solidFill>
            <a:srgbClr val="FF0000"/>
          </a:solidFill>
          <a:miter lim="800000"/>
          <a:headEnd/>
          <a:tailEnd/>
        </a:ln>
      </xdr:spPr>
      <xdr:txBody>
        <a:bodyPr vertOverflow="clip" wrap="square" lIns="36576" tIns="18288" rIns="36576" bIns="18288" anchor="ctr" upright="1"/>
        <a:lstStyle/>
        <a:p>
          <a:pPr algn="ctr" rtl="0">
            <a:defRPr sz="1000"/>
          </a:pPr>
          <a:r>
            <a:rPr lang="ja-JP" altLang="en-US" sz="1600" b="1" i="0" u="none" strike="noStrike" baseline="0">
              <a:solidFill>
                <a:srgbClr val="FF0000"/>
              </a:solidFill>
              <a:latin typeface="HGS平成明朝体W9"/>
            </a:rPr>
            <a:t>使用前は冷蔵庫で保管</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1.05% :</a:t>
          </a:r>
          <a:r>
            <a:rPr kumimoji="1" lang="ja-JP" altLang="en-US" sz="1400" b="1">
              <a:solidFill>
                <a:srgbClr val="FFFF00"/>
              </a:solidFill>
            </a:rPr>
            <a:t>　無</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36</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ドイツ、フランス、ロシアなどに感染増加の兆しは一旦終息しはじめる。　　　　　　</a:t>
          </a:r>
        </a:p>
        <a:p>
          <a:r>
            <a:rPr lang="ja-JP" altLang="en-US" sz="2000" b="1" i="0">
              <a:solidFill>
                <a:schemeClr val="dk1"/>
              </a:solidFill>
              <a:effectLst/>
              <a:latin typeface="+mn-lt"/>
              <a:ea typeface="+mn-ea"/>
              <a:cs typeface="+mn-cs"/>
            </a:rPr>
            <a:t>日本国内においても</a:t>
          </a:r>
          <a:endParaRPr lang="ja-JP" altLang="en-US" sz="2000" b="1" i="0">
            <a:solidFill>
              <a:sysClr val="windowText" lastClr="000000"/>
            </a:solidFill>
            <a:effectLst/>
            <a:latin typeface="+mn-lt"/>
            <a:ea typeface="+mn-ea"/>
            <a:cs typeface="+mn-cs"/>
          </a:endParaRPr>
        </a:p>
        <a:p>
          <a:r>
            <a:rPr lang="ja-JP" altLang="en-US" sz="2000" b="1" i="0">
              <a:solidFill>
                <a:sysClr val="windowText" lastClr="000000"/>
              </a:solidFill>
              <a:effectLst/>
              <a:latin typeface="+mn-lt"/>
              <a:ea typeface="+mn-ea"/>
              <a:cs typeface="+mn-cs"/>
            </a:rPr>
            <a:t>直近</a:t>
          </a:r>
          <a:r>
            <a:rPr lang="en-US" altLang="ja-JP" sz="2000" b="1" i="0">
              <a:solidFill>
                <a:sysClr val="windowText" lastClr="000000"/>
              </a:solidFill>
              <a:effectLst/>
              <a:latin typeface="+mn-lt"/>
              <a:ea typeface="+mn-ea"/>
              <a:cs typeface="+mn-cs"/>
            </a:rPr>
            <a:t>1</a:t>
          </a:r>
          <a:r>
            <a:rPr lang="ja-JP" altLang="en-US" sz="2000" b="1" i="0">
              <a:solidFill>
                <a:sysClr val="windowText" lastClr="000000"/>
              </a:solidFill>
              <a:effectLst/>
              <a:latin typeface="+mn-lt"/>
              <a:ea typeface="+mn-ea"/>
              <a:cs typeface="+mn-cs"/>
            </a:rPr>
            <a:t>週間の人口</a:t>
          </a:r>
          <a:r>
            <a:rPr lang="en-US" altLang="ja-JP" sz="2000" b="1" i="0">
              <a:solidFill>
                <a:sysClr val="windowText" lastClr="000000"/>
              </a:solidFill>
              <a:effectLst/>
              <a:latin typeface="+mn-lt"/>
              <a:ea typeface="+mn-ea"/>
              <a:cs typeface="+mn-cs"/>
            </a:rPr>
            <a:t>10</a:t>
          </a:r>
          <a:r>
            <a:rPr lang="ja-JP" altLang="en-US" sz="2000" b="1" i="0">
              <a:solidFill>
                <a:sysClr val="windowText" lastClr="000000"/>
              </a:solidFill>
              <a:effectLst/>
              <a:latin typeface="+mn-lt"/>
              <a:ea typeface="+mn-ea"/>
              <a:cs typeface="+mn-cs"/>
            </a:rPr>
            <a:t>万人あたりの感染者数を都道府県別にみる。</a:t>
          </a:r>
          <a:r>
            <a:rPr lang="en-US" altLang="ja-JP" sz="2000" b="1" i="0">
              <a:solidFill>
                <a:sysClr val="windowText" lastClr="000000"/>
              </a:solidFill>
              <a:effectLst/>
              <a:latin typeface="+mn-lt"/>
              <a:ea typeface="+mn-ea"/>
              <a:cs typeface="+mn-cs"/>
            </a:rPr>
            <a:t>11</a:t>
          </a:r>
          <a:r>
            <a:rPr lang="ja-JP" altLang="en-US" sz="2000" b="1" i="0">
              <a:solidFill>
                <a:sysClr val="windowText" lastClr="000000"/>
              </a:solidFill>
              <a:effectLst/>
              <a:latin typeface="+mn-lt"/>
              <a:ea typeface="+mn-ea"/>
              <a:cs typeface="+mn-cs"/>
            </a:rPr>
            <a:t>月</a:t>
          </a:r>
          <a:r>
            <a:rPr lang="en-US" altLang="ja-JP" sz="2000" b="1" i="0">
              <a:solidFill>
                <a:sysClr val="windowText" lastClr="000000"/>
              </a:solidFill>
              <a:effectLst/>
              <a:latin typeface="+mn-lt"/>
              <a:ea typeface="+mn-ea"/>
              <a:cs typeface="+mn-cs"/>
            </a:rPr>
            <a:t>12</a:t>
          </a:r>
          <a:r>
            <a:rPr lang="ja-JP" altLang="en-US" sz="2000" b="1" i="0">
              <a:solidFill>
                <a:sysClr val="windowText" lastClr="000000"/>
              </a:solidFill>
              <a:effectLst/>
              <a:latin typeface="+mn-lt"/>
              <a:ea typeface="+mn-ea"/>
              <a:cs typeface="+mn-cs"/>
            </a:rPr>
            <a:t>日時点で北海道が</a:t>
          </a:r>
          <a:r>
            <a:rPr lang="en-US" altLang="ja-JP" sz="2000" b="1" i="0">
              <a:solidFill>
                <a:sysClr val="windowText" lastClr="000000"/>
              </a:solidFill>
              <a:effectLst/>
              <a:latin typeface="+mn-lt"/>
              <a:ea typeface="+mn-ea"/>
              <a:cs typeface="+mn-cs"/>
            </a:rPr>
            <a:t>1018.3 </a:t>
          </a:r>
          <a:r>
            <a:rPr lang="ja-JP" altLang="en-US" sz="2000" b="1" i="0">
              <a:solidFill>
                <a:sysClr val="windowText" lastClr="000000"/>
              </a:solidFill>
              <a:effectLst/>
              <a:latin typeface="+mn-lt"/>
              <a:ea typeface="+mn-ea"/>
              <a:cs typeface="+mn-cs"/>
            </a:rPr>
            <a:t>人と最も多かった。</a:t>
          </a: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863601</xdr:colOff>
      <xdr:row>1</xdr:row>
      <xdr:rowOff>0</xdr:rowOff>
    </xdr:from>
    <xdr:to>
      <xdr:col>5</xdr:col>
      <xdr:colOff>129265</xdr:colOff>
      <xdr:row>2</xdr:row>
      <xdr:rowOff>3256609</xdr:rowOff>
    </xdr:to>
    <xdr:pic>
      <xdr:nvPicPr>
        <xdr:cNvPr id="7" name="図 6">
          <a:extLst>
            <a:ext uri="{FF2B5EF4-FFF2-40B4-BE49-F238E27FC236}">
              <a16:creationId xmlns:a16="http://schemas.microsoft.com/office/drawing/2014/main" id="{D28D67A2-06D9-F48A-42AF-6CD77EB01527}"/>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737361" y="396240"/>
          <a:ext cx="4518384" cy="3652849"/>
        </a:xfrm>
        <a:prstGeom prst="rect">
          <a:avLst/>
        </a:prstGeom>
      </xdr:spPr>
    </xdr:pic>
    <xdr:clientData/>
  </xdr:twoCellAnchor>
  <xdr:twoCellAnchor editAs="oneCell">
    <xdr:from>
      <xdr:col>1</xdr:col>
      <xdr:colOff>853440</xdr:colOff>
      <xdr:row>0</xdr:row>
      <xdr:rowOff>0</xdr:rowOff>
    </xdr:from>
    <xdr:to>
      <xdr:col>4</xdr:col>
      <xdr:colOff>863941</xdr:colOff>
      <xdr:row>0</xdr:row>
      <xdr:rowOff>320068</xdr:rowOff>
    </xdr:to>
    <xdr:pic>
      <xdr:nvPicPr>
        <xdr:cNvPr id="9" name="図 8">
          <a:extLst>
            <a:ext uri="{FF2B5EF4-FFF2-40B4-BE49-F238E27FC236}">
              <a16:creationId xmlns:a16="http://schemas.microsoft.com/office/drawing/2014/main" id="{68EAD4B0-860D-9A1E-8C79-52CB8ADB85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1727200" y="0"/>
          <a:ext cx="3932261" cy="3200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18887</xdr:colOff>
      <xdr:row>22</xdr:row>
      <xdr:rowOff>24319</xdr:rowOff>
    </xdr:from>
    <xdr:to>
      <xdr:col>24</xdr:col>
      <xdr:colOff>186447</xdr:colOff>
      <xdr:row>45</xdr:row>
      <xdr:rowOff>8107</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17100" y="3777574"/>
          <a:ext cx="2939943" cy="387485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10</xdr:col>
      <xdr:colOff>137809</xdr:colOff>
      <xdr:row>45</xdr:row>
      <xdr:rowOff>56745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839262" cy="380594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227369</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row r="73">
          <cell r="G73">
            <v>1.97</v>
          </cell>
          <cell r="I73">
            <v>-3.9999999999999813E-2</v>
          </cell>
        </row>
      </sheetData>
      <sheetData sheetId="3"/>
      <sheetData sheetId="4"/>
      <sheetData sheetId="5"/>
      <sheetData sheetId="6"/>
      <sheetData sheetId="7">
        <row r="2">
          <cell r="B2" t="str">
            <v>2022年 第38週（9月19日〜 9月25日）</v>
          </cell>
        </row>
      </sheetData>
      <sheetData sheetId="8">
        <row r="20">
          <cell r="A20" t="str">
            <v>※2022年 第40週（10/3～10/9） 現在</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ogle.com/" TargetMode="External"/><Relationship Id="rId2" Type="http://schemas.openxmlformats.org/officeDocument/2006/relationships/hyperlink" Target="https://www.nikkei.com/article/DGXZQOUC014D40R01C22A1000000/" TargetMode="External"/><Relationship Id="rId1" Type="http://schemas.openxmlformats.org/officeDocument/2006/relationships/hyperlink" Target="https://business.nikkei.com/atcl/gen/19/00462/110100013/"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yahoo.co.jp/articles/781688eb912c56d887d0e8afc495fc7c0a6c25a3" TargetMode="External"/><Relationship Id="rId7" Type="http://schemas.openxmlformats.org/officeDocument/2006/relationships/hyperlink" Target="https://nordot.app/960733042840190976?c=516798125649773665" TargetMode="External"/><Relationship Id="rId2" Type="http://schemas.openxmlformats.org/officeDocument/2006/relationships/hyperlink" Target="https://kumanichi.com/articles/849603" TargetMode="External"/><Relationship Id="rId1" Type="http://schemas.openxmlformats.org/officeDocument/2006/relationships/hyperlink" Target="https://www.city.yokohama.lg.jp/city-info/koho-kocho/press/kenko/2022/20221111happyou.files/0002_20221111.pdf" TargetMode="External"/><Relationship Id="rId6" Type="http://schemas.openxmlformats.org/officeDocument/2006/relationships/hyperlink" Target="https://www.nna.jp/news/2430882" TargetMode="External"/><Relationship Id="rId5" Type="http://schemas.openxmlformats.org/officeDocument/2006/relationships/hyperlink" Target="https://hkmn.jp/%E3%82%AA%E3%82%A4%E3%82%B9%E3%82%BF%E3%83%BC%E3%83%90%E3%83%BC%E3%81%A7%E7%9B%B8%E6%AC%A1%E3%81%84%E3%81%A7%E9%A3%9F%E4%B8%AD%E6%AF%92/" TargetMode="External"/><Relationship Id="rId4" Type="http://schemas.openxmlformats.org/officeDocument/2006/relationships/hyperlink" Target="http://www.city.wakayama.wakayama.jp/_res/projects/default_project/_page_/001/046/187/20221108.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infoseek.co.jp/article/itmedia_news_20221111026/" TargetMode="External"/><Relationship Id="rId3" Type="http://schemas.openxmlformats.org/officeDocument/2006/relationships/hyperlink" Target="https://www.nna.jp/news/2430882" TargetMode="External"/><Relationship Id="rId7" Type="http://schemas.openxmlformats.org/officeDocument/2006/relationships/hyperlink" Target="https://www.jetro.go.jp/biznews/2022/11/3f2c28a4d1c0942e.html" TargetMode="External"/><Relationship Id="rId2" Type="http://schemas.openxmlformats.org/officeDocument/2006/relationships/hyperlink" Target="https://news.yahoo.co.jp/articles/967c65953e4bcff579ba82cc27384c9efeb5debe" TargetMode="External"/><Relationship Id="rId1" Type="http://schemas.openxmlformats.org/officeDocument/2006/relationships/hyperlink" Target="https://news.yahoo.co.jp/articles/27c78662d0fca3e0ad9aed9a1799887659188c0e" TargetMode="External"/><Relationship Id="rId6" Type="http://schemas.openxmlformats.org/officeDocument/2006/relationships/hyperlink" Target="https://dime.jp/genre/1493877/" TargetMode="External"/><Relationship Id="rId5" Type="http://schemas.openxmlformats.org/officeDocument/2006/relationships/hyperlink" Target="https://news.nissyoku.co.jp/news/ozawa20221101020205974" TargetMode="External"/><Relationship Id="rId4" Type="http://schemas.openxmlformats.org/officeDocument/2006/relationships/hyperlink" Target="https://mainichi.jp/articles/20221105/k00/00m/030/070000c"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2" zoomScaleNormal="100" workbookViewId="0">
      <selection activeCell="B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277</v>
      </c>
      <c r="B1" s="220"/>
      <c r="C1" s="220" t="s">
        <v>260</v>
      </c>
      <c r="D1" s="220"/>
      <c r="E1" s="220"/>
      <c r="F1" s="220"/>
      <c r="G1" s="220"/>
      <c r="H1" s="220"/>
      <c r="I1" s="121"/>
    </row>
    <row r="2" spans="1:10">
      <c r="A2" s="221" t="s">
        <v>121</v>
      </c>
      <c r="B2" s="222"/>
      <c r="C2" s="222"/>
      <c r="D2" s="222"/>
      <c r="E2" s="222"/>
      <c r="F2" s="222"/>
      <c r="G2" s="222"/>
      <c r="H2" s="222"/>
      <c r="I2" s="121"/>
    </row>
    <row r="3" spans="1:10" ht="15.75" customHeight="1">
      <c r="A3" s="574" t="s">
        <v>29</v>
      </c>
      <c r="B3" s="575"/>
      <c r="C3" s="575"/>
      <c r="D3" s="575"/>
      <c r="E3" s="575"/>
      <c r="F3" s="575"/>
      <c r="G3" s="575"/>
      <c r="H3" s="576"/>
      <c r="I3" s="121"/>
    </row>
    <row r="4" spans="1:10">
      <c r="A4" s="221" t="s">
        <v>192</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73" t="s">
        <v>125</v>
      </c>
      <c r="B9" s="274" t="str">
        <f>+'44　食中毒記事等 '!A11</f>
        <v>食中毒事件の発生について (カンピロバクター)</v>
      </c>
      <c r="C9" s="275"/>
      <c r="D9" s="275"/>
      <c r="E9" s="275"/>
      <c r="F9" s="275"/>
      <c r="G9" s="275"/>
      <c r="H9" s="275"/>
      <c r="I9" s="121"/>
    </row>
    <row r="10" spans="1:10" ht="15" customHeight="1">
      <c r="A10" s="273" t="s">
        <v>126</v>
      </c>
      <c r="B10" s="274" t="str">
        <f>+'[1]40　ノロウイルス関連情報 '!H72</f>
        <v>管理レベル「1」　</v>
      </c>
      <c r="C10" s="274" t="s">
        <v>448</v>
      </c>
      <c r="D10" s="276">
        <f>+'[1]40　ノロウイルス関連情報 '!G73</f>
        <v>1.97</v>
      </c>
      <c r="E10" s="274" t="s">
        <v>449</v>
      </c>
      <c r="F10" s="277">
        <f>+'[1]40　ノロウイルス関連情報 '!I73</f>
        <v>-3.9999999999999813E-2</v>
      </c>
      <c r="G10" s="275" t="s">
        <v>29</v>
      </c>
      <c r="H10" s="275"/>
      <c r="I10" s="121"/>
    </row>
    <row r="11" spans="1:10" s="140" customFormat="1" ht="15" customHeight="1">
      <c r="A11" s="278" t="s">
        <v>127</v>
      </c>
      <c r="B11" s="580" t="str">
        <f>+'44残留農薬　等 '!A2</f>
        <v>小島正美「メディアは温暖化について検証報道をすべきだ」</v>
      </c>
      <c r="C11" s="580"/>
      <c r="D11" s="580"/>
      <c r="E11" s="580"/>
      <c r="F11" s="580"/>
      <c r="G11" s="580"/>
      <c r="H11" s="279"/>
      <c r="I11" s="139"/>
      <c r="J11" s="140" t="s">
        <v>128</v>
      </c>
    </row>
    <row r="12" spans="1:10" ht="15" customHeight="1">
      <c r="A12" s="273" t="s">
        <v>129</v>
      </c>
      <c r="B12" s="274" t="str">
        <f>+'44　食品表示'!A2</f>
        <v>食品表示を再確認しよう！事業者向け食品表示講習会を 11月 28日（月）に開催 - 財経新聞</v>
      </c>
      <c r="C12" s="275"/>
      <c r="D12" s="275"/>
      <c r="E12" s="275"/>
      <c r="F12" s="275"/>
      <c r="G12" s="275"/>
      <c r="H12" s="275"/>
      <c r="I12" s="121"/>
    </row>
    <row r="13" spans="1:10" ht="15" customHeight="1">
      <c r="A13" s="273" t="s">
        <v>130</v>
      </c>
      <c r="B13" s="280" t="str">
        <f>+'44　海外情報'!B6</f>
        <v>エジプト</v>
      </c>
      <c r="C13" s="275" t="str">
        <f>+'44　海外情報'!A5</f>
        <v>COP27議長国・エジプトが行動計画公表 食品ロス半減など</v>
      </c>
      <c r="D13" s="275"/>
      <c r="E13" s="275"/>
      <c r="F13" s="275"/>
      <c r="G13" s="275"/>
      <c r="H13" s="275"/>
      <c r="I13" s="121"/>
    </row>
    <row r="14" spans="1:10" ht="15" customHeight="1">
      <c r="A14" s="280" t="s">
        <v>131</v>
      </c>
      <c r="B14" s="281" t="str">
        <f>+'44　海外情報'!B3</f>
        <v>中國</v>
      </c>
      <c r="C14" s="577" t="str">
        <f>+'44　海外情報'!A2</f>
        <v>アリババ「独身の日セール」、初の「GMV非公表」の理由　～海外メディアは「数字ないと報道できない」と困惑</v>
      </c>
      <c r="D14" s="577"/>
      <c r="E14" s="577"/>
      <c r="F14" s="577"/>
      <c r="G14" s="577"/>
      <c r="H14" s="578"/>
      <c r="I14" s="121"/>
    </row>
    <row r="15" spans="1:10" ht="15" customHeight="1">
      <c r="A15" s="273" t="s">
        <v>132</v>
      </c>
      <c r="B15" s="274" t="str">
        <f>+'[1]40　感染症統計'!A20</f>
        <v>※2022年 第40週（10/3～10/9） 現在</v>
      </c>
      <c r="C15" s="275"/>
      <c r="D15" s="274" t="s">
        <v>21</v>
      </c>
      <c r="E15" s="275"/>
      <c r="F15" s="275"/>
      <c r="G15" s="275"/>
      <c r="H15" s="275"/>
      <c r="I15" s="121"/>
    </row>
    <row r="16" spans="1:10" ht="15" customHeight="1">
      <c r="A16" s="273" t="s">
        <v>133</v>
      </c>
      <c r="B16" s="579" t="str">
        <f>+'[1]38　感染症情報'!B2</f>
        <v>2022年 第38週（9月19日〜 9月25日）</v>
      </c>
      <c r="C16" s="579"/>
      <c r="D16" s="579"/>
      <c r="E16" s="579"/>
      <c r="F16" s="579"/>
      <c r="G16" s="579"/>
      <c r="H16" s="275"/>
      <c r="I16" s="121"/>
    </row>
    <row r="17" spans="1:9" ht="15" customHeight="1">
      <c r="A17" s="273" t="s">
        <v>231</v>
      </c>
      <c r="B17" s="445" t="str">
        <f>+'44  衛生訓話'!A2</f>
        <v>今週のお題　(卵の保存は適切に、新鮮なうちに使いましょう)</v>
      </c>
      <c r="C17" s="275"/>
      <c r="D17" s="275"/>
      <c r="E17" s="275"/>
      <c r="F17" s="282"/>
      <c r="G17" s="275"/>
      <c r="H17" s="275"/>
      <c r="I17" s="121"/>
    </row>
    <row r="18" spans="1:9" ht="15" customHeight="1">
      <c r="A18" s="273" t="s">
        <v>137</v>
      </c>
      <c r="B18" s="275" t="str">
        <f>+'44　新型コロナウイルス情報'!C4</f>
        <v>今週の新型コロナ 新規感染者数　世界で253万人(対前週の増減 : 18万人増加)</v>
      </c>
      <c r="C18" s="275"/>
      <c r="D18" s="275"/>
      <c r="E18" s="275"/>
      <c r="F18" s="275" t="s">
        <v>21</v>
      </c>
      <c r="G18" s="275"/>
      <c r="H18" s="275"/>
      <c r="I18" s="121"/>
    </row>
    <row r="19" spans="1:9" ht="15" customHeight="1">
      <c r="A19" s="273" t="s">
        <v>195</v>
      </c>
      <c r="B19" s="275" t="s">
        <v>279</v>
      </c>
      <c r="C19" s="275"/>
      <c r="D19" s="275"/>
      <c r="E19" s="275"/>
      <c r="F19" s="275"/>
      <c r="G19" s="275"/>
      <c r="H19" s="275"/>
      <c r="I19" s="121"/>
    </row>
    <row r="20" spans="1:9">
      <c r="A20" s="225" t="s">
        <v>124</v>
      </c>
      <c r="B20" s="226"/>
      <c r="C20" s="226"/>
      <c r="D20" s="226"/>
      <c r="E20" s="226"/>
      <c r="F20" s="226"/>
      <c r="G20" s="226"/>
      <c r="H20" s="226"/>
      <c r="I20" s="121"/>
    </row>
    <row r="21" spans="1:9">
      <c r="A21" s="223" t="s">
        <v>21</v>
      </c>
      <c r="B21" s="224"/>
      <c r="C21" s="224"/>
      <c r="D21" s="224"/>
      <c r="E21" s="224"/>
      <c r="F21" s="224"/>
      <c r="G21" s="224"/>
      <c r="H21" s="224"/>
      <c r="I21" s="121"/>
    </row>
    <row r="22" spans="1:9">
      <c r="A22" s="122" t="s">
        <v>134</v>
      </c>
      <c r="I22" s="121"/>
    </row>
    <row r="23" spans="1:9">
      <c r="A23" s="121"/>
      <c r="I23" s="121"/>
    </row>
    <row r="24" spans="1:9">
      <c r="A24" s="121"/>
      <c r="I24" s="121"/>
    </row>
    <row r="25" spans="1:9">
      <c r="A25" s="121"/>
      <c r="I25" s="121"/>
    </row>
    <row r="26" spans="1:9">
      <c r="A26" s="121"/>
      <c r="I26" s="121"/>
    </row>
    <row r="27" spans="1:9">
      <c r="A27" s="121"/>
      <c r="I27" s="121"/>
    </row>
    <row r="28" spans="1:9">
      <c r="A28" s="121"/>
      <c r="I28" s="121"/>
    </row>
    <row r="29" spans="1:9">
      <c r="A29" s="121"/>
      <c r="I29" s="121"/>
    </row>
    <row r="30" spans="1:9">
      <c r="A30" s="121"/>
      <c r="I30" s="121"/>
    </row>
    <row r="31" spans="1:9">
      <c r="A31" s="121"/>
      <c r="I31" s="121"/>
    </row>
    <row r="32" spans="1:9">
      <c r="A32" s="121"/>
      <c r="I32" s="121"/>
    </row>
    <row r="33" spans="1:9" ht="13.8" thickBot="1">
      <c r="A33" s="123"/>
      <c r="B33" s="124"/>
      <c r="C33" s="124"/>
      <c r="D33" s="124"/>
      <c r="E33" s="124"/>
      <c r="F33" s="124"/>
      <c r="G33" s="124"/>
      <c r="H33" s="124"/>
      <c r="I33" s="121"/>
    </row>
    <row r="34" spans="1:9" ht="13.8" thickTop="1"/>
    <row r="37" spans="1:9" ht="24.6">
      <c r="A37" s="153" t="s">
        <v>158</v>
      </c>
    </row>
    <row r="38" spans="1:9" ht="40.5" customHeight="1">
      <c r="A38" s="581" t="s">
        <v>159</v>
      </c>
      <c r="B38" s="581"/>
      <c r="C38" s="581"/>
      <c r="D38" s="581"/>
      <c r="E38" s="581"/>
      <c r="F38" s="581"/>
      <c r="G38" s="581"/>
    </row>
    <row r="39" spans="1:9" ht="30.75" customHeight="1">
      <c r="A39" s="585" t="s">
        <v>160</v>
      </c>
      <c r="B39" s="585"/>
      <c r="C39" s="585"/>
      <c r="D39" s="585"/>
      <c r="E39" s="585"/>
      <c r="F39" s="585"/>
      <c r="G39" s="585"/>
    </row>
    <row r="40" spans="1:9" ht="15">
      <c r="A40" s="154"/>
    </row>
    <row r="41" spans="1:9" ht="69.75" customHeight="1">
      <c r="A41" s="583" t="s">
        <v>168</v>
      </c>
      <c r="B41" s="583"/>
      <c r="C41" s="583"/>
      <c r="D41" s="583"/>
      <c r="E41" s="583"/>
      <c r="F41" s="583"/>
      <c r="G41" s="583"/>
    </row>
    <row r="42" spans="1:9" ht="35.25" customHeight="1">
      <c r="A42" s="585" t="s">
        <v>161</v>
      </c>
      <c r="B42" s="585"/>
      <c r="C42" s="585"/>
      <c r="D42" s="585"/>
      <c r="E42" s="585"/>
      <c r="F42" s="585"/>
      <c r="G42" s="585"/>
    </row>
    <row r="43" spans="1:9" ht="59.25" customHeight="1">
      <c r="A43" s="583" t="s">
        <v>162</v>
      </c>
      <c r="B43" s="583"/>
      <c r="C43" s="583"/>
      <c r="D43" s="583"/>
      <c r="E43" s="583"/>
      <c r="F43" s="583"/>
      <c r="G43" s="583"/>
    </row>
    <row r="44" spans="1:9" ht="15">
      <c r="A44" s="155"/>
    </row>
    <row r="45" spans="1:9" ht="27.75" customHeight="1">
      <c r="A45" s="584" t="s">
        <v>163</v>
      </c>
      <c r="B45" s="584"/>
      <c r="C45" s="584"/>
      <c r="D45" s="584"/>
      <c r="E45" s="584"/>
      <c r="F45" s="584"/>
      <c r="G45" s="584"/>
    </row>
    <row r="46" spans="1:9" ht="53.25" customHeight="1">
      <c r="A46" s="582" t="s">
        <v>169</v>
      </c>
      <c r="B46" s="583"/>
      <c r="C46" s="583"/>
      <c r="D46" s="583"/>
      <c r="E46" s="583"/>
      <c r="F46" s="583"/>
      <c r="G46" s="583"/>
    </row>
    <row r="47" spans="1:9" ht="15">
      <c r="A47" s="155"/>
    </row>
    <row r="48" spans="1:9" ht="32.25" customHeight="1">
      <c r="A48" s="584" t="s">
        <v>164</v>
      </c>
      <c r="B48" s="584"/>
      <c r="C48" s="584"/>
      <c r="D48" s="584"/>
      <c r="E48" s="584"/>
      <c r="F48" s="584"/>
      <c r="G48" s="584"/>
    </row>
    <row r="49" spans="1:7" ht="15">
      <c r="A49" s="154"/>
    </row>
    <row r="50" spans="1:7" ht="87" customHeight="1">
      <c r="A50" s="582" t="s">
        <v>170</v>
      </c>
      <c r="B50" s="583"/>
      <c r="C50" s="583"/>
      <c r="D50" s="583"/>
      <c r="E50" s="583"/>
      <c r="F50" s="583"/>
      <c r="G50" s="583"/>
    </row>
    <row r="51" spans="1:7" ht="15">
      <c r="A51" s="155"/>
    </row>
    <row r="52" spans="1:7" ht="32.25" customHeight="1">
      <c r="A52" s="584" t="s">
        <v>165</v>
      </c>
      <c r="B52" s="584"/>
      <c r="C52" s="584"/>
      <c r="D52" s="584"/>
      <c r="E52" s="584"/>
      <c r="F52" s="584"/>
      <c r="G52" s="584"/>
    </row>
    <row r="53" spans="1:7" ht="29.25" customHeight="1">
      <c r="A53" s="583" t="s">
        <v>166</v>
      </c>
      <c r="B53" s="583"/>
      <c r="C53" s="583"/>
      <c r="D53" s="583"/>
      <c r="E53" s="583"/>
      <c r="F53" s="583"/>
      <c r="G53" s="583"/>
    </row>
    <row r="54" spans="1:7" ht="15">
      <c r="A54" s="155"/>
    </row>
    <row r="55" spans="1:7" s="140" customFormat="1" ht="110.25" customHeight="1">
      <c r="A55" s="586" t="s">
        <v>171</v>
      </c>
      <c r="B55" s="587"/>
      <c r="C55" s="587"/>
      <c r="D55" s="587"/>
      <c r="E55" s="587"/>
      <c r="F55" s="587"/>
      <c r="G55" s="587"/>
    </row>
    <row r="56" spans="1:7" ht="34.5" customHeight="1">
      <c r="A56" s="585" t="s">
        <v>167</v>
      </c>
      <c r="B56" s="585"/>
      <c r="C56" s="585"/>
      <c r="D56" s="585"/>
      <c r="E56" s="585"/>
      <c r="F56" s="585"/>
      <c r="G56" s="585"/>
    </row>
    <row r="57" spans="1:7" ht="114" customHeight="1">
      <c r="A57" s="582" t="s">
        <v>172</v>
      </c>
      <c r="B57" s="583"/>
      <c r="C57" s="583"/>
      <c r="D57" s="583"/>
      <c r="E57" s="583"/>
      <c r="F57" s="583"/>
      <c r="G57" s="583"/>
    </row>
    <row r="58" spans="1:7" ht="109.5" customHeight="1">
      <c r="A58" s="583"/>
      <c r="B58" s="583"/>
      <c r="C58" s="583"/>
      <c r="D58" s="583"/>
      <c r="E58" s="583"/>
      <c r="F58" s="583"/>
      <c r="G58" s="583"/>
    </row>
    <row r="59" spans="1:7" ht="15">
      <c r="A59" s="155"/>
    </row>
    <row r="60" spans="1:7" s="152" customFormat="1" ht="57.75" customHeight="1">
      <c r="A60" s="583"/>
      <c r="B60" s="583"/>
      <c r="C60" s="583"/>
      <c r="D60" s="583"/>
      <c r="E60" s="583"/>
      <c r="F60" s="583"/>
      <c r="G60" s="583"/>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zoomScaleNormal="100" zoomScaleSheetLayoutView="100" workbookViewId="0">
      <selection activeCell="G9" sqref="G9"/>
    </sheetView>
  </sheetViews>
  <sheetFormatPr defaultColWidth="9" defaultRowHeight="13.2"/>
  <cols>
    <col min="1" max="1" width="21.33203125" style="43" customWidth="1"/>
    <col min="2" max="2" width="19.77734375" style="43" customWidth="1"/>
    <col min="3" max="3" width="80.21875" style="385"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5" t="s">
        <v>295</v>
      </c>
      <c r="B1" s="406" t="s">
        <v>224</v>
      </c>
      <c r="C1" s="407" t="s">
        <v>262</v>
      </c>
      <c r="D1" s="408" t="s">
        <v>25</v>
      </c>
      <c r="E1" s="409" t="s">
        <v>26</v>
      </c>
    </row>
    <row r="2" spans="1:5" s="130" customFormat="1" ht="22.95" customHeight="1">
      <c r="A2" s="511" t="s">
        <v>269</v>
      </c>
      <c r="B2" s="410" t="s">
        <v>301</v>
      </c>
      <c r="C2" s="563" t="s">
        <v>336</v>
      </c>
      <c r="D2" s="411">
        <v>44876</v>
      </c>
      <c r="E2" s="512">
        <v>44876</v>
      </c>
    </row>
    <row r="3" spans="1:5" s="130" customFormat="1" ht="22.95" customHeight="1">
      <c r="A3" s="511" t="s">
        <v>271</v>
      </c>
      <c r="B3" s="410" t="s">
        <v>282</v>
      </c>
      <c r="C3" s="565" t="s">
        <v>337</v>
      </c>
      <c r="D3" s="411">
        <v>44875</v>
      </c>
      <c r="E3" s="512">
        <v>44876</v>
      </c>
    </row>
    <row r="4" spans="1:5" s="130" customFormat="1" ht="22.95" customHeight="1">
      <c r="A4" s="511" t="s">
        <v>271</v>
      </c>
      <c r="B4" s="410" t="s">
        <v>302</v>
      </c>
      <c r="C4" s="563" t="s">
        <v>338</v>
      </c>
      <c r="D4" s="411">
        <v>44875</v>
      </c>
      <c r="E4" s="512">
        <v>44876</v>
      </c>
    </row>
    <row r="5" spans="1:5" s="130" customFormat="1" ht="22.95" customHeight="1">
      <c r="A5" s="511" t="s">
        <v>271</v>
      </c>
      <c r="B5" s="410" t="s">
        <v>303</v>
      </c>
      <c r="C5" s="569" t="s">
        <v>339</v>
      </c>
      <c r="D5" s="411">
        <v>44875</v>
      </c>
      <c r="E5" s="512">
        <v>44875</v>
      </c>
    </row>
    <row r="6" spans="1:5" s="130" customFormat="1" ht="22.95" customHeight="1">
      <c r="A6" s="511" t="s">
        <v>271</v>
      </c>
      <c r="B6" s="410" t="s">
        <v>304</v>
      </c>
      <c r="C6" s="569" t="s">
        <v>340</v>
      </c>
      <c r="D6" s="411">
        <v>44875</v>
      </c>
      <c r="E6" s="512">
        <v>44875</v>
      </c>
    </row>
    <row r="7" spans="1:5" s="130" customFormat="1" ht="22.95" customHeight="1">
      <c r="A7" s="511" t="s">
        <v>270</v>
      </c>
      <c r="B7" s="410" t="s">
        <v>305</v>
      </c>
      <c r="C7" s="565" t="s">
        <v>341</v>
      </c>
      <c r="D7" s="411">
        <v>44875</v>
      </c>
      <c r="E7" s="512">
        <v>44875</v>
      </c>
    </row>
    <row r="8" spans="1:5" s="130" customFormat="1" ht="22.95" customHeight="1">
      <c r="A8" s="511" t="s">
        <v>278</v>
      </c>
      <c r="B8" s="410" t="s">
        <v>306</v>
      </c>
      <c r="C8" s="565" t="s">
        <v>342</v>
      </c>
      <c r="D8" s="411">
        <v>44875</v>
      </c>
      <c r="E8" s="512">
        <v>44875</v>
      </c>
    </row>
    <row r="9" spans="1:5" s="130" customFormat="1" ht="22.95" customHeight="1">
      <c r="A9" s="511" t="s">
        <v>271</v>
      </c>
      <c r="B9" s="410" t="s">
        <v>307</v>
      </c>
      <c r="C9" s="563" t="s">
        <v>343</v>
      </c>
      <c r="D9" s="411">
        <v>44874</v>
      </c>
      <c r="E9" s="512">
        <v>44875</v>
      </c>
    </row>
    <row r="10" spans="1:5" s="130" customFormat="1" ht="22.95" customHeight="1">
      <c r="A10" s="511" t="s">
        <v>271</v>
      </c>
      <c r="B10" s="410" t="s">
        <v>302</v>
      </c>
      <c r="C10" s="569" t="s">
        <v>344</v>
      </c>
      <c r="D10" s="411">
        <v>44874</v>
      </c>
      <c r="E10" s="512">
        <v>44875</v>
      </c>
    </row>
    <row r="11" spans="1:5" s="130" customFormat="1" ht="22.95" customHeight="1">
      <c r="A11" s="511" t="s">
        <v>270</v>
      </c>
      <c r="B11" s="410" t="s">
        <v>308</v>
      </c>
      <c r="C11" s="563" t="s">
        <v>345</v>
      </c>
      <c r="D11" s="411">
        <v>44874</v>
      </c>
      <c r="E11" s="512">
        <v>44875</v>
      </c>
    </row>
    <row r="12" spans="1:5" s="130" customFormat="1" ht="22.95" customHeight="1">
      <c r="A12" s="511" t="s">
        <v>271</v>
      </c>
      <c r="B12" s="410" t="s">
        <v>309</v>
      </c>
      <c r="C12" s="563" t="s">
        <v>346</v>
      </c>
      <c r="D12" s="411">
        <v>44874</v>
      </c>
      <c r="E12" s="512">
        <v>44875</v>
      </c>
    </row>
    <row r="13" spans="1:5" s="130" customFormat="1" ht="22.95" customHeight="1">
      <c r="A13" s="511" t="s">
        <v>271</v>
      </c>
      <c r="B13" s="410" t="s">
        <v>310</v>
      </c>
      <c r="C13" s="410" t="s">
        <v>311</v>
      </c>
      <c r="D13" s="411">
        <v>44873</v>
      </c>
      <c r="E13" s="512">
        <v>44874</v>
      </c>
    </row>
    <row r="14" spans="1:5" s="130" customFormat="1" ht="22.95" customHeight="1">
      <c r="A14" s="511" t="s">
        <v>271</v>
      </c>
      <c r="B14" s="410" t="s">
        <v>312</v>
      </c>
      <c r="C14" s="567" t="s">
        <v>313</v>
      </c>
      <c r="D14" s="411">
        <v>44873</v>
      </c>
      <c r="E14" s="512">
        <v>44874</v>
      </c>
    </row>
    <row r="15" spans="1:5" s="130" customFormat="1" ht="22.95" customHeight="1">
      <c r="A15" s="511" t="s">
        <v>271</v>
      </c>
      <c r="B15" s="410" t="s">
        <v>314</v>
      </c>
      <c r="C15" s="569" t="s">
        <v>315</v>
      </c>
      <c r="D15" s="411">
        <v>44873</v>
      </c>
      <c r="E15" s="512">
        <v>44873</v>
      </c>
    </row>
    <row r="16" spans="1:5" s="130" customFormat="1" ht="22.95" customHeight="1">
      <c r="A16" s="511" t="s">
        <v>271</v>
      </c>
      <c r="B16" s="410" t="s">
        <v>316</v>
      </c>
      <c r="C16" s="565" t="s">
        <v>317</v>
      </c>
      <c r="D16" s="411">
        <v>44873</v>
      </c>
      <c r="E16" s="512">
        <v>44873</v>
      </c>
    </row>
    <row r="17" spans="1:5" s="130" customFormat="1" ht="22.95" customHeight="1">
      <c r="A17" s="511" t="s">
        <v>271</v>
      </c>
      <c r="B17" s="410" t="s">
        <v>276</v>
      </c>
      <c r="C17" s="565" t="s">
        <v>318</v>
      </c>
      <c r="D17" s="411">
        <v>44873</v>
      </c>
      <c r="E17" s="512">
        <v>44873</v>
      </c>
    </row>
    <row r="18" spans="1:5" s="130" customFormat="1" ht="22.95" customHeight="1">
      <c r="A18" s="511" t="s">
        <v>271</v>
      </c>
      <c r="B18" s="410" t="s">
        <v>319</v>
      </c>
      <c r="C18" s="565" t="s">
        <v>320</v>
      </c>
      <c r="D18" s="411">
        <v>44873</v>
      </c>
      <c r="E18" s="512">
        <v>44873</v>
      </c>
    </row>
    <row r="19" spans="1:5" s="130" customFormat="1" ht="22.95" customHeight="1">
      <c r="A19" s="511" t="s">
        <v>271</v>
      </c>
      <c r="B19" s="550" t="s">
        <v>310</v>
      </c>
      <c r="C19" s="570" t="s">
        <v>321</v>
      </c>
      <c r="D19" s="551">
        <v>44872</v>
      </c>
      <c r="E19" s="512">
        <v>44873</v>
      </c>
    </row>
    <row r="20" spans="1:5" s="130" customFormat="1" ht="22.95" customHeight="1">
      <c r="A20" s="511" t="s">
        <v>270</v>
      </c>
      <c r="B20" s="550" t="s">
        <v>280</v>
      </c>
      <c r="C20" s="564" t="s">
        <v>322</v>
      </c>
      <c r="D20" s="551">
        <v>44872</v>
      </c>
      <c r="E20" s="512">
        <v>44873</v>
      </c>
    </row>
    <row r="21" spans="1:5" s="130" customFormat="1" ht="22.95" customHeight="1">
      <c r="A21" s="511" t="s">
        <v>271</v>
      </c>
      <c r="B21" s="550" t="s">
        <v>323</v>
      </c>
      <c r="C21" s="564" t="s">
        <v>324</v>
      </c>
      <c r="D21" s="551">
        <v>44872</v>
      </c>
      <c r="E21" s="512">
        <v>44873</v>
      </c>
    </row>
    <row r="22" spans="1:5" s="130" customFormat="1" ht="22.95" customHeight="1">
      <c r="A22" s="511" t="s">
        <v>270</v>
      </c>
      <c r="B22" s="550" t="s">
        <v>325</v>
      </c>
      <c r="C22" s="564" t="s">
        <v>326</v>
      </c>
      <c r="D22" s="551">
        <v>44872</v>
      </c>
      <c r="E22" s="512">
        <v>44873</v>
      </c>
    </row>
    <row r="23" spans="1:5" s="130" customFormat="1" ht="22.95" customHeight="1">
      <c r="A23" s="511" t="s">
        <v>271</v>
      </c>
      <c r="B23" s="550" t="s">
        <v>327</v>
      </c>
      <c r="C23" s="568" t="s">
        <v>328</v>
      </c>
      <c r="D23" s="551">
        <v>44872</v>
      </c>
      <c r="E23" s="512">
        <v>44873</v>
      </c>
    </row>
    <row r="24" spans="1:5" s="130" customFormat="1" ht="22.95" customHeight="1">
      <c r="A24" s="511" t="s">
        <v>271</v>
      </c>
      <c r="B24" s="550" t="s">
        <v>329</v>
      </c>
      <c r="C24" s="568" t="s">
        <v>330</v>
      </c>
      <c r="D24" s="551">
        <v>44872</v>
      </c>
      <c r="E24" s="512">
        <v>44873</v>
      </c>
    </row>
    <row r="25" spans="1:5" s="130" customFormat="1" ht="22.95" customHeight="1">
      <c r="A25" s="511" t="s">
        <v>271</v>
      </c>
      <c r="B25" s="550" t="s">
        <v>331</v>
      </c>
      <c r="C25" s="566" t="s">
        <v>332</v>
      </c>
      <c r="D25" s="551">
        <v>44869</v>
      </c>
      <c r="E25" s="512">
        <v>44872</v>
      </c>
    </row>
    <row r="26" spans="1:5" s="130" customFormat="1" ht="22.95" customHeight="1">
      <c r="A26" s="511" t="s">
        <v>271</v>
      </c>
      <c r="B26" s="550" t="s">
        <v>281</v>
      </c>
      <c r="C26" s="564" t="s">
        <v>333</v>
      </c>
      <c r="D26" s="551">
        <v>44869</v>
      </c>
      <c r="E26" s="512">
        <v>44872</v>
      </c>
    </row>
    <row r="27" spans="1:5" s="130" customFormat="1" ht="22.95" customHeight="1">
      <c r="A27" s="511" t="s">
        <v>271</v>
      </c>
      <c r="B27" s="550" t="s">
        <v>334</v>
      </c>
      <c r="C27" s="568" t="s">
        <v>335</v>
      </c>
      <c r="D27" s="551">
        <v>44869</v>
      </c>
      <c r="E27" s="512">
        <v>44872</v>
      </c>
    </row>
    <row r="28" spans="1:5" s="130" customFormat="1" ht="22.2" customHeight="1">
      <c r="A28" s="250"/>
      <c r="B28" s="251"/>
      <c r="C28" s="252"/>
      <c r="D28" s="251"/>
      <c r="E28" s="251"/>
    </row>
    <row r="29" spans="1:5" s="130" customFormat="1" ht="18" customHeight="1">
      <c r="A29" s="40"/>
      <c r="B29" s="41"/>
      <c r="C29" s="383" t="s">
        <v>223</v>
      </c>
      <c r="D29" s="42"/>
      <c r="E29" s="42"/>
    </row>
    <row r="30" spans="1:5" ht="18.75" customHeight="1">
      <c r="A30" s="1"/>
      <c r="B30" s="1"/>
      <c r="C30" s="130"/>
      <c r="D30" s="1"/>
      <c r="E30" s="1"/>
    </row>
    <row r="31" spans="1:5" ht="9" customHeight="1">
      <c r="A31" s="40"/>
      <c r="B31" s="41"/>
      <c r="C31" s="383"/>
      <c r="D31" s="42"/>
      <c r="E31" s="42"/>
    </row>
    <row r="32" spans="1:5" ht="20.25" customHeight="1">
      <c r="A32" s="174" t="s">
        <v>173</v>
      </c>
      <c r="B32" s="174"/>
      <c r="C32" s="384"/>
      <c r="D32" s="52"/>
      <c r="E32" s="52"/>
    </row>
    <row r="33" spans="1:11" ht="20.25" customHeight="1">
      <c r="A33" s="782" t="s">
        <v>27</v>
      </c>
      <c r="B33" s="782"/>
      <c r="C33" s="782"/>
      <c r="D33" s="53"/>
      <c r="E33" s="53"/>
      <c r="J33" s="173"/>
      <c r="K33" s="173"/>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5" sqref="A15:N15"/>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806" t="s">
        <v>296</v>
      </c>
      <c r="B1" s="807"/>
      <c r="C1" s="807"/>
      <c r="D1" s="807"/>
      <c r="E1" s="807"/>
      <c r="F1" s="807"/>
      <c r="G1" s="807"/>
      <c r="H1" s="807"/>
      <c r="I1" s="807"/>
      <c r="J1" s="807"/>
      <c r="K1" s="807"/>
      <c r="L1" s="807"/>
      <c r="M1" s="807"/>
      <c r="N1" s="808"/>
    </row>
    <row r="2" spans="1:16" ht="47.4" customHeight="1">
      <c r="A2" s="809" t="s">
        <v>347</v>
      </c>
      <c r="B2" s="810"/>
      <c r="C2" s="810"/>
      <c r="D2" s="810"/>
      <c r="E2" s="810"/>
      <c r="F2" s="810"/>
      <c r="G2" s="810"/>
      <c r="H2" s="810"/>
      <c r="I2" s="810"/>
      <c r="J2" s="810"/>
      <c r="K2" s="810"/>
      <c r="L2" s="810"/>
      <c r="M2" s="810"/>
      <c r="N2" s="811"/>
    </row>
    <row r="3" spans="1:16" ht="258.60000000000002" customHeight="1" thickBot="1">
      <c r="A3" s="812" t="s">
        <v>349</v>
      </c>
      <c r="B3" s="813"/>
      <c r="C3" s="813"/>
      <c r="D3" s="813"/>
      <c r="E3" s="813"/>
      <c r="F3" s="813"/>
      <c r="G3" s="813"/>
      <c r="H3" s="813"/>
      <c r="I3" s="813"/>
      <c r="J3" s="813"/>
      <c r="K3" s="813"/>
      <c r="L3" s="813"/>
      <c r="M3" s="813"/>
      <c r="N3" s="814"/>
      <c r="P3" s="533" t="s">
        <v>348</v>
      </c>
    </row>
    <row r="4" spans="1:16" ht="42" customHeight="1">
      <c r="A4" s="818" t="s">
        <v>350</v>
      </c>
      <c r="B4" s="819"/>
      <c r="C4" s="819"/>
      <c r="D4" s="819"/>
      <c r="E4" s="819"/>
      <c r="F4" s="819"/>
      <c r="G4" s="819"/>
      <c r="H4" s="819"/>
      <c r="I4" s="819"/>
      <c r="J4" s="819"/>
      <c r="K4" s="819"/>
      <c r="L4" s="819"/>
      <c r="M4" s="819"/>
      <c r="N4" s="820"/>
    </row>
    <row r="5" spans="1:16" ht="184.8" customHeight="1" thickBot="1">
      <c r="A5" s="815" t="s">
        <v>351</v>
      </c>
      <c r="B5" s="816"/>
      <c r="C5" s="816"/>
      <c r="D5" s="816"/>
      <c r="E5" s="816"/>
      <c r="F5" s="816"/>
      <c r="G5" s="816"/>
      <c r="H5" s="816"/>
      <c r="I5" s="816"/>
      <c r="J5" s="816"/>
      <c r="K5" s="816"/>
      <c r="L5" s="816"/>
      <c r="M5" s="816"/>
      <c r="N5" s="817"/>
    </row>
    <row r="6" spans="1:16" ht="45" customHeight="1" thickBot="1">
      <c r="A6" s="783" t="s">
        <v>352</v>
      </c>
      <c r="B6" s="784"/>
      <c r="C6" s="784"/>
      <c r="D6" s="784"/>
      <c r="E6" s="784"/>
      <c r="F6" s="784"/>
      <c r="G6" s="784"/>
      <c r="H6" s="784"/>
      <c r="I6" s="784"/>
      <c r="J6" s="784"/>
      <c r="K6" s="784"/>
      <c r="L6" s="784"/>
      <c r="M6" s="784"/>
      <c r="N6" s="785"/>
    </row>
    <row r="7" spans="1:16" ht="221.4" customHeight="1">
      <c r="A7" s="786" t="s">
        <v>353</v>
      </c>
      <c r="B7" s="787"/>
      <c r="C7" s="787"/>
      <c r="D7" s="787"/>
      <c r="E7" s="787"/>
      <c r="F7" s="787"/>
      <c r="G7" s="787"/>
      <c r="H7" s="787"/>
      <c r="I7" s="787"/>
      <c r="J7" s="787"/>
      <c r="K7" s="787"/>
      <c r="L7" s="787"/>
      <c r="M7" s="787"/>
      <c r="N7" s="788"/>
      <c r="O7" s="45"/>
    </row>
    <row r="8" spans="1:16" ht="50.4" hidden="1" customHeight="1" thickBot="1">
      <c r="A8" s="792"/>
      <c r="B8" s="793"/>
      <c r="C8" s="793"/>
      <c r="D8" s="793"/>
      <c r="E8" s="793"/>
      <c r="F8" s="793"/>
      <c r="G8" s="793"/>
      <c r="H8" s="793"/>
      <c r="I8" s="793"/>
      <c r="J8" s="793"/>
      <c r="K8" s="793"/>
      <c r="L8" s="793"/>
      <c r="M8" s="793"/>
      <c r="N8" s="794"/>
      <c r="O8" s="48"/>
    </row>
    <row r="9" spans="1:16" ht="189" hidden="1" customHeight="1" thickBot="1">
      <c r="A9" s="795"/>
      <c r="B9" s="796"/>
      <c r="C9" s="796"/>
      <c r="D9" s="796"/>
      <c r="E9" s="796"/>
      <c r="F9" s="796"/>
      <c r="G9" s="796"/>
      <c r="H9" s="796"/>
      <c r="I9" s="796"/>
      <c r="J9" s="796"/>
      <c r="K9" s="796"/>
      <c r="L9" s="796"/>
      <c r="M9" s="796"/>
      <c r="N9" s="797"/>
      <c r="O9" s="48"/>
    </row>
    <row r="10" spans="1:16" s="130" customFormat="1" ht="52.2" hidden="1" customHeight="1">
      <c r="A10" s="800"/>
      <c r="B10" s="801"/>
      <c r="C10" s="801"/>
      <c r="D10" s="801"/>
      <c r="E10" s="801"/>
      <c r="F10" s="801"/>
      <c r="G10" s="801"/>
      <c r="H10" s="801"/>
      <c r="I10" s="801"/>
      <c r="J10" s="801"/>
      <c r="K10" s="801"/>
      <c r="L10" s="801"/>
      <c r="M10" s="801"/>
      <c r="N10" s="802"/>
      <c r="O10" s="423"/>
    </row>
    <row r="11" spans="1:16" s="130" customFormat="1" ht="33.6" hidden="1" customHeight="1" thickBot="1">
      <c r="A11" s="803"/>
      <c r="B11" s="804"/>
      <c r="C11" s="804"/>
      <c r="D11" s="804"/>
      <c r="E11" s="804"/>
      <c r="F11" s="804"/>
      <c r="G11" s="804"/>
      <c r="H11" s="804"/>
      <c r="I11" s="804"/>
      <c r="J11" s="804"/>
      <c r="K11" s="804"/>
      <c r="L11" s="804"/>
      <c r="M11" s="804"/>
      <c r="N11" s="805"/>
      <c r="O11" s="423"/>
    </row>
    <row r="12" spans="1:16" s="130" customFormat="1" ht="13.8" customHeight="1">
      <c r="A12" s="126"/>
      <c r="B12" s="127"/>
      <c r="C12" s="127"/>
      <c r="D12" s="127"/>
      <c r="E12" s="127"/>
      <c r="F12" s="127"/>
      <c r="G12" s="127"/>
      <c r="H12" s="127"/>
      <c r="I12" s="127"/>
      <c r="J12" s="127"/>
      <c r="K12" s="127"/>
      <c r="L12" s="127"/>
      <c r="M12" s="127"/>
      <c r="N12" s="128"/>
      <c r="O12" s="129"/>
    </row>
    <row r="13" spans="1:16" s="130" customFormat="1" ht="13.8" customHeight="1" thickBot="1">
      <c r="A13" s="126"/>
      <c r="B13" s="127"/>
      <c r="C13" s="127"/>
      <c r="D13" s="127"/>
      <c r="E13" s="127"/>
      <c r="F13" s="127"/>
      <c r="G13" s="127"/>
      <c r="H13" s="127"/>
      <c r="I13" s="127"/>
      <c r="J13" s="127"/>
      <c r="K13" s="127"/>
      <c r="L13" s="127"/>
      <c r="M13" s="127"/>
      <c r="N13" s="128"/>
      <c r="O13" s="129"/>
    </row>
    <row r="14" spans="1:16" ht="49.2" customHeight="1">
      <c r="A14" s="798" t="s">
        <v>354</v>
      </c>
      <c r="B14" s="798"/>
      <c r="C14" s="798"/>
      <c r="D14" s="798"/>
      <c r="E14" s="798"/>
      <c r="F14" s="798"/>
      <c r="G14" s="798"/>
      <c r="H14" s="798"/>
      <c r="I14" s="798"/>
      <c r="J14" s="798"/>
      <c r="K14" s="798"/>
      <c r="L14" s="798"/>
      <c r="M14" s="798"/>
      <c r="N14" s="799"/>
    </row>
    <row r="15" spans="1:16" ht="21.6" customHeight="1">
      <c r="A15" s="789" t="s">
        <v>236</v>
      </c>
      <c r="B15" s="790"/>
      <c r="C15" s="790"/>
      <c r="D15" s="790"/>
      <c r="E15" s="790"/>
      <c r="F15" s="790"/>
      <c r="G15" s="790"/>
      <c r="H15" s="790"/>
      <c r="I15" s="790"/>
      <c r="J15" s="790"/>
      <c r="K15" s="790"/>
      <c r="L15" s="790"/>
      <c r="M15" s="790"/>
      <c r="N15" s="791"/>
      <c r="O15" s="54" t="s">
        <v>213</v>
      </c>
    </row>
    <row r="16" spans="1:16" ht="30" customHeight="1" thickBot="1">
      <c r="A16" s="49"/>
      <c r="B16" s="50"/>
      <c r="C16" s="50"/>
      <c r="D16" s="50"/>
      <c r="E16" s="50"/>
      <c r="F16" s="50"/>
      <c r="G16" s="50"/>
      <c r="H16" s="50"/>
      <c r="I16" s="50"/>
      <c r="J16" s="50"/>
      <c r="K16" s="50"/>
      <c r="L16" s="50"/>
      <c r="M16" s="50"/>
      <c r="N16" s="51"/>
    </row>
    <row r="17" spans="1:14" ht="22.8" customHeight="1">
      <c r="A17" s="749" t="s">
        <v>29</v>
      </c>
      <c r="B17" s="749"/>
      <c r="C17" s="749"/>
      <c r="D17" s="749"/>
      <c r="E17" s="749"/>
      <c r="F17" s="749"/>
      <c r="G17" s="749"/>
      <c r="H17" s="749"/>
      <c r="I17" s="749"/>
      <c r="J17" s="749"/>
      <c r="K17" s="749"/>
      <c r="L17" s="749"/>
      <c r="M17" s="749"/>
      <c r="N17" s="749"/>
    </row>
    <row r="18" spans="1:14" ht="40.200000000000003" customHeight="1">
      <c r="A18" s="750" t="s">
        <v>27</v>
      </c>
      <c r="B18" s="751"/>
      <c r="C18" s="751"/>
      <c r="D18" s="751"/>
      <c r="E18" s="751"/>
      <c r="F18" s="751"/>
      <c r="G18" s="751"/>
      <c r="H18" s="751"/>
      <c r="I18" s="751"/>
      <c r="J18" s="751"/>
      <c r="K18" s="751"/>
      <c r="L18" s="751"/>
      <c r="M18" s="751"/>
      <c r="N18" s="751"/>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259</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9"/>
  <sheetViews>
    <sheetView view="pageBreakPreview" zoomScale="95" zoomScaleNormal="75" zoomScaleSheetLayoutView="95" workbookViewId="0">
      <selection activeCell="A16" sqref="A16:XFD16"/>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8" t="s">
        <v>297</v>
      </c>
      <c r="B1" s="46" t="s">
        <v>0</v>
      </c>
      <c r="C1" s="47" t="s">
        <v>2</v>
      </c>
    </row>
    <row r="2" spans="1:3" ht="40.799999999999997" customHeight="1">
      <c r="A2" s="832" t="s">
        <v>433</v>
      </c>
      <c r="B2" s="2"/>
      <c r="C2" s="821"/>
    </row>
    <row r="3" spans="1:3" ht="151.19999999999999" customHeight="1">
      <c r="A3" s="484" t="s">
        <v>434</v>
      </c>
      <c r="B3" s="55"/>
      <c r="C3" s="822"/>
    </row>
    <row r="4" spans="1:3" ht="31.8" customHeight="1" thickBot="1">
      <c r="A4" s="164" t="s">
        <v>435</v>
      </c>
      <c r="B4" s="1"/>
      <c r="C4" s="1"/>
    </row>
    <row r="5" spans="1:3" ht="41.4" customHeight="1">
      <c r="A5" s="416" t="s">
        <v>436</v>
      </c>
      <c r="B5" s="2"/>
      <c r="C5" s="821"/>
    </row>
    <row r="6" spans="1:3" ht="249.6" customHeight="1">
      <c r="A6" s="571" t="s">
        <v>437</v>
      </c>
      <c r="B6" s="55"/>
      <c r="C6" s="822"/>
    </row>
    <row r="7" spans="1:3" ht="42.6" customHeight="1" thickBot="1">
      <c r="A7" s="493" t="s">
        <v>438</v>
      </c>
      <c r="B7" s="1"/>
      <c r="C7" s="1"/>
    </row>
    <row r="8" spans="1:3" ht="43.2" customHeight="1">
      <c r="A8" s="417" t="s">
        <v>439</v>
      </c>
      <c r="B8" s="236"/>
      <c r="C8" s="821"/>
    </row>
    <row r="9" spans="1:3" ht="237.6" customHeight="1" thickBot="1">
      <c r="A9" s="494" t="s">
        <v>440</v>
      </c>
      <c r="B9" s="237"/>
      <c r="C9" s="822"/>
    </row>
    <row r="10" spans="1:3" ht="28.8" customHeight="1" thickBot="1">
      <c r="A10" s="238" t="s">
        <v>441</v>
      </c>
      <c r="B10" s="1"/>
      <c r="C10" s="1"/>
    </row>
    <row r="11" spans="1:3" ht="42.6" hidden="1" customHeight="1">
      <c r="A11" s="487" t="s">
        <v>442</v>
      </c>
      <c r="B11" s="258"/>
      <c r="C11" s="258"/>
    </row>
    <row r="12" spans="1:3" ht="49.2" hidden="1" customHeight="1" thickBot="1">
      <c r="A12" s="489"/>
      <c r="B12" s="264"/>
      <c r="C12" s="264"/>
    </row>
    <row r="13" spans="1:3" ht="42.6" hidden="1" customHeight="1" thickBot="1">
      <c r="A13" s="164"/>
      <c r="B13" s="1"/>
      <c r="C13" s="1"/>
    </row>
    <row r="14" spans="1:3" ht="42.6" hidden="1" customHeight="1">
      <c r="A14" s="487"/>
      <c r="B14" s="258"/>
      <c r="C14" s="258"/>
    </row>
    <row r="15" spans="1:3" ht="141.6" hidden="1" customHeight="1" thickBot="1">
      <c r="A15" s="489"/>
      <c r="B15" s="264"/>
      <c r="C15" s="264"/>
    </row>
    <row r="16" spans="1:3" ht="27.6" customHeight="1">
      <c r="A16" s="249" t="s">
        <v>443</v>
      </c>
      <c r="B16" s="1"/>
      <c r="C16" s="1"/>
    </row>
    <row r="17" spans="1:3" ht="39" customHeight="1">
      <c r="A17" s="1" t="s">
        <v>220</v>
      </c>
      <c r="B17" s="1"/>
      <c r="C17" s="1"/>
    </row>
    <row r="18" spans="1:3" ht="32.25" customHeight="1">
      <c r="A18" s="1" t="s">
        <v>221</v>
      </c>
      <c r="B18" s="1"/>
      <c r="C18" s="1"/>
    </row>
    <row r="19" spans="1:3" ht="36.75" customHeight="1"/>
    <row r="20" spans="1:3" ht="33" customHeight="1"/>
    <row r="21" spans="1:3" ht="36.75" customHeight="1"/>
    <row r="22" spans="1:3" ht="36.75" customHeight="1"/>
    <row r="23" spans="1:3" ht="25.5" customHeight="1"/>
    <row r="24" spans="1:3" ht="32.25" customHeight="1"/>
    <row r="25" spans="1:3" ht="30.75" customHeight="1"/>
    <row r="26" spans="1:3" ht="42.75" customHeight="1"/>
    <row r="27" spans="1:3" ht="43.5" customHeight="1"/>
    <row r="28" spans="1:3" ht="27.75" customHeight="1"/>
    <row r="29" spans="1:3" ht="30.75" customHeight="1"/>
    <row r="30" spans="1:3" ht="29.25" customHeight="1"/>
    <row r="31" spans="1:3" ht="27" customHeight="1"/>
    <row r="32" spans="1:3" ht="27" customHeight="1"/>
    <row r="33" ht="27" customHeight="1"/>
    <row r="34" ht="27" customHeight="1"/>
    <row r="35" ht="27" customHeight="1"/>
    <row r="36" ht="27" customHeight="1"/>
    <row r="37" ht="27" customHeight="1"/>
    <row r="38" ht="27" customHeight="1"/>
    <row r="39" ht="27" customHeight="1"/>
  </sheetData>
  <mergeCells count="3">
    <mergeCell ref="C2:C3"/>
    <mergeCell ref="C5:C6"/>
    <mergeCell ref="C8:C9"/>
  </mergeCells>
  <phoneticPr fontId="16"/>
  <hyperlinks>
    <hyperlink ref="A4" r:id="rId1" xr:uid="{0C4CB731-6B21-42E0-B9FA-42F7229EE508}"/>
    <hyperlink ref="A7" r:id="rId2" xr:uid="{01D91BA7-FD26-4C7F-AE52-80739ECACAE3}"/>
    <hyperlink ref="A10" r:id="rId3" xr:uid="{BCB36E78-0C5C-49B9-ACB6-A515E7FB2262}"/>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X13" sqref="X13"/>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530"/>
      <c r="B1" s="530"/>
      <c r="C1" s="530"/>
      <c r="D1" s="530"/>
      <c r="E1" s="530"/>
      <c r="F1" s="530"/>
      <c r="G1" s="530"/>
      <c r="H1" s="530"/>
      <c r="I1" s="530"/>
      <c r="J1" s="530"/>
      <c r="K1" s="530"/>
      <c r="L1" s="530"/>
      <c r="M1" s="530"/>
      <c r="N1" s="530"/>
      <c r="O1" s="530"/>
      <c r="P1" s="530"/>
      <c r="Q1" s="530"/>
      <c r="R1" s="530"/>
      <c r="S1" s="530"/>
      <c r="T1" s="530"/>
      <c r="U1" s="530"/>
      <c r="V1" s="530"/>
    </row>
    <row r="2" spans="1:22">
      <c r="A2" s="530"/>
      <c r="B2" s="530"/>
      <c r="C2" s="530"/>
      <c r="D2" s="530"/>
      <c r="E2" s="530"/>
      <c r="F2" s="530"/>
      <c r="G2" s="530"/>
      <c r="H2" s="530"/>
      <c r="I2" s="530"/>
      <c r="J2" s="530"/>
      <c r="K2" s="530"/>
      <c r="L2" s="530"/>
      <c r="M2" s="530"/>
      <c r="N2" s="530"/>
      <c r="O2" s="530"/>
      <c r="P2" s="530"/>
      <c r="Q2" s="530"/>
      <c r="R2" s="530"/>
      <c r="S2" s="530"/>
      <c r="T2" s="530"/>
      <c r="U2" s="530"/>
    </row>
    <row r="3" spans="1:22">
      <c r="A3" s="530"/>
      <c r="B3" s="530"/>
      <c r="C3" s="530"/>
      <c r="D3" s="530"/>
      <c r="E3" s="530"/>
      <c r="F3" s="530"/>
      <c r="G3" s="530"/>
      <c r="H3" s="530"/>
      <c r="I3" s="530"/>
      <c r="J3" s="530"/>
      <c r="K3" s="530"/>
      <c r="L3" s="530"/>
      <c r="M3" s="530"/>
      <c r="N3" s="530"/>
      <c r="O3" s="530"/>
      <c r="P3" s="530"/>
      <c r="Q3" s="530"/>
      <c r="R3" s="530"/>
      <c r="S3" s="530"/>
      <c r="T3" s="530"/>
      <c r="U3" s="530"/>
    </row>
    <row r="4" spans="1:22">
      <c r="A4" s="530"/>
      <c r="B4" s="530"/>
      <c r="C4" s="530"/>
      <c r="D4" s="530"/>
      <c r="E4" s="530"/>
      <c r="F4" s="530"/>
      <c r="G4" s="530"/>
      <c r="H4" s="530"/>
      <c r="I4" s="530"/>
      <c r="J4" s="530"/>
      <c r="K4" s="530"/>
      <c r="L4" s="530"/>
      <c r="M4" s="530"/>
      <c r="N4" s="530"/>
      <c r="O4" s="530"/>
      <c r="P4" s="530"/>
      <c r="Q4" s="530"/>
      <c r="R4" s="530"/>
      <c r="S4" s="530"/>
      <c r="T4" s="530"/>
      <c r="U4" s="530"/>
    </row>
    <row r="5" spans="1:22">
      <c r="A5" s="530"/>
      <c r="B5" s="530"/>
      <c r="C5" s="530"/>
      <c r="D5" s="530"/>
      <c r="E5" s="530"/>
      <c r="F5" s="530"/>
      <c r="G5" s="530"/>
      <c r="H5" s="530"/>
      <c r="I5" s="530"/>
      <c r="J5" s="530"/>
      <c r="K5" s="530"/>
      <c r="L5" s="530"/>
      <c r="M5" s="530"/>
      <c r="N5" s="530"/>
      <c r="O5" s="530"/>
      <c r="P5" s="530"/>
      <c r="Q5" s="530"/>
      <c r="R5" s="530"/>
      <c r="S5" s="530"/>
      <c r="T5" s="530"/>
      <c r="U5" s="530"/>
    </row>
    <row r="6" spans="1:22">
      <c r="A6" s="530"/>
      <c r="B6" s="530"/>
      <c r="C6" s="530"/>
      <c r="D6" s="530"/>
      <c r="E6" s="530"/>
      <c r="F6" s="530"/>
      <c r="G6" s="530"/>
      <c r="H6" s="530"/>
      <c r="I6" s="530"/>
      <c r="J6" s="530"/>
      <c r="K6" s="530"/>
      <c r="L6" s="530"/>
      <c r="M6" s="530"/>
      <c r="N6" s="530"/>
      <c r="O6" s="530"/>
      <c r="P6" s="530"/>
      <c r="Q6" s="530"/>
      <c r="R6" s="530"/>
      <c r="S6" s="530"/>
      <c r="T6" s="530"/>
      <c r="U6" s="530"/>
    </row>
    <row r="7" spans="1:22">
      <c r="A7" s="530"/>
      <c r="B7" s="530"/>
      <c r="C7" s="530"/>
      <c r="D7" s="530"/>
      <c r="E7" s="530"/>
      <c r="F7" s="530"/>
      <c r="G7" s="530"/>
      <c r="H7" s="530"/>
      <c r="I7" s="530"/>
      <c r="J7" s="530"/>
      <c r="K7" s="530"/>
      <c r="L7" s="530"/>
      <c r="M7" s="530"/>
      <c r="N7" s="530"/>
      <c r="O7" s="530"/>
      <c r="P7" s="530"/>
      <c r="Q7" s="530"/>
      <c r="R7" s="530"/>
      <c r="S7" s="530"/>
      <c r="T7" s="530"/>
      <c r="U7" s="530"/>
    </row>
    <row r="8" spans="1:22">
      <c r="A8" s="530"/>
      <c r="B8" s="530"/>
      <c r="C8" s="530"/>
      <c r="D8" s="530"/>
      <c r="E8" s="530"/>
      <c r="F8" s="530"/>
      <c r="G8" s="530"/>
      <c r="H8" s="530"/>
      <c r="I8" s="530"/>
      <c r="J8" s="530"/>
      <c r="K8" s="530"/>
      <c r="L8" s="530"/>
      <c r="M8" s="530"/>
      <c r="N8" s="530"/>
      <c r="O8" s="530"/>
      <c r="P8" s="530"/>
      <c r="Q8" s="530"/>
      <c r="R8" s="530"/>
      <c r="S8" s="530"/>
      <c r="T8" s="530"/>
      <c r="U8" s="530"/>
    </row>
    <row r="9" spans="1:22">
      <c r="A9" s="530"/>
      <c r="B9" s="530"/>
      <c r="C9" s="530"/>
      <c r="D9" s="530"/>
      <c r="E9" s="530"/>
      <c r="F9" s="530"/>
      <c r="G9" s="530"/>
      <c r="H9" s="530"/>
      <c r="I9" s="530"/>
      <c r="J9" s="530"/>
      <c r="K9" s="530"/>
      <c r="L9" s="530"/>
      <c r="M9" s="530"/>
      <c r="N9" s="530"/>
      <c r="O9" s="530"/>
      <c r="P9" s="530"/>
      <c r="Q9" s="530"/>
      <c r="R9" s="530"/>
      <c r="S9" s="530"/>
      <c r="T9" s="530"/>
      <c r="U9" s="530"/>
    </row>
    <row r="10" spans="1:22">
      <c r="A10" s="530"/>
      <c r="B10" s="530"/>
      <c r="C10" s="530"/>
      <c r="D10" s="530"/>
      <c r="E10" s="530"/>
      <c r="F10" s="530"/>
      <c r="G10" s="530"/>
      <c r="H10" s="530"/>
      <c r="I10" s="530"/>
      <c r="J10" s="530"/>
      <c r="K10" s="530"/>
      <c r="L10" s="530"/>
      <c r="M10" s="530"/>
      <c r="N10" s="530"/>
      <c r="O10" s="530"/>
      <c r="P10" s="530"/>
      <c r="Q10" s="530"/>
      <c r="R10" s="530"/>
      <c r="S10" s="530"/>
      <c r="T10" s="530"/>
      <c r="U10" s="530"/>
    </row>
    <row r="11" spans="1:22" ht="21" customHeight="1">
      <c r="A11" s="530"/>
      <c r="B11" s="530"/>
      <c r="C11" s="530"/>
      <c r="D11" s="530"/>
      <c r="E11" s="530"/>
      <c r="F11" s="530"/>
      <c r="G11" s="530"/>
      <c r="H11" s="530"/>
      <c r="I11" s="530"/>
      <c r="J11" s="530"/>
      <c r="K11" s="530"/>
      <c r="L11" s="530"/>
      <c r="M11" s="530"/>
      <c r="N11" s="530"/>
      <c r="O11" s="530"/>
      <c r="P11" s="530"/>
      <c r="Q11" s="530"/>
      <c r="R11" s="530"/>
      <c r="S11" s="530"/>
      <c r="T11" s="530"/>
      <c r="U11" s="530"/>
    </row>
    <row r="12" spans="1:22" ht="13.2" customHeight="1">
      <c r="A12" s="530"/>
      <c r="B12" s="530"/>
      <c r="C12" s="530"/>
      <c r="D12" s="530"/>
      <c r="E12" s="530"/>
      <c r="F12" s="530"/>
      <c r="G12" s="530"/>
      <c r="H12" s="530"/>
      <c r="I12" s="530"/>
      <c r="J12" s="530"/>
      <c r="K12" s="530"/>
      <c r="L12" s="530"/>
      <c r="M12" s="530"/>
      <c r="N12" s="530"/>
      <c r="O12" s="530"/>
      <c r="P12" s="530"/>
      <c r="Q12" s="530"/>
      <c r="R12" s="530"/>
      <c r="S12" s="530"/>
      <c r="T12" s="530"/>
      <c r="U12" s="530"/>
    </row>
    <row r="13" spans="1:22" ht="13.2" customHeight="1">
      <c r="A13" s="530"/>
      <c r="B13" s="530"/>
      <c r="C13" s="530"/>
      <c r="D13" s="530"/>
      <c r="E13" s="530"/>
      <c r="F13" s="530"/>
      <c r="G13" s="530"/>
      <c r="H13" s="530"/>
      <c r="I13" s="530"/>
      <c r="J13" s="530"/>
      <c r="K13" s="530"/>
      <c r="L13" s="530"/>
      <c r="M13" s="530"/>
      <c r="N13" s="530"/>
      <c r="O13" s="530"/>
      <c r="P13" s="530"/>
      <c r="Q13" s="530"/>
      <c r="R13" s="530"/>
      <c r="S13" s="530"/>
      <c r="T13" s="530"/>
      <c r="U13" s="530"/>
    </row>
    <row r="14" spans="1:22">
      <c r="A14" s="530"/>
      <c r="B14" s="530"/>
      <c r="C14" s="530"/>
      <c r="D14" s="530"/>
      <c r="E14" s="530"/>
      <c r="F14" s="530"/>
      <c r="G14" s="530"/>
      <c r="H14" s="530"/>
      <c r="I14" s="530"/>
      <c r="J14" s="530"/>
      <c r="K14" s="530"/>
      <c r="L14" s="530"/>
      <c r="M14" s="530"/>
      <c r="N14" s="530"/>
      <c r="O14" s="530"/>
      <c r="P14" s="530"/>
      <c r="Q14" s="530"/>
      <c r="R14" s="530"/>
      <c r="S14" s="530"/>
      <c r="T14" s="530"/>
      <c r="U14" s="530"/>
    </row>
    <row r="15" spans="1:22">
      <c r="A15" s="530"/>
      <c r="B15" s="530"/>
      <c r="C15" s="530"/>
      <c r="D15" s="530"/>
      <c r="E15" s="530"/>
      <c r="F15" s="530"/>
      <c r="G15" s="530"/>
      <c r="H15" s="530"/>
      <c r="I15" s="530"/>
      <c r="J15" s="530"/>
      <c r="K15" s="530"/>
      <c r="L15" s="530"/>
      <c r="M15" s="530"/>
      <c r="N15" s="530"/>
      <c r="O15" s="530"/>
      <c r="P15" s="530"/>
      <c r="Q15" s="530"/>
      <c r="R15" s="530"/>
      <c r="S15" s="530"/>
      <c r="T15" s="530"/>
      <c r="U15" s="530"/>
    </row>
    <row r="16" spans="1:22">
      <c r="A16" s="530"/>
      <c r="B16" s="530"/>
      <c r="C16" s="530"/>
      <c r="D16" s="530"/>
      <c r="E16" s="530"/>
      <c r="F16" s="530"/>
      <c r="G16" s="530"/>
      <c r="H16" s="530"/>
      <c r="I16" s="530"/>
      <c r="J16" s="530"/>
      <c r="K16" s="530"/>
      <c r="L16" s="530"/>
      <c r="M16" s="530"/>
      <c r="N16" s="530"/>
      <c r="O16" s="530"/>
      <c r="P16" s="530"/>
      <c r="Q16" s="530"/>
      <c r="R16" s="530"/>
      <c r="S16" s="530"/>
      <c r="T16" s="530"/>
      <c r="U16" s="530"/>
    </row>
    <row r="17" spans="1:21">
      <c r="A17" s="530"/>
      <c r="B17" s="530"/>
      <c r="C17" s="530"/>
      <c r="D17" s="530"/>
      <c r="E17" s="530"/>
      <c r="F17" s="530"/>
      <c r="G17" s="530"/>
      <c r="H17" s="530"/>
      <c r="I17" s="530"/>
      <c r="J17" s="530"/>
      <c r="K17" s="530"/>
      <c r="L17" s="530"/>
      <c r="M17" s="530"/>
      <c r="N17" s="530"/>
      <c r="O17" s="530"/>
      <c r="P17" s="530"/>
      <c r="Q17" s="530"/>
      <c r="R17" s="530"/>
      <c r="S17" s="530"/>
      <c r="T17" s="530"/>
      <c r="U17" s="530"/>
    </row>
    <row r="18" spans="1:21">
      <c r="A18" s="530"/>
      <c r="B18" s="530"/>
      <c r="C18" s="530"/>
      <c r="D18" s="530"/>
      <c r="E18" s="530"/>
      <c r="F18" s="530"/>
      <c r="G18" s="530"/>
      <c r="H18" s="530"/>
      <c r="I18" s="530"/>
      <c r="J18" s="530"/>
      <c r="K18" s="530"/>
      <c r="L18" s="530"/>
      <c r="M18" s="530"/>
      <c r="N18" s="530"/>
      <c r="O18" s="530"/>
      <c r="P18" s="530"/>
      <c r="Q18" s="530"/>
      <c r="R18" s="530"/>
      <c r="S18" s="530"/>
      <c r="T18" s="530"/>
      <c r="U18" s="530"/>
    </row>
    <row r="19" spans="1:21">
      <c r="A19" s="530"/>
      <c r="B19" s="530"/>
      <c r="C19" s="530"/>
      <c r="D19" s="530"/>
      <c r="E19" s="530"/>
      <c r="F19" s="530"/>
      <c r="G19" s="530"/>
      <c r="H19" s="530"/>
      <c r="I19" s="530"/>
      <c r="J19" s="530"/>
      <c r="K19" s="530"/>
      <c r="L19" s="530"/>
      <c r="M19" s="530"/>
      <c r="N19" s="530"/>
      <c r="O19" s="530"/>
      <c r="P19" s="530"/>
      <c r="Q19" s="530"/>
      <c r="R19" s="530"/>
      <c r="S19" s="530"/>
      <c r="T19" s="530"/>
      <c r="U19" s="530"/>
    </row>
    <row r="20" spans="1:21">
      <c r="A20" s="530"/>
      <c r="B20" s="530"/>
      <c r="C20" s="530"/>
      <c r="D20" s="530"/>
      <c r="E20" s="530"/>
      <c r="F20" s="530"/>
      <c r="G20" s="530"/>
      <c r="H20" s="530"/>
      <c r="I20" s="530"/>
      <c r="J20" s="530"/>
      <c r="K20" s="530"/>
      <c r="L20" s="530"/>
      <c r="M20" s="530"/>
      <c r="N20" s="530"/>
      <c r="O20" s="530"/>
      <c r="P20" s="530"/>
      <c r="Q20" s="530"/>
      <c r="R20" s="530"/>
      <c r="S20" s="530"/>
      <c r="T20" s="530"/>
      <c r="U20" s="530"/>
    </row>
    <row r="21" spans="1:21">
      <c r="A21" s="530"/>
      <c r="B21" s="530"/>
      <c r="C21" s="530"/>
      <c r="D21" s="530"/>
      <c r="E21" s="530"/>
      <c r="F21" s="530"/>
      <c r="G21" s="530"/>
      <c r="H21" s="530"/>
      <c r="I21" s="530"/>
      <c r="J21" s="530"/>
      <c r="K21" s="530"/>
      <c r="L21" s="530"/>
      <c r="M21" s="530"/>
      <c r="N21" s="530"/>
      <c r="O21" s="530"/>
      <c r="P21" s="530"/>
      <c r="Q21" s="530"/>
      <c r="R21" s="530"/>
      <c r="S21" s="530"/>
      <c r="T21" s="530"/>
      <c r="U21" s="530"/>
    </row>
    <row r="22" spans="1:21">
      <c r="A22" s="530"/>
      <c r="B22" s="530"/>
      <c r="C22" s="530"/>
      <c r="D22" s="530"/>
      <c r="E22" s="530"/>
      <c r="F22" s="530"/>
      <c r="G22" s="530"/>
      <c r="H22" s="530"/>
      <c r="I22" s="530"/>
      <c r="J22" s="530"/>
      <c r="K22" s="530"/>
      <c r="L22" s="530"/>
      <c r="M22" s="530"/>
      <c r="N22" s="530"/>
      <c r="O22" s="530"/>
      <c r="P22" s="530"/>
      <c r="Q22" s="530"/>
      <c r="R22" s="530"/>
      <c r="S22" s="530"/>
      <c r="T22" s="530"/>
      <c r="U22" s="530"/>
    </row>
    <row r="23" spans="1:21">
      <c r="A23" s="530"/>
      <c r="B23" s="530"/>
      <c r="C23" s="530"/>
      <c r="D23" s="530"/>
      <c r="E23" s="530"/>
      <c r="F23" s="530"/>
      <c r="G23" s="530"/>
      <c r="H23" s="530"/>
      <c r="I23" s="530"/>
      <c r="J23" s="530"/>
      <c r="K23" s="530"/>
      <c r="L23" s="530"/>
      <c r="M23" s="530"/>
      <c r="N23" s="530"/>
      <c r="O23" s="530"/>
      <c r="P23" s="530"/>
      <c r="Q23" s="530"/>
      <c r="R23" s="530"/>
      <c r="S23" s="530"/>
      <c r="T23" s="530"/>
      <c r="U23" s="530"/>
    </row>
    <row r="24" spans="1:21">
      <c r="A24" s="530"/>
      <c r="B24" s="530"/>
      <c r="C24" s="530"/>
      <c r="D24" s="530"/>
      <c r="E24" s="530"/>
      <c r="F24" s="530"/>
      <c r="G24" s="530"/>
      <c r="H24" s="530"/>
      <c r="I24" s="530"/>
      <c r="J24" s="530"/>
      <c r="K24" s="530"/>
      <c r="L24" s="530"/>
      <c r="M24" s="530"/>
      <c r="N24" s="530"/>
      <c r="O24" s="530"/>
      <c r="P24" s="530"/>
      <c r="Q24" s="530"/>
      <c r="R24" s="530"/>
      <c r="S24" s="530"/>
      <c r="T24" s="530"/>
      <c r="U24" s="530"/>
    </row>
    <row r="25" spans="1:21">
      <c r="A25" s="530"/>
      <c r="B25" s="530"/>
      <c r="C25" s="530"/>
      <c r="D25" s="530"/>
      <c r="E25" s="530"/>
      <c r="F25" s="530"/>
      <c r="G25" s="530"/>
      <c r="H25" s="530"/>
      <c r="I25" s="530"/>
      <c r="J25" s="530"/>
      <c r="K25" s="530"/>
      <c r="L25" s="530"/>
      <c r="M25" s="530"/>
      <c r="N25" s="530"/>
      <c r="O25" s="530"/>
      <c r="P25" s="530"/>
      <c r="Q25" s="530"/>
      <c r="R25" s="530"/>
      <c r="S25" s="530"/>
      <c r="T25" s="530"/>
      <c r="U25" s="530"/>
    </row>
    <row r="26" spans="1:21">
      <c r="A26" s="530"/>
      <c r="B26" s="530"/>
      <c r="C26" s="530"/>
      <c r="D26" s="530"/>
      <c r="E26" s="530"/>
      <c r="F26" s="530"/>
      <c r="G26" s="530"/>
      <c r="H26" s="530"/>
      <c r="I26" s="530"/>
      <c r="J26" s="530"/>
      <c r="K26" s="530"/>
      <c r="L26" s="530"/>
      <c r="M26" s="530"/>
      <c r="N26" s="530"/>
      <c r="O26" s="530"/>
      <c r="P26" s="530"/>
      <c r="Q26" s="530"/>
      <c r="R26" s="530"/>
      <c r="S26" s="530"/>
      <c r="T26" s="530"/>
      <c r="U26" s="530"/>
    </row>
    <row r="27" spans="1:21">
      <c r="A27" s="530"/>
      <c r="B27" s="530"/>
      <c r="C27" s="530"/>
      <c r="D27" s="530"/>
      <c r="E27" s="530"/>
      <c r="F27" s="530"/>
      <c r="G27" s="530"/>
      <c r="H27" s="530"/>
      <c r="I27" s="530"/>
      <c r="J27" s="530"/>
      <c r="K27" s="530"/>
      <c r="L27" s="530"/>
      <c r="M27" s="530"/>
      <c r="N27" s="530"/>
      <c r="O27" s="530"/>
      <c r="P27" s="530"/>
      <c r="Q27" s="530"/>
      <c r="R27" s="530"/>
      <c r="S27" s="530"/>
      <c r="T27" s="530"/>
      <c r="U27" s="530"/>
    </row>
    <row r="28" spans="1:21">
      <c r="A28" s="530"/>
      <c r="B28" s="530"/>
      <c r="C28" s="530"/>
      <c r="D28" s="530"/>
      <c r="E28" s="530"/>
      <c r="F28" s="530"/>
      <c r="G28" s="530"/>
      <c r="H28" s="530"/>
      <c r="I28" s="530"/>
      <c r="J28" s="530"/>
      <c r="K28" s="530"/>
      <c r="L28" s="530"/>
      <c r="M28" s="530"/>
      <c r="N28" s="530"/>
      <c r="O28" s="530"/>
      <c r="P28" s="530"/>
      <c r="Q28" s="530"/>
      <c r="R28" s="530"/>
      <c r="S28" s="530"/>
      <c r="T28" s="530"/>
      <c r="U28" s="530"/>
    </row>
    <row r="29" spans="1:21" ht="16.2">
      <c r="A29" s="530"/>
      <c r="B29" s="531"/>
      <c r="C29" s="532"/>
      <c r="D29" s="531"/>
      <c r="E29" s="531"/>
      <c r="F29" s="531"/>
      <c r="G29" s="531"/>
      <c r="H29" s="531"/>
      <c r="I29" s="531"/>
      <c r="J29" s="530"/>
      <c r="K29" s="530"/>
      <c r="L29" s="530"/>
      <c r="M29" s="530"/>
      <c r="N29" s="530"/>
      <c r="O29" s="530"/>
      <c r="P29" s="530"/>
      <c r="Q29" s="530"/>
      <c r="R29" s="530"/>
      <c r="S29" s="530"/>
      <c r="T29" s="530"/>
      <c r="U29" s="530"/>
    </row>
    <row r="30" spans="1:21">
      <c r="A30" s="530"/>
      <c r="B30" s="530"/>
      <c r="C30" s="530"/>
      <c r="D30" s="530"/>
      <c r="E30" s="530"/>
      <c r="F30" s="530"/>
      <c r="G30" s="530"/>
      <c r="H30" s="530"/>
      <c r="I30" s="530"/>
      <c r="J30" s="530"/>
      <c r="K30" s="530"/>
      <c r="L30" s="530"/>
      <c r="M30" s="530"/>
      <c r="N30" s="530"/>
      <c r="O30" s="530"/>
      <c r="P30" s="530"/>
      <c r="Q30" s="530"/>
      <c r="R30" s="530"/>
      <c r="S30" s="530"/>
      <c r="T30" s="530"/>
      <c r="U30" s="530"/>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zoomScaleNormal="100" zoomScaleSheetLayoutView="100" workbookViewId="0">
      <selection activeCell="O18" sqref="O18"/>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237</v>
      </c>
      <c r="B1" s="57"/>
      <c r="C1" s="57"/>
      <c r="D1" s="58"/>
      <c r="E1" s="58"/>
      <c r="F1" s="59"/>
      <c r="G1" s="60"/>
      <c r="H1" s="61"/>
      <c r="I1" s="287" t="s">
        <v>38</v>
      </c>
      <c r="J1" s="81"/>
      <c r="K1" s="62"/>
      <c r="L1" s="288"/>
      <c r="M1" s="63"/>
    </row>
    <row r="2" spans="1:16" ht="17.399999999999999">
      <c r="A2" s="66"/>
      <c r="B2" s="289"/>
      <c r="C2" s="289"/>
      <c r="D2" s="289"/>
      <c r="E2" s="289"/>
      <c r="F2" s="289"/>
      <c r="G2" s="67"/>
      <c r="H2" s="68"/>
      <c r="I2" s="290" t="s">
        <v>39</v>
      </c>
      <c r="J2" s="69"/>
      <c r="K2" s="291" t="s">
        <v>21</v>
      </c>
      <c r="L2" s="70"/>
      <c r="M2" s="63"/>
      <c r="N2" s="239"/>
      <c r="P2" s="168"/>
    </row>
    <row r="3" spans="1:16" ht="17.399999999999999">
      <c r="A3" s="292" t="s">
        <v>29</v>
      </c>
      <c r="B3" s="293"/>
      <c r="D3" s="294"/>
      <c r="E3" s="294"/>
      <c r="F3" s="294"/>
      <c r="G3" s="71"/>
      <c r="H3"/>
      <c r="J3" s="295"/>
      <c r="L3" s="62"/>
      <c r="M3" s="73"/>
    </row>
    <row r="4" spans="1:16" ht="17.399999999999999">
      <c r="A4" s="74"/>
      <c r="B4" s="293"/>
      <c r="C4" s="107"/>
      <c r="D4" s="294"/>
      <c r="E4" s="294"/>
      <c r="F4" s="296"/>
      <c r="G4" s="75"/>
      <c r="H4" s="76"/>
      <c r="I4" s="76"/>
      <c r="J4" s="81"/>
      <c r="L4" s="62"/>
      <c r="M4" s="73"/>
      <c r="N4" s="368"/>
    </row>
    <row r="5" spans="1:16">
      <c r="A5" s="297"/>
      <c r="D5" s="294"/>
      <c r="E5" s="77"/>
      <c r="F5" s="298"/>
      <c r="G5" s="78"/>
      <c r="H5"/>
      <c r="I5" s="299"/>
      <c r="J5" s="81"/>
      <c r="M5" s="73"/>
    </row>
    <row r="6" spans="1:16" ht="17.399999999999999">
      <c r="A6" s="297"/>
      <c r="D6" s="294"/>
      <c r="E6" s="298"/>
      <c r="F6" s="298"/>
      <c r="G6" s="78"/>
      <c r="H6" s="68"/>
      <c r="I6" s="300"/>
      <c r="J6" s="81"/>
      <c r="M6" s="73"/>
    </row>
    <row r="7" spans="1:16">
      <c r="A7" s="297"/>
      <c r="D7" s="294"/>
      <c r="E7" s="298"/>
      <c r="F7" s="298"/>
      <c r="G7" s="78"/>
      <c r="H7" s="301"/>
      <c r="I7" s="299"/>
      <c r="J7" s="81"/>
      <c r="M7" s="73"/>
    </row>
    <row r="8" spans="1:16">
      <c r="A8" s="297"/>
      <c r="D8" s="294"/>
      <c r="E8" s="298"/>
      <c r="F8" s="298"/>
      <c r="G8" s="78"/>
      <c r="H8" s="69"/>
      <c r="I8" s="43"/>
      <c r="J8" s="43"/>
      <c r="K8" s="43"/>
    </row>
    <row r="9" spans="1:16">
      <c r="A9" s="297"/>
      <c r="D9" s="294"/>
      <c r="E9" s="298"/>
      <c r="F9" s="298"/>
      <c r="G9" s="78"/>
      <c r="H9" s="43"/>
      <c r="I9" s="43"/>
      <c r="J9" s="43"/>
      <c r="K9" s="43"/>
      <c r="N9" s="80"/>
    </row>
    <row r="10" spans="1:16">
      <c r="A10" s="297"/>
      <c r="D10" s="294"/>
      <c r="E10" s="298"/>
      <c r="F10" s="298"/>
      <c r="G10" s="78"/>
      <c r="H10" s="43"/>
      <c r="I10" s="43"/>
      <c r="J10" s="43"/>
      <c r="K10" s="43"/>
      <c r="N10" s="80" t="s">
        <v>40</v>
      </c>
    </row>
    <row r="11" spans="1:16">
      <c r="A11" s="297"/>
      <c r="D11" s="294"/>
      <c r="E11" s="298"/>
      <c r="F11" s="298"/>
      <c r="G11" s="78"/>
      <c r="H11" s="43"/>
      <c r="I11" s="43"/>
      <c r="J11" s="43"/>
      <c r="K11" s="43"/>
    </row>
    <row r="12" spans="1:16">
      <c r="A12" s="297"/>
      <c r="D12" s="294"/>
      <c r="E12" s="298"/>
      <c r="F12" s="298"/>
      <c r="G12" s="78"/>
      <c r="H12" s="43"/>
      <c r="I12" s="43"/>
      <c r="J12" s="43"/>
      <c r="K12" s="43"/>
      <c r="N12" s="80" t="s">
        <v>41</v>
      </c>
      <c r="O12" s="444"/>
    </row>
    <row r="13" spans="1:16">
      <c r="A13" s="297"/>
      <c r="D13" s="294"/>
      <c r="E13" s="298"/>
      <c r="F13" s="298"/>
      <c r="G13" s="78"/>
      <c r="H13" s="43"/>
      <c r="I13" s="43"/>
      <c r="J13" s="43"/>
      <c r="K13" s="43"/>
    </row>
    <row r="14" spans="1:16">
      <c r="A14" s="297"/>
      <c r="D14" s="294"/>
      <c r="E14" s="298"/>
      <c r="F14" s="298"/>
      <c r="G14" s="78"/>
      <c r="H14" s="43"/>
      <c r="I14" s="43"/>
      <c r="J14" s="43"/>
      <c r="K14" s="43"/>
      <c r="N14" s="302" t="s">
        <v>42</v>
      </c>
    </row>
    <row r="15" spans="1:16">
      <c r="A15" s="297"/>
      <c r="D15" s="294"/>
      <c r="E15" s="294" t="s">
        <v>21</v>
      </c>
      <c r="F15" s="296"/>
      <c r="G15" s="71"/>
      <c r="H15" s="301"/>
      <c r="I15" s="299"/>
      <c r="J15" s="69"/>
    </row>
    <row r="16" spans="1:16">
      <c r="A16" s="297"/>
      <c r="D16" s="294"/>
      <c r="E16" s="294"/>
      <c r="F16" s="296"/>
      <c r="G16" s="71"/>
      <c r="I16" s="299"/>
      <c r="J16" s="81"/>
      <c r="N16" s="370" t="s">
        <v>230</v>
      </c>
    </row>
    <row r="17" spans="1:19" ht="20.25" customHeight="1" thickBot="1">
      <c r="A17" s="651" t="s">
        <v>290</v>
      </c>
      <c r="B17" s="652"/>
      <c r="C17" s="652"/>
      <c r="D17" s="304"/>
      <c r="E17" s="305"/>
      <c r="F17" s="652" t="s">
        <v>291</v>
      </c>
      <c r="G17" s="653"/>
      <c r="H17" s="301"/>
      <c r="I17" s="299"/>
      <c r="J17" s="69"/>
      <c r="L17" s="70"/>
      <c r="M17" s="73"/>
      <c r="N17" s="303" t="s">
        <v>135</v>
      </c>
    </row>
    <row r="18" spans="1:19" ht="39" customHeight="1" thickTop="1">
      <c r="A18" s="654" t="s">
        <v>43</v>
      </c>
      <c r="B18" s="655"/>
      <c r="C18" s="656"/>
      <c r="D18" s="306" t="s">
        <v>44</v>
      </c>
      <c r="E18" s="307"/>
      <c r="F18" s="657" t="s">
        <v>45</v>
      </c>
      <c r="G18" s="658"/>
      <c r="I18" s="299"/>
      <c r="J18" s="81"/>
      <c r="M18" s="73"/>
      <c r="Q18" s="64" t="s">
        <v>29</v>
      </c>
      <c r="S18" s="64" t="s">
        <v>21</v>
      </c>
    </row>
    <row r="19" spans="1:19" ht="30" customHeight="1">
      <c r="A19" s="659" t="s">
        <v>235</v>
      </c>
      <c r="B19" s="659"/>
      <c r="C19" s="659"/>
      <c r="D19" s="659"/>
      <c r="E19" s="659"/>
      <c r="F19" s="659"/>
      <c r="G19" s="659"/>
      <c r="H19" s="308"/>
      <c r="I19" s="82" t="s">
        <v>46</v>
      </c>
      <c r="J19" s="82"/>
      <c r="K19" s="82"/>
      <c r="L19" s="70"/>
      <c r="M19" s="73"/>
    </row>
    <row r="20" spans="1:19" ht="17.399999999999999">
      <c r="E20" s="309" t="s">
        <v>47</v>
      </c>
      <c r="F20" s="310" t="s">
        <v>48</v>
      </c>
      <c r="H20" s="454" t="s">
        <v>214</v>
      </c>
      <c r="I20" s="299"/>
      <c r="J20" s="81" t="s">
        <v>21</v>
      </c>
      <c r="K20" s="311" t="s">
        <v>21</v>
      </c>
      <c r="M20" s="73"/>
    </row>
    <row r="21" spans="1:19" ht="16.8" thickBot="1">
      <c r="A21" s="312"/>
      <c r="B21" s="660">
        <v>44878</v>
      </c>
      <c r="C21" s="661"/>
      <c r="D21" s="313" t="s">
        <v>49</v>
      </c>
      <c r="E21" s="662" t="s">
        <v>50</v>
      </c>
      <c r="F21" s="663"/>
      <c r="G21" s="72" t="s">
        <v>51</v>
      </c>
      <c r="H21" s="664" t="s">
        <v>292</v>
      </c>
      <c r="I21" s="665"/>
      <c r="J21" s="665"/>
      <c r="K21" s="665"/>
      <c r="L21" s="665"/>
      <c r="M21" s="83" t="s">
        <v>214</v>
      </c>
      <c r="N21" s="84"/>
    </row>
    <row r="22" spans="1:19" ht="36" customHeight="1" thickTop="1" thickBot="1">
      <c r="A22" s="314" t="s">
        <v>52</v>
      </c>
      <c r="B22" s="666" t="s">
        <v>53</v>
      </c>
      <c r="C22" s="667"/>
      <c r="D22" s="668"/>
      <c r="E22" s="85" t="s">
        <v>288</v>
      </c>
      <c r="F22" s="85" t="s">
        <v>289</v>
      </c>
      <c r="G22" s="315" t="s">
        <v>54</v>
      </c>
      <c r="H22" s="669" t="s">
        <v>55</v>
      </c>
      <c r="I22" s="670"/>
      <c r="J22" s="670"/>
      <c r="K22" s="670"/>
      <c r="L22" s="671"/>
      <c r="M22" s="316" t="s">
        <v>56</v>
      </c>
      <c r="N22" s="317" t="s">
        <v>57</v>
      </c>
      <c r="R22" s="64" t="s">
        <v>29</v>
      </c>
    </row>
    <row r="23" spans="1:19" ht="81.599999999999994" customHeight="1" thickBot="1">
      <c r="A23" s="318" t="s">
        <v>58</v>
      </c>
      <c r="B23" s="588" t="str">
        <f t="shared" ref="B23" si="0">IF(G23&gt;5,"☆☆☆☆",IF(AND(G23&gt;=2.39,G23&lt;5),"☆☆☆",IF(AND(G23&gt;=1.39,G23&lt;2.4),"☆☆",IF(AND(G23&gt;0,G23&lt;1.4),"☆",IF(AND(G23&gt;=-1.39,G23&lt;0),"★",IF(AND(G23&gt;=-2.39,G23&lt;-1.4),"★★",IF(AND(G23&gt;=-3.39,G23&lt;-2.4),"★★★")))))))</f>
        <v>☆</v>
      </c>
      <c r="C23" s="589"/>
      <c r="D23" s="590"/>
      <c r="E23" s="412">
        <v>0.76</v>
      </c>
      <c r="F23" s="412">
        <v>0.84</v>
      </c>
      <c r="G23" s="477">
        <f t="shared" ref="G23:G69" si="1">+F23-E23</f>
        <v>7.999999999999996E-2</v>
      </c>
      <c r="H23" s="592"/>
      <c r="I23" s="592"/>
      <c r="J23" s="592"/>
      <c r="K23" s="592"/>
      <c r="L23" s="593"/>
      <c r="M23" s="467"/>
      <c r="N23" s="491"/>
      <c r="O23" s="386" t="s">
        <v>229</v>
      </c>
    </row>
    <row r="24" spans="1:19" ht="66" customHeight="1" thickBot="1">
      <c r="A24" s="319" t="s">
        <v>59</v>
      </c>
      <c r="B24" s="588" t="str">
        <f t="shared" ref="B24" si="2">IF(G24&gt;5,"☆☆☆☆",IF(AND(G24&gt;=2.39,G24&lt;5),"☆☆☆",IF(AND(G24&gt;=1.39,G24&lt;2.4),"☆☆",IF(AND(G24&gt;0,G24&lt;1.4),"☆",IF(AND(G24&gt;=-1.39,G24&lt;0),"★",IF(AND(G24&gt;=-2.39,G24&lt;-1.4),"★★",IF(AND(G24&gt;=-3.39,G24&lt;-2.4),"★★★")))))))</f>
        <v>☆</v>
      </c>
      <c r="C24" s="589"/>
      <c r="D24" s="590"/>
      <c r="E24" s="412">
        <v>1.29</v>
      </c>
      <c r="F24" s="412">
        <v>1.69</v>
      </c>
      <c r="G24" s="477">
        <f t="shared" si="1"/>
        <v>0.39999999999999991</v>
      </c>
      <c r="H24" s="672"/>
      <c r="I24" s="673"/>
      <c r="J24" s="673"/>
      <c r="K24" s="673"/>
      <c r="L24" s="674"/>
      <c r="M24" s="230"/>
      <c r="N24" s="231"/>
      <c r="O24" s="386" t="s">
        <v>59</v>
      </c>
      <c r="Q24" s="64" t="s">
        <v>29</v>
      </c>
    </row>
    <row r="25" spans="1:19" ht="81" customHeight="1" thickBot="1">
      <c r="A25" s="394" t="s">
        <v>60</v>
      </c>
      <c r="B25" s="588" t="str">
        <f t="shared" ref="B25:B70" si="3">IF(G25&gt;5,"☆☆☆☆",IF(AND(G25&gt;=2.39,G25&lt;5),"☆☆☆",IF(AND(G25&gt;=1.39,G25&lt;2.4),"☆☆",IF(AND(G25&gt;0,G25&lt;1.4),"☆",IF(AND(G25&gt;=-1.39,G25&lt;0),"★",IF(AND(G25&gt;=-2.39,G25&lt;-1.4),"★★",IF(AND(G25&gt;=-3.39,G25&lt;-2.4),"★★★")))))))</f>
        <v>☆</v>
      </c>
      <c r="C25" s="589"/>
      <c r="D25" s="590"/>
      <c r="E25" s="412">
        <v>2.25</v>
      </c>
      <c r="F25" s="412">
        <v>2.33</v>
      </c>
      <c r="G25" s="477">
        <f t="shared" si="1"/>
        <v>8.0000000000000071E-2</v>
      </c>
      <c r="H25" s="591"/>
      <c r="I25" s="592"/>
      <c r="J25" s="592"/>
      <c r="K25" s="592"/>
      <c r="L25" s="593"/>
      <c r="M25" s="467"/>
      <c r="N25" s="231"/>
      <c r="O25" s="386" t="s">
        <v>60</v>
      </c>
    </row>
    <row r="26" spans="1:19" ht="83.25" customHeight="1" thickBot="1">
      <c r="A26" s="394" t="s">
        <v>61</v>
      </c>
      <c r="B26" s="588" t="str">
        <f t="shared" si="3"/>
        <v>★</v>
      </c>
      <c r="C26" s="589"/>
      <c r="D26" s="590"/>
      <c r="E26" s="412">
        <v>1.52</v>
      </c>
      <c r="F26" s="412">
        <v>1.48</v>
      </c>
      <c r="G26" s="477">
        <f t="shared" si="1"/>
        <v>-4.0000000000000036E-2</v>
      </c>
      <c r="H26" s="591"/>
      <c r="I26" s="592"/>
      <c r="J26" s="592"/>
      <c r="K26" s="592"/>
      <c r="L26" s="593"/>
      <c r="M26" s="230"/>
      <c r="N26" s="231"/>
      <c r="O26" s="386" t="s">
        <v>61</v>
      </c>
    </row>
    <row r="27" spans="1:19" ht="78.599999999999994" customHeight="1" thickBot="1">
      <c r="A27" s="394" t="s">
        <v>62</v>
      </c>
      <c r="B27" s="588" t="str">
        <f t="shared" si="3"/>
        <v>★</v>
      </c>
      <c r="C27" s="589"/>
      <c r="D27" s="590"/>
      <c r="E27" s="412">
        <v>0.59</v>
      </c>
      <c r="F27" s="412">
        <v>0.53</v>
      </c>
      <c r="G27" s="477">
        <f t="shared" si="1"/>
        <v>-5.9999999999999942E-2</v>
      </c>
      <c r="H27" s="591"/>
      <c r="I27" s="592"/>
      <c r="J27" s="592"/>
      <c r="K27" s="592"/>
      <c r="L27" s="593"/>
      <c r="M27" s="230"/>
      <c r="N27" s="231"/>
      <c r="O27" s="386" t="s">
        <v>62</v>
      </c>
    </row>
    <row r="28" spans="1:19" ht="87" customHeight="1" thickBot="1">
      <c r="A28" s="394" t="s">
        <v>63</v>
      </c>
      <c r="B28" s="588" t="str">
        <f t="shared" si="3"/>
        <v>★</v>
      </c>
      <c r="C28" s="589"/>
      <c r="D28" s="590"/>
      <c r="E28" s="412">
        <v>1.34</v>
      </c>
      <c r="F28" s="412">
        <v>1.28</v>
      </c>
      <c r="G28" s="477">
        <f t="shared" si="1"/>
        <v>-6.0000000000000053E-2</v>
      </c>
      <c r="H28" s="591"/>
      <c r="I28" s="592"/>
      <c r="J28" s="592"/>
      <c r="K28" s="592"/>
      <c r="L28" s="593"/>
      <c r="M28" s="230"/>
      <c r="N28" s="231"/>
      <c r="O28" s="386" t="s">
        <v>63</v>
      </c>
    </row>
    <row r="29" spans="1:19" ht="71.25" customHeight="1" thickBot="1">
      <c r="A29" s="394" t="s">
        <v>64</v>
      </c>
      <c r="B29" s="588" t="str">
        <f t="shared" si="3"/>
        <v>★</v>
      </c>
      <c r="C29" s="589"/>
      <c r="D29" s="590"/>
      <c r="E29" s="412">
        <v>1.22</v>
      </c>
      <c r="F29" s="412">
        <v>1.18</v>
      </c>
      <c r="G29" s="477">
        <f t="shared" si="1"/>
        <v>-4.0000000000000036E-2</v>
      </c>
      <c r="H29" s="591"/>
      <c r="I29" s="592"/>
      <c r="J29" s="592"/>
      <c r="K29" s="592"/>
      <c r="L29" s="593"/>
      <c r="M29" s="230"/>
      <c r="N29" s="231"/>
      <c r="O29" s="386" t="s">
        <v>64</v>
      </c>
    </row>
    <row r="30" spans="1:19" ht="73.5" customHeight="1" thickBot="1">
      <c r="A30" s="394" t="s">
        <v>65</v>
      </c>
      <c r="B30" s="588" t="str">
        <f t="shared" si="3"/>
        <v>★</v>
      </c>
      <c r="C30" s="589"/>
      <c r="D30" s="590"/>
      <c r="E30" s="412">
        <v>2.27</v>
      </c>
      <c r="F30" s="412">
        <v>2.2400000000000002</v>
      </c>
      <c r="G30" s="477">
        <f t="shared" si="1"/>
        <v>-2.9999999999999805E-2</v>
      </c>
      <c r="H30" s="591"/>
      <c r="I30" s="592"/>
      <c r="J30" s="592"/>
      <c r="K30" s="592"/>
      <c r="L30" s="593"/>
      <c r="M30" s="230"/>
      <c r="N30" s="231"/>
      <c r="O30" s="386" t="s">
        <v>65</v>
      </c>
    </row>
    <row r="31" spans="1:19" ht="75.75" customHeight="1" thickBot="1">
      <c r="A31" s="394" t="s">
        <v>66</v>
      </c>
      <c r="B31" s="588" t="str">
        <f t="shared" si="3"/>
        <v>☆</v>
      </c>
      <c r="C31" s="589"/>
      <c r="D31" s="590"/>
      <c r="E31" s="412">
        <v>0.83</v>
      </c>
      <c r="F31" s="412">
        <v>1</v>
      </c>
      <c r="G31" s="477">
        <f t="shared" si="1"/>
        <v>0.17000000000000004</v>
      </c>
      <c r="H31" s="591"/>
      <c r="I31" s="592"/>
      <c r="J31" s="592"/>
      <c r="K31" s="592"/>
      <c r="L31" s="593"/>
      <c r="M31" s="230"/>
      <c r="N31" s="231"/>
      <c r="O31" s="386" t="s">
        <v>66</v>
      </c>
    </row>
    <row r="32" spans="1:19" ht="78.599999999999994" customHeight="1" thickBot="1">
      <c r="A32" s="395" t="s">
        <v>67</v>
      </c>
      <c r="B32" s="588" t="str">
        <f t="shared" si="3"/>
        <v>☆</v>
      </c>
      <c r="C32" s="589"/>
      <c r="D32" s="590"/>
      <c r="E32" s="412">
        <v>2.39</v>
      </c>
      <c r="F32" s="412">
        <v>2.76</v>
      </c>
      <c r="G32" s="477">
        <f t="shared" si="1"/>
        <v>0.36999999999999966</v>
      </c>
      <c r="H32" s="591"/>
      <c r="I32" s="592"/>
      <c r="J32" s="592"/>
      <c r="K32" s="592"/>
      <c r="L32" s="593"/>
      <c r="M32" s="230"/>
      <c r="N32" s="231"/>
      <c r="O32" s="386" t="s">
        <v>67</v>
      </c>
    </row>
    <row r="33" spans="1:16" ht="94.95" customHeight="1" thickBot="1">
      <c r="A33" s="396" t="s">
        <v>68</v>
      </c>
      <c r="B33" s="588" t="str">
        <f t="shared" si="3"/>
        <v>☆</v>
      </c>
      <c r="C33" s="589"/>
      <c r="D33" s="590"/>
      <c r="E33" s="170">
        <v>3.58</v>
      </c>
      <c r="F33" s="170">
        <v>4.24</v>
      </c>
      <c r="G33" s="477">
        <f t="shared" si="1"/>
        <v>0.66000000000000014</v>
      </c>
      <c r="H33" s="591"/>
      <c r="I33" s="592"/>
      <c r="J33" s="592"/>
      <c r="K33" s="592"/>
      <c r="L33" s="593"/>
      <c r="M33" s="230"/>
      <c r="N33" s="231"/>
      <c r="O33" s="386" t="s">
        <v>68</v>
      </c>
    </row>
    <row r="34" spans="1:16" ht="81" customHeight="1" thickBot="1">
      <c r="A34" s="319" t="s">
        <v>69</v>
      </c>
      <c r="B34" s="588" t="str">
        <f t="shared" si="3"/>
        <v>★</v>
      </c>
      <c r="C34" s="589"/>
      <c r="D34" s="590"/>
      <c r="E34" s="412">
        <v>2.39</v>
      </c>
      <c r="F34" s="412">
        <v>2.2200000000000002</v>
      </c>
      <c r="G34" s="477">
        <f t="shared" si="1"/>
        <v>-0.16999999999999993</v>
      </c>
      <c r="H34" s="648" t="s">
        <v>283</v>
      </c>
      <c r="I34" s="649"/>
      <c r="J34" s="649"/>
      <c r="K34" s="649"/>
      <c r="L34" s="650"/>
      <c r="M34" s="554" t="s">
        <v>284</v>
      </c>
      <c r="N34" s="555">
        <v>44866</v>
      </c>
      <c r="O34" s="386" t="s">
        <v>69</v>
      </c>
    </row>
    <row r="35" spans="1:16" ht="94.5" customHeight="1" thickBot="1">
      <c r="A35" s="395" t="s">
        <v>70</v>
      </c>
      <c r="B35" s="588" t="str">
        <f t="shared" si="3"/>
        <v>☆</v>
      </c>
      <c r="C35" s="589"/>
      <c r="D35" s="590"/>
      <c r="E35" s="170">
        <v>3.31</v>
      </c>
      <c r="F35" s="170">
        <v>3.57</v>
      </c>
      <c r="G35" s="477">
        <f t="shared" si="1"/>
        <v>0.25999999999999979</v>
      </c>
      <c r="H35" s="645"/>
      <c r="I35" s="646"/>
      <c r="J35" s="646"/>
      <c r="K35" s="646"/>
      <c r="L35" s="647"/>
      <c r="M35" s="427"/>
      <c r="N35" s="428"/>
      <c r="O35" s="386" t="s">
        <v>70</v>
      </c>
    </row>
    <row r="36" spans="1:16" ht="92.4" customHeight="1" thickBot="1">
      <c r="A36" s="397" t="s">
        <v>71</v>
      </c>
      <c r="B36" s="588" t="str">
        <f t="shared" si="3"/>
        <v>☆</v>
      </c>
      <c r="C36" s="589"/>
      <c r="D36" s="590"/>
      <c r="E36" s="412">
        <v>2.42</v>
      </c>
      <c r="F36" s="412">
        <v>2.48</v>
      </c>
      <c r="G36" s="477">
        <f t="shared" si="1"/>
        <v>6.0000000000000053E-2</v>
      </c>
      <c r="H36" s="591"/>
      <c r="I36" s="592"/>
      <c r="J36" s="592"/>
      <c r="K36" s="592"/>
      <c r="L36" s="593"/>
      <c r="M36" s="429"/>
      <c r="N36" s="430"/>
      <c r="O36" s="386" t="s">
        <v>71</v>
      </c>
    </row>
    <row r="37" spans="1:16" ht="87.75" customHeight="1" thickBot="1">
      <c r="A37" s="394" t="s">
        <v>72</v>
      </c>
      <c r="B37" s="588" t="str">
        <f t="shared" si="3"/>
        <v>☆</v>
      </c>
      <c r="C37" s="589"/>
      <c r="D37" s="590"/>
      <c r="E37" s="412">
        <v>1.0900000000000001</v>
      </c>
      <c r="F37" s="412">
        <v>1.55</v>
      </c>
      <c r="G37" s="477">
        <f t="shared" si="1"/>
        <v>0.45999999999999996</v>
      </c>
      <c r="H37" s="591"/>
      <c r="I37" s="592"/>
      <c r="J37" s="592"/>
      <c r="K37" s="592"/>
      <c r="L37" s="593"/>
      <c r="M37" s="230"/>
      <c r="N37" s="231"/>
      <c r="O37" s="386" t="s">
        <v>72</v>
      </c>
    </row>
    <row r="38" spans="1:16" ht="75.75" customHeight="1" thickBot="1">
      <c r="A38" s="394" t="s">
        <v>73</v>
      </c>
      <c r="B38" s="588" t="str">
        <f t="shared" si="3"/>
        <v>★</v>
      </c>
      <c r="C38" s="589"/>
      <c r="D38" s="590"/>
      <c r="E38" s="412">
        <v>2.59</v>
      </c>
      <c r="F38" s="412">
        <v>2.2400000000000002</v>
      </c>
      <c r="G38" s="477">
        <f t="shared" si="1"/>
        <v>-0.34999999999999964</v>
      </c>
      <c r="H38" s="591"/>
      <c r="I38" s="592"/>
      <c r="J38" s="592"/>
      <c r="K38" s="592"/>
      <c r="L38" s="593"/>
      <c r="M38" s="431"/>
      <c r="N38" s="432"/>
      <c r="O38" s="386" t="s">
        <v>73</v>
      </c>
    </row>
    <row r="39" spans="1:16" ht="70.2" customHeight="1" thickBot="1">
      <c r="A39" s="394" t="s">
        <v>74</v>
      </c>
      <c r="B39" s="588" t="s">
        <v>267</v>
      </c>
      <c r="C39" s="589"/>
      <c r="D39" s="590"/>
      <c r="E39" s="412">
        <v>2.93</v>
      </c>
      <c r="F39" s="412">
        <v>2.93</v>
      </c>
      <c r="G39" s="477">
        <f t="shared" si="1"/>
        <v>0</v>
      </c>
      <c r="H39" s="591"/>
      <c r="I39" s="592"/>
      <c r="J39" s="592"/>
      <c r="K39" s="592"/>
      <c r="L39" s="593"/>
      <c r="M39" s="429"/>
      <c r="N39" s="430"/>
      <c r="O39" s="386" t="s">
        <v>74</v>
      </c>
    </row>
    <row r="40" spans="1:16" ht="78.75" customHeight="1" thickBot="1">
      <c r="A40" s="394" t="s">
        <v>75</v>
      </c>
      <c r="B40" s="588" t="str">
        <f t="shared" si="3"/>
        <v>☆</v>
      </c>
      <c r="C40" s="589"/>
      <c r="D40" s="590"/>
      <c r="E40" s="170">
        <v>4.22</v>
      </c>
      <c r="F40" s="170">
        <v>4.6500000000000004</v>
      </c>
      <c r="G40" s="477">
        <f t="shared" si="1"/>
        <v>0.4300000000000006</v>
      </c>
      <c r="H40" s="591"/>
      <c r="I40" s="592"/>
      <c r="J40" s="592"/>
      <c r="K40" s="592"/>
      <c r="L40" s="593"/>
      <c r="M40" s="431"/>
      <c r="N40" s="432"/>
      <c r="O40" s="386" t="s">
        <v>75</v>
      </c>
    </row>
    <row r="41" spans="1:16" ht="66" customHeight="1" thickBot="1">
      <c r="A41" s="394" t="s">
        <v>76</v>
      </c>
      <c r="B41" s="588" t="str">
        <f t="shared" si="3"/>
        <v>☆</v>
      </c>
      <c r="C41" s="589"/>
      <c r="D41" s="590"/>
      <c r="E41" s="412">
        <v>1.92</v>
      </c>
      <c r="F41" s="412">
        <v>2.58</v>
      </c>
      <c r="G41" s="477">
        <f t="shared" si="1"/>
        <v>0.66000000000000014</v>
      </c>
      <c r="H41" s="591"/>
      <c r="I41" s="592"/>
      <c r="J41" s="592"/>
      <c r="K41" s="592"/>
      <c r="L41" s="593"/>
      <c r="M41" s="230"/>
      <c r="N41" s="231"/>
      <c r="O41" s="386" t="s">
        <v>76</v>
      </c>
    </row>
    <row r="42" spans="1:16" ht="77.25" customHeight="1" thickBot="1">
      <c r="A42" s="394" t="s">
        <v>77</v>
      </c>
      <c r="B42" s="588" t="str">
        <f t="shared" si="3"/>
        <v>★</v>
      </c>
      <c r="C42" s="589"/>
      <c r="D42" s="590"/>
      <c r="E42" s="412">
        <v>2.04</v>
      </c>
      <c r="F42" s="412">
        <v>1.39</v>
      </c>
      <c r="G42" s="477">
        <f t="shared" si="1"/>
        <v>-0.65000000000000013</v>
      </c>
      <c r="H42" s="591"/>
      <c r="I42" s="592"/>
      <c r="J42" s="592"/>
      <c r="K42" s="592"/>
      <c r="L42" s="593"/>
      <c r="M42" s="429"/>
      <c r="N42" s="231"/>
      <c r="O42" s="386" t="s">
        <v>77</v>
      </c>
      <c r="P42" s="64" t="s">
        <v>214</v>
      </c>
    </row>
    <row r="43" spans="1:16" ht="69.75" customHeight="1" thickBot="1">
      <c r="A43" s="394" t="s">
        <v>78</v>
      </c>
      <c r="B43" s="588" t="str">
        <f t="shared" si="3"/>
        <v>☆</v>
      </c>
      <c r="C43" s="589"/>
      <c r="D43" s="590"/>
      <c r="E43" s="412">
        <v>0.94</v>
      </c>
      <c r="F43" s="412">
        <v>1.75</v>
      </c>
      <c r="G43" s="477">
        <f t="shared" si="1"/>
        <v>0.81</v>
      </c>
      <c r="H43" s="591"/>
      <c r="I43" s="592"/>
      <c r="J43" s="592"/>
      <c r="K43" s="592"/>
      <c r="L43" s="593"/>
      <c r="M43" s="230"/>
      <c r="N43" s="231"/>
      <c r="O43" s="386" t="s">
        <v>78</v>
      </c>
    </row>
    <row r="44" spans="1:16" ht="77.25" customHeight="1" thickBot="1">
      <c r="A44" s="398" t="s">
        <v>79</v>
      </c>
      <c r="B44" s="588" t="str">
        <f t="shared" si="3"/>
        <v>☆</v>
      </c>
      <c r="C44" s="589"/>
      <c r="D44" s="590"/>
      <c r="E44" s="412">
        <v>1.71</v>
      </c>
      <c r="F44" s="412">
        <v>1.93</v>
      </c>
      <c r="G44" s="477">
        <f t="shared" si="1"/>
        <v>0.21999999999999997</v>
      </c>
      <c r="H44" s="591"/>
      <c r="I44" s="592"/>
      <c r="J44" s="592"/>
      <c r="K44" s="592"/>
      <c r="L44" s="593"/>
      <c r="M44" s="230"/>
      <c r="N44" s="231"/>
      <c r="O44" s="386" t="s">
        <v>79</v>
      </c>
    </row>
    <row r="45" spans="1:16" ht="81.75" customHeight="1" thickBot="1">
      <c r="A45" s="394" t="s">
        <v>80</v>
      </c>
      <c r="B45" s="588" t="str">
        <f t="shared" si="3"/>
        <v>★</v>
      </c>
      <c r="C45" s="589"/>
      <c r="D45" s="590"/>
      <c r="E45" s="412">
        <v>2.1</v>
      </c>
      <c r="F45" s="412">
        <v>1.7</v>
      </c>
      <c r="G45" s="477">
        <f t="shared" si="1"/>
        <v>-0.40000000000000013</v>
      </c>
      <c r="H45" s="591"/>
      <c r="I45" s="592"/>
      <c r="J45" s="592"/>
      <c r="K45" s="592"/>
      <c r="L45" s="593"/>
      <c r="M45" s="230"/>
      <c r="N45" s="438"/>
      <c r="O45" s="386" t="s">
        <v>80</v>
      </c>
    </row>
    <row r="46" spans="1:16" ht="72.75" customHeight="1" thickBot="1">
      <c r="A46" s="394" t="s">
        <v>81</v>
      </c>
      <c r="B46" s="588" t="str">
        <f t="shared" si="3"/>
        <v>★</v>
      </c>
      <c r="C46" s="589"/>
      <c r="D46" s="590"/>
      <c r="E46" s="170">
        <v>3.02</v>
      </c>
      <c r="F46" s="412">
        <v>2.8</v>
      </c>
      <c r="G46" s="477">
        <f t="shared" si="1"/>
        <v>-0.2200000000000002</v>
      </c>
      <c r="H46" s="591"/>
      <c r="I46" s="592"/>
      <c r="J46" s="592"/>
      <c r="K46" s="592"/>
      <c r="L46" s="593"/>
      <c r="M46" s="230"/>
      <c r="N46" s="231"/>
      <c r="O46" s="386" t="s">
        <v>81</v>
      </c>
    </row>
    <row r="47" spans="1:16" ht="81.75" customHeight="1" thickBot="1">
      <c r="A47" s="394" t="s">
        <v>82</v>
      </c>
      <c r="B47" s="588" t="str">
        <f t="shared" si="3"/>
        <v>☆</v>
      </c>
      <c r="C47" s="589"/>
      <c r="D47" s="590"/>
      <c r="E47" s="412">
        <v>1.17</v>
      </c>
      <c r="F47" s="412">
        <v>1.64</v>
      </c>
      <c r="G47" s="477">
        <f t="shared" si="1"/>
        <v>0.47</v>
      </c>
      <c r="H47" s="591"/>
      <c r="I47" s="592"/>
      <c r="J47" s="592"/>
      <c r="K47" s="592"/>
      <c r="L47" s="593"/>
      <c r="M47" s="439"/>
      <c r="N47" s="231"/>
      <c r="O47" s="386" t="s">
        <v>82</v>
      </c>
    </row>
    <row r="48" spans="1:16" ht="78.75" customHeight="1" thickBot="1">
      <c r="A48" s="394" t="s">
        <v>83</v>
      </c>
      <c r="B48" s="588" t="str">
        <f t="shared" si="3"/>
        <v>★</v>
      </c>
      <c r="C48" s="589"/>
      <c r="D48" s="590"/>
      <c r="E48" s="412">
        <v>1.49</v>
      </c>
      <c r="F48" s="412">
        <v>1.1100000000000001</v>
      </c>
      <c r="G48" s="477">
        <f t="shared" si="1"/>
        <v>-0.37999999999999989</v>
      </c>
      <c r="H48" s="597"/>
      <c r="I48" s="598"/>
      <c r="J48" s="598"/>
      <c r="K48" s="598"/>
      <c r="L48" s="599"/>
      <c r="M48" s="230"/>
      <c r="N48" s="231"/>
      <c r="O48" s="386" t="s">
        <v>83</v>
      </c>
    </row>
    <row r="49" spans="1:15" ht="74.25" customHeight="1" thickBot="1">
      <c r="A49" s="394" t="s">
        <v>84</v>
      </c>
      <c r="B49" s="588" t="str">
        <f t="shared" si="3"/>
        <v>☆</v>
      </c>
      <c r="C49" s="589"/>
      <c r="D49" s="590"/>
      <c r="E49" s="412">
        <v>1.99</v>
      </c>
      <c r="F49" s="412">
        <v>2.15</v>
      </c>
      <c r="G49" s="477">
        <f t="shared" si="1"/>
        <v>0.15999999999999992</v>
      </c>
      <c r="H49" s="591"/>
      <c r="I49" s="592"/>
      <c r="J49" s="592"/>
      <c r="K49" s="592"/>
      <c r="L49" s="593"/>
      <c r="M49" s="440"/>
      <c r="N49" s="231"/>
      <c r="O49" s="386" t="s">
        <v>84</v>
      </c>
    </row>
    <row r="50" spans="1:15" ht="73.2" customHeight="1" thickBot="1">
      <c r="A50" s="394" t="s">
        <v>85</v>
      </c>
      <c r="B50" s="588" t="str">
        <f t="shared" si="3"/>
        <v>★</v>
      </c>
      <c r="C50" s="589"/>
      <c r="D50" s="590"/>
      <c r="E50" s="170">
        <v>3.29</v>
      </c>
      <c r="F50" s="170">
        <v>3.19</v>
      </c>
      <c r="G50" s="477">
        <f t="shared" si="1"/>
        <v>-0.10000000000000009</v>
      </c>
      <c r="H50" s="597"/>
      <c r="I50" s="598"/>
      <c r="J50" s="598"/>
      <c r="K50" s="598"/>
      <c r="L50" s="599"/>
      <c r="M50" s="230"/>
      <c r="N50" s="231"/>
      <c r="O50" s="386" t="s">
        <v>85</v>
      </c>
    </row>
    <row r="51" spans="1:15" ht="73.5" customHeight="1" thickBot="1">
      <c r="A51" s="394" t="s">
        <v>86</v>
      </c>
      <c r="B51" s="588" t="str">
        <f t="shared" si="3"/>
        <v>☆</v>
      </c>
      <c r="C51" s="589"/>
      <c r="D51" s="590"/>
      <c r="E51" s="412">
        <v>1.47</v>
      </c>
      <c r="F51" s="412">
        <v>1.65</v>
      </c>
      <c r="G51" s="477">
        <f t="shared" si="1"/>
        <v>0.17999999999999994</v>
      </c>
      <c r="H51" s="591"/>
      <c r="I51" s="592"/>
      <c r="J51" s="592"/>
      <c r="K51" s="592"/>
      <c r="L51" s="593"/>
      <c r="M51" s="431"/>
      <c r="N51" s="432"/>
      <c r="O51" s="386" t="s">
        <v>86</v>
      </c>
    </row>
    <row r="52" spans="1:15" ht="91.95" customHeight="1" thickBot="1">
      <c r="A52" s="394" t="s">
        <v>87</v>
      </c>
      <c r="B52" s="588" t="str">
        <f t="shared" si="3"/>
        <v>★</v>
      </c>
      <c r="C52" s="589"/>
      <c r="D52" s="590"/>
      <c r="E52" s="412">
        <v>2</v>
      </c>
      <c r="F52" s="412">
        <v>1.23</v>
      </c>
      <c r="G52" s="477">
        <f t="shared" si="1"/>
        <v>-0.77</v>
      </c>
      <c r="H52" s="591"/>
      <c r="I52" s="592"/>
      <c r="J52" s="592"/>
      <c r="K52" s="592"/>
      <c r="L52" s="593"/>
      <c r="M52" s="230"/>
      <c r="N52" s="231"/>
      <c r="O52" s="386" t="s">
        <v>87</v>
      </c>
    </row>
    <row r="53" spans="1:15" ht="77.25" customHeight="1" thickBot="1">
      <c r="A53" s="394" t="s">
        <v>88</v>
      </c>
      <c r="B53" s="588" t="str">
        <f t="shared" si="3"/>
        <v>☆</v>
      </c>
      <c r="C53" s="589"/>
      <c r="D53" s="590"/>
      <c r="E53" s="412">
        <v>1.74</v>
      </c>
      <c r="F53" s="412">
        <v>2.3199999999999998</v>
      </c>
      <c r="G53" s="477">
        <f t="shared" si="1"/>
        <v>0.57999999999999985</v>
      </c>
      <c r="H53" s="591"/>
      <c r="I53" s="592"/>
      <c r="J53" s="592"/>
      <c r="K53" s="592"/>
      <c r="L53" s="593"/>
      <c r="M53" s="230"/>
      <c r="N53" s="231"/>
      <c r="O53" s="386" t="s">
        <v>88</v>
      </c>
    </row>
    <row r="54" spans="1:15" ht="63.75" customHeight="1" thickBot="1">
      <c r="A54" s="394" t="s">
        <v>89</v>
      </c>
      <c r="B54" s="588" t="str">
        <f t="shared" si="3"/>
        <v>☆</v>
      </c>
      <c r="C54" s="589"/>
      <c r="D54" s="590"/>
      <c r="E54" s="170">
        <v>3.96</v>
      </c>
      <c r="F54" s="170">
        <v>5.22</v>
      </c>
      <c r="G54" s="477">
        <f t="shared" si="1"/>
        <v>1.2599999999999998</v>
      </c>
      <c r="H54" s="591"/>
      <c r="I54" s="592"/>
      <c r="J54" s="592"/>
      <c r="K54" s="592"/>
      <c r="L54" s="593"/>
      <c r="M54" s="230"/>
      <c r="N54" s="231"/>
      <c r="O54" s="386" t="s">
        <v>89</v>
      </c>
    </row>
    <row r="55" spans="1:15" ht="75" customHeight="1" thickBot="1">
      <c r="A55" s="394" t="s">
        <v>90</v>
      </c>
      <c r="B55" s="588" t="str">
        <f t="shared" si="3"/>
        <v>★</v>
      </c>
      <c r="C55" s="589"/>
      <c r="D55" s="590"/>
      <c r="E55" s="170">
        <v>4.0199999999999996</v>
      </c>
      <c r="F55" s="170">
        <v>3.72</v>
      </c>
      <c r="G55" s="477">
        <f t="shared" si="1"/>
        <v>-0.29999999999999938</v>
      </c>
      <c r="H55" s="591"/>
      <c r="I55" s="592"/>
      <c r="J55" s="592"/>
      <c r="K55" s="592"/>
      <c r="L55" s="593"/>
      <c r="M55" s="230"/>
      <c r="N55" s="231"/>
      <c r="O55" s="386" t="s">
        <v>90</v>
      </c>
    </row>
    <row r="56" spans="1:15" ht="80.25" customHeight="1" thickBot="1">
      <c r="A56" s="394" t="s">
        <v>91</v>
      </c>
      <c r="B56" s="588" t="str">
        <f t="shared" si="3"/>
        <v>☆</v>
      </c>
      <c r="C56" s="589"/>
      <c r="D56" s="590"/>
      <c r="E56" s="170">
        <v>3.06</v>
      </c>
      <c r="F56" s="170">
        <v>3.09</v>
      </c>
      <c r="G56" s="477">
        <f t="shared" si="1"/>
        <v>2.9999999999999805E-2</v>
      </c>
      <c r="H56" s="591"/>
      <c r="I56" s="592"/>
      <c r="J56" s="592"/>
      <c r="K56" s="592"/>
      <c r="L56" s="593"/>
      <c r="M56" s="230"/>
      <c r="N56" s="231"/>
      <c r="O56" s="386" t="s">
        <v>91</v>
      </c>
    </row>
    <row r="57" spans="1:15" ht="63.75" customHeight="1" thickBot="1">
      <c r="A57" s="394" t="s">
        <v>92</v>
      </c>
      <c r="B57" s="588" t="str">
        <f t="shared" si="3"/>
        <v>☆</v>
      </c>
      <c r="C57" s="589"/>
      <c r="D57" s="590"/>
      <c r="E57" s="412">
        <v>1.6</v>
      </c>
      <c r="F57" s="412">
        <v>1.71</v>
      </c>
      <c r="G57" s="477">
        <f t="shared" si="1"/>
        <v>0.10999999999999988</v>
      </c>
      <c r="H57" s="597"/>
      <c r="I57" s="598"/>
      <c r="J57" s="598"/>
      <c r="K57" s="598"/>
      <c r="L57" s="599"/>
      <c r="M57" s="230"/>
      <c r="N57" s="231"/>
      <c r="O57" s="386" t="s">
        <v>92</v>
      </c>
    </row>
    <row r="58" spans="1:15" ht="69.75" customHeight="1" thickBot="1">
      <c r="A58" s="394" t="s">
        <v>93</v>
      </c>
      <c r="B58" s="588" t="str">
        <f t="shared" si="3"/>
        <v>☆</v>
      </c>
      <c r="C58" s="589"/>
      <c r="D58" s="590"/>
      <c r="E58" s="412">
        <v>2.09</v>
      </c>
      <c r="F58" s="412">
        <v>2.48</v>
      </c>
      <c r="G58" s="477">
        <f t="shared" si="1"/>
        <v>0.39000000000000012</v>
      </c>
      <c r="H58" s="591"/>
      <c r="I58" s="592"/>
      <c r="J58" s="592"/>
      <c r="K58" s="592"/>
      <c r="L58" s="593"/>
      <c r="M58" s="230"/>
      <c r="N58" s="231"/>
      <c r="O58" s="386" t="s">
        <v>93</v>
      </c>
    </row>
    <row r="59" spans="1:15" ht="76.2" customHeight="1" thickBot="1">
      <c r="A59" s="394" t="s">
        <v>94</v>
      </c>
      <c r="B59" s="588" t="str">
        <f t="shared" si="3"/>
        <v>★</v>
      </c>
      <c r="C59" s="589"/>
      <c r="D59" s="590"/>
      <c r="E59" s="412">
        <v>2.75</v>
      </c>
      <c r="F59" s="412">
        <v>1.89</v>
      </c>
      <c r="G59" s="477">
        <f t="shared" si="1"/>
        <v>-0.8600000000000001</v>
      </c>
      <c r="H59" s="591"/>
      <c r="I59" s="592"/>
      <c r="J59" s="592"/>
      <c r="K59" s="592"/>
      <c r="L59" s="593"/>
      <c r="M59" s="431"/>
      <c r="N59" s="432"/>
      <c r="O59" s="386" t="s">
        <v>94</v>
      </c>
    </row>
    <row r="60" spans="1:15" ht="91.95" customHeight="1" thickBot="1">
      <c r="A60" s="394" t="s">
        <v>95</v>
      </c>
      <c r="B60" s="588" t="str">
        <f t="shared" si="3"/>
        <v>★</v>
      </c>
      <c r="C60" s="589"/>
      <c r="D60" s="590"/>
      <c r="E60" s="170">
        <v>4.1399999999999997</v>
      </c>
      <c r="F60" s="170">
        <v>3.76</v>
      </c>
      <c r="G60" s="477">
        <f t="shared" si="1"/>
        <v>-0.37999999999999989</v>
      </c>
      <c r="H60" s="591"/>
      <c r="I60" s="592"/>
      <c r="J60" s="592"/>
      <c r="K60" s="592"/>
      <c r="L60" s="593"/>
      <c r="M60" s="230"/>
      <c r="N60" s="231"/>
      <c r="O60" s="386" t="s">
        <v>95</v>
      </c>
    </row>
    <row r="61" spans="1:15" ht="81" customHeight="1" thickBot="1">
      <c r="A61" s="394" t="s">
        <v>96</v>
      </c>
      <c r="B61" s="588" t="str">
        <f t="shared" si="3"/>
        <v>☆</v>
      </c>
      <c r="C61" s="589"/>
      <c r="D61" s="590"/>
      <c r="E61" s="412">
        <v>0.89</v>
      </c>
      <c r="F61" s="412">
        <v>1</v>
      </c>
      <c r="G61" s="477">
        <f t="shared" si="1"/>
        <v>0.10999999999999999</v>
      </c>
      <c r="H61" s="591"/>
      <c r="I61" s="592"/>
      <c r="J61" s="592"/>
      <c r="K61" s="592"/>
      <c r="L61" s="593"/>
      <c r="M61" s="230"/>
      <c r="N61" s="231"/>
      <c r="O61" s="386" t="s">
        <v>96</v>
      </c>
    </row>
    <row r="62" spans="1:15" ht="75.599999999999994" customHeight="1" thickBot="1">
      <c r="A62" s="394" t="s">
        <v>97</v>
      </c>
      <c r="B62" s="588" t="str">
        <f t="shared" si="3"/>
        <v>★</v>
      </c>
      <c r="C62" s="589"/>
      <c r="D62" s="590"/>
      <c r="E62" s="170">
        <v>3.52</v>
      </c>
      <c r="F62" s="170">
        <v>3.48</v>
      </c>
      <c r="G62" s="477">
        <f t="shared" si="1"/>
        <v>-4.0000000000000036E-2</v>
      </c>
      <c r="H62" s="591"/>
      <c r="I62" s="592"/>
      <c r="J62" s="592"/>
      <c r="K62" s="592"/>
      <c r="L62" s="593"/>
      <c r="M62" s="230"/>
      <c r="N62" s="231"/>
      <c r="O62" s="386" t="s">
        <v>97</v>
      </c>
    </row>
    <row r="63" spans="1:15" ht="87" customHeight="1" thickBot="1">
      <c r="A63" s="394" t="s">
        <v>98</v>
      </c>
      <c r="B63" s="588" t="str">
        <f t="shared" si="3"/>
        <v>★</v>
      </c>
      <c r="C63" s="589"/>
      <c r="D63" s="590"/>
      <c r="E63" s="170">
        <v>3</v>
      </c>
      <c r="F63" s="412">
        <v>2.65</v>
      </c>
      <c r="G63" s="477">
        <f t="shared" si="1"/>
        <v>-0.35000000000000009</v>
      </c>
      <c r="H63" s="591"/>
      <c r="I63" s="592"/>
      <c r="J63" s="592"/>
      <c r="K63" s="592"/>
      <c r="L63" s="593"/>
      <c r="M63" s="446"/>
      <c r="N63" s="231"/>
      <c r="O63" s="386" t="s">
        <v>98</v>
      </c>
    </row>
    <row r="64" spans="1:15" ht="73.2" customHeight="1" thickBot="1">
      <c r="A64" s="394" t="s">
        <v>99</v>
      </c>
      <c r="B64" s="588" t="str">
        <f t="shared" si="3"/>
        <v>☆</v>
      </c>
      <c r="C64" s="589"/>
      <c r="D64" s="590"/>
      <c r="E64" s="412">
        <v>1.5</v>
      </c>
      <c r="F64" s="412">
        <v>1.64</v>
      </c>
      <c r="G64" s="477">
        <f t="shared" si="1"/>
        <v>0.1399999999999999</v>
      </c>
      <c r="H64" s="600"/>
      <c r="I64" s="601"/>
      <c r="J64" s="601"/>
      <c r="K64" s="601"/>
      <c r="L64" s="602"/>
      <c r="M64" s="230"/>
      <c r="N64" s="231"/>
      <c r="O64" s="386" t="s">
        <v>99</v>
      </c>
    </row>
    <row r="65" spans="1:18" ht="80.25" customHeight="1" thickBot="1">
      <c r="A65" s="394" t="s">
        <v>100</v>
      </c>
      <c r="B65" s="588" t="str">
        <f t="shared" si="3"/>
        <v>★</v>
      </c>
      <c r="C65" s="589"/>
      <c r="D65" s="590"/>
      <c r="E65" s="170">
        <v>3.34</v>
      </c>
      <c r="F65" s="170">
        <v>3</v>
      </c>
      <c r="G65" s="477">
        <f t="shared" si="1"/>
        <v>-0.33999999999999986</v>
      </c>
      <c r="H65" s="603"/>
      <c r="I65" s="604"/>
      <c r="J65" s="604"/>
      <c r="K65" s="604"/>
      <c r="L65" s="605"/>
      <c r="M65" s="447"/>
      <c r="N65" s="231"/>
      <c r="O65" s="386" t="s">
        <v>100</v>
      </c>
    </row>
    <row r="66" spans="1:18" ht="88.5" customHeight="1" thickBot="1">
      <c r="A66" s="394" t="s">
        <v>101</v>
      </c>
      <c r="B66" s="588" t="str">
        <f t="shared" si="3"/>
        <v>★</v>
      </c>
      <c r="C66" s="589"/>
      <c r="D66" s="590"/>
      <c r="E66" s="573">
        <v>6.06</v>
      </c>
      <c r="F66" s="170">
        <v>5.47</v>
      </c>
      <c r="G66" s="477">
        <f t="shared" si="1"/>
        <v>-0.58999999999999986</v>
      </c>
      <c r="H66" s="597"/>
      <c r="I66" s="598"/>
      <c r="J66" s="598"/>
      <c r="K66" s="598"/>
      <c r="L66" s="599"/>
      <c r="M66" s="230"/>
      <c r="N66" s="231"/>
      <c r="O66" s="386" t="s">
        <v>101</v>
      </c>
    </row>
    <row r="67" spans="1:18" ht="78.75" customHeight="1" thickBot="1">
      <c r="A67" s="394" t="s">
        <v>102</v>
      </c>
      <c r="B67" s="588" t="s">
        <v>267</v>
      </c>
      <c r="C67" s="589"/>
      <c r="D67" s="590"/>
      <c r="E67" s="170">
        <v>4.08</v>
      </c>
      <c r="F67" s="170">
        <v>4.08</v>
      </c>
      <c r="G67" s="477">
        <f t="shared" si="1"/>
        <v>0</v>
      </c>
      <c r="H67" s="591"/>
      <c r="I67" s="592"/>
      <c r="J67" s="592"/>
      <c r="K67" s="592"/>
      <c r="L67" s="593"/>
      <c r="M67" s="230"/>
      <c r="N67" s="231"/>
      <c r="O67" s="386" t="s">
        <v>102</v>
      </c>
    </row>
    <row r="68" spans="1:18" ht="63" customHeight="1" thickBot="1">
      <c r="A68" s="397" t="s">
        <v>103</v>
      </c>
      <c r="B68" s="588" t="str">
        <f t="shared" si="3"/>
        <v>☆</v>
      </c>
      <c r="C68" s="589"/>
      <c r="D68" s="590"/>
      <c r="E68" s="412">
        <v>1.92</v>
      </c>
      <c r="F68" s="412">
        <v>2.19</v>
      </c>
      <c r="G68" s="477">
        <f t="shared" si="1"/>
        <v>0.27</v>
      </c>
      <c r="H68" s="594"/>
      <c r="I68" s="595"/>
      <c r="J68" s="595"/>
      <c r="K68" s="595"/>
      <c r="L68" s="596"/>
      <c r="M68" s="426"/>
      <c r="N68" s="425"/>
      <c r="O68" s="386" t="s">
        <v>103</v>
      </c>
    </row>
    <row r="69" spans="1:18" ht="72.75" customHeight="1" thickBot="1">
      <c r="A69" s="395" t="s">
        <v>104</v>
      </c>
      <c r="B69" s="588" t="str">
        <f t="shared" si="3"/>
        <v>☆</v>
      </c>
      <c r="C69" s="589"/>
      <c r="D69" s="590"/>
      <c r="E69" s="413">
        <v>1.21</v>
      </c>
      <c r="F69" s="413">
        <v>1.3</v>
      </c>
      <c r="G69" s="477">
        <f t="shared" si="1"/>
        <v>9.000000000000008E-2</v>
      </c>
      <c r="H69" s="597"/>
      <c r="I69" s="598"/>
      <c r="J69" s="598"/>
      <c r="K69" s="598"/>
      <c r="L69" s="599"/>
      <c r="M69" s="230"/>
      <c r="N69" s="231"/>
      <c r="O69" s="386" t="s">
        <v>104</v>
      </c>
    </row>
    <row r="70" spans="1:18" ht="58.5" customHeight="1" thickBot="1">
      <c r="A70" s="320" t="s">
        <v>105</v>
      </c>
      <c r="B70" s="588" t="str">
        <f t="shared" si="3"/>
        <v>☆</v>
      </c>
      <c r="C70" s="589"/>
      <c r="D70" s="590"/>
      <c r="E70" s="488">
        <v>2.39</v>
      </c>
      <c r="F70" s="488">
        <v>2.44</v>
      </c>
      <c r="G70" s="477">
        <f t="shared" ref="G70" si="4">+F70-E70</f>
        <v>4.9999999999999822E-2</v>
      </c>
      <c r="H70" s="591"/>
      <c r="I70" s="592"/>
      <c r="J70" s="592"/>
      <c r="K70" s="592"/>
      <c r="L70" s="593"/>
      <c r="M70" s="321"/>
      <c r="N70" s="231"/>
      <c r="O70" s="386"/>
    </row>
    <row r="71" spans="1:18" ht="42.75" customHeight="1" thickBot="1">
      <c r="A71" s="322"/>
      <c r="B71" s="322"/>
      <c r="C71" s="322"/>
      <c r="D71" s="322"/>
      <c r="E71" s="636"/>
      <c r="F71" s="636"/>
      <c r="G71" s="636"/>
      <c r="H71" s="636"/>
      <c r="I71" s="636"/>
      <c r="J71" s="636"/>
      <c r="K71" s="636"/>
      <c r="L71" s="636"/>
      <c r="M71" s="65">
        <f>COUNTIF(E23:E69,"&gt;=10")</f>
        <v>0</v>
      </c>
      <c r="N71" s="65">
        <f>COUNTIF(F23:F69,"&gt;=10")</f>
        <v>0</v>
      </c>
      <c r="O71" s="65" t="s">
        <v>29</v>
      </c>
    </row>
    <row r="72" spans="1:18" ht="36.75" customHeight="1" thickBot="1">
      <c r="A72" s="86" t="s">
        <v>21</v>
      </c>
      <c r="B72" s="87"/>
      <c r="C72" s="151"/>
      <c r="D72" s="151"/>
      <c r="E72" s="637" t="s">
        <v>20</v>
      </c>
      <c r="F72" s="637"/>
      <c r="G72" s="637"/>
      <c r="H72" s="638" t="s">
        <v>261</v>
      </c>
      <c r="I72" s="639"/>
      <c r="J72" s="87"/>
      <c r="K72" s="88"/>
      <c r="L72" s="88"/>
      <c r="M72" s="89"/>
      <c r="N72" s="90"/>
    </row>
    <row r="73" spans="1:18" ht="36.75" customHeight="1" thickBot="1">
      <c r="A73" s="91"/>
      <c r="B73" s="323"/>
      <c r="C73" s="640" t="s">
        <v>106</v>
      </c>
      <c r="D73" s="641"/>
      <c r="E73" s="641"/>
      <c r="F73" s="642"/>
      <c r="G73" s="92">
        <f>+F70</f>
        <v>2.44</v>
      </c>
      <c r="H73" s="93" t="s">
        <v>107</v>
      </c>
      <c r="I73" s="643">
        <f>+G70</f>
        <v>4.9999999999999822E-2</v>
      </c>
      <c r="J73" s="644"/>
      <c r="K73" s="324"/>
      <c r="L73" s="324"/>
      <c r="M73" s="325"/>
      <c r="N73" s="94"/>
    </row>
    <row r="74" spans="1:18" ht="36.75" customHeight="1" thickBot="1">
      <c r="A74" s="91"/>
      <c r="B74" s="323"/>
      <c r="C74" s="606" t="s">
        <v>108</v>
      </c>
      <c r="D74" s="607"/>
      <c r="E74" s="607"/>
      <c r="F74" s="608"/>
      <c r="G74" s="95">
        <f>+F35</f>
        <v>3.57</v>
      </c>
      <c r="H74" s="96" t="s">
        <v>107</v>
      </c>
      <c r="I74" s="609">
        <f>+G35</f>
        <v>0.25999999999999979</v>
      </c>
      <c r="J74" s="610"/>
      <c r="K74" s="324"/>
      <c r="L74" s="324"/>
      <c r="M74" s="325"/>
      <c r="N74" s="94"/>
      <c r="R74" s="365" t="s">
        <v>21</v>
      </c>
    </row>
    <row r="75" spans="1:18" ht="36.75" customHeight="1" thickBot="1">
      <c r="A75" s="91"/>
      <c r="B75" s="323"/>
      <c r="C75" s="611" t="s">
        <v>109</v>
      </c>
      <c r="D75" s="612"/>
      <c r="E75" s="612"/>
      <c r="F75" s="97" t="str">
        <f>VLOOKUP(G75,F:P,10,0)</f>
        <v>大分県</v>
      </c>
      <c r="G75" s="98">
        <f>MAX(F23:F70)</f>
        <v>5.47</v>
      </c>
      <c r="H75" s="613" t="s">
        <v>110</v>
      </c>
      <c r="I75" s="614"/>
      <c r="J75" s="614"/>
      <c r="K75" s="99">
        <f>+N71</f>
        <v>0</v>
      </c>
      <c r="L75" s="100" t="s">
        <v>111</v>
      </c>
      <c r="M75" s="101">
        <f>N71-M71</f>
        <v>0</v>
      </c>
      <c r="N75" s="94"/>
      <c r="R75" s="366"/>
    </row>
    <row r="76" spans="1:18" ht="36.75" customHeight="1" thickBot="1">
      <c r="A76" s="102"/>
      <c r="B76" s="103"/>
      <c r="C76" s="103"/>
      <c r="D76" s="103"/>
      <c r="E76" s="103"/>
      <c r="F76" s="103"/>
      <c r="G76" s="103"/>
      <c r="H76" s="103"/>
      <c r="I76" s="103"/>
      <c r="J76" s="103"/>
      <c r="K76" s="104"/>
      <c r="L76" s="104"/>
      <c r="M76" s="105"/>
      <c r="N76" s="106"/>
      <c r="R76" s="366"/>
    </row>
    <row r="77" spans="1:18" ht="30.75" customHeight="1">
      <c r="A77" s="135"/>
      <c r="B77" s="135"/>
      <c r="C77" s="135"/>
      <c r="D77" s="135"/>
      <c r="E77" s="135"/>
      <c r="F77" s="135"/>
      <c r="G77" s="135"/>
      <c r="H77" s="135"/>
      <c r="I77" s="135"/>
      <c r="J77" s="135"/>
      <c r="K77" s="326"/>
      <c r="L77" s="326"/>
      <c r="M77" s="327"/>
      <c r="N77" s="328"/>
      <c r="R77" s="367"/>
    </row>
    <row r="78" spans="1:18" ht="30.75" customHeight="1" thickBot="1">
      <c r="A78" s="329"/>
      <c r="B78" s="329"/>
      <c r="C78" s="329"/>
      <c r="D78" s="329"/>
      <c r="E78" s="329"/>
      <c r="F78" s="329"/>
      <c r="G78" s="329"/>
      <c r="H78" s="329"/>
      <c r="I78" s="329"/>
      <c r="J78" s="329"/>
      <c r="K78" s="330"/>
      <c r="L78" s="330"/>
      <c r="M78" s="331"/>
      <c r="N78" s="329"/>
    </row>
    <row r="79" spans="1:18" ht="24.75" customHeight="1" thickTop="1">
      <c r="A79" s="615">
        <v>1</v>
      </c>
      <c r="B79" s="618" t="s">
        <v>257</v>
      </c>
      <c r="C79" s="619"/>
      <c r="D79" s="619"/>
      <c r="E79" s="619"/>
      <c r="F79" s="620"/>
      <c r="G79" s="627" t="s">
        <v>258</v>
      </c>
      <c r="H79" s="628"/>
      <c r="I79" s="628"/>
      <c r="J79" s="628"/>
      <c r="K79" s="628"/>
      <c r="L79" s="628"/>
      <c r="M79" s="628"/>
      <c r="N79" s="629"/>
    </row>
    <row r="80" spans="1:18" ht="24.75" customHeight="1">
      <c r="A80" s="616"/>
      <c r="B80" s="621"/>
      <c r="C80" s="622"/>
      <c r="D80" s="622"/>
      <c r="E80" s="622"/>
      <c r="F80" s="623"/>
      <c r="G80" s="630"/>
      <c r="H80" s="631"/>
      <c r="I80" s="631"/>
      <c r="J80" s="631"/>
      <c r="K80" s="631"/>
      <c r="L80" s="631"/>
      <c r="M80" s="631"/>
      <c r="N80" s="632"/>
      <c r="O80" s="332" t="s">
        <v>29</v>
      </c>
      <c r="P80" s="332"/>
    </row>
    <row r="81" spans="1:16" ht="24.75" customHeight="1">
      <c r="A81" s="616"/>
      <c r="B81" s="621"/>
      <c r="C81" s="622"/>
      <c r="D81" s="622"/>
      <c r="E81" s="622"/>
      <c r="F81" s="623"/>
      <c r="G81" s="630"/>
      <c r="H81" s="631"/>
      <c r="I81" s="631"/>
      <c r="J81" s="631"/>
      <c r="K81" s="631"/>
      <c r="L81" s="631"/>
      <c r="M81" s="631"/>
      <c r="N81" s="632"/>
      <c r="O81" s="332" t="s">
        <v>21</v>
      </c>
      <c r="P81" s="332" t="s">
        <v>112</v>
      </c>
    </row>
    <row r="82" spans="1:16" ht="24.75" customHeight="1">
      <c r="A82" s="616"/>
      <c r="B82" s="621"/>
      <c r="C82" s="622"/>
      <c r="D82" s="622"/>
      <c r="E82" s="622"/>
      <c r="F82" s="623"/>
      <c r="G82" s="630"/>
      <c r="H82" s="631"/>
      <c r="I82" s="631"/>
      <c r="J82" s="631"/>
      <c r="K82" s="631"/>
      <c r="L82" s="631"/>
      <c r="M82" s="631"/>
      <c r="N82" s="632"/>
      <c r="O82" s="333"/>
      <c r="P82" s="332"/>
    </row>
    <row r="83" spans="1:16" ht="46.2" customHeight="1" thickBot="1">
      <c r="A83" s="617"/>
      <c r="B83" s="624"/>
      <c r="C83" s="625"/>
      <c r="D83" s="625"/>
      <c r="E83" s="625"/>
      <c r="F83" s="626"/>
      <c r="G83" s="633"/>
      <c r="H83" s="634"/>
      <c r="I83" s="634"/>
      <c r="J83" s="634"/>
      <c r="K83" s="634"/>
      <c r="L83" s="634"/>
      <c r="M83" s="634"/>
      <c r="N83" s="63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283D-9BA2-4238-BD53-502FE90A9B41}">
  <sheetPr>
    <pageSetUpPr fitToPage="1"/>
  </sheetPr>
  <dimension ref="A1:R23"/>
  <sheetViews>
    <sheetView tabSelected="1" zoomScaleNormal="100" zoomScaleSheetLayoutView="95" workbookViewId="0">
      <selection activeCell="Q12" sqref="Q12"/>
    </sheetView>
  </sheetViews>
  <sheetFormatPr defaultColWidth="9" defaultRowHeight="13.2"/>
  <cols>
    <col min="1" max="1" width="4.88671875" style="539" customWidth="1"/>
    <col min="2" max="9" width="9" style="539"/>
    <col min="10" max="10" width="16" style="539" customWidth="1"/>
    <col min="11" max="11" width="9" style="539"/>
    <col min="12" max="12" width="20.77734375" style="539" customWidth="1"/>
    <col min="13" max="13" width="4.21875" style="539" customWidth="1"/>
    <col min="14" max="14" width="3.44140625" style="539" customWidth="1"/>
    <col min="15" max="16384" width="9" style="539"/>
  </cols>
  <sheetData>
    <row r="1" spans="1:18" ht="23.4">
      <c r="A1" s="675" t="s">
        <v>272</v>
      </c>
      <c r="B1" s="675"/>
      <c r="C1" s="675"/>
      <c r="D1" s="675"/>
      <c r="E1" s="675"/>
      <c r="F1" s="675"/>
      <c r="G1" s="675"/>
      <c r="H1" s="675"/>
      <c r="I1" s="675"/>
      <c r="J1" s="676"/>
      <c r="K1" s="676"/>
      <c r="L1" s="676"/>
      <c r="M1" s="676"/>
    </row>
    <row r="2" spans="1:18" ht="19.2">
      <c r="A2" s="677" t="s">
        <v>444</v>
      </c>
      <c r="B2" s="677"/>
      <c r="C2" s="677"/>
      <c r="D2" s="677"/>
      <c r="E2" s="677"/>
      <c r="F2" s="677"/>
      <c r="G2" s="677"/>
      <c r="H2" s="677"/>
      <c r="I2" s="677"/>
      <c r="J2" s="678"/>
      <c r="K2" s="678"/>
      <c r="L2" s="678"/>
      <c r="M2" s="678"/>
      <c r="N2" s="558"/>
      <c r="P2" s="1"/>
    </row>
    <row r="3" spans="1:18" ht="24.75" customHeight="1">
      <c r="A3" s="679" t="s">
        <v>445</v>
      </c>
      <c r="B3" s="679"/>
      <c r="C3" s="679"/>
      <c r="D3" s="679"/>
      <c r="E3" s="679"/>
      <c r="F3" s="679"/>
      <c r="G3" s="679"/>
      <c r="H3" s="679"/>
      <c r="I3" s="679"/>
      <c r="J3" s="680"/>
      <c r="K3" s="680"/>
      <c r="L3" s="680"/>
      <c r="M3" s="680"/>
      <c r="N3" s="559"/>
      <c r="P3" s="1"/>
    </row>
    <row r="4" spans="1:18" ht="17.399999999999999">
      <c r="A4" s="833" t="s">
        <v>285</v>
      </c>
      <c r="B4" s="833"/>
      <c r="C4" s="833"/>
      <c r="D4" s="833"/>
      <c r="E4" s="833"/>
      <c r="F4" s="833"/>
      <c r="G4" s="833"/>
      <c r="H4" s="833"/>
      <c r="I4" s="833"/>
      <c r="J4" s="681"/>
      <c r="K4" s="681"/>
      <c r="L4" s="681"/>
      <c r="M4" s="681"/>
      <c r="N4" s="559"/>
      <c r="P4" s="1"/>
      <c r="Q4" s="560"/>
    </row>
    <row r="5" spans="1:18" ht="17.399999999999999">
      <c r="A5" s="834"/>
      <c r="B5" s="835"/>
      <c r="C5" s="836"/>
      <c r="D5" s="836"/>
      <c r="E5" s="836"/>
      <c r="F5" s="836"/>
      <c r="G5" s="836"/>
      <c r="H5" s="836"/>
      <c r="I5" s="836"/>
      <c r="J5" s="836"/>
      <c r="K5" s="836"/>
      <c r="L5" s="836"/>
      <c r="M5" s="836"/>
      <c r="N5" s="559"/>
      <c r="O5" s="560"/>
      <c r="P5" s="560"/>
    </row>
    <row r="6" spans="1:18" ht="21.75" customHeight="1">
      <c r="A6" s="836"/>
      <c r="B6" s="837"/>
      <c r="C6" s="838"/>
      <c r="D6" s="838"/>
      <c r="E6" s="838"/>
      <c r="F6" s="836"/>
      <c r="G6" s="836" t="s">
        <v>21</v>
      </c>
      <c r="H6" s="839" t="s">
        <v>446</v>
      </c>
      <c r="I6" s="840"/>
      <c r="J6" s="840"/>
      <c r="K6" s="840"/>
      <c r="L6" s="840"/>
      <c r="M6" s="836"/>
      <c r="N6" s="559"/>
      <c r="O6" s="560"/>
      <c r="P6" s="1"/>
      <c r="R6" s="560"/>
    </row>
    <row r="7" spans="1:18" ht="21.75" customHeight="1">
      <c r="A7" s="836"/>
      <c r="B7" s="838"/>
      <c r="C7" s="838"/>
      <c r="D7" s="838"/>
      <c r="E7" s="838"/>
      <c r="F7" s="836"/>
      <c r="G7" s="836"/>
      <c r="H7" s="840"/>
      <c r="I7" s="840"/>
      <c r="J7" s="840"/>
      <c r="K7" s="840"/>
      <c r="L7" s="840"/>
      <c r="M7" s="836"/>
      <c r="N7" s="559"/>
      <c r="P7" s="1"/>
    </row>
    <row r="8" spans="1:18" ht="21.75" customHeight="1">
      <c r="A8" s="836"/>
      <c r="B8" s="838"/>
      <c r="C8" s="838"/>
      <c r="D8" s="838"/>
      <c r="E8" s="838"/>
      <c r="F8" s="836"/>
      <c r="G8" s="836"/>
      <c r="H8" s="840"/>
      <c r="I8" s="840"/>
      <c r="J8" s="840"/>
      <c r="K8" s="840"/>
      <c r="L8" s="840"/>
      <c r="M8" s="836"/>
      <c r="O8" s="560"/>
      <c r="P8" s="1"/>
    </row>
    <row r="9" spans="1:18" ht="21.75" customHeight="1">
      <c r="A9" s="836"/>
      <c r="B9" s="838"/>
      <c r="C9" s="838"/>
      <c r="D9" s="838"/>
      <c r="E9" s="838"/>
      <c r="F9" s="836"/>
      <c r="G9" s="836"/>
      <c r="H9" s="840"/>
      <c r="I9" s="840"/>
      <c r="J9" s="840"/>
      <c r="K9" s="840"/>
      <c r="L9" s="840"/>
      <c r="M9" s="836"/>
      <c r="O9" s="533"/>
      <c r="P9" s="1"/>
    </row>
    <row r="10" spans="1:18" ht="21.75" customHeight="1">
      <c r="A10" s="836"/>
      <c r="B10" s="838"/>
      <c r="C10" s="838"/>
      <c r="D10" s="838"/>
      <c r="E10" s="838"/>
      <c r="F10" s="836"/>
      <c r="G10" s="836"/>
      <c r="H10" s="840"/>
      <c r="I10" s="840"/>
      <c r="J10" s="840"/>
      <c r="K10" s="840"/>
      <c r="L10" s="840"/>
      <c r="M10" s="836"/>
      <c r="O10" s="560"/>
      <c r="P10" s="1"/>
    </row>
    <row r="11" spans="1:18" ht="21.75" customHeight="1">
      <c r="A11" s="836"/>
      <c r="B11" s="838"/>
      <c r="C11" s="838"/>
      <c r="D11" s="838"/>
      <c r="E11" s="838"/>
      <c r="F11" s="841"/>
      <c r="G11" s="841"/>
      <c r="H11" s="840"/>
      <c r="I11" s="840"/>
      <c r="J11" s="840"/>
      <c r="K11" s="840"/>
      <c r="L11" s="840"/>
      <c r="M11" s="836"/>
      <c r="P11" s="1"/>
    </row>
    <row r="12" spans="1:18" ht="21.75" customHeight="1">
      <c r="A12" s="836"/>
      <c r="B12" s="838"/>
      <c r="C12" s="838"/>
      <c r="D12" s="838"/>
      <c r="E12" s="838"/>
      <c r="F12" s="842"/>
      <c r="G12" s="842"/>
      <c r="H12" s="840"/>
      <c r="I12" s="840"/>
      <c r="J12" s="840"/>
      <c r="K12" s="840"/>
      <c r="L12" s="840"/>
      <c r="M12" s="836"/>
      <c r="P12" s="1"/>
    </row>
    <row r="13" spans="1:18" ht="25.8" customHeight="1">
      <c r="A13" s="836"/>
      <c r="B13" s="843"/>
      <c r="C13" s="843"/>
      <c r="D13" s="843"/>
      <c r="E13" s="843"/>
      <c r="F13" s="842"/>
      <c r="G13" s="842"/>
      <c r="H13" s="840"/>
      <c r="I13" s="840"/>
      <c r="J13" s="840"/>
      <c r="K13" s="840"/>
      <c r="L13" s="840"/>
      <c r="M13" s="836"/>
      <c r="P13" s="1"/>
    </row>
    <row r="14" spans="1:18" ht="21.75" customHeight="1">
      <c r="A14" s="836"/>
      <c r="B14" s="843"/>
      <c r="C14" s="843"/>
      <c r="D14" s="843"/>
      <c r="E14" s="843"/>
      <c r="F14" s="841"/>
      <c r="G14" s="841"/>
      <c r="H14" s="840"/>
      <c r="I14" s="840"/>
      <c r="J14" s="840"/>
      <c r="K14" s="840"/>
      <c r="L14" s="840"/>
      <c r="M14" s="836"/>
      <c r="P14" s="1"/>
    </row>
    <row r="15" spans="1:18" ht="21.75" customHeight="1">
      <c r="A15" s="844"/>
      <c r="B15" s="836"/>
      <c r="C15" s="836"/>
      <c r="D15" s="836"/>
      <c r="E15" s="836"/>
      <c r="F15" s="836"/>
      <c r="G15" s="836"/>
      <c r="H15" s="836"/>
      <c r="I15" s="836"/>
      <c r="J15" s="836"/>
      <c r="K15" s="836"/>
      <c r="L15" s="836"/>
      <c r="M15" s="836"/>
      <c r="P15" s="1"/>
    </row>
    <row r="16" spans="1:18" ht="16.8" thickBot="1">
      <c r="A16" s="845"/>
      <c r="B16" s="846"/>
      <c r="C16" s="847"/>
      <c r="D16" s="847"/>
      <c r="E16" s="847"/>
      <c r="F16" s="847"/>
      <c r="G16" s="847"/>
      <c r="H16" s="847"/>
      <c r="I16" s="847"/>
      <c r="J16" s="847"/>
      <c r="K16" s="847"/>
      <c r="L16" s="847"/>
      <c r="M16" s="847"/>
      <c r="P16" s="1"/>
    </row>
    <row r="17" spans="1:16" ht="17.399999999999999" customHeight="1" thickTop="1">
      <c r="A17" s="847"/>
      <c r="B17" s="848" t="s">
        <v>447</v>
      </c>
      <c r="C17" s="849"/>
      <c r="D17" s="849"/>
      <c r="E17" s="849"/>
      <c r="F17" s="849"/>
      <c r="G17" s="849"/>
      <c r="H17" s="849"/>
      <c r="I17" s="849"/>
      <c r="J17" s="849"/>
      <c r="K17" s="849"/>
      <c r="L17" s="850"/>
      <c r="M17" s="847"/>
      <c r="P17" s="1"/>
    </row>
    <row r="18" spans="1:16" ht="17.399999999999999" customHeight="1">
      <c r="A18" s="847"/>
      <c r="B18" s="851"/>
      <c r="C18" s="852"/>
      <c r="D18" s="852"/>
      <c r="E18" s="852"/>
      <c r="F18" s="852"/>
      <c r="G18" s="852"/>
      <c r="H18" s="852"/>
      <c r="I18" s="852"/>
      <c r="J18" s="852"/>
      <c r="K18" s="852"/>
      <c r="L18" s="853"/>
      <c r="M18" s="847"/>
      <c r="P18" s="1"/>
    </row>
    <row r="19" spans="1:16" ht="17.399999999999999" customHeight="1">
      <c r="A19" s="847"/>
      <c r="B19" s="851"/>
      <c r="C19" s="852"/>
      <c r="D19" s="852"/>
      <c r="E19" s="852"/>
      <c r="F19" s="852"/>
      <c r="G19" s="852"/>
      <c r="H19" s="852"/>
      <c r="I19" s="852"/>
      <c r="J19" s="852"/>
      <c r="K19" s="852"/>
      <c r="L19" s="853"/>
      <c r="M19" s="847"/>
      <c r="P19" s="1"/>
    </row>
    <row r="20" spans="1:16" ht="17.399999999999999" customHeight="1">
      <c r="A20" s="847"/>
      <c r="B20" s="851"/>
      <c r="C20" s="852"/>
      <c r="D20" s="852"/>
      <c r="E20" s="852"/>
      <c r="F20" s="852"/>
      <c r="G20" s="852"/>
      <c r="H20" s="852"/>
      <c r="I20" s="852"/>
      <c r="J20" s="852"/>
      <c r="K20" s="852"/>
      <c r="L20" s="853"/>
      <c r="M20" s="847"/>
      <c r="P20" s="1"/>
    </row>
    <row r="21" spans="1:16" ht="17.399999999999999" customHeight="1" thickBot="1">
      <c r="A21" s="847"/>
      <c r="B21" s="854"/>
      <c r="C21" s="855"/>
      <c r="D21" s="855"/>
      <c r="E21" s="855"/>
      <c r="F21" s="855"/>
      <c r="G21" s="855"/>
      <c r="H21" s="855"/>
      <c r="I21" s="855"/>
      <c r="J21" s="855"/>
      <c r="K21" s="855"/>
      <c r="L21" s="856"/>
      <c r="M21" s="847"/>
    </row>
    <row r="22" spans="1:16" ht="13.8" thickTop="1">
      <c r="A22" s="847"/>
      <c r="B22" s="847"/>
      <c r="C22" s="847"/>
      <c r="D22" s="847"/>
      <c r="E22" s="847"/>
      <c r="F22" s="847"/>
      <c r="G22" s="847"/>
      <c r="H22" s="847"/>
      <c r="I22" s="847"/>
      <c r="J22" s="847"/>
      <c r="K22" s="847"/>
      <c r="L22" s="847"/>
      <c r="M22" s="847"/>
    </row>
    <row r="23" spans="1:16">
      <c r="A23" s="847"/>
      <c r="B23" s="847"/>
      <c r="C23" s="847"/>
      <c r="D23" s="847"/>
      <c r="E23" s="847"/>
      <c r="F23" s="847"/>
      <c r="G23" s="847"/>
      <c r="H23" s="847"/>
      <c r="I23" s="847"/>
      <c r="J23" s="847"/>
      <c r="K23" s="847"/>
      <c r="L23" s="847"/>
      <c r="M23" s="847"/>
    </row>
  </sheetData>
  <mergeCells count="7">
    <mergeCell ref="B17:L21"/>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zoomScale="75" zoomScaleNormal="75" workbookViewId="0">
      <selection activeCell="P5" sqref="P5"/>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69" t="s">
        <v>298</v>
      </c>
      <c r="D1" s="187"/>
      <c r="E1" s="187"/>
      <c r="F1" s="187"/>
      <c r="G1" s="187" t="s">
        <v>275</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684"/>
      <c r="C3" s="684"/>
      <c r="D3" s="684"/>
      <c r="E3" s="684"/>
      <c r="F3" s="684"/>
      <c r="G3" s="684"/>
      <c r="H3" s="684"/>
      <c r="I3" s="684"/>
      <c r="J3" s="684"/>
      <c r="K3" s="684"/>
      <c r="L3" s="684"/>
      <c r="M3" s="684"/>
      <c r="N3" s="684"/>
      <c r="O3" s="131" t="s">
        <v>205</v>
      </c>
      <c r="P3" s="241"/>
    </row>
    <row r="4" spans="2:19" ht="29.25" customHeight="1">
      <c r="B4" s="208"/>
      <c r="C4" s="209" t="s">
        <v>388</v>
      </c>
      <c r="D4" s="210"/>
      <c r="E4" s="210"/>
      <c r="F4" s="210"/>
      <c r="G4" s="211"/>
      <c r="H4" s="210"/>
      <c r="I4" s="210"/>
      <c r="J4" s="212"/>
      <c r="K4" s="212"/>
      <c r="L4" s="212"/>
      <c r="M4" s="212"/>
      <c r="N4" s="213"/>
      <c r="O4" s="131"/>
      <c r="P4" s="232"/>
    </row>
    <row r="5" spans="2:19" ht="267" customHeight="1">
      <c r="B5" s="689" t="s">
        <v>389</v>
      </c>
      <c r="C5" s="690"/>
      <c r="D5" s="690"/>
      <c r="E5" s="690"/>
      <c r="F5" s="690"/>
      <c r="G5" s="690"/>
      <c r="H5" s="690"/>
      <c r="I5" s="690"/>
      <c r="J5" s="690"/>
      <c r="K5" s="690"/>
      <c r="L5" s="690"/>
      <c r="M5" s="690"/>
      <c r="N5" s="690"/>
      <c r="O5" s="131"/>
      <c r="P5" s="433" t="s">
        <v>205</v>
      </c>
    </row>
    <row r="6" spans="2:19" ht="32.4" customHeight="1">
      <c r="B6" s="693" t="s">
        <v>254</v>
      </c>
      <c r="C6" s="694"/>
      <c r="D6" s="694"/>
      <c r="E6" s="694"/>
      <c r="F6" s="694"/>
      <c r="G6" s="694"/>
      <c r="H6" s="694"/>
      <c r="I6" s="694"/>
      <c r="J6" s="694"/>
      <c r="K6" s="694"/>
      <c r="L6" s="694"/>
      <c r="M6" s="694"/>
      <c r="N6" s="694"/>
      <c r="O6" s="131"/>
      <c r="P6" s="229"/>
    </row>
    <row r="7" spans="2:19" ht="11.4" customHeight="1">
      <c r="B7" s="691"/>
      <c r="C7" s="692"/>
      <c r="D7" s="692"/>
      <c r="E7" s="692"/>
      <c r="F7" s="692"/>
      <c r="G7" s="692"/>
      <c r="H7" s="692"/>
      <c r="I7" s="692"/>
      <c r="J7" s="692"/>
      <c r="K7" s="692"/>
      <c r="L7" s="692"/>
      <c r="M7" s="692"/>
      <c r="N7" s="692"/>
      <c r="O7" s="131"/>
      <c r="P7" s="229"/>
      <c r="R7" t="s">
        <v>222</v>
      </c>
    </row>
    <row r="8" spans="2:19" ht="21.6" customHeight="1">
      <c r="B8" s="216"/>
      <c r="C8" s="685" t="s">
        <v>390</v>
      </c>
      <c r="D8" s="685"/>
      <c r="E8" s="685"/>
      <c r="F8" s="685"/>
      <c r="G8" s="685"/>
      <c r="H8" s="685"/>
      <c r="I8" s="685"/>
      <c r="J8" s="685"/>
      <c r="K8" s="685"/>
      <c r="L8" s="685"/>
      <c r="M8" s="138" t="s">
        <v>205</v>
      </c>
      <c r="N8" s="138"/>
      <c r="O8" s="131"/>
      <c r="P8" s="256"/>
      <c r="Q8" s="465" t="s">
        <v>205</v>
      </c>
    </row>
    <row r="9" spans="2:19" ht="21.6" customHeight="1">
      <c r="B9" s="216"/>
      <c r="C9" s="686" t="s">
        <v>175</v>
      </c>
      <c r="D9" s="686"/>
      <c r="E9" s="686"/>
      <c r="F9" s="686"/>
      <c r="G9" s="686"/>
      <c r="H9" s="686"/>
      <c r="I9" s="686"/>
      <c r="J9" s="686"/>
      <c r="K9" s="686"/>
      <c r="L9" s="686"/>
      <c r="M9" s="138"/>
      <c r="N9" s="163"/>
      <c r="O9" s="131"/>
      <c r="P9" s="257"/>
    </row>
    <row r="10" spans="2:19" ht="21.6" customHeight="1">
      <c r="B10" s="138"/>
      <c r="C10" s="138"/>
      <c r="D10" s="163"/>
      <c r="E10" s="163"/>
      <c r="F10" s="163"/>
      <c r="G10" s="179"/>
      <c r="H10" s="163"/>
      <c r="I10" s="163"/>
      <c r="J10" s="163"/>
      <c r="K10" s="163"/>
      <c r="L10" s="163"/>
      <c r="M10" s="163"/>
      <c r="N10" s="163"/>
      <c r="O10" s="131"/>
      <c r="P10" s="260"/>
    </row>
    <row r="11" spans="2:19" ht="15" customHeight="1">
      <c r="B11" s="131"/>
      <c r="C11" s="131"/>
      <c r="D11" s="180"/>
      <c r="E11" s="180"/>
      <c r="F11" s="180"/>
      <c r="G11" s="181"/>
      <c r="H11" s="180"/>
      <c r="I11" s="180"/>
      <c r="J11" s="180"/>
      <c r="K11" s="180"/>
      <c r="L11" s="180"/>
      <c r="M11" s="180"/>
      <c r="N11" s="180"/>
      <c r="O11" s="131"/>
      <c r="P11" s="456">
        <f>+H13-G13</f>
        <v>2534490</v>
      </c>
      <c r="Q11" s="441"/>
      <c r="R11" s="441"/>
      <c r="S11" s="441"/>
    </row>
    <row r="12" spans="2:19" ht="13.5" customHeight="1">
      <c r="B12" s="131"/>
      <c r="C12" s="131"/>
      <c r="D12" s="687" t="s">
        <v>176</v>
      </c>
      <c r="E12" s="687"/>
      <c r="F12" s="182"/>
      <c r="G12" s="183" t="s">
        <v>177</v>
      </c>
      <c r="H12" s="184" t="s">
        <v>178</v>
      </c>
      <c r="I12" s="185" t="s">
        <v>179</v>
      </c>
      <c r="J12" s="184" t="s">
        <v>180</v>
      </c>
      <c r="K12" s="184" t="s">
        <v>181</v>
      </c>
      <c r="L12" s="186" t="s">
        <v>194</v>
      </c>
      <c r="M12" s="180"/>
      <c r="N12" s="180"/>
      <c r="O12" s="131"/>
      <c r="P12" s="260"/>
      <c r="Q12" s="441"/>
      <c r="R12" s="441"/>
      <c r="S12" s="441"/>
    </row>
    <row r="13" spans="2:19" ht="18" customHeight="1">
      <c r="B13" s="131"/>
      <c r="C13" s="131"/>
      <c r="D13" s="687"/>
      <c r="E13" s="687"/>
      <c r="F13" s="218" t="s">
        <v>182</v>
      </c>
      <c r="G13" s="498">
        <v>632420732</v>
      </c>
      <c r="H13" s="498">
        <v>634955222</v>
      </c>
      <c r="I13" s="215">
        <f t="shared" ref="I13:I23" si="0">+H13/$H$13</f>
        <v>1</v>
      </c>
      <c r="J13" s="492">
        <v>6609629</v>
      </c>
      <c r="K13" s="372">
        <f>+J13/G13</f>
        <v>1.0451316134272462E-2</v>
      </c>
      <c r="L13" s="215">
        <f t="shared" ref="L13:L30" si="1">+H13/G13</f>
        <v>1.0040076010664369</v>
      </c>
      <c r="M13" s="688" t="s">
        <v>183</v>
      </c>
      <c r="N13" s="688"/>
      <c r="O13" s="457"/>
      <c r="P13" s="547"/>
      <c r="Q13" s="441"/>
      <c r="R13" s="441"/>
      <c r="S13" s="441"/>
    </row>
    <row r="14" spans="2:19" ht="17.25" customHeight="1">
      <c r="B14" s="131"/>
      <c r="C14" s="131"/>
      <c r="D14" s="687"/>
      <c r="E14" s="687"/>
      <c r="F14" s="448" t="s">
        <v>240</v>
      </c>
      <c r="G14" s="262">
        <v>97734261</v>
      </c>
      <c r="H14" s="262">
        <v>97995355</v>
      </c>
      <c r="I14" s="215">
        <f>+H14/$H$13</f>
        <v>0.15433427681928727</v>
      </c>
      <c r="J14" s="387">
        <v>1074484</v>
      </c>
      <c r="K14" s="243">
        <f>+J14/H14</f>
        <v>1.0964642150640712E-2</v>
      </c>
      <c r="L14" s="244">
        <f t="shared" si="1"/>
        <v>1.0026714685037625</v>
      </c>
      <c r="M14" s="683" t="s">
        <v>214</v>
      </c>
      <c r="N14" s="458">
        <f>+H13-G13</f>
        <v>2534490</v>
      </c>
      <c r="O14" s="457"/>
      <c r="P14" s="499"/>
      <c r="Q14" s="441"/>
      <c r="R14" s="441"/>
      <c r="S14" s="441"/>
    </row>
    <row r="15" spans="2:19" ht="17.25" customHeight="1">
      <c r="B15" s="131"/>
      <c r="C15" s="131"/>
      <c r="D15" s="687"/>
      <c r="E15" s="687"/>
      <c r="F15" s="449" t="s">
        <v>238</v>
      </c>
      <c r="G15" s="262">
        <v>4384773</v>
      </c>
      <c r="H15" s="262">
        <v>4402857</v>
      </c>
      <c r="I15" s="215">
        <f t="shared" si="0"/>
        <v>6.9341220411287523E-3</v>
      </c>
      <c r="J15" s="261">
        <v>47281</v>
      </c>
      <c r="K15" s="243">
        <f>+J15/G15</f>
        <v>1.0782998344498107E-2</v>
      </c>
      <c r="L15" s="244">
        <f t="shared" si="1"/>
        <v>1.0041242727958779</v>
      </c>
      <c r="M15" s="683"/>
      <c r="N15" s="468" t="s">
        <v>205</v>
      </c>
      <c r="O15" s="457"/>
      <c r="P15" s="499"/>
      <c r="Q15" s="259"/>
      <c r="R15" s="441"/>
      <c r="S15" s="441"/>
    </row>
    <row r="16" spans="2:19" ht="17.25" customHeight="1">
      <c r="B16" s="131"/>
      <c r="C16" s="131"/>
      <c r="D16" s="687"/>
      <c r="E16" s="687"/>
      <c r="F16" s="450" t="s">
        <v>241</v>
      </c>
      <c r="G16" s="261">
        <v>7113658</v>
      </c>
      <c r="H16" s="261">
        <v>7116424</v>
      </c>
      <c r="I16" s="215">
        <f t="shared" si="0"/>
        <v>1.1207757261345904E-2</v>
      </c>
      <c r="J16" s="217">
        <v>330430</v>
      </c>
      <c r="K16" s="463">
        <f t="shared" ref="K16:K23" si="2">+J16/H16</f>
        <v>4.6432028220915446E-2</v>
      </c>
      <c r="L16" s="244">
        <f t="shared" si="1"/>
        <v>1.0003888294882886</v>
      </c>
      <c r="M16" s="459"/>
      <c r="N16" s="459"/>
      <c r="O16" s="457"/>
      <c r="P16" s="499"/>
      <c r="Q16" s="260"/>
      <c r="R16" s="441"/>
      <c r="S16" s="441"/>
    </row>
    <row r="17" spans="2:19" ht="17.25" customHeight="1">
      <c r="B17" s="131"/>
      <c r="C17" s="131"/>
      <c r="D17" s="687"/>
      <c r="E17" s="687"/>
      <c r="F17" s="450" t="s">
        <v>242</v>
      </c>
      <c r="G17" s="261">
        <v>34849063</v>
      </c>
      <c r="H17" s="261">
        <v>34908198</v>
      </c>
      <c r="I17" s="215">
        <f t="shared" si="0"/>
        <v>5.4977416974452416E-2</v>
      </c>
      <c r="J17" s="217">
        <v>688656</v>
      </c>
      <c r="K17" s="414">
        <f t="shared" si="2"/>
        <v>1.9727629595775755E-2</v>
      </c>
      <c r="L17" s="244">
        <f t="shared" si="1"/>
        <v>1.001696889239174</v>
      </c>
      <c r="M17" s="459"/>
      <c r="N17" s="459"/>
      <c r="O17" s="457"/>
      <c r="P17" s="513"/>
      <c r="Q17" s="442"/>
      <c r="R17" s="441"/>
      <c r="S17" s="441"/>
    </row>
    <row r="18" spans="2:19" ht="17.25" customHeight="1">
      <c r="B18" s="131"/>
      <c r="C18" s="131"/>
      <c r="D18" s="687"/>
      <c r="E18" s="687"/>
      <c r="F18" s="449" t="s">
        <v>184</v>
      </c>
      <c r="G18" s="515">
        <v>9718875</v>
      </c>
      <c r="H18" s="515">
        <v>9720232</v>
      </c>
      <c r="I18" s="215">
        <f>+H18/H13</f>
        <v>1.5308531473105989E-2</v>
      </c>
      <c r="J18" s="217">
        <v>130003</v>
      </c>
      <c r="K18" s="243">
        <f t="shared" si="2"/>
        <v>1.3374475012530565E-2</v>
      </c>
      <c r="L18" s="244">
        <f t="shared" si="1"/>
        <v>1.0001396252138237</v>
      </c>
      <c r="M18" s="459"/>
      <c r="N18" s="496"/>
      <c r="O18" s="457"/>
      <c r="P18" s="499"/>
      <c r="Q18" s="259"/>
      <c r="R18" s="441"/>
      <c r="S18" s="441"/>
    </row>
    <row r="19" spans="2:19" ht="17.25" customHeight="1">
      <c r="B19" s="131"/>
      <c r="C19" s="131"/>
      <c r="D19" s="687"/>
      <c r="E19" s="687"/>
      <c r="F19" s="476" t="s">
        <v>252</v>
      </c>
      <c r="G19" s="261">
        <v>4786198</v>
      </c>
      <c r="H19" s="261">
        <v>4832838</v>
      </c>
      <c r="I19" s="215">
        <f t="shared" si="0"/>
        <v>7.6113052268117262E-3</v>
      </c>
      <c r="J19" s="217">
        <v>61983</v>
      </c>
      <c r="K19" s="243">
        <f t="shared" si="2"/>
        <v>1.2825383346182925E-2</v>
      </c>
      <c r="L19" s="244">
        <f t="shared" si="1"/>
        <v>1.0097446867012188</v>
      </c>
      <c r="M19" s="459"/>
      <c r="N19" s="459"/>
      <c r="O19" s="457"/>
      <c r="P19" s="500"/>
      <c r="Q19" s="260"/>
      <c r="R19" s="441"/>
      <c r="S19" s="441"/>
    </row>
    <row r="20" spans="2:19" ht="17.25" customHeight="1">
      <c r="B20" s="131"/>
      <c r="C20" s="131"/>
      <c r="D20" s="687"/>
      <c r="E20" s="687"/>
      <c r="F20" s="464" t="s">
        <v>243</v>
      </c>
      <c r="G20" s="261">
        <v>4029737</v>
      </c>
      <c r="H20" s="261">
        <v>4032718</v>
      </c>
      <c r="I20" s="215">
        <f t="shared" si="0"/>
        <v>6.3511848714270435E-3</v>
      </c>
      <c r="J20" s="217">
        <v>102371</v>
      </c>
      <c r="K20" s="463">
        <f t="shared" si="2"/>
        <v>2.5385112472530932E-2</v>
      </c>
      <c r="L20" s="244">
        <f t="shared" si="1"/>
        <v>1.0007397505097728</v>
      </c>
      <c r="M20" s="459"/>
      <c r="N20" s="459"/>
      <c r="O20" s="457"/>
      <c r="P20" s="499"/>
      <c r="Q20" s="442"/>
      <c r="R20" s="441"/>
      <c r="S20" s="441"/>
    </row>
    <row r="21" spans="2:19" ht="17.25" customHeight="1">
      <c r="B21" s="131"/>
      <c r="C21" s="131"/>
      <c r="D21" s="687"/>
      <c r="E21" s="687"/>
      <c r="F21" s="448" t="s">
        <v>244</v>
      </c>
      <c r="G21" s="262">
        <v>16919638</v>
      </c>
      <c r="H21" s="262">
        <v>16919638</v>
      </c>
      <c r="I21" s="215">
        <f t="shared" si="0"/>
        <v>2.6646978265185445E-2</v>
      </c>
      <c r="J21" s="490">
        <v>101203</v>
      </c>
      <c r="K21" s="243">
        <f t="shared" si="2"/>
        <v>5.9813927461095798E-3</v>
      </c>
      <c r="L21" s="244">
        <f t="shared" si="1"/>
        <v>1</v>
      </c>
      <c r="M21" s="459"/>
      <c r="N21" s="459"/>
      <c r="O21" s="457"/>
      <c r="P21" s="499"/>
      <c r="Q21" s="259"/>
      <c r="R21" s="441"/>
      <c r="S21" s="441"/>
    </row>
    <row r="22" spans="2:19" ht="17.25" customHeight="1">
      <c r="B22" s="131"/>
      <c r="C22" s="131"/>
      <c r="D22" s="687"/>
      <c r="E22" s="687"/>
      <c r="F22" s="485" t="s">
        <v>245</v>
      </c>
      <c r="G22" s="271">
        <v>7558002</v>
      </c>
      <c r="H22" s="271">
        <v>7558893</v>
      </c>
      <c r="I22" s="215">
        <f t="shared" si="0"/>
        <v>1.1904607975647139E-2</v>
      </c>
      <c r="J22" s="217">
        <v>144610</v>
      </c>
      <c r="K22" s="414">
        <f t="shared" si="2"/>
        <v>1.9131108219153255E-2</v>
      </c>
      <c r="L22" s="244">
        <f t="shared" si="1"/>
        <v>1.0001178882990505</v>
      </c>
      <c r="M22" s="459"/>
      <c r="N22" s="459"/>
      <c r="O22" s="457"/>
      <c r="P22" s="499"/>
      <c r="Q22" s="260"/>
      <c r="R22" s="441"/>
      <c r="S22" s="441"/>
    </row>
    <row r="23" spans="2:19" ht="17.25" customHeight="1">
      <c r="B23" s="131"/>
      <c r="C23" s="131"/>
      <c r="D23" s="687"/>
      <c r="E23" s="687"/>
      <c r="F23" s="448" t="s">
        <v>246</v>
      </c>
      <c r="G23" s="262">
        <v>44659447</v>
      </c>
      <c r="H23" s="262">
        <v>44665643</v>
      </c>
      <c r="I23" s="215">
        <f t="shared" si="0"/>
        <v>7.0344555729947203E-2</v>
      </c>
      <c r="J23" s="263">
        <v>530528</v>
      </c>
      <c r="K23" s="243">
        <f t="shared" si="2"/>
        <v>1.1877764750862312E-2</v>
      </c>
      <c r="L23" s="244">
        <f t="shared" si="1"/>
        <v>1.0001387388428702</v>
      </c>
      <c r="M23" s="459"/>
      <c r="N23" s="459"/>
      <c r="O23" s="457"/>
      <c r="P23" s="499"/>
      <c r="Q23" s="442"/>
      <c r="R23" s="441"/>
      <c r="S23" s="441"/>
    </row>
    <row r="24" spans="2:19" ht="17.25" customHeight="1">
      <c r="B24" s="131"/>
      <c r="C24" s="131"/>
      <c r="D24" s="687"/>
      <c r="E24" s="687"/>
      <c r="F24" s="451" t="s">
        <v>247</v>
      </c>
      <c r="G24" s="497">
        <v>1574321</v>
      </c>
      <c r="H24" s="497">
        <v>1574549</v>
      </c>
      <c r="I24" s="215">
        <f>+G24/$H$13</f>
        <v>2.4794205094355458E-3</v>
      </c>
      <c r="J24" s="455">
        <v>30629</v>
      </c>
      <c r="K24" s="414">
        <f>+J24/G24</f>
        <v>1.9455371553831778E-2</v>
      </c>
      <c r="L24" s="244">
        <f t="shared" si="1"/>
        <v>1.0001448243401441</v>
      </c>
      <c r="M24" s="459"/>
      <c r="N24" s="459"/>
      <c r="O24" s="457"/>
      <c r="P24" s="499"/>
      <c r="Q24" s="259"/>
      <c r="R24" s="441"/>
      <c r="S24" s="441"/>
    </row>
    <row r="25" spans="2:19" ht="17.25" customHeight="1">
      <c r="B25" s="131"/>
      <c r="C25" s="131"/>
      <c r="D25" s="687"/>
      <c r="E25" s="687"/>
      <c r="F25" s="451" t="s">
        <v>248</v>
      </c>
      <c r="G25" s="373">
        <v>21154149</v>
      </c>
      <c r="H25" s="373">
        <v>21189139</v>
      </c>
      <c r="I25" s="215">
        <f t="shared" ref="I25:I30" si="3">+H25/$H$13</f>
        <v>3.3371076047312202E-2</v>
      </c>
      <c r="J25" s="217">
        <v>383075</v>
      </c>
      <c r="K25" s="538">
        <f t="shared" ref="K25:K30" si="4">+J25/H25</f>
        <v>1.8078837464797413E-2</v>
      </c>
      <c r="L25" s="244">
        <f t="shared" si="1"/>
        <v>1.0016540490473052</v>
      </c>
      <c r="M25" s="696" t="s">
        <v>266</v>
      </c>
      <c r="N25" s="696"/>
      <c r="O25" s="457"/>
      <c r="P25" s="499"/>
      <c r="Q25" s="260"/>
      <c r="R25" s="441"/>
      <c r="S25" s="441"/>
    </row>
    <row r="26" spans="2:19" ht="17.25" customHeight="1">
      <c r="B26" s="131"/>
      <c r="C26" s="131"/>
      <c r="D26" s="687"/>
      <c r="E26" s="687"/>
      <c r="F26" s="461" t="s">
        <v>249</v>
      </c>
      <c r="G26" s="373">
        <v>13529643</v>
      </c>
      <c r="H26" s="373">
        <v>13551539</v>
      </c>
      <c r="I26" s="215">
        <f t="shared" si="3"/>
        <v>2.1342511299166856E-2</v>
      </c>
      <c r="J26" s="217">
        <v>115357</v>
      </c>
      <c r="K26" s="462">
        <f t="shared" si="4"/>
        <v>8.512464894208694E-3</v>
      </c>
      <c r="L26" s="244">
        <f t="shared" si="1"/>
        <v>1.0016183723399057</v>
      </c>
      <c r="M26" s="459"/>
      <c r="N26" s="459"/>
      <c r="O26" s="457"/>
      <c r="P26" s="499"/>
      <c r="Q26" s="442"/>
      <c r="R26" s="441"/>
      <c r="S26" s="441"/>
    </row>
    <row r="27" spans="2:19" ht="17.25" customHeight="1">
      <c r="B27" s="131"/>
      <c r="C27" s="131"/>
      <c r="D27" s="687"/>
      <c r="E27" s="687"/>
      <c r="F27" s="825" t="s">
        <v>239</v>
      </c>
      <c r="G27" s="826">
        <v>37140238</v>
      </c>
      <c r="H27" s="826">
        <v>37288432</v>
      </c>
      <c r="I27" s="827">
        <f t="shared" si="3"/>
        <v>5.8726081317274373E-2</v>
      </c>
      <c r="J27" s="828">
        <v>158711</v>
      </c>
      <c r="K27" s="829">
        <f t="shared" si="4"/>
        <v>4.2563066207771888E-3</v>
      </c>
      <c r="L27" s="830">
        <f t="shared" si="1"/>
        <v>1.0039901198263728</v>
      </c>
      <c r="M27" s="459"/>
      <c r="N27" s="459"/>
      <c r="O27" s="457"/>
      <c r="P27" s="499"/>
      <c r="Q27" s="259"/>
      <c r="R27" s="441"/>
      <c r="S27" s="441"/>
    </row>
    <row r="28" spans="2:19" ht="22.2" customHeight="1">
      <c r="B28" s="131"/>
      <c r="C28" s="131"/>
      <c r="D28" s="687"/>
      <c r="E28" s="687"/>
      <c r="F28" s="535" t="s">
        <v>193</v>
      </c>
      <c r="G28" s="536">
        <v>35823771</v>
      </c>
      <c r="H28" s="536">
        <v>36033394</v>
      </c>
      <c r="I28" s="523">
        <f t="shared" si="3"/>
        <v>5.6749504140624268E-2</v>
      </c>
      <c r="J28" s="537">
        <v>155588</v>
      </c>
      <c r="K28" s="534">
        <f t="shared" si="4"/>
        <v>4.3178835721109149E-3</v>
      </c>
      <c r="L28" s="831">
        <f t="shared" si="1"/>
        <v>1.0058515056943613</v>
      </c>
      <c r="M28" s="516"/>
      <c r="N28" s="459"/>
      <c r="O28" s="457"/>
      <c r="P28" s="499"/>
      <c r="Q28" s="260"/>
      <c r="R28" s="441"/>
      <c r="S28" s="441"/>
    </row>
    <row r="29" spans="2:19" ht="22.2" customHeight="1">
      <c r="B29" s="131"/>
      <c r="C29" s="131"/>
      <c r="D29" s="682"/>
      <c r="E29" s="682"/>
      <c r="F29" s="535" t="s">
        <v>203</v>
      </c>
      <c r="G29" s="548">
        <v>22635975</v>
      </c>
      <c r="H29" s="548">
        <v>23134961</v>
      </c>
      <c r="I29" s="523">
        <f t="shared" si="3"/>
        <v>3.6435578759599525E-2</v>
      </c>
      <c r="J29" s="537">
        <v>47618</v>
      </c>
      <c r="K29" s="534">
        <f t="shared" si="4"/>
        <v>2.0582701652274234E-3</v>
      </c>
      <c r="L29" s="486">
        <f t="shared" si="1"/>
        <v>1.02204393669811</v>
      </c>
      <c r="M29" s="695" t="s">
        <v>268</v>
      </c>
      <c r="N29" s="695"/>
      <c r="O29" s="457"/>
      <c r="P29" s="499"/>
      <c r="Q29" s="442"/>
      <c r="R29" s="441"/>
      <c r="S29" s="441"/>
    </row>
    <row r="30" spans="2:19" ht="23.4" customHeight="1">
      <c r="B30" s="136"/>
      <c r="C30" s="131"/>
      <c r="D30" s="240"/>
      <c r="E30" s="240"/>
      <c r="F30" s="517" t="s">
        <v>253</v>
      </c>
      <c r="G30" s="522">
        <v>2992855</v>
      </c>
      <c r="H30" s="522">
        <v>3085821</v>
      </c>
      <c r="I30" s="523">
        <f t="shared" si="3"/>
        <v>4.8599033334668753E-3</v>
      </c>
      <c r="J30" s="524">
        <v>15749</v>
      </c>
      <c r="K30" s="525">
        <f t="shared" si="4"/>
        <v>5.103666090806952E-3</v>
      </c>
      <c r="L30" s="486">
        <f t="shared" si="1"/>
        <v>1.0310626475388884</v>
      </c>
      <c r="M30" s="695"/>
      <c r="N30" s="695"/>
      <c r="O30" s="457"/>
      <c r="P30" s="499"/>
      <c r="Q30" s="259"/>
      <c r="R30" s="441"/>
      <c r="S30" s="441"/>
    </row>
    <row r="31" spans="2:19" ht="17.399999999999999" customHeight="1">
      <c r="B31" s="131"/>
      <c r="C31" s="131"/>
      <c r="D31" s="131"/>
      <c r="E31" s="131"/>
      <c r="F31" s="131"/>
      <c r="G31" s="131"/>
      <c r="H31" s="131"/>
      <c r="I31" s="131"/>
      <c r="J31" s="131"/>
      <c r="K31" s="131"/>
      <c r="L31" s="131"/>
      <c r="M31" s="457"/>
      <c r="N31" s="457"/>
      <c r="O31" s="457"/>
      <c r="P31" s="499"/>
      <c r="Q31" s="260"/>
      <c r="R31" s="441"/>
      <c r="S31" s="441"/>
    </row>
    <row r="32" spans="2:19" ht="21.6" customHeight="1">
      <c r="B32" s="171"/>
      <c r="C32" s="171"/>
      <c r="D32" s="171"/>
      <c r="E32" s="171"/>
      <c r="F32" s="171"/>
      <c r="G32" s="171"/>
      <c r="H32" s="171"/>
      <c r="I32" s="171"/>
      <c r="J32" s="171"/>
      <c r="K32" s="171"/>
      <c r="L32" s="717" t="s">
        <v>273</v>
      </c>
      <c r="M32" s="717"/>
      <c r="N32" s="717"/>
      <c r="O32" s="457"/>
      <c r="P32" s="499"/>
      <c r="Q32" s="442"/>
      <c r="R32" s="441"/>
      <c r="S32" s="441"/>
    </row>
    <row r="33" spans="2:19" ht="21.6" customHeight="1">
      <c r="B33" s="171"/>
      <c r="C33" s="171"/>
      <c r="D33" s="171"/>
      <c r="E33" s="171"/>
      <c r="F33" s="171"/>
      <c r="G33" s="171"/>
      <c r="H33" s="171"/>
      <c r="I33" s="171"/>
      <c r="J33" s="171"/>
      <c r="K33" s="171"/>
      <c r="L33" s="717"/>
      <c r="M33" s="717"/>
      <c r="N33" s="717"/>
      <c r="O33" s="457" t="s">
        <v>205</v>
      </c>
      <c r="P33" s="499"/>
      <c r="Q33" s="259"/>
      <c r="R33" s="441"/>
      <c r="S33" s="441"/>
    </row>
    <row r="34" spans="2:19" ht="21.6" customHeight="1">
      <c r="B34" s="171"/>
      <c r="C34" s="171"/>
      <c r="D34" s="171"/>
      <c r="E34" s="171"/>
      <c r="F34" s="171"/>
      <c r="G34" s="171"/>
      <c r="H34" s="171"/>
      <c r="I34" s="171"/>
      <c r="J34" s="171"/>
      <c r="K34" s="171"/>
      <c r="L34" s="717"/>
      <c r="M34" s="717"/>
      <c r="N34" s="717"/>
      <c r="O34" s="460"/>
      <c r="P34" s="499"/>
      <c r="Q34" s="260"/>
      <c r="R34" s="441"/>
      <c r="S34" s="441"/>
    </row>
    <row r="35" spans="2:19" ht="21.6" customHeight="1">
      <c r="B35" s="171"/>
      <c r="C35" s="171"/>
      <c r="D35" s="171"/>
      <c r="E35" s="171"/>
      <c r="F35" s="171"/>
      <c r="G35" s="171"/>
      <c r="H35" s="171"/>
      <c r="I35" s="171"/>
      <c r="J35" s="171"/>
      <c r="K35" s="171"/>
      <c r="L35" s="717"/>
      <c r="M35" s="717"/>
      <c r="N35" s="717"/>
      <c r="O35" s="460"/>
      <c r="P35" s="499"/>
      <c r="Q35" s="442"/>
      <c r="R35" s="441"/>
      <c r="S35" s="441"/>
    </row>
    <row r="36" spans="2:19" ht="21.6" customHeight="1">
      <c r="B36" s="171"/>
      <c r="C36" s="171"/>
      <c r="D36" s="171"/>
      <c r="E36" s="171"/>
      <c r="F36" s="171"/>
      <c r="G36" s="171"/>
      <c r="H36" s="171"/>
      <c r="I36" s="171"/>
      <c r="J36" s="171"/>
      <c r="K36" s="171"/>
      <c r="L36" s="717"/>
      <c r="M36" s="717"/>
      <c r="N36" s="717"/>
      <c r="O36" s="460"/>
      <c r="P36" s="499"/>
      <c r="Q36" s="259"/>
      <c r="R36" s="441"/>
      <c r="S36" s="441"/>
    </row>
    <row r="37" spans="2:19" ht="21.6" customHeight="1">
      <c r="B37" s="424"/>
      <c r="C37" s="171"/>
      <c r="D37" s="171"/>
      <c r="E37" s="171"/>
      <c r="F37" s="171"/>
      <c r="G37" s="171"/>
      <c r="H37" s="171"/>
      <c r="I37" s="171"/>
      <c r="J37" s="171"/>
      <c r="K37" s="171"/>
      <c r="L37" s="717"/>
      <c r="M37" s="717"/>
      <c r="N37" s="717"/>
      <c r="O37" s="460"/>
      <c r="P37" s="823"/>
      <c r="Q37" s="260"/>
      <c r="R37" s="441"/>
      <c r="S37" s="441"/>
    </row>
    <row r="38" spans="2:19" ht="21.6" customHeight="1">
      <c r="B38" s="171"/>
      <c r="C38" s="171"/>
      <c r="D38" s="171"/>
      <c r="E38" s="171"/>
      <c r="F38" s="171"/>
      <c r="G38" s="171"/>
      <c r="H38" s="171"/>
      <c r="I38" s="171"/>
      <c r="J38" s="171"/>
      <c r="K38" s="171"/>
      <c r="L38" s="717"/>
      <c r="M38" s="717"/>
      <c r="N38" s="717"/>
      <c r="O38" s="460"/>
      <c r="P38" s="823"/>
      <c r="Q38" s="442"/>
      <c r="R38" s="441"/>
      <c r="S38" s="441"/>
    </row>
    <row r="39" spans="2:19" ht="21.6" customHeight="1">
      <c r="B39" s="171"/>
      <c r="C39" s="171"/>
      <c r="D39" s="171"/>
      <c r="E39" s="171"/>
      <c r="F39" s="171"/>
      <c r="G39" s="171"/>
      <c r="H39" s="171"/>
      <c r="I39" s="171"/>
      <c r="J39" s="171"/>
      <c r="K39" s="171"/>
      <c r="L39" s="717"/>
      <c r="M39" s="717"/>
      <c r="N39" s="717"/>
      <c r="O39" s="460"/>
      <c r="P39" s="823"/>
      <c r="Q39" s="259"/>
      <c r="R39" s="441"/>
      <c r="S39" s="441"/>
    </row>
    <row r="40" spans="2:19" ht="21.6" customHeight="1">
      <c r="B40" s="171"/>
      <c r="C40" s="171"/>
      <c r="D40" s="171"/>
      <c r="E40" s="171"/>
      <c r="F40" s="171"/>
      <c r="G40" s="171"/>
      <c r="H40" s="171"/>
      <c r="I40" s="171"/>
      <c r="J40" s="171"/>
      <c r="K40" s="171"/>
      <c r="L40" s="717"/>
      <c r="M40" s="717"/>
      <c r="N40" s="717"/>
      <c r="O40" s="460"/>
      <c r="P40" s="823"/>
      <c r="Q40" s="260"/>
      <c r="R40" s="441"/>
      <c r="S40" s="441"/>
    </row>
    <row r="41" spans="2:19" ht="21.6" customHeight="1">
      <c r="B41" s="171"/>
      <c r="C41" s="171"/>
      <c r="D41" s="171"/>
      <c r="E41" s="171"/>
      <c r="F41" s="171"/>
      <c r="G41" s="171"/>
      <c r="H41" s="171"/>
      <c r="I41" s="171"/>
      <c r="J41" s="171"/>
      <c r="K41" s="171"/>
      <c r="L41" s="717"/>
      <c r="M41" s="717"/>
      <c r="N41" s="717"/>
      <c r="O41" s="460"/>
      <c r="P41" s="823"/>
      <c r="Q41" s="442"/>
      <c r="R41" s="441"/>
      <c r="S41" s="441"/>
    </row>
    <row r="42" spans="2:19" ht="21.6" customHeight="1">
      <c r="B42" s="171"/>
      <c r="C42" s="171"/>
      <c r="D42" s="171"/>
      <c r="E42" s="171"/>
      <c r="F42" s="171"/>
      <c r="G42" s="171"/>
      <c r="H42" s="171"/>
      <c r="I42" s="171"/>
      <c r="J42" s="171"/>
      <c r="K42" s="171"/>
      <c r="L42" s="717"/>
      <c r="M42" s="717"/>
      <c r="N42" s="717"/>
      <c r="O42" s="460"/>
      <c r="P42" s="823"/>
      <c r="Q42" s="259"/>
      <c r="R42" s="441"/>
      <c r="S42" s="441"/>
    </row>
    <row r="43" spans="2:19" ht="21.6" customHeight="1">
      <c r="B43" s="131"/>
      <c r="C43" s="131"/>
      <c r="D43" s="131"/>
      <c r="E43" s="131"/>
      <c r="F43" s="131"/>
      <c r="G43" s="131"/>
      <c r="H43" s="131"/>
      <c r="I43" s="131"/>
      <c r="J43" s="131" t="s">
        <v>274</v>
      </c>
      <c r="K43" s="131"/>
      <c r="L43" s="717"/>
      <c r="M43" s="717"/>
      <c r="N43" s="717"/>
      <c r="O43" s="460"/>
      <c r="P43" s="823"/>
      <c r="Q43" s="260"/>
      <c r="R43" s="441"/>
      <c r="S43" s="441"/>
    </row>
    <row r="44" spans="2:19" ht="21.6" customHeight="1">
      <c r="B44" s="131"/>
      <c r="C44" s="131"/>
      <c r="D44" s="131"/>
      <c r="E44" s="131"/>
      <c r="F44" s="131"/>
      <c r="G44" s="131"/>
      <c r="H44" s="131"/>
      <c r="I44" s="131"/>
      <c r="J44" s="131"/>
      <c r="K44" s="131"/>
      <c r="L44" s="717"/>
      <c r="M44" s="717"/>
      <c r="N44" s="717"/>
      <c r="O44" s="460"/>
      <c r="P44" s="823"/>
      <c r="Q44" s="442"/>
      <c r="R44" s="441"/>
      <c r="S44" s="441"/>
    </row>
    <row r="45" spans="2:19" ht="32.4">
      <c r="B45" s="715" t="s">
        <v>185</v>
      </c>
      <c r="C45" s="715"/>
      <c r="D45" s="715"/>
      <c r="E45" s="715"/>
      <c r="F45" s="715"/>
      <c r="G45" s="715"/>
      <c r="H45" s="715"/>
      <c r="I45" s="142"/>
      <c r="J45" s="141"/>
      <c r="K45" s="131"/>
      <c r="L45" s="131"/>
      <c r="M45" s="131"/>
      <c r="N45" s="131"/>
      <c r="O45" s="131"/>
      <c r="P45" s="823"/>
      <c r="Q45" s="260"/>
    </row>
    <row r="46" spans="2:19" ht="18">
      <c r="B46" s="172" t="s">
        <v>138</v>
      </c>
      <c r="C46" s="131"/>
      <c r="D46" s="131"/>
      <c r="E46" s="131"/>
      <c r="F46" s="131"/>
      <c r="G46" s="131"/>
      <c r="H46" s="131"/>
      <c r="I46" s="131"/>
      <c r="J46" s="131"/>
      <c r="K46" s="131"/>
      <c r="L46" s="131"/>
      <c r="M46" s="131"/>
      <c r="N46" s="131"/>
      <c r="O46" s="131"/>
      <c r="P46" s="823"/>
      <c r="Q46" s="442"/>
    </row>
    <row r="47" spans="2:19" ht="18">
      <c r="B47" s="710" t="s">
        <v>139</v>
      </c>
      <c r="C47" s="710"/>
      <c r="D47" s="710"/>
      <c r="E47" s="710"/>
      <c r="F47" s="710"/>
      <c r="G47" s="710"/>
      <c r="H47" s="710"/>
      <c r="I47" s="710"/>
      <c r="J47" s="710"/>
      <c r="K47" s="710"/>
      <c r="L47" s="710"/>
      <c r="M47" s="710"/>
      <c r="N47" s="131"/>
      <c r="O47" s="131"/>
      <c r="P47" s="823"/>
    </row>
    <row r="48" spans="2:19" ht="18">
      <c r="B48" s="716" t="s">
        <v>140</v>
      </c>
      <c r="C48" s="716"/>
      <c r="D48" s="716"/>
      <c r="E48" s="716"/>
      <c r="F48" s="716"/>
      <c r="G48" s="716"/>
      <c r="H48" s="716"/>
      <c r="I48" s="716"/>
      <c r="J48" s="716"/>
      <c r="K48" s="716"/>
      <c r="L48" s="716"/>
      <c r="M48" s="716"/>
      <c r="N48" s="131"/>
      <c r="O48" s="131"/>
      <c r="P48" s="823"/>
    </row>
    <row r="49" spans="2:16" ht="22.5" customHeight="1">
      <c r="B49" s="712" t="s">
        <v>200</v>
      </c>
      <c r="C49" s="713"/>
      <c r="D49" s="713"/>
      <c r="E49" s="713"/>
      <c r="F49" s="713"/>
      <c r="G49" s="713"/>
      <c r="H49" s="713"/>
      <c r="I49" s="713"/>
      <c r="J49" s="713"/>
      <c r="K49" s="713"/>
      <c r="L49" s="713"/>
      <c r="M49" s="714"/>
      <c r="N49" s="711" t="s">
        <v>186</v>
      </c>
      <c r="O49" s="131"/>
      <c r="P49" s="823"/>
    </row>
    <row r="50" spans="2:16" ht="22.5" customHeight="1">
      <c r="B50" s="201" t="s">
        <v>206</v>
      </c>
      <c r="C50" s="199"/>
      <c r="D50" s="199"/>
      <c r="E50" s="199"/>
      <c r="F50" s="199"/>
      <c r="G50" s="199"/>
      <c r="H50" s="199"/>
      <c r="I50" s="199"/>
      <c r="J50" s="199"/>
      <c r="K50" s="199"/>
      <c r="L50" s="199"/>
      <c r="M50" s="200"/>
      <c r="N50" s="711"/>
      <c r="O50" s="131"/>
      <c r="P50" s="823"/>
    </row>
    <row r="51" spans="2:16" ht="18">
      <c r="B51" s="710" t="s">
        <v>196</v>
      </c>
      <c r="C51" s="710"/>
      <c r="D51" s="710"/>
      <c r="E51" s="710"/>
      <c r="F51" s="710"/>
      <c r="G51" s="710"/>
      <c r="H51" s="710"/>
      <c r="I51" s="710"/>
      <c r="J51" s="710"/>
      <c r="K51" s="710"/>
      <c r="L51" s="710"/>
      <c r="M51" s="710"/>
      <c r="N51" s="711"/>
      <c r="O51" s="131"/>
      <c r="P51" s="823"/>
    </row>
    <row r="52" spans="2:16" ht="18">
      <c r="B52" s="716" t="s">
        <v>197</v>
      </c>
      <c r="C52" s="716"/>
      <c r="D52" s="716"/>
      <c r="E52" s="716"/>
      <c r="F52" s="716"/>
      <c r="G52" s="716"/>
      <c r="H52" s="716"/>
      <c r="I52" s="716"/>
      <c r="J52" s="716"/>
      <c r="K52" s="716"/>
      <c r="L52" s="716"/>
      <c r="M52" s="716"/>
      <c r="N52" s="711"/>
      <c r="O52" s="131"/>
      <c r="P52" s="823"/>
    </row>
    <row r="53" spans="2:16" ht="18">
      <c r="B53" s="710" t="s">
        <v>198</v>
      </c>
      <c r="C53" s="710"/>
      <c r="D53" s="710"/>
      <c r="E53" s="710"/>
      <c r="F53" s="710"/>
      <c r="G53" s="710"/>
      <c r="H53" s="710"/>
      <c r="I53" s="710"/>
      <c r="J53" s="710"/>
      <c r="K53" s="710"/>
      <c r="L53" s="710"/>
      <c r="M53" s="710"/>
      <c r="N53" s="711"/>
      <c r="O53" s="131"/>
      <c r="P53" s="823"/>
    </row>
    <row r="54" spans="2:16" ht="18">
      <c r="B54" s="710" t="s">
        <v>199</v>
      </c>
      <c r="C54" s="710"/>
      <c r="D54" s="710"/>
      <c r="E54" s="710"/>
      <c r="F54" s="710"/>
      <c r="G54" s="710"/>
      <c r="H54" s="710"/>
      <c r="I54" s="710"/>
      <c r="J54" s="710"/>
      <c r="K54" s="710"/>
      <c r="L54" s="710"/>
      <c r="M54" s="710"/>
      <c r="N54" s="711"/>
      <c r="O54" s="131"/>
      <c r="P54" s="823"/>
    </row>
    <row r="55" spans="2:16" ht="18">
      <c r="B55" s="144"/>
      <c r="M55" s="131"/>
      <c r="N55" s="711"/>
      <c r="O55" s="131"/>
      <c r="P55" s="823"/>
    </row>
    <row r="56" spans="2:16" ht="17.25" customHeight="1">
      <c r="B56" s="703" t="s">
        <v>141</v>
      </c>
      <c r="C56" s="704"/>
      <c r="D56" s="704"/>
      <c r="E56" s="704"/>
      <c r="F56" s="704"/>
      <c r="G56" s="704"/>
      <c r="H56" s="704"/>
      <c r="I56" s="704"/>
      <c r="J56" s="704"/>
      <c r="K56" s="704"/>
      <c r="L56" s="704"/>
      <c r="M56" s="705"/>
      <c r="N56" s="711"/>
      <c r="O56" s="131"/>
      <c r="P56" s="823"/>
    </row>
    <row r="57" spans="2:16" ht="17.25" customHeight="1">
      <c r="B57" s="703" t="s">
        <v>142</v>
      </c>
      <c r="C57" s="704"/>
      <c r="D57" s="704"/>
      <c r="E57" s="704"/>
      <c r="F57" s="704"/>
      <c r="G57" s="704"/>
      <c r="H57" s="704"/>
      <c r="I57" s="704"/>
      <c r="J57" s="704"/>
      <c r="K57" s="704"/>
      <c r="L57" s="704"/>
      <c r="M57" s="705"/>
      <c r="N57" s="711"/>
      <c r="O57" s="131"/>
      <c r="P57" s="823"/>
    </row>
    <row r="58" spans="2:16" ht="17.25" customHeight="1">
      <c r="B58" s="703" t="s">
        <v>143</v>
      </c>
      <c r="C58" s="704"/>
      <c r="D58" s="704"/>
      <c r="E58" s="704"/>
      <c r="F58" s="704"/>
      <c r="G58" s="704"/>
      <c r="H58" s="704"/>
      <c r="I58" s="704"/>
      <c r="J58" s="704"/>
      <c r="K58" s="704"/>
      <c r="L58" s="704"/>
      <c r="M58" s="705"/>
      <c r="N58" s="711"/>
      <c r="O58" s="131"/>
      <c r="P58" s="823"/>
    </row>
    <row r="59" spans="2:16" ht="18">
      <c r="B59" s="703" t="s">
        <v>144</v>
      </c>
      <c r="C59" s="704"/>
      <c r="D59" s="704"/>
      <c r="E59" s="704"/>
      <c r="F59" s="704"/>
      <c r="G59" s="704"/>
      <c r="H59" s="704"/>
      <c r="I59" s="704"/>
      <c r="J59" s="704"/>
      <c r="K59" s="704"/>
      <c r="L59" s="704"/>
      <c r="M59" s="705"/>
      <c r="N59" s="711"/>
      <c r="O59" s="131"/>
      <c r="P59" s="823"/>
    </row>
    <row r="60" spans="2:16" ht="18">
      <c r="B60" s="703" t="s">
        <v>145</v>
      </c>
      <c r="C60" s="704"/>
      <c r="D60" s="704"/>
      <c r="E60" s="704"/>
      <c r="F60" s="704"/>
      <c r="G60" s="704"/>
      <c r="H60" s="704"/>
      <c r="I60" s="704"/>
      <c r="J60" s="704"/>
      <c r="K60" s="704"/>
      <c r="L60" s="704"/>
      <c r="M60" s="705"/>
      <c r="N60" s="711"/>
      <c r="O60" s="131"/>
      <c r="P60" s="823"/>
    </row>
    <row r="61" spans="2:16" ht="18">
      <c r="B61" s="697" t="s">
        <v>146</v>
      </c>
      <c r="C61" s="698"/>
      <c r="D61" s="698"/>
      <c r="E61" s="698"/>
      <c r="F61" s="698"/>
      <c r="G61" s="698"/>
      <c r="H61" s="698"/>
      <c r="I61" s="698"/>
      <c r="J61" s="698"/>
      <c r="K61" s="698"/>
      <c r="L61" s="698"/>
      <c r="M61" s="699"/>
      <c r="N61" s="131"/>
      <c r="O61" s="131"/>
      <c r="P61" s="823"/>
    </row>
    <row r="62" spans="2:16" ht="18">
      <c r="B62" s="700" t="s">
        <v>147</v>
      </c>
      <c r="C62" s="701"/>
      <c r="D62" s="701"/>
      <c r="E62" s="701"/>
      <c r="F62" s="701"/>
      <c r="G62" s="701"/>
      <c r="H62" s="701"/>
      <c r="I62" s="701"/>
      <c r="J62" s="701"/>
      <c r="K62" s="701"/>
      <c r="L62" s="701"/>
      <c r="M62" s="702"/>
      <c r="N62" s="131"/>
      <c r="O62" s="131"/>
      <c r="P62" s="823"/>
    </row>
    <row r="63" spans="2:16" ht="18">
      <c r="B63" s="703" t="s">
        <v>204</v>
      </c>
      <c r="C63" s="704"/>
      <c r="D63" s="704"/>
      <c r="E63" s="704"/>
      <c r="F63" s="704"/>
      <c r="G63" s="704"/>
      <c r="H63" s="704"/>
      <c r="I63" s="704"/>
      <c r="J63" s="704"/>
      <c r="K63" s="704"/>
      <c r="L63" s="704"/>
      <c r="M63" s="705"/>
      <c r="N63" s="131"/>
      <c r="O63" s="131"/>
      <c r="P63" s="824"/>
    </row>
    <row r="64" spans="2:16" ht="18">
      <c r="B64" s="144"/>
      <c r="M64" s="131"/>
      <c r="N64" s="131"/>
      <c r="O64" s="131"/>
      <c r="P64" s="499"/>
    </row>
    <row r="65" spans="1:16" ht="18.600000000000001" thickBot="1">
      <c r="B65" s="144"/>
      <c r="M65" s="131"/>
      <c r="N65" s="131"/>
      <c r="O65" s="131"/>
      <c r="P65" s="499"/>
    </row>
    <row r="66" spans="1:16" ht="20.25" customHeight="1">
      <c r="B66" s="706" t="s">
        <v>148</v>
      </c>
      <c r="C66" s="706" t="s">
        <v>149</v>
      </c>
      <c r="D66" s="706" t="s">
        <v>150</v>
      </c>
      <c r="E66" s="706" t="s">
        <v>151</v>
      </c>
      <c r="F66" s="145" t="s">
        <v>152</v>
      </c>
      <c r="G66" s="165" t="s">
        <v>212</v>
      </c>
      <c r="H66" s="708" t="s">
        <v>211</v>
      </c>
      <c r="I66" s="708" t="s">
        <v>154</v>
      </c>
      <c r="J66" s="708" t="s">
        <v>155</v>
      </c>
      <c r="K66" s="708" t="s">
        <v>187</v>
      </c>
      <c r="L66" s="706" t="s">
        <v>156</v>
      </c>
      <c r="M66" s="706" t="s">
        <v>207</v>
      </c>
      <c r="N66" s="131"/>
      <c r="O66" s="131"/>
      <c r="P66" s="499"/>
    </row>
    <row r="67" spans="1:16" ht="18.600000000000001" thickBot="1">
      <c r="B67" s="707"/>
      <c r="C67" s="707"/>
      <c r="D67" s="707"/>
      <c r="E67" s="707"/>
      <c r="F67" s="146" t="s">
        <v>153</v>
      </c>
      <c r="G67" s="166"/>
      <c r="H67" s="709"/>
      <c r="I67" s="709"/>
      <c r="J67" s="709"/>
      <c r="K67" s="709"/>
      <c r="L67" s="707"/>
      <c r="M67" s="707"/>
      <c r="N67" s="131"/>
      <c r="O67" s="131"/>
      <c r="P67" s="499"/>
    </row>
    <row r="68" spans="1:16" ht="18.600000000000001" thickBot="1">
      <c r="B68" s="147">
        <v>1</v>
      </c>
      <c r="C68" s="148" t="s">
        <v>157</v>
      </c>
      <c r="D68" s="149"/>
      <c r="E68" s="149"/>
      <c r="F68" s="149"/>
      <c r="G68" s="167"/>
      <c r="H68" s="149"/>
      <c r="I68" s="149"/>
      <c r="J68" s="149"/>
      <c r="K68" s="150" t="s">
        <v>157</v>
      </c>
      <c r="L68" s="149"/>
      <c r="M68" s="149"/>
      <c r="N68" s="131"/>
      <c r="O68" s="131"/>
      <c r="P68" s="499"/>
    </row>
    <row r="69" spans="1:16" ht="18.600000000000001" thickBot="1">
      <c r="A69" s="159" t="s">
        <v>29</v>
      </c>
      <c r="B69" s="160">
        <v>2</v>
      </c>
      <c r="C69" s="161" t="s">
        <v>157</v>
      </c>
      <c r="D69" s="162" t="s">
        <v>157</v>
      </c>
      <c r="E69" s="162" t="s">
        <v>157</v>
      </c>
      <c r="F69" s="162" t="s">
        <v>188</v>
      </c>
      <c r="G69" s="167"/>
      <c r="H69" s="149"/>
      <c r="I69" s="149"/>
      <c r="J69" s="162" t="s">
        <v>189</v>
      </c>
      <c r="K69" s="162" t="s">
        <v>157</v>
      </c>
      <c r="L69" s="149"/>
      <c r="M69" s="149"/>
      <c r="N69" s="131" t="s">
        <v>190</v>
      </c>
      <c r="O69" s="131"/>
      <c r="P69" s="499"/>
    </row>
    <row r="70" spans="1:16" ht="18.600000000000001" thickBot="1">
      <c r="A70" s="159" t="s">
        <v>21</v>
      </c>
      <c r="B70" s="160">
        <v>3</v>
      </c>
      <c r="C70" s="161" t="s">
        <v>157</v>
      </c>
      <c r="D70" s="162" t="s">
        <v>157</v>
      </c>
      <c r="E70" s="162" t="s">
        <v>157</v>
      </c>
      <c r="F70" s="162" t="s">
        <v>157</v>
      </c>
      <c r="G70" s="167"/>
      <c r="H70" s="149"/>
      <c r="I70" s="149"/>
      <c r="J70" s="162" t="s">
        <v>157</v>
      </c>
      <c r="K70" s="162" t="s">
        <v>157</v>
      </c>
      <c r="L70" s="162" t="s">
        <v>157</v>
      </c>
      <c r="M70" s="149"/>
      <c r="N70" s="131"/>
      <c r="O70" s="131"/>
      <c r="P70" s="499"/>
    </row>
    <row r="71" spans="1:16" ht="18.600000000000001" thickBot="1">
      <c r="A71" s="159" t="s">
        <v>191</v>
      </c>
      <c r="B71" s="156">
        <v>4</v>
      </c>
      <c r="C71" s="157" t="s">
        <v>157</v>
      </c>
      <c r="D71" s="158" t="s">
        <v>157</v>
      </c>
      <c r="E71" s="158" t="s">
        <v>157</v>
      </c>
      <c r="F71" s="158" t="s">
        <v>157</v>
      </c>
      <c r="G71" s="158" t="s">
        <v>157</v>
      </c>
      <c r="H71" s="158" t="s">
        <v>157</v>
      </c>
      <c r="I71" s="149" t="s">
        <v>209</v>
      </c>
      <c r="J71" s="158" t="s">
        <v>157</v>
      </c>
      <c r="K71" s="158" t="s">
        <v>157</v>
      </c>
      <c r="L71" s="158" t="s">
        <v>157</v>
      </c>
      <c r="M71" s="158" t="s">
        <v>157</v>
      </c>
      <c r="N71" t="s">
        <v>208</v>
      </c>
      <c r="O71" s="131"/>
      <c r="P71" s="499"/>
    </row>
    <row r="72" spans="1:16" ht="18.600000000000001" thickBot="1">
      <c r="A72" s="159"/>
      <c r="B72" s="160">
        <v>5</v>
      </c>
      <c r="C72" s="161" t="s">
        <v>157</v>
      </c>
      <c r="D72" s="162" t="s">
        <v>157</v>
      </c>
      <c r="E72" s="162" t="s">
        <v>157</v>
      </c>
      <c r="F72" s="162" t="s">
        <v>157</v>
      </c>
      <c r="G72" s="162" t="s">
        <v>157</v>
      </c>
      <c r="H72" s="162" t="s">
        <v>157</v>
      </c>
      <c r="I72" s="162" t="s">
        <v>157</v>
      </c>
      <c r="J72" s="162" t="s">
        <v>157</v>
      </c>
      <c r="K72" s="162" t="s">
        <v>157</v>
      </c>
      <c r="L72" s="162" t="s">
        <v>157</v>
      </c>
      <c r="M72" s="162" t="s">
        <v>157</v>
      </c>
      <c r="N72" s="131"/>
      <c r="O72" s="131"/>
      <c r="P72" s="500"/>
    </row>
    <row r="73" spans="1:16" ht="18.600000000000001" thickBot="1">
      <c r="B73" s="147">
        <v>6</v>
      </c>
      <c r="C73" s="148" t="s">
        <v>157</v>
      </c>
      <c r="D73" s="150" t="s">
        <v>157</v>
      </c>
      <c r="E73" s="150" t="s">
        <v>157</v>
      </c>
      <c r="F73" s="150" t="s">
        <v>157</v>
      </c>
      <c r="G73" s="150" t="s">
        <v>157</v>
      </c>
      <c r="H73" s="150" t="s">
        <v>157</v>
      </c>
      <c r="I73" s="150" t="s">
        <v>157</v>
      </c>
      <c r="J73" s="150" t="s">
        <v>157</v>
      </c>
      <c r="K73" s="150" t="s">
        <v>157</v>
      </c>
      <c r="L73" s="150" t="s">
        <v>157</v>
      </c>
      <c r="M73" s="150" t="s">
        <v>157</v>
      </c>
      <c r="N73" s="131"/>
      <c r="O73" s="131"/>
      <c r="P73" s="500"/>
    </row>
    <row r="74" spans="1:16" ht="18.600000000000001" thickBot="1">
      <c r="B74" s="147">
        <v>7</v>
      </c>
      <c r="C74" s="148" t="s">
        <v>157</v>
      </c>
      <c r="D74" s="150" t="s">
        <v>157</v>
      </c>
      <c r="E74" s="150" t="s">
        <v>157</v>
      </c>
      <c r="F74" s="150" t="s">
        <v>157</v>
      </c>
      <c r="G74" s="150" t="s">
        <v>157</v>
      </c>
      <c r="H74" s="150" t="s">
        <v>157</v>
      </c>
      <c r="I74" s="150" t="s">
        <v>157</v>
      </c>
      <c r="J74" s="150" t="s">
        <v>157</v>
      </c>
      <c r="K74" s="150" t="s">
        <v>157</v>
      </c>
      <c r="L74" s="150" t="s">
        <v>157</v>
      </c>
      <c r="M74" s="150" t="s">
        <v>157</v>
      </c>
      <c r="N74" s="131"/>
      <c r="O74" s="131"/>
      <c r="P74" s="500"/>
    </row>
    <row r="75" spans="1:16" ht="15.6">
      <c r="N75" s="131"/>
      <c r="O75" s="131"/>
      <c r="P75" s="500"/>
    </row>
    <row r="76" spans="1:16" ht="15.6">
      <c r="I76" t="s">
        <v>210</v>
      </c>
      <c r="N76" s="131"/>
      <c r="O76" s="131"/>
      <c r="P76" s="500"/>
    </row>
    <row r="77" spans="1:16" ht="15.6">
      <c r="N77" s="131"/>
      <c r="O77" s="131"/>
      <c r="P77" s="500"/>
    </row>
    <row r="78" spans="1:16" ht="15.6">
      <c r="P78" s="500"/>
    </row>
    <row r="79" spans="1:16" ht="15.6">
      <c r="P79" s="500"/>
    </row>
    <row r="80" spans="1:16" ht="15.6">
      <c r="P80" s="500"/>
    </row>
    <row r="81" spans="16:16" ht="15.6">
      <c r="P81" s="500"/>
    </row>
    <row r="82" spans="16:16" ht="15.6">
      <c r="P82" s="500"/>
    </row>
    <row r="83" spans="16:16" ht="15.6">
      <c r="P83" s="500"/>
    </row>
    <row r="84" spans="16:16" ht="15.6">
      <c r="P84" s="500"/>
    </row>
    <row r="85" spans="16:16" ht="15.6">
      <c r="P85" s="500"/>
    </row>
    <row r="86" spans="16:16" ht="15.6">
      <c r="P86" s="500"/>
    </row>
    <row r="87" spans="16:16" ht="15.6">
      <c r="P87" s="500"/>
    </row>
    <row r="88" spans="16:16" ht="15.6">
      <c r="P88" s="500"/>
    </row>
    <row r="89" spans="16:16" ht="15.6">
      <c r="P89" s="500"/>
    </row>
    <row r="90" spans="16:16" ht="15.6">
      <c r="P90" s="500"/>
    </row>
    <row r="91" spans="16:16" ht="15.6">
      <c r="P91" s="500"/>
    </row>
    <row r="92" spans="16:16" ht="15.6">
      <c r="P92" s="500"/>
    </row>
    <row r="93" spans="16:16" ht="15.6">
      <c r="P93" s="500"/>
    </row>
    <row r="94" spans="16:16" ht="15.6">
      <c r="P94" s="500"/>
    </row>
    <row r="95" spans="16:16" ht="15.6">
      <c r="P95" s="500"/>
    </row>
    <row r="96" spans="16:16" ht="15.6">
      <c r="P96" s="500"/>
    </row>
    <row r="97" spans="16:16" ht="15.6">
      <c r="P97" s="500"/>
    </row>
    <row r="98" spans="16:16" ht="15.6">
      <c r="P98" s="500"/>
    </row>
    <row r="99" spans="16:16" ht="15.6">
      <c r="P99" s="500"/>
    </row>
  </sheetData>
  <mergeCells count="40">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B3:N3"/>
    <mergeCell ref="C8:L8"/>
    <mergeCell ref="C9:L9"/>
    <mergeCell ref="D12:E28"/>
    <mergeCell ref="M13:N13"/>
    <mergeCell ref="B5:N5"/>
    <mergeCell ref="B7:N7"/>
    <mergeCell ref="B6:N6"/>
    <mergeCell ref="M29:N30"/>
    <mergeCell ref="M25:N25"/>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C20" sqref="C20:C22"/>
    </sheetView>
  </sheetViews>
  <sheetFormatPr defaultColWidth="9" defaultRowHeight="19.2"/>
  <cols>
    <col min="1" max="1" width="193.44140625" style="437" customWidth="1"/>
    <col min="2" max="2" width="11.21875" style="435" customWidth="1"/>
    <col min="3" max="3" width="27.44140625" style="435" customWidth="1"/>
    <col min="4" max="4" width="17.88671875" style="436" customWidth="1"/>
    <col min="5" max="16384" width="9" style="1"/>
  </cols>
  <sheetData>
    <row r="1" spans="1:4" s="43" customFormat="1" ht="44.25" customHeight="1" thickBot="1">
      <c r="A1" s="265" t="s">
        <v>293</v>
      </c>
      <c r="B1" s="266" t="s">
        <v>0</v>
      </c>
      <c r="C1" s="267" t="s">
        <v>1</v>
      </c>
      <c r="D1" s="434" t="s">
        <v>2</v>
      </c>
    </row>
    <row r="2" spans="1:4" s="43" customFormat="1" ht="44.25" customHeight="1" thickTop="1">
      <c r="A2" s="253" t="s">
        <v>363</v>
      </c>
      <c r="B2" s="505"/>
      <c r="C2" s="718" t="s">
        <v>364</v>
      </c>
      <c r="D2" s="506"/>
    </row>
    <row r="3" spans="1:4" s="43" customFormat="1" ht="291.60000000000002" customHeight="1">
      <c r="A3" s="518" t="s">
        <v>367</v>
      </c>
      <c r="B3" s="556" t="s">
        <v>366</v>
      </c>
      <c r="C3" s="719"/>
      <c r="D3" s="508">
        <v>44876</v>
      </c>
    </row>
    <row r="4" spans="1:4" s="43" customFormat="1" ht="36.6" customHeight="1" thickBot="1">
      <c r="A4" s="254" t="s">
        <v>365</v>
      </c>
      <c r="B4" s="502"/>
      <c r="C4" s="720"/>
      <c r="D4" s="510"/>
    </row>
    <row r="5" spans="1:4" s="43" customFormat="1" ht="37.950000000000003" customHeight="1" thickTop="1">
      <c r="A5" s="504" t="s">
        <v>368</v>
      </c>
      <c r="B5" s="505"/>
      <c r="C5" s="718" t="s">
        <v>369</v>
      </c>
      <c r="D5" s="526"/>
    </row>
    <row r="6" spans="1:4" s="43" customFormat="1" ht="115.2" customHeight="1">
      <c r="A6" s="507" t="s">
        <v>370</v>
      </c>
      <c r="B6" s="540" t="s">
        <v>372</v>
      </c>
      <c r="C6" s="719"/>
      <c r="D6" s="508">
        <v>44874</v>
      </c>
    </row>
    <row r="7" spans="1:4" s="43" customFormat="1" ht="37.200000000000003" customHeight="1" thickBot="1">
      <c r="A7" s="509" t="s">
        <v>371</v>
      </c>
      <c r="B7" s="502"/>
      <c r="C7" s="720"/>
      <c r="D7" s="510"/>
    </row>
    <row r="8" spans="1:4" s="43" customFormat="1" ht="44.25" customHeight="1" thickTop="1">
      <c r="A8" s="253" t="s">
        <v>373</v>
      </c>
      <c r="B8" s="729" t="s">
        <v>374</v>
      </c>
      <c r="C8" s="724" t="s">
        <v>375</v>
      </c>
      <c r="D8" s="721">
        <v>44874</v>
      </c>
    </row>
    <row r="9" spans="1:4" s="43" customFormat="1" ht="172.8" customHeight="1">
      <c r="A9" s="480" t="s">
        <v>376</v>
      </c>
      <c r="B9" s="730"/>
      <c r="C9" s="725"/>
      <c r="D9" s="722"/>
    </row>
    <row r="10" spans="1:4" s="43" customFormat="1" ht="36.6" customHeight="1" thickBot="1">
      <c r="A10" s="254" t="s">
        <v>377</v>
      </c>
      <c r="B10" s="731"/>
      <c r="C10" s="726"/>
      <c r="D10" s="723"/>
    </row>
    <row r="11" spans="1:4" s="43" customFormat="1" ht="44.25" customHeight="1">
      <c r="A11" s="253" t="s">
        <v>378</v>
      </c>
      <c r="B11" s="729" t="s">
        <v>380</v>
      </c>
      <c r="C11" s="724" t="s">
        <v>381</v>
      </c>
      <c r="D11" s="721">
        <v>44873</v>
      </c>
    </row>
    <row r="12" spans="1:4" s="43" customFormat="1" ht="376.2" customHeight="1" thickBot="1">
      <c r="A12" s="541" t="s">
        <v>379</v>
      </c>
      <c r="B12" s="730"/>
      <c r="C12" s="725"/>
      <c r="D12" s="722"/>
    </row>
    <row r="13" spans="1:4" s="43" customFormat="1" ht="36.6" customHeight="1" thickBot="1">
      <c r="A13" s="542" t="s">
        <v>382</v>
      </c>
      <c r="B13" s="731"/>
      <c r="C13" s="726"/>
      <c r="D13" s="723"/>
    </row>
    <row r="14" spans="1:4" s="43" customFormat="1" ht="46.2" customHeight="1" thickBot="1">
      <c r="A14" s="253" t="s">
        <v>383</v>
      </c>
      <c r="B14" s="246"/>
      <c r="C14" s="724" t="s">
        <v>385</v>
      </c>
      <c r="D14" s="727">
        <v>44873</v>
      </c>
    </row>
    <row r="15" spans="1:4" s="43" customFormat="1" ht="178.2" customHeight="1" thickBot="1">
      <c r="A15" s="543" t="s">
        <v>384</v>
      </c>
      <c r="B15" s="478" t="s">
        <v>386</v>
      </c>
      <c r="C15" s="725"/>
      <c r="D15" s="728"/>
    </row>
    <row r="16" spans="1:4" s="43" customFormat="1" ht="34.950000000000003" customHeight="1" thickBot="1">
      <c r="A16" s="542" t="s">
        <v>387</v>
      </c>
      <c r="B16" s="248"/>
      <c r="C16" s="726"/>
      <c r="D16" s="728"/>
    </row>
    <row r="17" spans="1:4" s="43" customFormat="1" ht="43.8" customHeight="1" thickTop="1">
      <c r="A17" s="544" t="s">
        <v>392</v>
      </c>
      <c r="B17" s="246"/>
      <c r="C17" s="718" t="s">
        <v>393</v>
      </c>
      <c r="D17" s="721">
        <v>44872</v>
      </c>
    </row>
    <row r="18" spans="1:4" s="43" customFormat="1" ht="142.80000000000001" customHeight="1">
      <c r="A18" s="518" t="s">
        <v>421</v>
      </c>
      <c r="B18" s="247" t="s">
        <v>394</v>
      </c>
      <c r="C18" s="719"/>
      <c r="D18" s="722"/>
    </row>
    <row r="19" spans="1:4" s="43" customFormat="1" ht="34.950000000000003" customHeight="1" thickBot="1">
      <c r="A19" s="254" t="s">
        <v>391</v>
      </c>
      <c r="B19" s="248"/>
      <c r="C19" s="720"/>
      <c r="D19" s="723"/>
    </row>
    <row r="20" spans="1:4" s="43" customFormat="1" ht="44.25" customHeight="1" thickTop="1">
      <c r="A20" s="544" t="s">
        <v>395</v>
      </c>
      <c r="B20" s="246"/>
      <c r="C20" s="718" t="s">
        <v>399</v>
      </c>
      <c r="D20" s="721">
        <v>44868</v>
      </c>
    </row>
    <row r="21" spans="1:4" s="43" customFormat="1" ht="117" customHeight="1">
      <c r="A21" s="518" t="s">
        <v>397</v>
      </c>
      <c r="B21" s="247" t="s">
        <v>398</v>
      </c>
      <c r="C21" s="719"/>
      <c r="D21" s="722"/>
    </row>
    <row r="22" spans="1:4" s="43" customFormat="1" ht="35.4" customHeight="1" thickBot="1">
      <c r="A22" s="254" t="s">
        <v>396</v>
      </c>
      <c r="B22" s="248"/>
      <c r="C22" s="720"/>
      <c r="D22" s="723"/>
    </row>
    <row r="23" spans="1:4" s="43" customFormat="1" ht="44.25" hidden="1" customHeight="1" thickBot="1">
      <c r="A23" s="253"/>
      <c r="B23" s="246"/>
      <c r="C23" s="724"/>
      <c r="D23" s="727"/>
    </row>
    <row r="24" spans="1:4" s="43" customFormat="1" ht="120.6" hidden="1" customHeight="1" thickBot="1">
      <c r="A24" s="528"/>
      <c r="B24" s="545"/>
      <c r="C24" s="725"/>
      <c r="D24" s="728"/>
    </row>
    <row r="25" spans="1:4" s="43" customFormat="1" ht="38.4" hidden="1" customHeight="1" thickBot="1">
      <c r="A25" s="557"/>
      <c r="B25" s="248"/>
      <c r="C25" s="726"/>
      <c r="D25" s="728"/>
    </row>
    <row r="26" spans="1:4" s="43" customFormat="1" ht="44.25" hidden="1" customHeight="1" thickBot="1">
      <c r="A26" s="470"/>
      <c r="B26" s="732"/>
      <c r="C26" s="724"/>
      <c r="D26" s="727"/>
    </row>
    <row r="27" spans="1:4" s="43" customFormat="1" ht="171.6" hidden="1" customHeight="1" thickBot="1">
      <c r="A27" s="481"/>
      <c r="B27" s="733"/>
      <c r="C27" s="725"/>
      <c r="D27" s="728"/>
    </row>
    <row r="28" spans="1:4" s="43" customFormat="1" ht="46.2" hidden="1" customHeight="1" thickBot="1">
      <c r="A28" s="283"/>
      <c r="B28" s="734"/>
      <c r="C28" s="726"/>
      <c r="D28" s="728"/>
    </row>
    <row r="29" spans="1:4" s="43" customFormat="1" ht="52.2" hidden="1" customHeight="1" thickTop="1" thickBot="1">
      <c r="A29" s="253"/>
      <c r="B29" s="246"/>
      <c r="C29" s="724"/>
      <c r="D29" s="727"/>
    </row>
    <row r="30" spans="1:4" s="43" customFormat="1" ht="299.39999999999998" hidden="1" customHeight="1" thickBot="1">
      <c r="A30" s="480"/>
      <c r="B30" s="247"/>
      <c r="C30" s="725"/>
      <c r="D30" s="728"/>
    </row>
    <row r="31" spans="1:4" s="43" customFormat="1" ht="45" hidden="1" customHeight="1" thickBot="1">
      <c r="A31" s="254"/>
      <c r="B31" s="248"/>
      <c r="C31" s="726"/>
      <c r="D31" s="728"/>
    </row>
    <row r="32" spans="1:4" s="43" customFormat="1" ht="48.6" hidden="1" customHeight="1" thickTop="1">
      <c r="A32" s="452"/>
      <c r="B32" s="737"/>
      <c r="C32" s="724"/>
      <c r="D32" s="746"/>
    </row>
    <row r="33" spans="1:4" s="43" customFormat="1" ht="225" hidden="1" customHeight="1">
      <c r="A33" s="549"/>
      <c r="B33" s="730"/>
      <c r="C33" s="725"/>
      <c r="D33" s="747"/>
    </row>
    <row r="34" spans="1:4" s="43" customFormat="1" ht="43.2" hidden="1" customHeight="1" thickBot="1">
      <c r="A34" s="443"/>
      <c r="B34" s="731"/>
      <c r="C34" s="726"/>
      <c r="D34" s="748"/>
    </row>
    <row r="35" spans="1:4" s="43" customFormat="1" ht="63.6" hidden="1" customHeight="1" thickTop="1" thickBot="1">
      <c r="A35" s="527"/>
      <c r="B35" s="732"/>
      <c r="C35" s="732"/>
      <c r="D35" s="727"/>
    </row>
    <row r="36" spans="1:4" s="43" customFormat="1" ht="244.8" hidden="1" customHeight="1" thickBot="1">
      <c r="A36" s="503"/>
      <c r="B36" s="733"/>
      <c r="C36" s="733"/>
      <c r="D36" s="728"/>
    </row>
    <row r="37" spans="1:4" s="43" customFormat="1" ht="43.2" hidden="1" customHeight="1" thickBot="1">
      <c r="A37" s="479"/>
      <c r="B37" s="734"/>
      <c r="C37" s="734"/>
      <c r="D37" s="728"/>
    </row>
    <row r="38" spans="1:4" s="43" customFormat="1" ht="48.6" hidden="1" customHeight="1" thickTop="1" thickBot="1">
      <c r="A38" s="255"/>
      <c r="B38" s="738"/>
      <c r="C38" s="743"/>
      <c r="D38" s="727"/>
    </row>
    <row r="39" spans="1:4" s="43" customFormat="1" ht="97.2" hidden="1" customHeight="1" thickBot="1">
      <c r="A39" s="735"/>
      <c r="B39" s="739"/>
      <c r="C39" s="744"/>
      <c r="D39" s="728"/>
    </row>
    <row r="40" spans="1:4" s="43" customFormat="1" ht="60.6" hidden="1" customHeight="1" thickBot="1">
      <c r="A40" s="736"/>
      <c r="B40" s="739"/>
      <c r="C40" s="744"/>
      <c r="D40" s="741"/>
    </row>
    <row r="41" spans="1:4" s="43" customFormat="1" ht="40.950000000000003" hidden="1" customHeight="1" thickBot="1">
      <c r="A41" s="471"/>
      <c r="B41" s="740"/>
      <c r="C41" s="745"/>
      <c r="D41" s="742"/>
    </row>
  </sheetData>
  <mergeCells count="31">
    <mergeCell ref="D20:D22"/>
    <mergeCell ref="D17:D19"/>
    <mergeCell ref="D23:D25"/>
    <mergeCell ref="A39:A40"/>
    <mergeCell ref="B32:B34"/>
    <mergeCell ref="C32:C34"/>
    <mergeCell ref="B38:B41"/>
    <mergeCell ref="C17:C19"/>
    <mergeCell ref="C23:C25"/>
    <mergeCell ref="C20:C22"/>
    <mergeCell ref="B26:B28"/>
    <mergeCell ref="B35:B37"/>
    <mergeCell ref="D38:D41"/>
    <mergeCell ref="C38:C41"/>
    <mergeCell ref="D32:D34"/>
    <mergeCell ref="C26:C28"/>
    <mergeCell ref="D26:D28"/>
    <mergeCell ref="C35:C37"/>
    <mergeCell ref="D35:D37"/>
    <mergeCell ref="C29:C31"/>
    <mergeCell ref="D29:D31"/>
    <mergeCell ref="C2:C4"/>
    <mergeCell ref="D8:D10"/>
    <mergeCell ref="C14:C16"/>
    <mergeCell ref="D14:D16"/>
    <mergeCell ref="B11:B13"/>
    <mergeCell ref="C11:C13"/>
    <mergeCell ref="D11:D13"/>
    <mergeCell ref="C5:C7"/>
    <mergeCell ref="B8:B10"/>
    <mergeCell ref="C8:C10"/>
  </mergeCells>
  <phoneticPr fontId="16"/>
  <hyperlinks>
    <hyperlink ref="A4" r:id="rId1" xr:uid="{BF8DDD25-F4E1-4B3F-8F71-10DDE5DEF0CC}"/>
    <hyperlink ref="A7" r:id="rId2" xr:uid="{E55F0A58-A8D5-438E-9274-EC1AEEC1FD6E}"/>
    <hyperlink ref="A10" r:id="rId3" xr:uid="{D53AF5FE-D7C9-4F52-B159-496C42CB598C}"/>
    <hyperlink ref="A13" r:id="rId4" xr:uid="{7D4296C4-20B9-49BB-9CC6-E6113DC42BE5}"/>
    <hyperlink ref="A16" r:id="rId5" xr:uid="{16C46872-5057-49B6-BEF6-E7C29E628C30}"/>
    <hyperlink ref="A19" r:id="rId6" xr:uid="{4E074A32-27E4-47A2-BA31-B0B3CEE1B290}"/>
    <hyperlink ref="A22" r:id="rId7" xr:uid="{CAE96330-52B2-47E3-940B-DDAA89DF48F8}"/>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35"/>
  <sheetViews>
    <sheetView defaultGridColor="0" view="pageBreakPreview" colorId="56" zoomScale="83" zoomScaleNormal="66" zoomScaleSheetLayoutView="83" workbookViewId="0">
      <selection activeCell="A3" sqref="A3"/>
    </sheetView>
  </sheetViews>
  <sheetFormatPr defaultColWidth="9" defaultRowHeight="19.2"/>
  <cols>
    <col min="1" max="1" width="213.21875" style="466" customWidth="1"/>
    <col min="2" max="2" width="18" style="197" customWidth="1"/>
    <col min="3" max="3" width="20.109375" style="198" customWidth="1"/>
    <col min="4" max="16384" width="9" style="39"/>
  </cols>
  <sheetData>
    <row r="1" spans="1:3" ht="58.95" customHeight="1" thickBot="1">
      <c r="A1" s="38" t="s">
        <v>294</v>
      </c>
      <c r="B1" s="418" t="s">
        <v>24</v>
      </c>
      <c r="C1" s="419" t="s">
        <v>2</v>
      </c>
    </row>
    <row r="2" spans="1:3" ht="48" customHeight="1">
      <c r="A2" s="422" t="s">
        <v>400</v>
      </c>
      <c r="B2" s="246"/>
      <c r="C2" s="472"/>
    </row>
    <row r="3" spans="1:3" ht="371.4" customHeight="1">
      <c r="A3" s="552" t="s">
        <v>417</v>
      </c>
      <c r="B3" s="478" t="s">
        <v>426</v>
      </c>
      <c r="C3" s="420">
        <v>44876</v>
      </c>
    </row>
    <row r="4" spans="1:3" ht="39.75" customHeight="1" thickBot="1">
      <c r="A4" s="207" t="s">
        <v>414</v>
      </c>
      <c r="B4" s="248"/>
      <c r="C4" s="474"/>
    </row>
    <row r="5" spans="1:3" ht="45.6" customHeight="1">
      <c r="A5" s="422" t="s">
        <v>418</v>
      </c>
      <c r="B5" s="246"/>
      <c r="C5" s="472"/>
    </row>
    <row r="6" spans="1:3" ht="212.4" customHeight="1">
      <c r="A6" s="572" t="s">
        <v>419</v>
      </c>
      <c r="B6" s="247" t="s">
        <v>427</v>
      </c>
      <c r="C6" s="473">
        <v>44876</v>
      </c>
    </row>
    <row r="7" spans="1:3" ht="44.4" customHeight="1" thickBot="1">
      <c r="A7" s="469" t="s">
        <v>413</v>
      </c>
      <c r="B7" s="248"/>
      <c r="C7" s="474"/>
    </row>
    <row r="8" spans="1:3" ht="42" customHeight="1">
      <c r="A8" s="422" t="s">
        <v>428</v>
      </c>
      <c r="B8" s="246"/>
      <c r="C8" s="472"/>
    </row>
    <row r="9" spans="1:3" ht="275.39999999999998" customHeight="1" thickBot="1">
      <c r="A9" s="572" t="s">
        <v>416</v>
      </c>
      <c r="B9" s="421" t="s">
        <v>429</v>
      </c>
      <c r="C9" s="473">
        <v>44873</v>
      </c>
    </row>
    <row r="10" spans="1:3" ht="36" customHeight="1" thickBot="1">
      <c r="A10" s="469" t="s">
        <v>412</v>
      </c>
      <c r="B10" s="421"/>
      <c r="C10" s="474"/>
    </row>
    <row r="11" spans="1:3" ht="52.2" customHeight="1">
      <c r="A11" s="175" t="s">
        <v>401</v>
      </c>
      <c r="B11" s="189"/>
      <c r="C11" s="190"/>
    </row>
    <row r="12" spans="1:3" ht="247.2" customHeight="1">
      <c r="A12" s="520" t="s">
        <v>415</v>
      </c>
      <c r="B12" s="514" t="s">
        <v>430</v>
      </c>
      <c r="C12" s="191">
        <v>44873</v>
      </c>
    </row>
    <row r="13" spans="1:3" ht="36" customHeight="1" thickBot="1">
      <c r="A13" s="469" t="s">
        <v>411</v>
      </c>
      <c r="B13" s="192"/>
      <c r="C13" s="193"/>
    </row>
    <row r="14" spans="1:3" ht="50.4" customHeight="1">
      <c r="A14" s="453" t="s">
        <v>402</v>
      </c>
      <c r="B14" s="194"/>
      <c r="C14" s="191"/>
    </row>
    <row r="15" spans="1:3" ht="122.4" customHeight="1">
      <c r="A15" s="520" t="s">
        <v>420</v>
      </c>
      <c r="B15" s="194" t="s">
        <v>394</v>
      </c>
      <c r="C15" s="191">
        <v>44872</v>
      </c>
    </row>
    <row r="16" spans="1:3" ht="34.200000000000003" customHeight="1" thickBot="1">
      <c r="A16" s="475" t="s">
        <v>391</v>
      </c>
      <c r="B16" s="192"/>
      <c r="C16" s="193"/>
    </row>
    <row r="17" spans="1:3" ht="42" customHeight="1">
      <c r="A17" s="422" t="s">
        <v>403</v>
      </c>
      <c r="B17" s="246"/>
      <c r="C17" s="472"/>
    </row>
    <row r="18" spans="1:3" ht="376.8" customHeight="1" thickBot="1">
      <c r="A18" s="521" t="s">
        <v>422</v>
      </c>
      <c r="B18" s="421" t="s">
        <v>430</v>
      </c>
      <c r="C18" s="191">
        <v>44872</v>
      </c>
    </row>
    <row r="19" spans="1:3" ht="36" customHeight="1" thickBot="1">
      <c r="A19" s="469" t="s">
        <v>409</v>
      </c>
      <c r="B19" s="421"/>
      <c r="C19" s="474"/>
    </row>
    <row r="20" spans="1:3" ht="52.2" customHeight="1">
      <c r="A20" s="175" t="s">
        <v>404</v>
      </c>
      <c r="B20" s="189"/>
      <c r="C20" s="190"/>
    </row>
    <row r="21" spans="1:3" ht="113.4" customHeight="1">
      <c r="A21" s="520" t="s">
        <v>423</v>
      </c>
      <c r="B21" s="514" t="s">
        <v>431</v>
      </c>
      <c r="C21" s="191"/>
    </row>
    <row r="22" spans="1:3" ht="36" customHeight="1" thickBot="1">
      <c r="A22" s="469" t="s">
        <v>410</v>
      </c>
      <c r="B22" s="192"/>
      <c r="C22" s="193"/>
    </row>
    <row r="23" spans="1:3" ht="50.4" customHeight="1">
      <c r="A23" s="453" t="s">
        <v>405</v>
      </c>
      <c r="B23" s="194"/>
      <c r="C23" s="191"/>
    </row>
    <row r="24" spans="1:3" ht="304.8" customHeight="1">
      <c r="A24" s="520" t="s">
        <v>424</v>
      </c>
      <c r="B24" s="194" t="s">
        <v>432</v>
      </c>
      <c r="C24" s="191">
        <v>44872</v>
      </c>
    </row>
    <row r="25" spans="1:3" ht="34.200000000000003" customHeight="1" thickBot="1">
      <c r="A25" s="475" t="s">
        <v>408</v>
      </c>
      <c r="B25" s="192"/>
      <c r="C25" s="193"/>
    </row>
    <row r="26" spans="1:3" ht="43.2" customHeight="1">
      <c r="A26" s="453" t="s">
        <v>406</v>
      </c>
      <c r="B26" s="194"/>
      <c r="C26" s="191"/>
    </row>
    <row r="27" spans="1:3" ht="349.8" customHeight="1">
      <c r="A27" s="520" t="s">
        <v>425</v>
      </c>
      <c r="B27" s="495" t="s">
        <v>432</v>
      </c>
      <c r="C27" s="191">
        <v>44872</v>
      </c>
    </row>
    <row r="28" spans="1:3" ht="39" customHeight="1" thickBot="1">
      <c r="A28" s="475" t="s">
        <v>407</v>
      </c>
      <c r="B28" s="192"/>
      <c r="C28" s="193"/>
    </row>
    <row r="29" spans="1:3" ht="48.6" hidden="1" customHeight="1">
      <c r="A29" s="175"/>
      <c r="B29" s="189"/>
      <c r="C29" s="190"/>
    </row>
    <row r="30" spans="1:3" ht="48.6" hidden="1" customHeight="1">
      <c r="A30" s="482"/>
      <c r="B30" s="483"/>
      <c r="C30" s="191"/>
    </row>
    <row r="31" spans="1:3" ht="48.6" hidden="1" customHeight="1" thickBot="1">
      <c r="A31" s="475"/>
      <c r="B31" s="192"/>
      <c r="C31" s="193"/>
    </row>
    <row r="32" spans="1:3" ht="48.6" customHeight="1" thickBot="1">
      <c r="A32" s="501"/>
      <c r="B32" s="195"/>
      <c r="C32" s="196"/>
    </row>
    <row r="33" spans="1:3" ht="37.799999999999997" customHeight="1">
      <c r="A33" s="749" t="s">
        <v>28</v>
      </c>
      <c r="B33" s="749"/>
      <c r="C33" s="749"/>
    </row>
    <row r="34" spans="1:3" ht="46.2" customHeight="1">
      <c r="A34" s="750" t="s">
        <v>27</v>
      </c>
      <c r="B34" s="751"/>
      <c r="C34" s="751"/>
    </row>
    <row r="35" spans="1:3">
      <c r="A35" s="466" t="s">
        <v>251</v>
      </c>
    </row>
  </sheetData>
  <mergeCells count="2">
    <mergeCell ref="A33:C33"/>
    <mergeCell ref="A34:C34"/>
  </mergeCells>
  <phoneticPr fontId="16"/>
  <hyperlinks>
    <hyperlink ref="A28" r:id="rId1" xr:uid="{BE90700F-A9C4-4AAC-84A8-F025A4ED1037}"/>
    <hyperlink ref="A25" r:id="rId2" xr:uid="{D99F3921-D6ED-42E7-9F6F-BC10CF8F274F}"/>
    <hyperlink ref="A16" r:id="rId3" xr:uid="{3166DC0B-51A6-4827-8310-CF060DE748D4}"/>
    <hyperlink ref="A19" r:id="rId4" xr:uid="{8B615951-FBCC-41BB-B195-8D967E9A7898}"/>
    <hyperlink ref="A22" r:id="rId5" xr:uid="{AC2E81DC-56D8-423D-9408-58468B82D047}"/>
    <hyperlink ref="A13" r:id="rId6" xr:uid="{26F02D1D-0152-43AB-9E4D-735C618C8B98}"/>
    <hyperlink ref="A10" r:id="rId7" xr:uid="{D27ACD47-9227-42C0-A9D0-E1B2C30D9FD7}"/>
    <hyperlink ref="A4" r:id="rId8" xr:uid="{FD56B68A-91AC-4B6A-8618-CF4230A534EA}"/>
  </hyperlinks>
  <pageMargins left="0.74803149606299213" right="0.74803149606299213" top="0.98425196850393704" bottom="0.98425196850393704" header="0.51181102362204722" footer="0.51181102362204722"/>
  <pageSetup paperSize="9" scale="16" fitToHeight="3" orientation="portrait" r:id="rId9"/>
  <headerFooter alignWithMargins="0"/>
  <rowBreaks count="1" manualBreakCount="1">
    <brk id="32"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7" sqref="D17"/>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355</v>
      </c>
      <c r="D2" s="754"/>
      <c r="E2" s="676"/>
    </row>
    <row r="3" spans="2:7" ht="16.5" customHeight="1" thickBot="1">
      <c r="B3" s="109" t="s">
        <v>114</v>
      </c>
      <c r="C3" s="284" t="s">
        <v>115</v>
      </c>
      <c r="D3" s="207" t="s">
        <v>218</v>
      </c>
    </row>
    <row r="4" spans="2:7" ht="17.25" customHeight="1" thickBot="1">
      <c r="B4" s="110" t="s">
        <v>116</v>
      </c>
      <c r="C4" s="143" t="s">
        <v>356</v>
      </c>
      <c r="D4" s="111"/>
    </row>
    <row r="5" spans="2:7" ht="17.25" customHeight="1">
      <c r="B5" s="755" t="s">
        <v>174</v>
      </c>
      <c r="C5" s="758" t="s">
        <v>215</v>
      </c>
      <c r="D5" s="759"/>
    </row>
    <row r="6" spans="2:7" ht="19.2" customHeight="1">
      <c r="B6" s="756"/>
      <c r="C6" s="760" t="s">
        <v>216</v>
      </c>
      <c r="D6" s="761"/>
      <c r="G6" s="233"/>
    </row>
    <row r="7" spans="2:7" ht="19.95" customHeight="1">
      <c r="B7" s="756"/>
      <c r="C7" s="285" t="s">
        <v>217</v>
      </c>
      <c r="D7" s="286"/>
      <c r="G7" s="233"/>
    </row>
    <row r="8" spans="2:7" ht="19.8" customHeight="1" thickBot="1">
      <c r="B8" s="757"/>
      <c r="C8" s="235" t="s">
        <v>219</v>
      </c>
      <c r="D8" s="234"/>
      <c r="G8" s="233"/>
    </row>
    <row r="9" spans="2:7" ht="34.200000000000003" customHeight="1" thickBot="1">
      <c r="B9" s="112" t="s">
        <v>117</v>
      </c>
      <c r="C9" s="762" t="s">
        <v>263</v>
      </c>
      <c r="D9" s="763"/>
    </row>
    <row r="10" spans="2:7" ht="69" customHeight="1" thickBot="1">
      <c r="B10" s="113" t="s">
        <v>118</v>
      </c>
      <c r="C10" s="764" t="s">
        <v>358</v>
      </c>
      <c r="D10" s="765"/>
    </row>
    <row r="11" spans="2:7" ht="76.8" customHeight="1" thickBot="1">
      <c r="B11" s="114"/>
      <c r="C11" s="115" t="s">
        <v>357</v>
      </c>
      <c r="D11" s="245" t="s">
        <v>359</v>
      </c>
      <c r="F11" s="1" t="s">
        <v>21</v>
      </c>
    </row>
    <row r="12" spans="2:7" ht="42.6" hidden="1" customHeight="1" thickBot="1">
      <c r="B12" s="112" t="s">
        <v>255</v>
      </c>
      <c r="C12" s="117" t="s">
        <v>265</v>
      </c>
      <c r="D12" s="116"/>
    </row>
    <row r="13" spans="2:7" ht="100.8" customHeight="1" thickBot="1">
      <c r="B13" s="118" t="s">
        <v>119</v>
      </c>
      <c r="C13" s="119" t="s">
        <v>360</v>
      </c>
      <c r="D13" s="202" t="s">
        <v>361</v>
      </c>
      <c r="F13" t="s">
        <v>29</v>
      </c>
    </row>
    <row r="14" spans="2:7" ht="79.2" customHeight="1" thickBot="1">
      <c r="B14" s="120" t="s">
        <v>120</v>
      </c>
      <c r="C14" s="752" t="s">
        <v>362</v>
      </c>
      <c r="D14" s="753"/>
    </row>
    <row r="15" spans="2:7" ht="17.25" customHeight="1"/>
    <row r="16" spans="2:7" ht="17.25" customHeight="1">
      <c r="C16" s="553"/>
      <c r="D16" s="1">
        <v>0</v>
      </c>
    </row>
    <row r="17" spans="2:5">
      <c r="C17" s="1" t="s">
        <v>29</v>
      </c>
    </row>
    <row r="18" spans="2:5">
      <c r="E18" s="1" t="s">
        <v>21</v>
      </c>
    </row>
    <row r="21" spans="2:5">
      <c r="B21" s="108" t="s">
        <v>21</v>
      </c>
    </row>
    <row r="29" spans="2:5">
      <c r="D29" s="1" t="s">
        <v>256</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E22" sqref="E22"/>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68" t="s">
        <v>3</v>
      </c>
      <c r="B1" s="769"/>
      <c r="C1" s="769"/>
      <c r="D1" s="769"/>
      <c r="E1" s="769"/>
      <c r="F1" s="769"/>
      <c r="G1" s="769"/>
      <c r="H1" s="769"/>
      <c r="I1" s="769"/>
      <c r="J1" s="769"/>
      <c r="K1" s="769"/>
      <c r="L1" s="769"/>
      <c r="M1" s="769"/>
      <c r="N1" s="770"/>
      <c r="P1" s="771" t="s">
        <v>4</v>
      </c>
      <c r="Q1" s="772"/>
      <c r="R1" s="772"/>
      <c r="S1" s="772"/>
      <c r="T1" s="772"/>
      <c r="U1" s="772"/>
      <c r="V1" s="772"/>
      <c r="W1" s="772"/>
      <c r="X1" s="772"/>
      <c r="Y1" s="772"/>
      <c r="Z1" s="772"/>
      <c r="AA1" s="772"/>
      <c r="AB1" s="772"/>
      <c r="AC1" s="773"/>
    </row>
    <row r="2" spans="1:29" ht="18" customHeight="1" thickBot="1">
      <c r="A2" s="774" t="s">
        <v>5</v>
      </c>
      <c r="B2" s="775"/>
      <c r="C2" s="775"/>
      <c r="D2" s="775"/>
      <c r="E2" s="775"/>
      <c r="F2" s="775"/>
      <c r="G2" s="775"/>
      <c r="H2" s="775"/>
      <c r="I2" s="775"/>
      <c r="J2" s="775"/>
      <c r="K2" s="775"/>
      <c r="L2" s="775"/>
      <c r="M2" s="775"/>
      <c r="N2" s="776"/>
      <c r="P2" s="777" t="s">
        <v>6</v>
      </c>
      <c r="Q2" s="775"/>
      <c r="R2" s="775"/>
      <c r="S2" s="775"/>
      <c r="T2" s="775"/>
      <c r="U2" s="775"/>
      <c r="V2" s="775"/>
      <c r="W2" s="775"/>
      <c r="X2" s="775"/>
      <c r="Y2" s="775"/>
      <c r="Z2" s="775"/>
      <c r="AA2" s="775"/>
      <c r="AB2" s="775"/>
      <c r="AC2" s="778"/>
    </row>
    <row r="3" spans="1:29" ht="13.8" thickBot="1">
      <c r="A3" s="6"/>
      <c r="B3" s="214" t="s">
        <v>234</v>
      </c>
      <c r="C3" s="214" t="s">
        <v>7</v>
      </c>
      <c r="D3" s="214" t="s">
        <v>8</v>
      </c>
      <c r="E3" s="214" t="s">
        <v>9</v>
      </c>
      <c r="F3" s="214" t="s">
        <v>10</v>
      </c>
      <c r="G3" s="214" t="s">
        <v>11</v>
      </c>
      <c r="H3" s="214" t="s">
        <v>12</v>
      </c>
      <c r="I3" s="214" t="s">
        <v>13</v>
      </c>
      <c r="J3" s="214" t="s">
        <v>14</v>
      </c>
      <c r="K3" s="214" t="s">
        <v>15</v>
      </c>
      <c r="L3" s="204" t="s">
        <v>16</v>
      </c>
      <c r="M3" s="214" t="s">
        <v>17</v>
      </c>
      <c r="N3" s="7" t="s">
        <v>18</v>
      </c>
      <c r="P3" s="8"/>
      <c r="Q3" s="214" t="s">
        <v>234</v>
      </c>
      <c r="R3" s="214" t="s">
        <v>7</v>
      </c>
      <c r="S3" s="214" t="s">
        <v>8</v>
      </c>
      <c r="T3" s="214" t="s">
        <v>9</v>
      </c>
      <c r="U3" s="214" t="s">
        <v>10</v>
      </c>
      <c r="V3" s="214" t="s">
        <v>11</v>
      </c>
      <c r="W3" s="214" t="s">
        <v>12</v>
      </c>
      <c r="X3" s="214" t="s">
        <v>13</v>
      </c>
      <c r="Y3" s="214" t="s">
        <v>14</v>
      </c>
      <c r="Z3" s="214" t="s">
        <v>15</v>
      </c>
      <c r="AA3" s="204" t="s">
        <v>16</v>
      </c>
      <c r="AB3" s="214" t="s">
        <v>17</v>
      </c>
      <c r="AC3" s="9" t="s">
        <v>19</v>
      </c>
    </row>
    <row r="4" spans="1:29" ht="19.8" thickBot="1">
      <c r="A4" s="371" t="s">
        <v>232</v>
      </c>
      <c r="B4" s="334">
        <f>AVERAGE(B8:B17)</f>
        <v>65.400000000000006</v>
      </c>
      <c r="C4" s="334">
        <f t="shared" ref="C4:M4" si="0">AVERAGE(C7:C17)</f>
        <v>55.545454545454547</v>
      </c>
      <c r="D4" s="334">
        <f t="shared" si="0"/>
        <v>64.454545454545453</v>
      </c>
      <c r="E4" s="334">
        <f t="shared" si="0"/>
        <v>102.45454545454545</v>
      </c>
      <c r="F4" s="334">
        <f t="shared" si="0"/>
        <v>184.81818181818181</v>
      </c>
      <c r="G4" s="334">
        <f t="shared" si="0"/>
        <v>405.27272727272725</v>
      </c>
      <c r="H4" s="334">
        <f t="shared" si="0"/>
        <v>614.90909090909088</v>
      </c>
      <c r="I4" s="334">
        <f t="shared" si="0"/>
        <v>872.90909090909088</v>
      </c>
      <c r="J4" s="334">
        <f t="shared" si="0"/>
        <v>564.72727272727275</v>
      </c>
      <c r="K4" s="334">
        <f t="shared" ref="K4:L4" si="1">AVERAGE(K7:K17)</f>
        <v>362.63636363636363</v>
      </c>
      <c r="L4" s="334">
        <f t="shared" si="1"/>
        <v>195</v>
      </c>
      <c r="M4" s="334">
        <f t="shared" si="0"/>
        <v>131.5</v>
      </c>
      <c r="N4" s="334">
        <f>SUM(B4:M4)</f>
        <v>3619.6272727272731</v>
      </c>
      <c r="O4" s="11"/>
      <c r="P4" s="10" t="str">
        <f>+A4</f>
        <v>12-21年月平均</v>
      </c>
      <c r="Q4" s="334">
        <f t="shared" ref="Q4:AB4" si="2">AVERAGE(Q8:Q17)</f>
        <v>9.6999999999999993</v>
      </c>
      <c r="R4" s="334">
        <f t="shared" si="2"/>
        <v>9.9</v>
      </c>
      <c r="S4" s="334">
        <f t="shared" si="2"/>
        <v>15</v>
      </c>
      <c r="T4" s="334">
        <f t="shared" si="2"/>
        <v>7.5</v>
      </c>
      <c r="U4" s="334">
        <f t="shared" si="2"/>
        <v>10.7</v>
      </c>
      <c r="V4" s="334">
        <f t="shared" si="2"/>
        <v>9.9</v>
      </c>
      <c r="W4" s="334">
        <f t="shared" si="2"/>
        <v>8.9</v>
      </c>
      <c r="X4" s="334">
        <f t="shared" ref="X4:Y4" si="3">AVERAGE(X7:X17)</f>
        <v>11.545454545454545</v>
      </c>
      <c r="Y4" s="334">
        <f t="shared" si="3"/>
        <v>9.9090909090909083</v>
      </c>
      <c r="Z4" s="334">
        <f t="shared" ref="Z4:AA4" si="4">AVERAGE(Z7:Z17)</f>
        <v>19.818181818181817</v>
      </c>
      <c r="AA4" s="334">
        <f t="shared" si="4"/>
        <v>11.636363636363637</v>
      </c>
      <c r="AB4" s="334">
        <f t="shared" si="2"/>
        <v>12.9</v>
      </c>
      <c r="AC4" s="334">
        <f>SUM(Q4:AB4)</f>
        <v>137.40909090909091</v>
      </c>
    </row>
    <row r="5" spans="1:29" ht="13.8" thickBot="1">
      <c r="A5" s="375"/>
      <c r="B5" s="375"/>
      <c r="C5" s="125"/>
      <c r="D5" s="125"/>
      <c r="E5" s="125"/>
      <c r="F5" s="125"/>
      <c r="G5" s="125"/>
      <c r="H5" s="125"/>
      <c r="I5" s="125"/>
      <c r="J5" s="125"/>
      <c r="K5" s="125"/>
      <c r="L5" s="12" t="s">
        <v>20</v>
      </c>
      <c r="M5" s="336"/>
      <c r="N5" s="336"/>
      <c r="O5" s="130"/>
      <c r="P5" s="206"/>
      <c r="Q5" s="206"/>
      <c r="R5" s="125"/>
      <c r="S5" s="125"/>
      <c r="T5" s="125"/>
      <c r="U5" s="125"/>
      <c r="V5" s="125"/>
      <c r="W5" s="125"/>
      <c r="X5" s="125"/>
      <c r="Y5" s="125"/>
      <c r="Z5" s="125"/>
      <c r="AA5" s="12" t="s">
        <v>20</v>
      </c>
      <c r="AB5" s="336"/>
      <c r="AC5" s="336"/>
    </row>
    <row r="6" spans="1:29" ht="13.8" thickBot="1">
      <c r="A6" s="203"/>
      <c r="B6" s="203"/>
      <c r="C6" s="415"/>
      <c r="D6" s="415"/>
      <c r="E6" s="415"/>
      <c r="F6" s="415"/>
      <c r="G6" s="415"/>
      <c r="H6" s="415"/>
      <c r="I6" s="415"/>
      <c r="J6" s="415"/>
      <c r="K6" s="415"/>
      <c r="L6" s="272">
        <v>37</v>
      </c>
      <c r="M6" s="335"/>
      <c r="N6" s="336"/>
      <c r="O6" s="11"/>
      <c r="P6" s="206"/>
      <c r="Q6" s="206"/>
      <c r="R6" s="415"/>
      <c r="S6" s="415"/>
      <c r="T6" s="415"/>
      <c r="U6" s="415"/>
      <c r="V6" s="415"/>
      <c r="W6" s="415"/>
      <c r="X6" s="415"/>
      <c r="Y6" s="415"/>
      <c r="Z6" s="415"/>
      <c r="AA6" s="272">
        <v>0</v>
      </c>
      <c r="AB6" s="125"/>
      <c r="AC6" s="336"/>
    </row>
    <row r="7" spans="1:29" ht="18" customHeight="1" thickBot="1">
      <c r="A7" s="376" t="s">
        <v>233</v>
      </c>
      <c r="B7" s="401">
        <v>81</v>
      </c>
      <c r="C7" s="402">
        <v>39</v>
      </c>
      <c r="D7" s="402">
        <v>72</v>
      </c>
      <c r="E7" s="529">
        <v>89</v>
      </c>
      <c r="F7" s="529">
        <v>258</v>
      </c>
      <c r="G7" s="529">
        <v>416</v>
      </c>
      <c r="H7" s="529">
        <v>554</v>
      </c>
      <c r="I7" s="529">
        <v>543</v>
      </c>
      <c r="J7" s="529">
        <v>578</v>
      </c>
      <c r="K7" s="529">
        <v>325</v>
      </c>
      <c r="L7" s="529">
        <v>37</v>
      </c>
      <c r="M7" s="335"/>
      <c r="N7" s="205">
        <f t="shared" ref="N7:N18" si="5">SUM(B7:M7)</f>
        <v>2992</v>
      </c>
      <c r="O7" s="135" t="s">
        <v>21</v>
      </c>
      <c r="P7" s="376" t="s">
        <v>233</v>
      </c>
      <c r="Q7" s="401">
        <v>0</v>
      </c>
      <c r="R7" s="402">
        <v>5</v>
      </c>
      <c r="S7" s="402">
        <v>4</v>
      </c>
      <c r="T7" s="402">
        <v>1</v>
      </c>
      <c r="U7" s="402">
        <v>1</v>
      </c>
      <c r="V7" s="402">
        <v>1</v>
      </c>
      <c r="W7" s="402">
        <v>1</v>
      </c>
      <c r="X7" s="402">
        <v>1</v>
      </c>
      <c r="Y7" s="401">
        <v>0</v>
      </c>
      <c r="Z7" s="401">
        <v>0</v>
      </c>
      <c r="AA7" s="401">
        <v>0</v>
      </c>
      <c r="AB7" s="335"/>
      <c r="AC7" s="205">
        <f t="shared" ref="AC7:AC18" si="6">SUM(Q7:AB7)</f>
        <v>14</v>
      </c>
    </row>
    <row r="8" spans="1:29" ht="18" customHeight="1" thickBot="1">
      <c r="A8" s="376" t="s">
        <v>202</v>
      </c>
      <c r="B8" s="399">
        <v>81</v>
      </c>
      <c r="C8" s="399">
        <v>48</v>
      </c>
      <c r="D8" s="400">
        <v>71</v>
      </c>
      <c r="E8" s="399">
        <v>128</v>
      </c>
      <c r="F8" s="399">
        <v>171</v>
      </c>
      <c r="G8" s="399">
        <v>350</v>
      </c>
      <c r="H8" s="399">
        <v>569</v>
      </c>
      <c r="I8" s="399">
        <v>553</v>
      </c>
      <c r="J8" s="399">
        <v>458</v>
      </c>
      <c r="K8" s="399">
        <v>306</v>
      </c>
      <c r="L8" s="399">
        <v>220</v>
      </c>
      <c r="M8" s="400">
        <v>229</v>
      </c>
      <c r="N8" s="393">
        <f t="shared" si="5"/>
        <v>3184</v>
      </c>
      <c r="O8" s="374"/>
      <c r="P8" s="377" t="s">
        <v>201</v>
      </c>
      <c r="Q8" s="403">
        <v>1</v>
      </c>
      <c r="R8" s="403">
        <v>2</v>
      </c>
      <c r="S8" s="403">
        <v>1</v>
      </c>
      <c r="T8" s="403">
        <v>0</v>
      </c>
      <c r="U8" s="403">
        <v>0</v>
      </c>
      <c r="V8" s="403">
        <v>0</v>
      </c>
      <c r="W8" s="403">
        <v>1</v>
      </c>
      <c r="X8" s="403">
        <v>1</v>
      </c>
      <c r="Y8" s="403">
        <v>0</v>
      </c>
      <c r="Z8" s="403">
        <v>1</v>
      </c>
      <c r="AA8" s="403">
        <v>0</v>
      </c>
      <c r="AB8" s="403">
        <v>0</v>
      </c>
      <c r="AC8" s="404">
        <f t="shared" si="6"/>
        <v>7</v>
      </c>
    </row>
    <row r="9" spans="1:29" ht="18" customHeight="1" thickBot="1">
      <c r="A9" s="377" t="s">
        <v>136</v>
      </c>
      <c r="B9" s="268">
        <v>112</v>
      </c>
      <c r="C9" s="268">
        <v>85</v>
      </c>
      <c r="D9" s="268">
        <v>60</v>
      </c>
      <c r="E9" s="268">
        <v>97</v>
      </c>
      <c r="F9" s="268">
        <v>95</v>
      </c>
      <c r="G9" s="268">
        <v>305</v>
      </c>
      <c r="H9" s="268">
        <v>544</v>
      </c>
      <c r="I9" s="268">
        <v>449</v>
      </c>
      <c r="J9" s="268">
        <v>475</v>
      </c>
      <c r="K9" s="268">
        <v>505</v>
      </c>
      <c r="L9" s="268">
        <v>219</v>
      </c>
      <c r="M9" s="269">
        <v>98</v>
      </c>
      <c r="N9" s="392">
        <f t="shared" si="5"/>
        <v>3044</v>
      </c>
      <c r="O9" s="135"/>
      <c r="P9" s="377" t="s">
        <v>136</v>
      </c>
      <c r="Q9" s="337">
        <v>16</v>
      </c>
      <c r="R9" s="337">
        <v>1</v>
      </c>
      <c r="S9" s="337">
        <v>19</v>
      </c>
      <c r="T9" s="335">
        <v>3</v>
      </c>
      <c r="U9" s="335">
        <v>13</v>
      </c>
      <c r="V9" s="335">
        <v>1</v>
      </c>
      <c r="W9" s="335">
        <v>2</v>
      </c>
      <c r="X9" s="335">
        <v>2</v>
      </c>
      <c r="Y9" s="335">
        <v>0</v>
      </c>
      <c r="Z9" s="335">
        <v>24</v>
      </c>
      <c r="AA9" s="335">
        <v>4</v>
      </c>
      <c r="AB9" s="335">
        <v>1</v>
      </c>
      <c r="AC9" s="391">
        <f t="shared" si="6"/>
        <v>86</v>
      </c>
    </row>
    <row r="10" spans="1:29" ht="18" customHeight="1" thickBot="1">
      <c r="A10" s="378" t="s">
        <v>30</v>
      </c>
      <c r="B10" s="338">
        <v>84</v>
      </c>
      <c r="C10" s="338">
        <v>100</v>
      </c>
      <c r="D10" s="339">
        <v>77</v>
      </c>
      <c r="E10" s="339">
        <v>80</v>
      </c>
      <c r="F10" s="177">
        <v>236</v>
      </c>
      <c r="G10" s="177">
        <v>438</v>
      </c>
      <c r="H10" s="178">
        <v>631</v>
      </c>
      <c r="I10" s="177">
        <v>752</v>
      </c>
      <c r="J10" s="176">
        <v>523</v>
      </c>
      <c r="K10" s="177">
        <v>427</v>
      </c>
      <c r="L10" s="176">
        <v>253</v>
      </c>
      <c r="M10" s="340">
        <v>136</v>
      </c>
      <c r="N10" s="381">
        <f t="shared" si="5"/>
        <v>3737</v>
      </c>
      <c r="O10" s="135"/>
      <c r="P10" s="379" t="s">
        <v>22</v>
      </c>
      <c r="Q10" s="341">
        <v>7</v>
      </c>
      <c r="R10" s="341">
        <v>7</v>
      </c>
      <c r="S10" s="342">
        <v>13</v>
      </c>
      <c r="T10" s="342">
        <v>3</v>
      </c>
      <c r="U10" s="342">
        <v>8</v>
      </c>
      <c r="V10" s="342">
        <v>11</v>
      </c>
      <c r="W10" s="341">
        <v>5</v>
      </c>
      <c r="X10" s="342">
        <v>11</v>
      </c>
      <c r="Y10" s="342">
        <v>9</v>
      </c>
      <c r="Z10" s="342">
        <v>9</v>
      </c>
      <c r="AA10" s="343">
        <v>20</v>
      </c>
      <c r="AB10" s="343">
        <v>35</v>
      </c>
      <c r="AC10" s="389">
        <f t="shared" si="6"/>
        <v>138</v>
      </c>
    </row>
    <row r="11" spans="1:29" ht="18" customHeight="1" thickBot="1">
      <c r="A11" s="378" t="s">
        <v>31</v>
      </c>
      <c r="B11" s="342">
        <v>41</v>
      </c>
      <c r="C11" s="342">
        <v>44</v>
      </c>
      <c r="D11" s="342">
        <v>67</v>
      </c>
      <c r="E11" s="342">
        <v>103</v>
      </c>
      <c r="F11" s="344">
        <v>311</v>
      </c>
      <c r="G11" s="342">
        <v>415</v>
      </c>
      <c r="H11" s="342">
        <v>539</v>
      </c>
      <c r="I11" s="344">
        <v>1165</v>
      </c>
      <c r="J11" s="342">
        <v>534</v>
      </c>
      <c r="K11" s="342">
        <v>297</v>
      </c>
      <c r="L11" s="341">
        <v>205</v>
      </c>
      <c r="M11" s="345">
        <v>92</v>
      </c>
      <c r="N11" s="382">
        <f t="shared" si="5"/>
        <v>3813</v>
      </c>
      <c r="O11" s="135"/>
      <c r="P11" s="378" t="s">
        <v>31</v>
      </c>
      <c r="Q11" s="342">
        <v>9</v>
      </c>
      <c r="R11" s="342">
        <v>22</v>
      </c>
      <c r="S11" s="341">
        <v>18</v>
      </c>
      <c r="T11" s="342">
        <v>9</v>
      </c>
      <c r="U11" s="346">
        <v>21</v>
      </c>
      <c r="V11" s="342">
        <v>14</v>
      </c>
      <c r="W11" s="342">
        <v>6</v>
      </c>
      <c r="X11" s="342">
        <v>13</v>
      </c>
      <c r="Y11" s="342">
        <v>7</v>
      </c>
      <c r="Z11" s="347">
        <v>81</v>
      </c>
      <c r="AA11" s="346">
        <v>31</v>
      </c>
      <c r="AB11" s="347">
        <v>37</v>
      </c>
      <c r="AC11" s="390">
        <f t="shared" si="6"/>
        <v>268</v>
      </c>
    </row>
    <row r="12" spans="1:29" ht="18" customHeight="1" thickBot="1">
      <c r="A12" s="378" t="s">
        <v>32</v>
      </c>
      <c r="B12" s="342">
        <v>57</v>
      </c>
      <c r="C12" s="341">
        <v>35</v>
      </c>
      <c r="D12" s="342">
        <v>95</v>
      </c>
      <c r="E12" s="341">
        <v>112</v>
      </c>
      <c r="F12" s="342">
        <v>131</v>
      </c>
      <c r="G12" s="15">
        <v>340</v>
      </c>
      <c r="H12" s="15">
        <v>483</v>
      </c>
      <c r="I12" s="16">
        <v>1339</v>
      </c>
      <c r="J12" s="15">
        <v>614</v>
      </c>
      <c r="K12" s="15">
        <v>349</v>
      </c>
      <c r="L12" s="15">
        <v>236</v>
      </c>
      <c r="M12" s="348">
        <v>68</v>
      </c>
      <c r="N12" s="381">
        <f t="shared" si="5"/>
        <v>3859</v>
      </c>
      <c r="O12" s="135"/>
      <c r="P12" s="378" t="s">
        <v>32</v>
      </c>
      <c r="Q12" s="342">
        <v>19</v>
      </c>
      <c r="R12" s="342">
        <v>12</v>
      </c>
      <c r="S12" s="342">
        <v>8</v>
      </c>
      <c r="T12" s="341">
        <v>12</v>
      </c>
      <c r="U12" s="342">
        <v>7</v>
      </c>
      <c r="V12" s="342">
        <v>15</v>
      </c>
      <c r="W12" s="15">
        <v>16</v>
      </c>
      <c r="X12" s="348">
        <v>12</v>
      </c>
      <c r="Y12" s="341">
        <v>16</v>
      </c>
      <c r="Z12" s="342">
        <v>6</v>
      </c>
      <c r="AA12" s="341">
        <v>12</v>
      </c>
      <c r="AB12" s="341">
        <v>6</v>
      </c>
      <c r="AC12" s="389">
        <f t="shared" si="6"/>
        <v>141</v>
      </c>
    </row>
    <row r="13" spans="1:29" ht="18" customHeight="1" thickBot="1">
      <c r="A13" s="378" t="s">
        <v>33</v>
      </c>
      <c r="B13" s="349">
        <v>68</v>
      </c>
      <c r="C13" s="342">
        <v>42</v>
      </c>
      <c r="D13" s="342">
        <v>44</v>
      </c>
      <c r="E13" s="341">
        <v>75</v>
      </c>
      <c r="F13" s="341">
        <v>135</v>
      </c>
      <c r="G13" s="341">
        <v>448</v>
      </c>
      <c r="H13" s="342">
        <v>507</v>
      </c>
      <c r="I13" s="342">
        <v>808</v>
      </c>
      <c r="J13" s="346">
        <v>795</v>
      </c>
      <c r="K13" s="341">
        <v>313</v>
      </c>
      <c r="L13" s="341">
        <v>246</v>
      </c>
      <c r="M13" s="341">
        <v>143</v>
      </c>
      <c r="N13" s="381">
        <f t="shared" si="5"/>
        <v>3624</v>
      </c>
      <c r="O13" s="135"/>
      <c r="P13" s="378" t="s">
        <v>33</v>
      </c>
      <c r="Q13" s="351">
        <v>9</v>
      </c>
      <c r="R13" s="342">
        <v>16</v>
      </c>
      <c r="S13" s="342">
        <v>12</v>
      </c>
      <c r="T13" s="341">
        <v>6</v>
      </c>
      <c r="U13" s="352">
        <v>7</v>
      </c>
      <c r="V13" s="352">
        <v>14</v>
      </c>
      <c r="W13" s="342">
        <v>9</v>
      </c>
      <c r="X13" s="342">
        <v>14</v>
      </c>
      <c r="Y13" s="342">
        <v>9</v>
      </c>
      <c r="Z13" s="342">
        <v>9</v>
      </c>
      <c r="AA13" s="352">
        <v>8</v>
      </c>
      <c r="AB13" s="352">
        <v>7</v>
      </c>
      <c r="AC13" s="389">
        <f t="shared" si="6"/>
        <v>120</v>
      </c>
    </row>
    <row r="14" spans="1:29" ht="18" customHeight="1" thickBot="1">
      <c r="A14" s="14" t="s">
        <v>34</v>
      </c>
      <c r="B14" s="353">
        <v>71</v>
      </c>
      <c r="C14" s="353">
        <v>97</v>
      </c>
      <c r="D14" s="353">
        <v>61</v>
      </c>
      <c r="E14" s="354">
        <v>105</v>
      </c>
      <c r="F14" s="354">
        <v>198</v>
      </c>
      <c r="G14" s="354">
        <v>442</v>
      </c>
      <c r="H14" s="355">
        <v>790</v>
      </c>
      <c r="I14" s="17">
        <v>674</v>
      </c>
      <c r="J14" s="17">
        <v>594</v>
      </c>
      <c r="K14" s="354">
        <v>275</v>
      </c>
      <c r="L14" s="354">
        <v>133</v>
      </c>
      <c r="M14" s="354">
        <v>108</v>
      </c>
      <c r="N14" s="381">
        <f t="shared" si="5"/>
        <v>3548</v>
      </c>
      <c r="O14" s="11"/>
      <c r="P14" s="380" t="s">
        <v>34</v>
      </c>
      <c r="Q14" s="353">
        <v>7</v>
      </c>
      <c r="R14" s="353">
        <v>13</v>
      </c>
      <c r="S14" s="353">
        <v>11</v>
      </c>
      <c r="T14" s="354">
        <v>11</v>
      </c>
      <c r="U14" s="354">
        <v>12</v>
      </c>
      <c r="V14" s="354">
        <v>15</v>
      </c>
      <c r="W14" s="354">
        <v>20</v>
      </c>
      <c r="X14" s="354">
        <v>15</v>
      </c>
      <c r="Y14" s="354">
        <v>15</v>
      </c>
      <c r="Z14" s="354">
        <v>20</v>
      </c>
      <c r="AA14" s="354">
        <v>9</v>
      </c>
      <c r="AB14" s="354">
        <v>7</v>
      </c>
      <c r="AC14" s="388">
        <f t="shared" si="6"/>
        <v>155</v>
      </c>
    </row>
    <row r="15" spans="1:29" ht="13.8" hidden="1" thickBot="1">
      <c r="A15" s="19" t="s">
        <v>35</v>
      </c>
      <c r="B15" s="351">
        <v>38</v>
      </c>
      <c r="C15" s="354">
        <v>19</v>
      </c>
      <c r="D15" s="354">
        <v>38</v>
      </c>
      <c r="E15" s="354">
        <v>203</v>
      </c>
      <c r="F15" s="354">
        <v>146</v>
      </c>
      <c r="G15" s="354">
        <v>439</v>
      </c>
      <c r="H15" s="355">
        <v>964</v>
      </c>
      <c r="I15" s="355">
        <v>1154</v>
      </c>
      <c r="J15" s="354">
        <v>423</v>
      </c>
      <c r="K15" s="354">
        <v>388</v>
      </c>
      <c r="L15" s="354">
        <v>176</v>
      </c>
      <c r="M15" s="354">
        <v>143</v>
      </c>
      <c r="N15" s="356">
        <f t="shared" si="5"/>
        <v>4131</v>
      </c>
      <c r="O15" s="11"/>
      <c r="P15" s="18" t="s">
        <v>35</v>
      </c>
      <c r="Q15" s="354">
        <v>7</v>
      </c>
      <c r="R15" s="354">
        <v>7</v>
      </c>
      <c r="S15" s="354">
        <v>8</v>
      </c>
      <c r="T15" s="354">
        <v>12</v>
      </c>
      <c r="U15" s="354">
        <v>9</v>
      </c>
      <c r="V15" s="354">
        <v>6</v>
      </c>
      <c r="W15" s="354">
        <v>11</v>
      </c>
      <c r="X15" s="354">
        <v>8</v>
      </c>
      <c r="Y15" s="354">
        <v>16</v>
      </c>
      <c r="Z15" s="354">
        <v>40</v>
      </c>
      <c r="AA15" s="354">
        <v>17</v>
      </c>
      <c r="AB15" s="354">
        <v>16</v>
      </c>
      <c r="AC15" s="354">
        <f t="shared" si="6"/>
        <v>157</v>
      </c>
    </row>
    <row r="16" spans="1:29" ht="13.8" hidden="1" thickBot="1">
      <c r="A16" s="357" t="s">
        <v>36</v>
      </c>
      <c r="B16" s="17">
        <v>49</v>
      </c>
      <c r="C16" s="17">
        <v>63</v>
      </c>
      <c r="D16" s="17">
        <v>50</v>
      </c>
      <c r="E16" s="17">
        <v>71</v>
      </c>
      <c r="F16" s="17">
        <v>144</v>
      </c>
      <c r="G16" s="17">
        <v>374</v>
      </c>
      <c r="H16" s="132">
        <v>729</v>
      </c>
      <c r="I16" s="132">
        <v>1097</v>
      </c>
      <c r="J16" s="132">
        <v>650</v>
      </c>
      <c r="K16" s="17">
        <v>397</v>
      </c>
      <c r="L16" s="17">
        <v>192</v>
      </c>
      <c r="M16" s="17">
        <v>217</v>
      </c>
      <c r="N16" s="356">
        <f t="shared" si="5"/>
        <v>4033</v>
      </c>
      <c r="O16" s="11"/>
      <c r="P16" s="20" t="s">
        <v>36</v>
      </c>
      <c r="Q16" s="17">
        <v>10</v>
      </c>
      <c r="R16" s="17">
        <v>6</v>
      </c>
      <c r="S16" s="17">
        <v>14</v>
      </c>
      <c r="T16" s="17">
        <v>10</v>
      </c>
      <c r="U16" s="17">
        <v>10</v>
      </c>
      <c r="V16" s="17">
        <v>19</v>
      </c>
      <c r="W16" s="17">
        <v>11</v>
      </c>
      <c r="X16" s="17">
        <v>20</v>
      </c>
      <c r="Y16" s="17">
        <v>15</v>
      </c>
      <c r="Z16" s="17">
        <v>8</v>
      </c>
      <c r="AA16" s="17">
        <v>11</v>
      </c>
      <c r="AB16" s="17">
        <v>8</v>
      </c>
      <c r="AC16" s="354">
        <f t="shared" si="6"/>
        <v>142</v>
      </c>
    </row>
    <row r="17" spans="1:30"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50">
        <f t="shared" si="5"/>
        <v>3735</v>
      </c>
      <c r="O17" s="11"/>
      <c r="P17" s="18" t="s">
        <v>37</v>
      </c>
      <c r="Q17" s="17">
        <v>12</v>
      </c>
      <c r="R17" s="17">
        <v>13</v>
      </c>
      <c r="S17" s="17">
        <v>46</v>
      </c>
      <c r="T17" s="17">
        <v>9</v>
      </c>
      <c r="U17" s="17">
        <v>20</v>
      </c>
      <c r="V17" s="17">
        <v>4</v>
      </c>
      <c r="W17" s="17">
        <v>8</v>
      </c>
      <c r="X17" s="17">
        <v>30</v>
      </c>
      <c r="Y17" s="17">
        <v>22</v>
      </c>
      <c r="Z17" s="17">
        <v>20</v>
      </c>
      <c r="AA17" s="17">
        <v>16</v>
      </c>
      <c r="AB17" s="17">
        <v>12</v>
      </c>
      <c r="AC17" s="358">
        <f t="shared" si="6"/>
        <v>212</v>
      </c>
    </row>
    <row r="18" spans="1:30"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59">
        <f t="shared" si="5"/>
        <v>3908</v>
      </c>
      <c r="O18" s="11" t="s">
        <v>29</v>
      </c>
      <c r="P18" s="20" t="s">
        <v>23</v>
      </c>
      <c r="Q18" s="17">
        <v>6</v>
      </c>
      <c r="R18" s="17">
        <v>25</v>
      </c>
      <c r="S18" s="17">
        <v>29</v>
      </c>
      <c r="T18" s="17">
        <v>4</v>
      </c>
      <c r="U18" s="17">
        <v>17</v>
      </c>
      <c r="V18" s="17">
        <v>19</v>
      </c>
      <c r="W18" s="17">
        <v>14</v>
      </c>
      <c r="X18" s="17">
        <v>37</v>
      </c>
      <c r="Y18" s="21">
        <v>76</v>
      </c>
      <c r="Z18" s="17">
        <v>34</v>
      </c>
      <c r="AA18" s="17">
        <v>17</v>
      </c>
      <c r="AB18" s="17">
        <v>18</v>
      </c>
      <c r="AC18" s="358">
        <f t="shared" si="6"/>
        <v>296</v>
      </c>
    </row>
    <row r="19" spans="1:30">
      <c r="A19" s="22"/>
      <c r="B19" s="360"/>
      <c r="C19" s="360"/>
      <c r="D19" s="360"/>
      <c r="E19" s="360"/>
      <c r="F19" s="360"/>
      <c r="G19" s="360"/>
      <c r="H19" s="360"/>
      <c r="I19" s="360"/>
      <c r="J19" s="360"/>
      <c r="K19" s="360"/>
      <c r="L19" s="360"/>
      <c r="M19" s="360"/>
      <c r="N19" s="23"/>
      <c r="O19" s="11"/>
      <c r="P19" s="24"/>
      <c r="Q19" s="361"/>
      <c r="R19" s="361"/>
      <c r="S19" s="361"/>
      <c r="T19" s="361"/>
      <c r="U19" s="361"/>
      <c r="V19" s="361"/>
      <c r="W19" s="361"/>
      <c r="X19" s="361"/>
      <c r="Y19" s="361"/>
      <c r="Z19" s="361"/>
      <c r="AA19" s="361"/>
      <c r="AB19" s="361"/>
      <c r="AC19" s="360"/>
    </row>
    <row r="20" spans="1:30" ht="13.5" customHeight="1">
      <c r="A20" s="779" t="s">
        <v>299</v>
      </c>
      <c r="B20" s="780"/>
      <c r="C20" s="780"/>
      <c r="D20" s="780"/>
      <c r="E20" s="780"/>
      <c r="F20" s="780"/>
      <c r="G20" s="780"/>
      <c r="H20" s="780"/>
      <c r="I20" s="780"/>
      <c r="J20" s="780"/>
      <c r="K20" s="780"/>
      <c r="L20" s="780"/>
      <c r="M20" s="780"/>
      <c r="N20" s="781"/>
      <c r="O20" s="11"/>
      <c r="P20" s="779" t="str">
        <f>+A20</f>
        <v>※2022年 第44週（10/31～11/6） 現在</v>
      </c>
      <c r="Q20" s="780"/>
      <c r="R20" s="780"/>
      <c r="S20" s="780"/>
      <c r="T20" s="780"/>
      <c r="U20" s="780"/>
      <c r="V20" s="780"/>
      <c r="W20" s="780"/>
      <c r="X20" s="780"/>
      <c r="Y20" s="780"/>
      <c r="Z20" s="780"/>
      <c r="AA20" s="780"/>
      <c r="AB20" s="780"/>
      <c r="AC20" s="781"/>
    </row>
    <row r="21" spans="1:30" ht="13.8" thickBot="1">
      <c r="A21" s="561" t="s">
        <v>287</v>
      </c>
      <c r="B21" s="11"/>
      <c r="C21" s="11"/>
      <c r="D21" s="11"/>
      <c r="E21" s="11"/>
      <c r="F21" s="11"/>
      <c r="G21" s="11" t="s">
        <v>21</v>
      </c>
      <c r="H21" s="11"/>
      <c r="I21" s="11"/>
      <c r="J21" s="11"/>
      <c r="K21" s="11"/>
      <c r="L21" s="11"/>
      <c r="M21" s="11"/>
      <c r="N21" s="26"/>
      <c r="O21" s="11"/>
      <c r="P21" s="562" t="s">
        <v>286</v>
      </c>
      <c r="Q21" s="11"/>
      <c r="R21" s="11"/>
      <c r="S21" s="11"/>
      <c r="T21" s="11"/>
      <c r="U21" s="11"/>
      <c r="V21" s="11"/>
      <c r="W21" s="11"/>
      <c r="X21" s="11"/>
      <c r="Y21" s="11"/>
      <c r="Z21" s="11"/>
      <c r="AA21" s="11"/>
      <c r="AB21" s="11"/>
      <c r="AC21" s="28"/>
    </row>
    <row r="22" spans="1:30" ht="17.25" customHeight="1" thickBot="1">
      <c r="A22" s="25"/>
      <c r="B22" s="362" t="s">
        <v>225</v>
      </c>
      <c r="C22" s="11"/>
      <c r="D22" s="546" t="s">
        <v>300</v>
      </c>
      <c r="E22" s="29"/>
      <c r="F22" s="11"/>
      <c r="G22" s="11" t="s">
        <v>21</v>
      </c>
      <c r="H22" s="11"/>
      <c r="I22" s="11"/>
      <c r="J22" s="11"/>
      <c r="K22" s="11"/>
      <c r="L22" s="11"/>
      <c r="M22" s="11"/>
      <c r="N22" s="26"/>
      <c r="O22" s="135" t="s">
        <v>21</v>
      </c>
      <c r="P22" s="228"/>
      <c r="Q22" s="363" t="s">
        <v>226</v>
      </c>
      <c r="R22" s="766" t="s">
        <v>250</v>
      </c>
      <c r="S22" s="767"/>
      <c r="T22" s="519" t="s">
        <v>264</v>
      </c>
      <c r="U22" s="519"/>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0"/>
    </row>
    <row r="26" spans="1:30">
      <c r="A26" s="25"/>
      <c r="B26" s="11"/>
      <c r="C26" s="11"/>
      <c r="D26" s="11"/>
      <c r="E26" s="11"/>
      <c r="F26" s="11"/>
      <c r="G26" s="11"/>
      <c r="H26" s="11"/>
      <c r="I26" s="11"/>
      <c r="J26" s="11"/>
      <c r="K26" s="11"/>
      <c r="L26" s="11"/>
      <c r="M26" s="11"/>
      <c r="N26" s="26"/>
      <c r="O26" s="11" t="s">
        <v>21</v>
      </c>
      <c r="P26" s="13"/>
      <c r="AC26" s="30"/>
    </row>
    <row r="27" spans="1:30">
      <c r="A27" s="25"/>
      <c r="B27" s="11"/>
      <c r="C27" s="11"/>
      <c r="D27" s="11"/>
      <c r="E27" s="11"/>
      <c r="F27" s="11"/>
      <c r="G27" s="11"/>
      <c r="H27" s="11"/>
      <c r="I27" s="11"/>
      <c r="J27" s="11"/>
      <c r="K27" s="11"/>
      <c r="L27" s="11"/>
      <c r="M27" s="11"/>
      <c r="N27" s="26"/>
      <c r="O27" s="11" t="s">
        <v>21</v>
      </c>
      <c r="P27" s="13"/>
      <c r="AC27" s="30"/>
      <c r="AD27" s="270"/>
    </row>
    <row r="28" spans="1:30">
      <c r="A28" s="25"/>
      <c r="B28" s="11"/>
      <c r="C28" s="11"/>
      <c r="D28" s="11"/>
      <c r="E28" s="11"/>
      <c r="F28" s="11"/>
      <c r="G28" s="11"/>
      <c r="H28" s="11"/>
      <c r="I28" s="11"/>
      <c r="J28" s="11"/>
      <c r="K28" s="11"/>
      <c r="L28" s="11"/>
      <c r="M28" s="11"/>
      <c r="N28" s="26"/>
      <c r="O28" s="11"/>
      <c r="P28" s="13"/>
      <c r="AC28" s="30"/>
    </row>
    <row r="29" spans="1:30">
      <c r="A29" s="25"/>
      <c r="B29" s="11"/>
      <c r="C29" s="11"/>
      <c r="D29" s="11"/>
      <c r="E29" s="11"/>
      <c r="F29" s="11"/>
      <c r="G29" s="11"/>
      <c r="H29" s="11"/>
      <c r="I29" s="11"/>
      <c r="J29" s="11"/>
      <c r="K29" s="11"/>
      <c r="L29" s="11"/>
      <c r="M29" s="11"/>
      <c r="N29" s="26"/>
      <c r="O29" s="11"/>
      <c r="P29" s="13"/>
      <c r="AC29" s="30"/>
    </row>
    <row r="30" spans="1:30"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0">
      <c r="A31" s="37"/>
      <c r="C31" s="11"/>
      <c r="D31" s="11"/>
      <c r="E31" s="11"/>
      <c r="F31" s="11"/>
      <c r="G31" s="11"/>
      <c r="H31" s="11"/>
      <c r="I31" s="11"/>
      <c r="J31" s="11"/>
      <c r="K31" s="11"/>
      <c r="L31" s="11"/>
      <c r="M31" s="11"/>
      <c r="N31" s="11"/>
      <c r="O31" s="11"/>
    </row>
    <row r="32" spans="1:30">
      <c r="O32" s="11"/>
    </row>
    <row r="33" spans="1:29">
      <c r="K33" s="364"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227</v>
      </c>
      <c r="R37" s="169"/>
      <c r="S37" s="169"/>
      <c r="T37" s="169"/>
      <c r="U37" s="169"/>
      <c r="V37" s="169"/>
      <c r="W37" s="169"/>
      <c r="X37" s="169"/>
    </row>
    <row r="38" spans="1:29">
      <c r="Q38" s="169" t="s">
        <v>228</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44　ノロウイルス関連情報 </vt:lpstr>
      <vt:lpstr>44  衛生訓話</vt:lpstr>
      <vt:lpstr>44　新型コロナウイルス情報</vt:lpstr>
      <vt:lpstr>44　食中毒記事等 </vt:lpstr>
      <vt:lpstr>44　海外情報</vt:lpstr>
      <vt:lpstr>43　感染症情報</vt:lpstr>
      <vt:lpstr>44　感染症統計</vt:lpstr>
      <vt:lpstr>44 食品回収</vt:lpstr>
      <vt:lpstr>44　食品表示</vt:lpstr>
      <vt:lpstr>44残留農薬　等 </vt:lpstr>
      <vt:lpstr>'43　感染症情報'!Print_Area</vt:lpstr>
      <vt:lpstr>'44  衛生訓話'!Print_Area</vt:lpstr>
      <vt:lpstr>'44　ノロウイルス関連情報 '!Print_Area</vt:lpstr>
      <vt:lpstr>'44　海外情報'!Print_Area</vt:lpstr>
      <vt:lpstr>'44　感染症統計'!Print_Area</vt:lpstr>
      <vt:lpstr>'44　食中毒記事等 '!Print_Area</vt:lpstr>
      <vt:lpstr>'44 食品回収'!Print_Area</vt:lpstr>
      <vt:lpstr>'44　食品表示'!Print_Area</vt:lpstr>
      <vt:lpstr>'44残留農薬　等 '!Print_Area</vt:lpstr>
      <vt:lpstr>スポンサー公告!Print_Area</vt:lpstr>
      <vt:lpstr>'44　食中毒記事等 '!Print_Titles</vt:lpstr>
      <vt:lpstr>'44残留農薬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2022-11-13T02:31:15Z</dcterms:modified>
</cp:coreProperties>
</file>