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xr:revisionPtr revIDLastSave="0" documentId="13_ncr:1_{430A378B-7197-4D5B-9600-057E07BDE83A}" xr6:coauthVersionLast="47" xr6:coauthVersionMax="47" xr10:uidLastSave="{00000000-0000-0000-0000-000000000000}"/>
  <bookViews>
    <workbookView xWindow="-108" yWindow="-108" windowWidth="23256" windowHeight="12456" xr2:uid="{00000000-000D-0000-FFFF-FFFF00000000}"/>
  </bookViews>
  <sheets>
    <sheet name="ヘッドライン" sheetId="78" r:id="rId1"/>
    <sheet name="スポンサー公告" sheetId="115" r:id="rId2"/>
    <sheet name="42　ノロウイルス関連情報 " sheetId="101" r:id="rId3"/>
    <sheet name="43  衛生訓話" sheetId="120" r:id="rId4"/>
    <sheet name="43　新型コロナウイルス情報" sheetId="82" r:id="rId5"/>
    <sheet name="43　食中毒記事等 " sheetId="29" r:id="rId6"/>
    <sheet name="43　海外情報" sheetId="31" r:id="rId7"/>
    <sheet name="41　感染症情報" sheetId="103" r:id="rId8"/>
    <sheet name="42　感染症統計" sheetId="106" r:id="rId9"/>
    <sheet name="43 食品回収" sheetId="60" r:id="rId10"/>
    <sheet name="43　食品表示" sheetId="34" r:id="rId11"/>
    <sheet name="43残留農薬　等 " sheetId="35" r:id="rId12"/>
  </sheets>
  <definedNames>
    <definedName name="_xlnm._FilterDatabase" localSheetId="2" hidden="1">'42　ノロウイルス関連情報 '!$A$22:$G$75</definedName>
    <definedName name="_xlnm._FilterDatabase" localSheetId="5" hidden="1">'43　食中毒記事等 '!$A$1:$D$1</definedName>
    <definedName name="_xlnm._FilterDatabase" localSheetId="11" hidden="1">'43残留農薬　等 '!$A$1:$C$1</definedName>
    <definedName name="_xlnm.Print_Area" localSheetId="7">'41　感染症情報'!$A$1:$E$21</definedName>
    <definedName name="_xlnm.Print_Area" localSheetId="2">'42　ノロウイルス関連情報 '!$A$1:$N$84</definedName>
    <definedName name="_xlnm.Print_Area" localSheetId="8">'42　感染症統計'!$A$1:$AC$36</definedName>
    <definedName name="_xlnm.Print_Area" localSheetId="3">'43  衛生訓話'!$A$1:$M$23</definedName>
    <definedName name="_xlnm.Print_Area" localSheetId="6">'43　海外情報'!$A$1:$C$37</definedName>
    <definedName name="_xlnm.Print_Area" localSheetId="5">'43　食中毒記事等 '!$A$1:$D$6</definedName>
    <definedName name="_xlnm.Print_Area" localSheetId="9">'43 食品回収'!$A$1:$E$39</definedName>
    <definedName name="_xlnm.Print_Area" localSheetId="10">'43　食品表示'!$A$1:$N$18</definedName>
    <definedName name="_xlnm.Print_Area" localSheetId="11">'43残留農薬　等 '!$A$1:$A$19</definedName>
    <definedName name="_xlnm.Print_Area" localSheetId="1">スポンサー公告!$A$1:$Y$30</definedName>
    <definedName name="_xlnm.Print_Titles" localSheetId="5">'43　食中毒記事等 '!$1:$1</definedName>
    <definedName name="_xlnm.Print_Titles" localSheetId="11">'43残留農薬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3" i="78" l="1"/>
  <c r="B34" i="101" l="1"/>
  <c r="B35" i="101"/>
  <c r="B36" i="101"/>
  <c r="B37" i="101"/>
  <c r="B38" i="101"/>
  <c r="B39" i="101"/>
  <c r="B40" i="101"/>
  <c r="B41" i="101"/>
  <c r="B42" i="101"/>
  <c r="B43" i="101"/>
  <c r="B44" i="101"/>
  <c r="B45" i="101"/>
  <c r="B46" i="101"/>
  <c r="B47" i="101"/>
  <c r="B48" i="101"/>
  <c r="B49" i="101"/>
  <c r="B50" i="101"/>
  <c r="B51" i="101"/>
  <c r="B53" i="101"/>
  <c r="B54" i="101"/>
  <c r="B55" i="101"/>
  <c r="B56" i="101"/>
  <c r="B57" i="101"/>
  <c r="B58" i="101"/>
  <c r="B59" i="101"/>
  <c r="B60" i="101"/>
  <c r="B61" i="101"/>
  <c r="B62" i="101"/>
  <c r="B63" i="101"/>
  <c r="B64" i="101"/>
  <c r="B65" i="101"/>
  <c r="B66" i="101"/>
  <c r="B67" i="101"/>
  <c r="B68" i="101"/>
  <c r="B69" i="101"/>
  <c r="B70" i="101"/>
  <c r="B25" i="101"/>
  <c r="B26" i="101"/>
  <c r="B27" i="101"/>
  <c r="B28" i="101"/>
  <c r="B29" i="101"/>
  <c r="B30" i="101"/>
  <c r="B31" i="101"/>
  <c r="B33" i="101"/>
  <c r="P11" i="82" l="1"/>
  <c r="Z4" i="106"/>
  <c r="K4" i="106"/>
  <c r="B9" i="78" l="1"/>
  <c r="I14" i="82" l="1"/>
  <c r="C13" i="78"/>
  <c r="B11" i="78"/>
  <c r="I18" i="82"/>
  <c r="I15" i="82"/>
  <c r="I16" i="82"/>
  <c r="I17" i="82"/>
  <c r="I19" i="82"/>
  <c r="I20" i="82"/>
  <c r="I21" i="82"/>
  <c r="I22" i="82"/>
  <c r="I23" i="82"/>
  <c r="Y4" i="106"/>
  <c r="X4" i="106"/>
  <c r="C14" i="78" l="1"/>
  <c r="B14" i="78"/>
  <c r="M71" i="101" l="1"/>
  <c r="N71" i="101"/>
  <c r="G74" i="101" l="1"/>
  <c r="G24" i="101"/>
  <c r="B24" i="101" s="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G23" i="101"/>
  <c r="B23" i="101" s="1"/>
  <c r="B12" i="78" l="1"/>
  <c r="L30" i="82" l="1"/>
  <c r="K28" i="82"/>
  <c r="K29" i="82"/>
  <c r="K30" i="82"/>
  <c r="I30" i="82"/>
  <c r="L27" i="82"/>
  <c r="B4" i="106" l="1"/>
  <c r="C4" i="106"/>
  <c r="D4" i="106"/>
  <c r="E4" i="106"/>
  <c r="F4" i="106"/>
  <c r="G4" i="106"/>
  <c r="H4" i="106"/>
  <c r="I4" i="106"/>
  <c r="J4" i="106"/>
  <c r="L4" i="106"/>
  <c r="M4" i="106"/>
  <c r="P4" i="106"/>
  <c r="Q4" i="106"/>
  <c r="AC4" i="106" s="1"/>
  <c r="R4" i="106"/>
  <c r="S4" i="106"/>
  <c r="T4" i="106"/>
  <c r="U4" i="106"/>
  <c r="V4" i="106"/>
  <c r="W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G75" i="101" l="1"/>
  <c r="F75" i="101" s="1"/>
  <c r="G73" i="101"/>
  <c r="I74" i="101" l="1"/>
  <c r="I73" i="10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<sst xmlns="http://schemas.openxmlformats.org/spreadsheetml/2006/main" count="680" uniqueCount="465">
  <si>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</si>
  <si>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</si>
  <si>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</si>
  <si>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</si>
  <si>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</si>
  <si>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</si>
  <si>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</si>
  <si>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</si>
  <si>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</si>
  <si>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</si>
  <si>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</si>
  <si>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</si>
  <si>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</si>
  <si>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</si>
  <si>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</si>
  <si>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</si>
  <si>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</si>
  <si>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</si>
  <si>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</si>
  <si>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</si>
  <si>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</si>
  <si>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</si>
  <si>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</si>
  <si>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</si>
  <si>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</si>
  <si>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</si>
  <si>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</si>
  <si>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</si>
  <si>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</si>
  <si>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</si>
  <si>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</si>
  <si>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</si>
  <si>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</si>
  <si>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</si>
  <si>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</si>
  <si>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</si>
  <si>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</si>
  <si>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</si>
  <si>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</si>
  <si>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</si>
  <si>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</si>
  <si>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</si>
  <si>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</si>
  <si>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</si>
  <si>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</si>
  <si>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</si>
  <si>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</si>
  <si>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</si>
  <si>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</si>
  <si>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</si>
  <si>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</si>
  <si>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</si>
  <si>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</si>
  <si>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</si>
  <si>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</si>
  <si>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</si>
  <si>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</si>
  <si>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</si>
  <si>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</si>
  <si>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</si>
  <si>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</si>
  <si>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</si>
  <si>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</si>
  <si>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</si>
  <si>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</si>
  <si>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</si>
  <si>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</si>
  <si>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</si>
  <si>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</si>
  <si>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</si>
  <si>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</si>
  <si>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</si>
  <si>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</si>
  <si>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</si>
  <si>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</si>
  <si>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</si>
  <si>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</si>
  <si>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</si>
  <si>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</si>
  <si>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</si>
  <si>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</si>
  <si>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</si>
  <si>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</si>
  <si>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</si>
  <si>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</si>
  <si>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</si>
  <si>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</si>
  <si>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</si>
  <si>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</si>
  <si>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</si>
  <si>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</si>
  <si>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</si>
  <si>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</si>
  <si>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</si>
  <si>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</si>
  <si>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</si>
  <si>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</si>
  <si>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</si>
  <si>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</si>
  <si>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</si>
  <si>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</si>
  <si>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</si>
  <si>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</si>
  <si>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</si>
  <si>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</si>
  <si>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</si>
  <si>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</si>
  <si>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</si>
  <si>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</si>
  <si>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</si>
  <si>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</si>
  <si>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</si>
  <si>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</si>
  <si>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</si>
  <si>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</si>
  <si>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</si>
  <si>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</si>
  <si>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</si>
  <si>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</si>
  <si>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</si>
  <si>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</si>
  <si>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</si>
  <si>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</si>
  <si>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</si>
  <si>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</si>
  <si>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</si>
  <si>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</si>
  <si>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</si>
  <si>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</si>
  <si>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</si>
  <si>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</si>
  <si>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</si>
  <si>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</si>
  <si>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</si>
  <si>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</si>
  <si>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</si>
  <si>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</si>
  <si>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</si>
  <si>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</si>
  <si>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</si>
  <si>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</si>
  <si>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</si>
  <si>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</si>
  <si>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</si>
  <si>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</si>
  <si>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</si>
  <si>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</si>
  <si>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</si>
  <si>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</si>
  <si>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</si>
  <si>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</si>
  <si>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</si>
  <si>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</si>
  <si>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</si>
  <si>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</si>
  <si>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</si>
  <si>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</si>
  <si>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</si>
  <si>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</si>
  <si>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</si>
  <si>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</si>
  <si>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</si>
  <si>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</si>
  <si>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</si>
  <si>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</si>
  <si>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</si>
  <si>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</si>
  <si>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</si>
  <si>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</si>
  <si>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</si>
  <si>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</si>
  <si>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</si>
  <si>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</si>
  <si>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</si>
  <si>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</si>
  <si>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</si>
  <si>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</si>
  <si>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</si>
  <si>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</si>
  <si>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</si>
  <si>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</si>
  <si>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</si>
  <si>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</si>
  <si>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</si>
  <si>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</si>
  <si>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</si>
  <si>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</si>
  <si>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</si>
  <si>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</si>
  <si>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</si>
  <si>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</si>
  <si>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</si>
  <si>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</si>
  <si>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</si>
  <si>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</si>
  <si>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</si>
  <si>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</si>
  <si>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</si>
  <si>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</si>
  <si>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</si>
  <si>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</si>
  <si>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</si>
  <si>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</si>
  <si>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</si>
  <si>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</si>
  <si>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</si>
  <si>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</si>
  <si>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</si>
  <si>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</si>
  <si>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</si>
  <si>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</si>
  <si>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</si>
  <si>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</si>
  <si>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</si>
  <si>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</si>
  <si>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</si>
  <si>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</si>
  <si>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</si>
  <si>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</si>
  <si>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</si>
  <si>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</si>
  <si>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</si>
  <si>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</si>
  <si>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</si>
  <si>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</si>
  <si>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</si>
  <si>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</si>
  <si>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</si>
  <si>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</si>
  <si>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</si>
  <si>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</si>
  <si>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</si>
  <si>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</si>
  <si>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</si>
  <si>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</si>
  <si>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</si>
  <si>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</si>
  <si>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</si>
  <si>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</si>
  <si>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</si>
  <si>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</si>
  <si>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</si>
  <si>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</si>
  <si>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</si>
  <si>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</si>
  <si>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</si>
  <si>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</si>
  <si>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</si>
  <si>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</si>
  <si>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</si>
  <si>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</si>
  <si>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</si>
  <si>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</si>
  <si>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</si>
  <si>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</si>
  <si>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</si>
  <si>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</si>
  <si>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</si>
  <si>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</si>
  <si>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</si>
  <si>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</si>
  <si>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</si>
  <si>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</si>
  <si>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</si>
  <si>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</si>
  <si>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</si>
  <si>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腸チフス1例 感染地域：国内・国外不明
パラチフス1例 感染地域：インド</t>
    <phoneticPr fontId="106"/>
  </si>
  <si>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</si>
  <si>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</si>
  <si>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</si>
  <si>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回収</t>
  </si>
  <si>
    <t>回収＆返金/交換</t>
  </si>
  <si>
    <t>回収＆返金</t>
  </si>
  <si>
    <t>毎週　　ひとつ　　覚えていきましょう</t>
    <phoneticPr fontId="5"/>
  </si>
  <si>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</si>
  <si>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</si>
  <si>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</si>
  <si>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2022/41週</t>
    <phoneticPr fontId="5"/>
  </si>
  <si>
    <t>サミット</t>
  </si>
  <si>
    <t>皆様  週刊情報2022-41を配信いたします</t>
    <phoneticPr fontId="5"/>
  </si>
  <si>
    <t xml:space="preserve"> GⅡ　41週　0例</t>
    <rPh sb="6" eb="7">
      <t>シュウ</t>
    </rPh>
    <phoneticPr fontId="5"/>
  </si>
  <si>
    <t xml:space="preserve"> GⅡ　42週　0例</t>
    <rPh sb="9" eb="10">
      <t>レイ</t>
    </rPh>
    <phoneticPr fontId="5"/>
  </si>
  <si>
    <t>Reported 10/30　 6:20 (前週より296万人)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</si>
  <si>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t>※2022年 第42週（10/17～10/23）</t>
    <phoneticPr fontId="5"/>
  </si>
  <si>
    <t>例年並み</t>
    <rPh sb="0" eb="3">
      <t>レイネンナ</t>
    </rPh>
    <phoneticPr fontId="106"/>
  </si>
  <si>
    <t>スターバックス・...</t>
  </si>
  <si>
    <t>合同会社Good...</t>
  </si>
  <si>
    <t>回収＆交換</t>
  </si>
  <si>
    <t>ヨーク</t>
  </si>
  <si>
    <t>結核例187</t>
    <phoneticPr fontId="5"/>
  </si>
  <si>
    <t>年齢群：‌1歳（1例）、2歳（2例）、3歳（1例）、5歳（1例）、6歳（1例）、8歳（2例）、  9歳（2例）、10代（5例）、20代（8例）、30代（6例）、40代（3例）、50代（3例）、    60代（7例）、70代（6例）、80代（2例）</t>
    <phoneticPr fontId="106"/>
  </si>
  <si>
    <t xml:space="preserve">腸管出血性大腸菌感染症50例（有症者34例、うちHUS 1例）
感染地域：国内35例、国内・国外不明15例
国内の感染地域：‌東京都3例、福岡県3例、神奈川県2例、岐阜県2例、北海道1例、青森県1例、岩手県1例、宮城県1例、山形県1例、群馬県1例、千葉県野県1例、静岡県1例、奈良県1例、        和歌山県1例、愛媛県1例、大分県1例、宮崎県1例、鹿児島県1例、沖縄県1例、京都府/島根県1例、国内（都道府県不明）5例
</t>
    <phoneticPr fontId="106"/>
  </si>
  <si>
    <t>血清群・毒素型：‌O157 VT1・VT2（16例）、O157 VT2（9例）、O121 VT2（2例）、O157 VT1（2例）、
O103VT1（1例）、O111 VT1（1例）、O128 VT1・VT2（1例）、O15 VT1（1例）、O26 VT1（1例）、O26 VT2（1例）、
その他・不明（15例）
累積報告数：2,795例（有症者1,920例、うちHUS 40例．死亡3例）</t>
    <phoneticPr fontId="106"/>
  </si>
  <si>
    <t>E型肝炎7例 感染地域（感染源）：北海道1例（鳥刺し）、茨城県1例（不明）、  群馬県1例（不明）、石川県1例（豚レバー）、東京都/神奈川県1例（不明）、   国内（都道府県不明）1例（不明）、タイ1例（氷）</t>
    <phoneticPr fontId="106"/>
  </si>
  <si>
    <t>レジオネラ症42例（肺炎型40例、ポンティアック型2例）
感染地域：‌茨城県4例、大阪府4例、愛知県3例、岡山県3例、福島県2例、栃木県2例、福岡県2例、熊本県2例、     北海道1例、群馬県1例、東京都1例、新潟県1例、静岡県1例、三重県1例、京都府1例、徳島県1例、愛媛県1例、   沖縄県1例、国内（都道府県不明）3例、国内・国外不明7例
年齢群：‌40代（1例）、50代（3例）、60代（15例）、70代（11例）、80代（11例）、90代以上（1例）累積報告数：1,751例</t>
    <phoneticPr fontId="106"/>
  </si>
  <si>
    <t>アメーバ赤痢5例（腸管アメーバ症5例）
感染地域：‌埼玉県1例、東京都1例、愛知県1例、国内（都道府県不明）2例
感染経路：性的接触1例（異性間）、不明4例</t>
    <phoneticPr fontId="106"/>
  </si>
  <si>
    <t>次号は祝日が入るので掲載なし　公的データは11月7日に公開予定</t>
    <rPh sb="0" eb="2">
      <t>ジゴウ</t>
    </rPh>
    <rPh sb="3" eb="5">
      <t>シュクジツ</t>
    </rPh>
    <rPh sb="6" eb="7">
      <t>ハイ</t>
    </rPh>
    <rPh sb="10" eb="12">
      <t>ケイサイ</t>
    </rPh>
    <rPh sb="15" eb="17">
      <t>コウテキ</t>
    </rPh>
    <rPh sb="23" eb="24">
      <t>ガツ</t>
    </rPh>
    <rPh sb="25" eb="26">
      <t>ヒ</t>
    </rPh>
    <rPh sb="27" eb="29">
      <t>コウカイ</t>
    </rPh>
    <rPh sb="29" eb="31">
      <t>ヨテイ</t>
    </rPh>
    <phoneticPr fontId="106"/>
  </si>
  <si>
    <t>ユーロベリタスジャパンの食品分析</t>
    <rPh sb="12" eb="16">
      <t>ショクヒンブンセキ</t>
    </rPh>
    <phoneticPr fontId="33"/>
  </si>
  <si>
    <t>今週のニュース（Noroｖｉｒｕｓ）　(10/31-11/6)</t>
    <rPh sb="0" eb="2">
      <t>コンシュウ</t>
    </rPh>
    <phoneticPr fontId="5"/>
  </si>
  <si>
    <t>新規感染者数　 133</t>
    <rPh sb="0" eb="2">
      <t>シンキ</t>
    </rPh>
    <rPh sb="2" eb="5">
      <t>カンセンシャ</t>
    </rPh>
    <rPh sb="5" eb="6">
      <t>スウ</t>
    </rPh>
    <phoneticPr fontId="5"/>
  </si>
  <si>
    <t>今週の新型コロナ 新規感染者数　世界で235万人(対前週の増減 : 28万人減少)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</si>
  <si>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 xml:space="preserve">
世界の新規感染者数: 235万人で感染持続 　世界は第5波が終了し落ち着いている。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シュウリョウ</t>
    </rPh>
    <rPh sb="34" eb="35">
      <t>オ</t>
    </rPh>
    <rPh sb="36" eb="37">
      <t>ツ</t>
    </rPh>
    <rPh sb="43" eb="46">
      <t>キタハンキュウ</t>
    </rPh>
    <rPh sb="47" eb="48">
      <t>フユ</t>
    </rPh>
    <rPh sb="49" eb="50">
      <t>ム</t>
    </rPh>
    <rPh sb="61" eb="63">
      <t>ドウジ</t>
    </rPh>
    <rPh sb="63" eb="65">
      <t>リュウコウ</t>
    </rPh>
    <rPh sb="66" eb="68">
      <t>ケイカイ</t>
    </rPh>
    <phoneticPr fontId="5"/>
  </si>
  <si>
    <t>2022/42週</t>
  </si>
  <si>
    <t>食中毒情報　(10/31-11/6)</t>
    <rPh sb="0" eb="3">
      <t>ショクチュウドク</t>
    </rPh>
    <rPh sb="3" eb="5">
      <t>ジョウホウ</t>
    </rPh>
    <phoneticPr fontId="5"/>
  </si>
  <si>
    <r>
      <t>海外情報　</t>
    </r>
    <r>
      <rPr>
        <sz val="20"/>
        <rFont val="ＭＳ Ｐゴシック"/>
        <family val="3"/>
        <charset val="128"/>
      </rPr>
      <t>(10/31-11/6)</t>
    </r>
    <rPh sb="0" eb="2">
      <t>カイガイ</t>
    </rPh>
    <rPh sb="2" eb="4">
      <t>ジョウホウ</t>
    </rPh>
    <phoneticPr fontId="5"/>
  </si>
  <si>
    <t>食品リコール・回収情報
(10/31-11/6)</t>
    <rPh sb="0" eb="2">
      <t>ショクヒン</t>
    </rPh>
    <rPh sb="7" eb="9">
      <t>カイシュウ</t>
    </rPh>
    <rPh sb="9" eb="11">
      <t>ジョウホウ</t>
    </rPh>
    <phoneticPr fontId="5"/>
  </si>
  <si>
    <t>食品表示　(10/31-11/6)</t>
    <rPh sb="0" eb="2">
      <t>ショクヒン</t>
    </rPh>
    <rPh sb="2" eb="4">
      <t>ヒョウジ</t>
    </rPh>
    <phoneticPr fontId="5"/>
  </si>
  <si>
    <t>残留農薬　(10/31-11/6)</t>
    <phoneticPr fontId="16"/>
  </si>
  <si>
    <t>ベルエキップ</t>
  </si>
  <si>
    <t>ＪＲ東日本クロス...</t>
  </si>
  <si>
    <t>デリシア</t>
  </si>
  <si>
    <t>ぎゅーとら</t>
  </si>
  <si>
    <t>別寅かまぼこ</t>
  </si>
  <si>
    <t>フォー・コーポレ...</t>
  </si>
  <si>
    <t>イオン</t>
  </si>
  <si>
    <t>ツルヤ</t>
  </si>
  <si>
    <t>マルゲリータピザ 一部アレルゲン(卵,豚肉)表示欠落</t>
  </si>
  <si>
    <t>国内産鶏もも柔らか粕味噌焼 一部ラベル誤貼付で表示欠落</t>
  </si>
  <si>
    <t>イオンリテール</t>
  </si>
  <si>
    <t>フルーツとクルミのリュスティック 一部ラベル誤貼付で表示欠落</t>
  </si>
  <si>
    <t>長門牧場</t>
  </si>
  <si>
    <t>ここだけの牛乳 一部大腸菌群陽性が判明</t>
  </si>
  <si>
    <t>石屋商事</t>
  </si>
  <si>
    <t>ミルクチョコレートオムレット 一部消費期限誤表示</t>
  </si>
  <si>
    <t>ヨークベニマル</t>
  </si>
  <si>
    <t>塩筋子(紅さけ子) 一部ラベル誤貼付で表示欠落</t>
  </si>
  <si>
    <t>千興ファーム</t>
  </si>
  <si>
    <t>鮮馬刺しカナダ産ユッケ冷凍 外装と異なる表示</t>
  </si>
  <si>
    <t>浜幸</t>
  </si>
  <si>
    <t>香り栗大福 一部ラベル誤貼付で原材料と添加物誤表示</t>
  </si>
  <si>
    <t>阪急阪神百貨店</t>
  </si>
  <si>
    <t>うめだ本店 栗きんとん 一部消費期限誤表記</t>
  </si>
  <si>
    <t>コープデリ生活協...</t>
  </si>
  <si>
    <t>なつかしのコロッケパン 一部ラベル誤貼付で表示欠落</t>
  </si>
  <si>
    <t>イトーヨーカ堂</t>
  </si>
  <si>
    <t>こだわりバゲット明太フランス 一部アレルゲン表示欠落</t>
  </si>
  <si>
    <t>八天堂本気のメロンパン 一部要冷を常温販売</t>
  </si>
  <si>
    <t>銀座コージーコー...</t>
  </si>
  <si>
    <t>ヴィランズコレクション 微細なアルミニウム片混入の恐れ</t>
  </si>
  <si>
    <t>山本忠信商店</t>
  </si>
  <si>
    <t>ユメチカラパスタ 一部カビ発生の恐れ</t>
  </si>
  <si>
    <t>LOADED! WHITE CHOCO-FILLED SNACK他 指定外添加物含有</t>
  </si>
  <si>
    <t>マックスバリュ東...</t>
  </si>
  <si>
    <t>鈴鹿中央店 唐揚げ弁当 一部消費期限誤表示</t>
  </si>
  <si>
    <t>ＬＯＡＤＥＤ！ 指定外添加物検出</t>
  </si>
  <si>
    <t>山本食品</t>
  </si>
  <si>
    <t>宮内店 鍋天ぷらうどん 一部アレルゲン(えび)表示欠落</t>
  </si>
  <si>
    <t>ビスコット ティー 一部アレルゲン(乳)表示欠落</t>
  </si>
  <si>
    <t>大同</t>
  </si>
  <si>
    <t>タッコムタン 一部賞味期限誤印字</t>
  </si>
  <si>
    <t>藤本食品</t>
  </si>
  <si>
    <t>きつねうどんトレー他3品目 賞味期限誤表示</t>
  </si>
  <si>
    <t>ベルク</t>
  </si>
  <si>
    <t>ZUCCHERIイタリアンビスケット 一部アレルゲン表示欠落</t>
  </si>
  <si>
    <t>キャピタル・ゼン...</t>
  </si>
  <si>
    <t>十勝魔法のマヨネーゼ 一部特定原材料表示欠落</t>
  </si>
  <si>
    <t>オートミールココナッツ 一部アレルゲン(大豆)表示欠落</t>
  </si>
  <si>
    <t>ツナマヨネーズおにぎり 一部消費期限誤表示</t>
  </si>
  <si>
    <t>波田駅前店 海鮮丼 一部特定原材料表示欠落</t>
  </si>
  <si>
    <t>ボロネーゼオムセット 一部アレルゲン表示欠落</t>
  </si>
  <si>
    <t>鮎甘露煮 一部賞味期限記載ミス</t>
  </si>
  <si>
    <t>かつお・昆布の出汁をきかせた調理済みおでん 一部内容量表示欠落</t>
  </si>
  <si>
    <t>ロマンスカーミュージアム限定菓子詰め合せ3段缶 他 計4商品 (卵)表示欠落</t>
  </si>
  <si>
    <t>トップバリュ天然水 一部から細菌検出</t>
  </si>
  <si>
    <t>この中学校では前日の１０月２７日まで、銚子市の「絶景の宿 犬吠埼ホテル」に宿泊し、生徒らはホテル内のレストランで食事をしていて、県が施設を調査したところ、当時、調理を担当した、従業員７人のうち、４人からノロウイルスが検出されたということです。</t>
    <phoneticPr fontId="106"/>
  </si>
  <si>
    <t>千葉テレビ放送</t>
    <phoneticPr fontId="106"/>
  </si>
  <si>
    <t>毒キノコ「ツキヨタケ」で食中毒　秦野の男性、一時入院</t>
    <phoneticPr fontId="16"/>
  </si>
  <si>
    <t>神奈川県は４日、毒キノコの「ツキヨタケ」を食べた秦野市の６０代男性が嘔吐（おうと）や下痢などの食中毒症状を訴えたと発表した。男性は一時入院したが、快方に向かい、すでに退院している。　県によると、男性は１日に秦野市内の山林でキノコを採り、翌２日朝に自宅で調理して食べたという。食べてから約１時間半後に嘔吐などの症状が出て、救急搬送された。
　専門家が残っていたキノコを鑑定し、ツキヨタケと確認した。ツキヨタケは夏から秋にかけてブナなどの枯れ木に重なるように生え、食べると嘔吐や腹痛、下痢などの症状を引き起こす。ヒラタケ、シイタケなどの食用キノコと間違えやすく、県は「食用と確実に判断できない場合は、採らない、食べない、売らない、人にあげない－を徹底してほしい」と注意喚起している。</t>
    <phoneticPr fontId="16"/>
  </si>
  <si>
    <t>https://www.kanaloco.jp/news/social/article-947810.html</t>
    <phoneticPr fontId="16"/>
  </si>
  <si>
    <t>神奈川新聞</t>
    <phoneticPr fontId="16"/>
  </si>
  <si>
    <t>千葉県八千代市の保育園で集団食中毒 原因はカンピロバクター</t>
    <phoneticPr fontId="16"/>
  </si>
  <si>
    <t>千葉テレビ</t>
    <rPh sb="0" eb="2">
      <t>チバ</t>
    </rPh>
    <phoneticPr fontId="16"/>
  </si>
  <si>
    <t>千葉県</t>
    <rPh sb="0" eb="3">
      <t>チバケン</t>
    </rPh>
    <phoneticPr fontId="16"/>
  </si>
  <si>
    <t>10月、千葉県八千代市の保育園で、給食を食べた園児や職員28人が下痢や腹痛を訴え、保健所は、カンピロバクターによる集団食中毒と断定しました。　県によりますと、集団食中毒が発生したのは、八千代市立高津南保育園で、10月20日に出された給食を食べた5歳から6歳の保育園児と職員など28人が、2日後から下痢や腹痛などの症状を訴えました。
　その後、八千代市から習志野保健所に「感染性胃腸炎が集団発生している」と通報があり、保健所が調査したところ、患者らから細菌性食中毒のカンピロバクターが検出されました。患者らは共通して、保育園で出された給食の、鶏肉のミートローフやほうれん草のお浸しなどを食べていて、県は給食施設を11月2日から3日間、使用停止処分としました。なお入院した園児らはおらず、全員回復しているということです。
　カンピロバクターは、加熱不足の肉などが原因となることが多く、県は、肉類の十分な加熱や、生肉を触ったあとの手や調理器具の洗浄・消毒など、対策してほしいと呼び掛けています。</t>
    <phoneticPr fontId="16"/>
  </si>
  <si>
    <t>https://news.yahoo.co.jp/articles/bb10271ab5589db7e1fe88601581f55ab870356f</t>
    <phoneticPr fontId="16"/>
  </si>
  <si>
    <t>千葉県君津市内の中学生ら35人が銚子市のホテルでノロウイルス集団感染</t>
    <phoneticPr fontId="16"/>
  </si>
  <si>
    <t>千葉県君津市内の中学校の生徒や教員らが、ノロウイルスに集団感染したことがわかりました。生徒らは直前まで銚子市内のホテルに宿泊していて、県は食中毒の原因施設として、営業停止処分を行っています。ノロウイルスに感染したのは、君津市内の中学校の生徒や教員など35人です。
　県によりますと、10月28日に君津市の医療機関から「生徒複数人が発熱や嘔吐、下痢の症状を呈している」と保健所に通報がありました。
　この中学校では前日の10月27日まで、銚子市の「絶景の宿 犬吠埼ホテル」に宿泊し、生徒らはホテル内のレストランで食事をしていて、県が施設を調査したところ、当時、調理を担当した、従業員7人のうち、4人からノロウイルスが検出されたということです。県はホテル内のレストランを1日から3日間、営業停止処分としました。なお、生徒らは入院はしておらず、全員快方に向かっているということです。ノロウイルスは例年、これからの冬の時期の感染例が多く、県の担当者は体調が悪いときに調理をしないことや、手洗いを徹底するなど、基本的な対策を呼びかけています。</t>
    <phoneticPr fontId="16"/>
  </si>
  <si>
    <t>https://news.yahoo.co.jp/articles/e6fec68d99b83265f18b247243ac3b8ded75257d</t>
    <phoneticPr fontId="16"/>
  </si>
  <si>
    <t>千葉テレビ放送</t>
    <phoneticPr fontId="16"/>
  </si>
  <si>
    <t>長崎県</t>
    <rPh sb="0" eb="3">
      <t>ナガサキケン</t>
    </rPh>
    <phoneticPr fontId="16"/>
  </si>
  <si>
    <t>神奈川</t>
    <phoneticPr fontId="16"/>
  </si>
  <si>
    <t>事件の概要 　10 月 19 日（水)夜に当該施設を利用した 1 団体の 3 名中 3 名が腹痛、下痢等の症状を呈していることが判明した。
調査の結果、有症者 3 名中 3 名の便からカンピロバクターが検出されたこと、共通食が当該施設で提供された食事(鶏胸たたき、鶏レバー炙り串など)のみであること等から、当該施設で提供された食事を原因とする食中毒事件であると断定し、食品衛生法違反として営業停止処分を行った。
３． 発症年月日 令和 4 年 10 月 22 日(土) 18 時(初発)　　 令和 4 年 10 月 23 日(日) 15 時(終発)
４． 症状 腹痛、下痢など　５．有症者の状況 有症者数： 3 名　男性 3 名(32 歳～58 歳)うち受診者 3 名(入院者 0 名)
女性 0 名　※3 名とも治癒または快方に向かっている。
６． 原因施設 営 業 所 の 名 称 ： 炭火すみび
 　　</t>
    <phoneticPr fontId="16"/>
  </si>
  <si>
    <t>食中毒事件の発生 (カンピロバクター)</t>
    <phoneticPr fontId="16"/>
  </si>
  <si>
    <t>https://www.pref.nagasaki.jp/shared/uploads/2022/11/1667281717.pdf</t>
    <phoneticPr fontId="16"/>
  </si>
  <si>
    <t>長崎市市民健康部生活衛生課公表</t>
    <rPh sb="13" eb="15">
      <t>コウヒョウ</t>
    </rPh>
    <phoneticPr fontId="16"/>
  </si>
  <si>
    <t>食中毒が発生しました(アニサキス症)</t>
    <rPh sb="16" eb="17">
      <t>ショウ</t>
    </rPh>
    <phoneticPr fontId="16"/>
  </si>
  <si>
    <t>事件の探知　　令和４年１１月１日（火）、大牟田市の医療機関から、寿司等を食べて食中毒様症状を呈した患者を診察し、胃アニサキス症と診断　　　　　　　　　した旨、南筑後保健福祉環境事務所に届出があった。
概要　　　　　南筑後保健福祉環境事務所が調査したところ、１０月３０日（日）に販売店で購入したイカの塩辛、３１日（月）に大牟田市内の
　　　　　　　飲食店で購入した寿司を喫食し、３１日（月）午後１１時頃から食中毒症状を呈していることが判明した。
　　　　　　　現在、同事務所において、食中毒として調査を進めている。</t>
    <phoneticPr fontId="16"/>
  </si>
  <si>
    <t>https://www.pref.fukuoka.lg.jp/press-release/syokuchudoku20221102.html</t>
    <phoneticPr fontId="16"/>
  </si>
  <si>
    <t>福岡県</t>
    <rPh sb="0" eb="3">
      <t>フクオカケン</t>
    </rPh>
    <phoneticPr fontId="16"/>
  </si>
  <si>
    <t>福岡県生活衛生課</t>
    <rPh sb="0" eb="3">
      <t>フクオカケン</t>
    </rPh>
    <phoneticPr fontId="16"/>
  </si>
  <si>
    <t>飲食店で食中毒、2日間営業停止　佐世保市が処分</t>
    <phoneticPr fontId="16"/>
  </si>
  <si>
    <t>佐世保市は1日、同市上京町の飲食店「串焼パブほたる茶屋」で食事をした22～42歳の男性6人が腹痛や下痢、発熱などの症状を訴え、うち4人の便からカンピロバクター菌を検出したと発表した。市は食中毒と断定。食品衛生法に基づき、同店を2日まで2日間の営業停止処分とした。
　市保健所によると、男性6人は10月17日夜に会食。加熱調理が必要な鶏レバ刺しなどを食べた。同19日から21日にかけてそれぞれ発症。うち1人は一時入院したが、全員が快方に向かっている。市保健所は鶏肉の加熱調理が不十分だったとみている。</t>
    <phoneticPr fontId="16"/>
  </si>
  <si>
    <t>長崎新聞</t>
    <rPh sb="0" eb="4">
      <t>ナガサキシンブン</t>
    </rPh>
    <phoneticPr fontId="16"/>
  </si>
  <si>
    <t>https://nordot.app/960359568974233600?c=39546741839462401</t>
    <phoneticPr fontId="16"/>
  </si>
  <si>
    <t>下関で22人食中毒　／山口</t>
    <phoneticPr fontId="16"/>
  </si>
  <si>
    <r>
      <t>下関市は1日、市内の集会で同じ弁当を食べた44～92歳の男女22人が食中毒を発症したと発表した。全員が快方に向かっているという。下関保健所は、弁当を製造した「花うさぎ」（同市長府金屋町）を1日から3日間の営業停止処分とした。
　保健所によると、弁当は市内で10月28日に開かれた集会で配布。食べた56…　　</t>
    </r>
    <r>
      <rPr>
        <b/>
        <sz val="16"/>
        <color rgb="FFFF0000"/>
        <rFont val="メイリオ"/>
        <family val="3"/>
        <charset val="128"/>
      </rPr>
      <t>詳しくは毎日新聞で</t>
    </r>
    <r>
      <rPr>
        <b/>
        <sz val="16"/>
        <rFont val="メイリオ"/>
        <family val="3"/>
        <charset val="128"/>
      </rPr>
      <t xml:space="preserve">
</t>
    </r>
    <rPh sb="153" eb="154">
      <t>クワ</t>
    </rPh>
    <rPh sb="157" eb="161">
      <t>マイニチシンブン</t>
    </rPh>
    <phoneticPr fontId="16"/>
  </si>
  <si>
    <t>https://mainichi.jp/articles/20221102/ddl/k35/040/287000c</t>
    <phoneticPr fontId="16"/>
  </si>
  <si>
    <t>毎日新聞</t>
    <rPh sb="0" eb="4">
      <t>マイニチシンブン</t>
    </rPh>
    <phoneticPr fontId="16"/>
  </si>
  <si>
    <t>下関市</t>
    <rPh sb="0" eb="3">
      <t>シモノセキシ</t>
    </rPh>
    <phoneticPr fontId="16"/>
  </si>
  <si>
    <t>模合から持ち帰った弁当を食べ4人が食中毒　沖縄・宮古島市の飲食店に5日間の営業停止</t>
    <phoneticPr fontId="16"/>
  </si>
  <si>
    <t xml:space="preserve">　沖縄県衛生薬務課は1日、宮古島市の飲食店で開かれた模合の弁当を食べた20～80代の男女4人が食中毒になり、同店を5日間の営業停止処分にしたと発表した。　県によると10月17日、同店で70人が集まる模合があり、提供された弁当を持ち帰って食べた家族など4人が下痢や発熱などの症状を訴えた。1人が入院したがすでに退院している。患者2人の便から黄色ブドウ球菌が検出された。　今年県内で発生した食中毒は今回を含め13件、患者98人で、昨年11月と比べて4件、17人増えている。
</t>
    <phoneticPr fontId="16"/>
  </si>
  <si>
    <t>https://nordot.app/960327278563213312?c=768367547562557440</t>
    <phoneticPr fontId="16"/>
  </si>
  <si>
    <t>沖縄県</t>
    <rPh sb="0" eb="2">
      <t>オキナワケン</t>
    </rPh>
    <phoneticPr fontId="16"/>
  </si>
  <si>
    <t>沖縄タイムス</t>
    <rPh sb="0" eb="2">
      <t>オキナワ</t>
    </rPh>
    <phoneticPr fontId="16"/>
  </si>
  <si>
    <t xml:space="preserve">★細長い触手たちを物に絡ませてつかむソフトグリッパー　米ハーバード大などが開発 </t>
  </si>
  <si>
    <t>★住友商事、食糧の非可食部分でバイオ燃料　25年にも量産： 日本経済新聞</t>
  </si>
  <si>
    <t xml:space="preserve">★【シンガポール】空気で作るタンパク質や昆虫食　食料安全保障に多様な取り組み（NNA） </t>
  </si>
  <si>
    <t>★米FDA、外国食品施設などの査察拒否に関するガイダンスの最終版公表(米国) ｜ ビジネス短信ジェトロ</t>
  </si>
  <si>
    <t xml:space="preserve">★コメダ珈琲店、イオン香港と提携して香港初出店(香港) ｜ ビジネス短信 </t>
  </si>
  <si>
    <t>★【韓国梨泰院圧死事故】ハミルトンホテルの違法建築が幅３．２ｍのボトルネックを生んだ 中央日報</t>
  </si>
  <si>
    <t>★“ウクライナ産農産物 輸出が再び滞るおそれ” 国連など懸念 ｜ NHK ｜ ウクライナ情勢</t>
  </si>
  <si>
    <t>★キリンが高級ウイスキー輸出　円安追い風、シンガポールへ ｜ 共同通信</t>
  </si>
  <si>
    <t>https://www.sankei.com/article/20221101-LLD55AS7GJKVVHGMPVUSLEDROA/</t>
    <phoneticPr fontId="16"/>
  </si>
  <si>
    <t>https://www.nikkei.com/article/DGXZQOUC034AX0T01C22A0000000/</t>
    <phoneticPr fontId="16"/>
  </si>
  <si>
    <t>https://news.yahoo.co.jp/articles/bef34ae6099027b377a462b712a10a68008ed463</t>
    <phoneticPr fontId="16"/>
  </si>
  <si>
    <t>https://www.jetro.go.jp/biznews/2022/11/f66f3feb5826e468.html</t>
    <phoneticPr fontId="16"/>
  </si>
  <si>
    <t>https://www.jetro.go.jp/biznews/2022/11/7554e357f632ad10.html</t>
    <phoneticPr fontId="16"/>
  </si>
  <si>
    <t>https://japanese.joins.com/JArticle/297219</t>
    <phoneticPr fontId="16"/>
  </si>
  <si>
    <t>https://www3.nhk.or.jp/news/html/20221031/k10013875581000.html</t>
    <phoneticPr fontId="16"/>
  </si>
  <si>
    <t>https://nordot.app/958251296402653184?c=113896078018594299</t>
    <phoneticPr fontId="16"/>
  </si>
  <si>
    <t>機能性表示食11/6  現在　5,983品目です　</t>
    <phoneticPr fontId="16"/>
  </si>
  <si>
    <t>今週のお題　(温度計は正しく表示されていますか)</t>
    <rPh sb="7" eb="10">
      <t>オンドケイ</t>
    </rPh>
    <rPh sb="11" eb="12">
      <t>タダ</t>
    </rPh>
    <rPh sb="14" eb="16">
      <t>ヒョウジ</t>
    </rPh>
    <phoneticPr fontId="5"/>
  </si>
  <si>
    <t>うちはレーザー温度計だから狂わないと教えられましたが、大丈夫ですか</t>
    <rPh sb="7" eb="10">
      <t>オンドケイ</t>
    </rPh>
    <rPh sb="13" eb="14">
      <t>クル</t>
    </rPh>
    <rPh sb="18" eb="19">
      <t>オシ</t>
    </rPh>
    <rPh sb="27" eb="30">
      <t>ダイジョウブ</t>
    </rPh>
    <phoneticPr fontId="5"/>
  </si>
  <si>
    <t>↓　職場の先輩は以下のことを理解して　わかり易く　指導しましょう　↓</t>
    <phoneticPr fontId="5"/>
  </si>
  <si>
    <r>
      <t xml:space="preserve">★加熱調理の管理ポイントは温度・時間です。最適な調理温度は、　素材の味、見た目、香り全てを最良な状態にしあげるポイントです。人間の感覚は、一日の中でも、季節によっても一定ではありません。毎日同じ条件でほぼ単一の作業を繰り返している場合を除き、多種の食品加工、調理加工に従事している皆さんは、温度計による温度測定や加熱時間など客観的な数値に基づいて作業してください。こうすれば安定した品質の食品を製造することができます。
</t>
    </r>
    <r>
      <rPr>
        <b/>
        <sz val="12"/>
        <color indexed="9"/>
        <rFont val="ＭＳ Ｐゴシック"/>
        <family val="3"/>
        <charset val="128"/>
      </rPr>
      <t>が表示されるだけでは信用できません。</t>
    </r>
    <r>
      <rPr>
        <b/>
        <sz val="12"/>
        <color indexed="13"/>
        <rFont val="ＭＳ Ｐゴシック"/>
        <family val="3"/>
        <charset val="128"/>
      </rPr>
      <t xml:space="preserve">
★使用前に必ず正確に測定できることを確認してください。</t>
    </r>
    <rPh sb="1" eb="3">
      <t>カネツ</t>
    </rPh>
    <rPh sb="3" eb="5">
      <t>チョウリ</t>
    </rPh>
    <rPh sb="6" eb="8">
      <t>カンリ</t>
    </rPh>
    <rPh sb="13" eb="15">
      <t>オンド</t>
    </rPh>
    <rPh sb="16" eb="18">
      <t>ジカン</t>
    </rPh>
    <rPh sb="21" eb="23">
      <t>サイテキ</t>
    </rPh>
    <rPh sb="24" eb="26">
      <t>チョウリ</t>
    </rPh>
    <rPh sb="26" eb="28">
      <t>オンド</t>
    </rPh>
    <rPh sb="31" eb="33">
      <t>ソザイ</t>
    </rPh>
    <rPh sb="34" eb="35">
      <t>アジ</t>
    </rPh>
    <rPh sb="36" eb="37">
      <t>ミ</t>
    </rPh>
    <rPh sb="38" eb="39">
      <t>メ</t>
    </rPh>
    <rPh sb="40" eb="41">
      <t>カオ</t>
    </rPh>
    <rPh sb="42" eb="43">
      <t>スベ</t>
    </rPh>
    <rPh sb="45" eb="47">
      <t>サイリョウ</t>
    </rPh>
    <rPh sb="48" eb="50">
      <t>ジョウタイ</t>
    </rPh>
    <rPh sb="62" eb="64">
      <t>ニンゲン</t>
    </rPh>
    <rPh sb="65" eb="67">
      <t>カンカク</t>
    </rPh>
    <rPh sb="69" eb="70">
      <t>イチ</t>
    </rPh>
    <rPh sb="72" eb="73">
      <t>ナカ</t>
    </rPh>
    <rPh sb="76" eb="78">
      <t>キセツ</t>
    </rPh>
    <rPh sb="83" eb="85">
      <t>イッテイ</t>
    </rPh>
    <rPh sb="93" eb="95">
      <t>マイニチ</t>
    </rPh>
    <rPh sb="95" eb="96">
      <t>オナ</t>
    </rPh>
    <rPh sb="97" eb="99">
      <t>ジョウケン</t>
    </rPh>
    <rPh sb="102" eb="104">
      <t>タンイツ</t>
    </rPh>
    <rPh sb="105" eb="107">
      <t>サギョウ</t>
    </rPh>
    <rPh sb="108" eb="109">
      <t>ク</t>
    </rPh>
    <rPh sb="110" eb="111">
      <t>カエ</t>
    </rPh>
    <rPh sb="115" eb="117">
      <t>バアイ</t>
    </rPh>
    <rPh sb="118" eb="119">
      <t>ノゾ</t>
    </rPh>
    <rPh sb="121" eb="123">
      <t>タシュ</t>
    </rPh>
    <rPh sb="124" eb="126">
      <t>ショクヒン</t>
    </rPh>
    <rPh sb="126" eb="128">
      <t>カコウ</t>
    </rPh>
    <rPh sb="129" eb="131">
      <t>チョウリ</t>
    </rPh>
    <rPh sb="131" eb="133">
      <t>カコウ</t>
    </rPh>
    <rPh sb="134" eb="136">
      <t>ジュウジ</t>
    </rPh>
    <rPh sb="140" eb="141">
      <t>ミナ</t>
    </rPh>
    <rPh sb="145" eb="148">
      <t>オンドケイ</t>
    </rPh>
    <rPh sb="151" eb="153">
      <t>オンド</t>
    </rPh>
    <rPh sb="153" eb="155">
      <t>ソクテイ</t>
    </rPh>
    <rPh sb="156" eb="158">
      <t>カネツ</t>
    </rPh>
    <rPh sb="158" eb="160">
      <t>ジカン</t>
    </rPh>
    <rPh sb="169" eb="170">
      <t>モト</t>
    </rPh>
    <rPh sb="173" eb="175">
      <t>サギョウ</t>
    </rPh>
    <rPh sb="187" eb="189">
      <t>アンテイ</t>
    </rPh>
    <rPh sb="191" eb="193">
      <t>ヒンシツ</t>
    </rPh>
    <rPh sb="194" eb="196">
      <t>ショクヒン</t>
    </rPh>
    <rPh sb="197" eb="199">
      <t>セイゾウ</t>
    </rPh>
    <rPh sb="211" eb="213">
      <t>ヒョウジ</t>
    </rPh>
    <rPh sb="220" eb="222">
      <t>シンヨウ</t>
    </rPh>
    <rPh sb="230" eb="232">
      <t>シヨウ</t>
    </rPh>
    <rPh sb="232" eb="233">
      <t>マエ</t>
    </rPh>
    <rPh sb="234" eb="235">
      <t>カナラ</t>
    </rPh>
    <rPh sb="236" eb="238">
      <t>セイカク</t>
    </rPh>
    <rPh sb="239" eb="241">
      <t>ソクテイ</t>
    </rPh>
    <rPh sb="247" eb="249">
      <t>カクニン</t>
    </rPh>
    <phoneticPr fontId="5"/>
  </si>
  <si>
    <r>
      <rPr>
        <b/>
        <sz val="12"/>
        <color indexed="59"/>
        <rFont val="ＭＳ Ｐゴシック"/>
        <family val="3"/>
        <charset val="128"/>
      </rPr>
      <t>★惣菜や給食などの調理加工品の提供にあっては、それほど精度の高い測定値は求められません。
氷水で0-2℃や沸騰水で98-100℃の範囲内であることなどを実測して確認しましょう。
あるいは使用中の全ての温度計表示が、同一条件で同じ値を示すなら、実測に使用可能と判断できます。
★温度記録表には、信頼できる測定結果が書かれていなければ意味はありません。</t>
    </r>
    <r>
      <rPr>
        <b/>
        <sz val="12"/>
        <color indexed="10"/>
        <rFont val="ＭＳ Ｐゴシック"/>
        <family val="3"/>
        <charset val="128"/>
      </rPr>
      <t xml:space="preserve">
★半年先にはHACCPの制度化が始まります。いわゆるB基準では衛生計画、とりわけ温度管理・記録が重要視されます。</t>
    </r>
    <rPh sb="1" eb="3">
      <t>ソウザイ</t>
    </rPh>
    <rPh sb="4" eb="6">
      <t>キュウショク</t>
    </rPh>
    <rPh sb="9" eb="11">
      <t>チョウリ</t>
    </rPh>
    <rPh sb="11" eb="14">
      <t>カコウヒン</t>
    </rPh>
    <rPh sb="15" eb="17">
      <t>テイキョウ</t>
    </rPh>
    <rPh sb="27" eb="29">
      <t>セイド</t>
    </rPh>
    <rPh sb="30" eb="31">
      <t>タカ</t>
    </rPh>
    <rPh sb="32" eb="34">
      <t>ソクテイ</t>
    </rPh>
    <rPh sb="36" eb="37">
      <t>モト</t>
    </rPh>
    <rPh sb="45" eb="46">
      <t>コオリ</t>
    </rPh>
    <rPh sb="46" eb="47">
      <t>ミズ</t>
    </rPh>
    <rPh sb="53" eb="56">
      <t>フットウスイ</t>
    </rPh>
    <rPh sb="65" eb="68">
      <t>ハンイナイ</t>
    </rPh>
    <rPh sb="76" eb="78">
      <t>ジッソク</t>
    </rPh>
    <rPh sb="80" eb="82">
      <t>カクニン</t>
    </rPh>
    <rPh sb="93" eb="96">
      <t>シヨウチュウ</t>
    </rPh>
    <rPh sb="97" eb="98">
      <t>スベ</t>
    </rPh>
    <rPh sb="100" eb="102">
      <t>オンド</t>
    </rPh>
    <rPh sb="102" eb="103">
      <t>ケイ</t>
    </rPh>
    <rPh sb="103" eb="105">
      <t>ヒョウジ</t>
    </rPh>
    <rPh sb="107" eb="109">
      <t>ドウイツ</t>
    </rPh>
    <rPh sb="109" eb="111">
      <t>ジョウケン</t>
    </rPh>
    <rPh sb="112" eb="113">
      <t>オナ</t>
    </rPh>
    <rPh sb="114" eb="115">
      <t>アタイ</t>
    </rPh>
    <rPh sb="116" eb="117">
      <t>シメ</t>
    </rPh>
    <rPh sb="124" eb="126">
      <t>シヨウ</t>
    </rPh>
    <rPh sb="126" eb="128">
      <t>カノウ</t>
    </rPh>
    <rPh sb="129" eb="131">
      <t>ハンダン</t>
    </rPh>
    <rPh sb="138" eb="140">
      <t>オンド</t>
    </rPh>
    <rPh sb="140" eb="142">
      <t>キロク</t>
    </rPh>
    <rPh sb="142" eb="143">
      <t>ヒョウ</t>
    </rPh>
    <rPh sb="146" eb="148">
      <t>シンライ</t>
    </rPh>
    <rPh sb="151" eb="153">
      <t>ソクテイ</t>
    </rPh>
    <rPh sb="153" eb="155">
      <t>ケッカ</t>
    </rPh>
    <rPh sb="156" eb="157">
      <t>カ</t>
    </rPh>
    <rPh sb="165" eb="167">
      <t>イミ</t>
    </rPh>
    <rPh sb="176" eb="178">
      <t>ハントシ</t>
    </rPh>
    <rPh sb="178" eb="179">
      <t>サキ</t>
    </rPh>
    <rPh sb="187" eb="190">
      <t>セイドカ</t>
    </rPh>
    <rPh sb="191" eb="192">
      <t>ハジ</t>
    </rPh>
    <rPh sb="202" eb="204">
      <t>キジュン</t>
    </rPh>
    <rPh sb="206" eb="208">
      <t>エイセイ</t>
    </rPh>
    <rPh sb="208" eb="210">
      <t>ケイカク</t>
    </rPh>
    <rPh sb="215" eb="217">
      <t>オンド</t>
    </rPh>
    <rPh sb="217" eb="219">
      <t>カンリ</t>
    </rPh>
    <rPh sb="220" eb="222">
      <t>キロク</t>
    </rPh>
    <rPh sb="223" eb="226">
      <t>ジュウヨウシ</t>
    </rPh>
    <phoneticPr fontId="5"/>
  </si>
  <si>
    <r>
      <t>2022年 第41週（10月10日〜 10月16日）　</t>
    </r>
    <r>
      <rPr>
        <b/>
        <sz val="11"/>
        <color rgb="FFFF0000"/>
        <rFont val="ＭＳ Ｐゴシック"/>
        <family val="3"/>
        <charset val="128"/>
        <scheme val="minor"/>
      </rPr>
      <t>*発行予定は2022年11月7日（月）です。</t>
    </r>
    <phoneticPr fontId="106"/>
  </si>
  <si>
    <t>*発行予定は2022年11月7日（月）です。</t>
  </si>
  <si>
    <t>*発行予定は2022年11月7日（月）です。</t>
    <phoneticPr fontId="106"/>
  </si>
  <si>
    <r>
      <t>　</t>
    </r>
    <r>
      <rPr>
        <b/>
        <sz val="11"/>
        <color rgb="FFFF0000"/>
        <rFont val="游ゴシック"/>
        <family val="3"/>
        <charset val="128"/>
      </rPr>
      <t>*発行予定は2022年11月7日（月）です。</t>
    </r>
    <phoneticPr fontId="33"/>
  </si>
  <si>
    <t>　未更新</t>
    <rPh sb="1" eb="4">
      <t>ミコウシン</t>
    </rPh>
    <phoneticPr fontId="33"/>
  </si>
  <si>
    <r>
      <t>　未更新　　</t>
    </r>
    <r>
      <rPr>
        <b/>
        <sz val="11"/>
        <color rgb="FFFF0000"/>
        <rFont val="游ゴシック"/>
        <family val="3"/>
        <charset val="128"/>
      </rPr>
      <t>*発行予定は2022年11月7日（月）です。</t>
    </r>
    <rPh sb="1" eb="4">
      <t>ミコウシン</t>
    </rPh>
    <phoneticPr fontId="33"/>
  </si>
  <si>
    <r>
      <t>　未更新　　</t>
    </r>
    <r>
      <rPr>
        <b/>
        <sz val="11"/>
        <color rgb="FFFF0000"/>
        <rFont val="游ゴシック"/>
        <family val="3"/>
        <charset val="128"/>
      </rPr>
      <t>*発行予定は2022年11月7日（月）です。</t>
    </r>
    <phoneticPr fontId="33"/>
  </si>
  <si>
    <t>食品ロス削減へ…“賞味期限なくす”英国スーパーの取り組み　食品廃棄13％減ったスーパーも</t>
    <phoneticPr fontId="16"/>
  </si>
  <si>
    <t>イギリス・ロンドンの大手スーパー。今年からある取り組みが始まりました。「袋詰めされたトマトの袋を見てみると賞味期限の表示がなく、代わりに『日付をつけないことで無駄をなくす』と書かれています」野菜などの生鮮食品を中心に、賞味期限の表示をとりやめたのです。理由は深刻な食品ロスの問題。イギリスでは、年間およそ660万トンの食品ロスが発生していて、焼却の際にでる二酸化炭素が地球温暖化につながることもあり、対策が急がれているのです。賞味期限の表示をやめたことでこのスーパーでは、食品の廃棄がおよそ13％減ったということです。買い物客「賞味期限がなくても気にしません。においが良ければ問題ないです」
取り組みは、ほかにも。
大きなスーツケースを持ってビルに入る男性。帰ってくると中には、企業の社員食堂で余った食品。ドゥクさんはスーパーや企業などから依頼を受けて、廃棄される食品を回収しています。家に帰ると、アプリを使って食品を登録。すると…。ドゥクさん「早速リクエストが来ました」  1時間後、受け取りを希望する近所の人が訪ねてきました。受け取ったのは、前日に賞味期限が切れた大量のパン。近所の住人「賞味期限ぴったりに悪くなるわけではないので、気にしません」
この日、回収した廃棄予定の食品はすべて引き取られました。こうしたアプリがイギリスを中心に浸透していて、これまでにおよそ5800万食分の食品がシェアされたということです。
EU（＝ヨーロッパ連合）も食品への賞味期限の表示を撤廃することを検討しています。</t>
    <phoneticPr fontId="16"/>
  </si>
  <si>
    <t xml:space="preserve">地域特産の“麦みそ”製造の会社に県から突然「景品表示法に違反」その後一転して見解を軌道修正 ... </t>
    <phoneticPr fontId="16"/>
  </si>
  <si>
    <t>愛媛伝統の麦みそをめぐり、愛媛県が突然、生産者に対し味噌という表示をやめるよう指導しました。しかしその後、一転して指導を保留。味噌という商品表示が景品表示法違反にあたるとして表示を改めるよう求めていた愛媛県が、見解を軌道修正しました。地域特産の麦みそに突然の“法律違反” 「納得できない」麦みそを製造する井伊商店
愛媛県宇和島市内のみそ店、井伊商店。創業から64年、地域特産の麦みそを作ってきました。しかし突然、その伝統を脅かす事態が…井伊商店3代目 井伊友博さん
「これもらったときは違うんやないんかなって思いました」　10月に受け取ったのは、愛媛県からの指導文書です。
愛媛県からの指導文書
「味噌」「麦みそ」と表示することは食品表示基準に違反している。実際のものよりも優良であると示すものであり景品表示法に違反している。
はだか麦と塩を使って製造
井伊商店では昔ながらの原料にこだわり、はだか麦と塩を使って麦みそを製造、販売してきました。しかし国が定めている食品表示基準では、味噌について、大豆を原料に使うものと定義されています。この基準は以前から設けられていましたが、これまで違反だと指摘されたことはありませんでした。
愛媛県が改善報告書を提出するよう指導
しかし、今年7月に行われた保健所の検査で違反が見つかったとして、県が突然、表示をやめるよう求めてきたのです。
さらに、11月11日までに改善報告書を提出するよう指導しました。</t>
    <phoneticPr fontId="16"/>
  </si>
  <si>
    <t>納品期限の緩和を進める事業者が大幅に増加！</t>
    <phoneticPr fontId="16"/>
  </si>
  <si>
    <t>～食品ロス削減や食品リサイクルの取組事業者と取組内容を公表～
10月30日の「全国一斉商慣習見直しの日」に向けて農林水産省は、商慣習見直しに取り組む食品事業者を調査・募集するとともに、商慣習の見直しを含めた食品ロス削減や食品リサイクルの取組事例の募集を行いました。今般、商慣習見直しに取り組む事業者名と取組内容をまとめましたので、公表します。
1.趣旨
全国各地域でできる限り多くの事業者が商慣習見直しに取り組むために、本年10月30日の食品ロス削減の日を「全国一斉商慣習見直しの日」とし、食品小売事業者における納品期限の緩和や食品製造事業者における賞味期限表示の大括り化（年月表示、日まとめ表示）、賞味期限の延長、食品事業者におけるフードバンク・子ども食堂等への食品の提供を呼びかけてきました。また、食品廃棄の削減についてより多くの方に知っていただき、ご理解やご協力をいただけるよう、商慣習見直しに取り組む事業者の食品ロス削減や食品リサイクルの取組を募集しました。今般、商慣習見直しに取り組む事業者を取りまとめましたので、その事業者名と取組事例を公表します。
なお、この結果は農林水産省補助事業者（公益財団法人流通経済研究所）から調査票を送付した食品小売事業者1,067 者のうち、回答があった279者、食品製造事業者1,338者のうち、回答があった447者の回答、また、農林水産省へ直接応募があったもの（28者）を基にしたものです。</t>
    <phoneticPr fontId="16"/>
  </si>
  <si>
    <t>フランスのワイン業界が残留農薬ゼロの承認を試行</t>
    <phoneticPr fontId="16"/>
  </si>
  <si>
    <t>保証を確保することは、ワインの技術的な選択と分析結果を定義する際に伴う制約を考えると、簡単なことではありません。2018年からフランスで残留農薬ゼロ（ZRP）の承認を展開している協会The Nouveaux Champs collectiveは、ワイン業界内での信頼マークの継続的な進歩に喜んでいます。
現在、11のワイン会社 (協同組合、独立したワイナリー、商社) が協会のメンバーであり、『89 の生産者に相当する』と、The Nouveaux Champs collectiveの技術および品質マネージャーであるJulie Sabourinは述べています。Sabourinによると、「スーパーマーケットでの小売価格は、4 ユーロから 20 ユーロの範囲で、白ワイン (辛口および甘口)、ロゼ、赤ワインを販売していたのは 7 社で、昨年はわずか 4 社でした。」この承認は2018年に果物と野菜向けに導入されましたが、ワインに関しては2020年になって初めて導入されました。「私たちは2021年からかなりの量を獲得し始めたばかりで、320,000本のボトルがあり、そのほとんどは2022年に3年連続で承認された2つの協同組合ワイナリー Buzet とTutiac からのものです。」とSabourinは説明します。
協会とそのメンバーによって設定された目標に定義されたように、承認されたワインは、従来の同等品よりも 20% 高く販売されました。
「業界全体で、ZRP 認定製品の価値は今年 16% 増加しましたが、ワイン業界は最高の成長率を経験しています。生産者から、承認によって影響するより高い価格帯について問い合わせがあります。」</t>
    <phoneticPr fontId="16"/>
  </si>
  <si>
    <t>発展途上国からの 農業輸出に影響を与える新しい農薬使用基準―CENTEGRO</t>
    <phoneticPr fontId="16"/>
  </si>
  <si>
    <t>https://www.millesimes.co.jp/topics/topics-3984/</t>
    <phoneticPr fontId="16"/>
  </si>
  <si>
    <t>ムンバイ、インド、, 2022年11月4日 /PRNewswire/ -- 世界貿易機関（衛生・植物衛生委員会）の次回の会議でEUが課した矛盾した貿易措置の 取消しを求めるための合理的な努力が現在進行中です（2022年 11月7日-11日）。問題は、大部分の農薬に関する欧州連合インポートトレランスの最大残留基準（MRL)0.01 ppm（100万分の1）の有効性 に関するものです。この数値は、100トンの食品あたりの農薬の残留物1グラムに相当します。この微量のレベルでは、農薬残留物は生物学的、薬物学的、または環境的に適切なものではありません。これらの貿易協定は、インドや他国からのEUへの農業輸出に悪影響を及ぼす可能性があります。 世界貿易機関（WTO）の設立と共に1995年1月1日 から施行された「衛生植物検疫措置の適用に関する協定（SPS協定）」には、農薬の最大残留基準（MRL）を適用するための厳格な科学的根拠を備えた規則が適用されます。MRLは、取引時に農業商品に対して法的に許容される農薬残留物の中で最も高いレベルです。 これらの商品には、穀物、果物、野菜、肉などが含まれる場合があります。「MRL」は、WTOの用語ではSPS協定と呼ばれています。WTO法によると、全加盟国が国際貿易を拡大する機会を得られるように、SPS協定はWTOの全加盟国に平等に対処する必要があります。 
　この問題に対してコメントを出しているCENTEGRO (農場経済の改善に取り組む非利益シンクタンク)のアドバイザー、S Ganesan氏は次のように述べています。「最大農薬残留レベルに関するEU規制(EC) 396/2005によって、農薬がEUでの使用を許可されなかったり、あるいはEU市場から撤退した場合、 0.01 ppm  というデフォルト値がインポートトレランスMRLとして設定されます。 欧州食品安全局（EFSA - 2021）によると、1300種類以上の農薬に関してMRLが設定されています。これに関して、0.01 ppmというデフォルト値のMRLは690種類もの農薬に適用されます。つまり、EUの農薬の50%以上について、インポートトレランスのMRLとして0.01 ppmが適用されているということになります。これは、ゼロトレランスと同程度のものです。」
「輸出委託品がWTOの矛盾した0.01ppmというMRLを適用することにより、インドだけでなく 他の開発途上国でも農業生産、価格、農家の収入に深刻な結果がもたらされます。農薬の使用は、気候や作物の栽培、害虫や病気の蔓延に応じて広く異なります。 」
WTOのSPS協定では、WTO加盟国が負の貿易効果を最小限に抑えるべきだと規定されています。現在の0.01 ppmというEUのMRLは、WTOのSPS協定およびGATT（関税および貿易に関する一般協定）の規定に完全に矛盾しています。これらの対策は、WTOの調査の対象とならないため、国際貿易に対する偽装制限となる可能性があります。EUやその他の利害関係者に輸出するすべての国は、SPS協定とGATTの関連規約の下で、WTOの0.01 ppmというインポートトレランスのMRLを再検討するよう、共にEUを説得しなければなりません。EUが0.01 ppmというというWTOの一貫していないSPS協定を撤回すれば、発展途上国と、さらには第3世界の各国で農業製品の輸出を可能にする上で大きな役割を果たすことになるでしょう。</t>
    <phoneticPr fontId="16"/>
  </si>
  <si>
    <t>https://www.minyu-net.com/release/prwire/F202211049275.php</t>
    <phoneticPr fontId="16"/>
  </si>
  <si>
    <t>「サッポロ一番」ごま味が不合格＝基準値超えの残留農薬検出で／台湾</t>
    <phoneticPr fontId="16"/>
  </si>
  <si>
    <t>（台北中央社）衛生福利部（保健省）食品薬物管理署は1日、日本から輸出された「サッポロ一番 ごま味ラーメンどんぶり」から基準値を超える残留農薬が検出されたと発表した。45.6キロが積み戻しまたは廃棄される。日本の肉入りインスタントラーメンが水際検査で不合格となるのは今年初めて。
同署は同日、水際検査で不合格となった食品や食器計7件を公表した。「サッポロ一番」はこのうちの一つ。
同署によれば、同製品のかやくからエチレンオキシド0.064ppmが検出された。同署北区管理センターの担当者によると、同製品が不合格になるのは初めて。担当者は、今後は同製品の輸入業者が日本から輸入するインスタント麺について、抜き取り検査の割合を20%～50%に引き上げる方針を示した。
この他、米国から輸入された生カキや中国から輸入された乾燥ヤマブシタケなどの不合格も公表された。</t>
    <phoneticPr fontId="16"/>
  </si>
  <si>
    <t>https://japan.focustaiwan.tw/society/202211010010</t>
    <phoneticPr fontId="16"/>
  </si>
  <si>
    <t>【残留農薬】ブロッコリーからプロシミドン検出</t>
    <phoneticPr fontId="16"/>
  </si>
  <si>
    <t>中国から輸入されたブロッコリーから、人の健康を損なうおそれのない量として定める量を超えて、
プロシミドンが検出されました。</t>
    <phoneticPr fontId="16"/>
  </si>
  <si>
    <t>https://www.shokukanken.com/news/safety/221031-1130.html</t>
    <phoneticPr fontId="16"/>
  </si>
  <si>
    <t>このコーナーでは、テクノロジーの最新研究を紹介するWebメディア「Seamless」を主宰する山下裕毅氏が執筆。新規性の高い科学論文を山下氏がピックアップし、解説する。米Harvard Universityと米MIT、ドイツのZuse Institute Berlinによる研究チームが発表した「Active entanglement enables stochastic, topological grasping」は、複数の細長い触手の集合体で物体をつかむソフトグリッパーを提案した研究報告だ。空気を送ると伸びた触手は丸まり、壊れやすいものや不規則な形状のものをつかむ。今回は自然界からヒントを得て、クラゲが獲物をつかむのと同じように、細長い触手の集合体を使って物体を絡め取る、新しいタイプの柔らかいロボットグリッパーを提案する。個々の触手は単独では弱いが、触手の集合体は重いものや奇妙な形のものをしっかりとつかむことができる。このグリッパーは、単純な膨らみを利用して物体を包み込むため、センシングやプランニング、フィードバック制御を必要としない。
それぞれの触覚は、中が空洞のゴムチューブになっており、片側のゴムがもう片方より太いため、空気圧をかけるとチューブがくるりんと丸まって強めのパーマを当てたようにコンパクトになる。丸まった触手は互いに結び合い、対象物に絡み合い、絡み合うごとにホールドの強さが増していく。集合的な保持力は強いが、個々の接触は弱く、最も壊れやすい対象物でさえも傷つけない。対象物を解放するには減圧するだけだ。</t>
    <phoneticPr fontId="16"/>
  </si>
  <si>
    <t>農産物の搾りかすなど食用や飼料用に適さない部位でバイオエタノールを製造する動きが出ている。住友商事などは2025年にもアジア初の工場をタイに新設し、花王も商用生産の検討に入った。「第2世代」と呼ばれる新手法は、可食部分を使う一般的な製法に対して食糧不足の影響が緩和される利点があり、欧州では生産を後押しする動きが出ている。住商はタイ石油化学大手PTTグローバルケミカル（PTTGC）傘下のグローバル・グリーン・ケミカル（GGC、バンコク）と覚書を交わし、サトウキビの搾りかす由来のバイオエタノールの商用生産の協議に入った。25年以降に工場を設ける。生産規模は未定。住商によると、アジアで第2世代の量産計画が明らかになるのは初めて。
花王はタピオカ原料のキャッサバの搾りかすを原料に商用生産を目指す。洗剤向け酵素の知見を生かしてバイオエタノール化に必要な糖に分解する技術を考案。分解に必要な複数の酵素を1つの設備で作れる方法も開発し生産設備を小さくできる。27年ごろをめどにタイで実証プラントの稼働を目指している。
バイオエタノールは脱炭素燃料として期待され、自動車燃料や持続可能な航空燃料（SAF）への利用が拡大。プラスチック原料としてナフサからの転換も増え、米国やブラジルなど世界で年1億トンが生産されているとされる。現在はサトウキビなどの糖質原料とトウモロコシなどのでんぷん原料といった可食部分を微生物で発酵させてつくる手法が主流だ。バイオエタノールは世界的に需要が増え、食糧や飼料不足を加速させるとの懸念が強まっている。価格は燃料相場に連動し、トウモロコシ相場にも影響を与える。ロシアによるウクライナ侵攻では同国からの穀物輸出の停止に加えて燃料相場の上昇でトウモロコシの先物価格が上昇した。「農家は飼料向けより高く売れる燃料向けに販売するようになった」（大手商社の穀物担当）との声もあり、飼料価格や畜産価格の上昇を招いた面もある。そうした中で注目を浴びているのが、搾りかすや葉、茎といった非可食部を使う第2世代と呼ばれる生産手法だ。原料に可食部を使う「第1世代」に比べて食糧問題に結びつきにくい。ただ、第2世代は糖分を抽出する工程が複雑で、排水設備などもより大規模になる。さらに大量の搾りかすを集めて糖分を抽出する必要があることから、製造コストは膨らみやすい。住商や花王が生産拠点として検討するタイは世界有数の砂糖やキャッサバの産地で、原料となる非可食部位の調達がしやすいという側面がある。第2世代の量産で先行するのが海外勢だ。ブラジルのエネルギー大手ハイゼンがすでに大規模に生産を始めている。5月には20億レアル（約570億円）を投じて2つの新工場の建設を決め、24年の稼働を見込む。スイスの化学品大手クラリアントも、ワラを原料にした第2世代向けの工場をルーマニアに完成させた。第2世代が普及すれば、バイオエタノールの増産余地が増え、食料需要との連動を一定程度抑えることができると期待される。
欧州連合（EU）の再生可能エネルギー指令では第2世代エタノールなど非食品由来の燃料への導入を2030年までに倍増する目標を掲げる。第1世代は使用上限を定めて一部は段階的に廃止する方針だ。可食部を使ったバイオエタノールの生産制限の動きが今後広がる可能性もある。</t>
    <phoneticPr fontId="16"/>
  </si>
  <si>
    <t>微生物と空気から作るタンパク質に昆虫食、先端技術を取り入れた都市農業や人工知能（ＡＩ）を駆使したスマート農場――。食料自給率が低いシンガポールは食料安全保障の強化に向けて多様なアプローチを取っている。2030年までに食料自給率30％を目指す同国のハイテク食品・農業関連の最近の動向をまとめた。【鈴木あかね】　食品庁は10月26日、フィンランドのフードテック（先端食品技術）企業ソーラーフーズが開発した代替タンパク質粉末「ソレイン（Solein）」を、ノベルフード（新規食品）として世界で初めて認証した。
　ノベルフードは、欧州連合（ＥＵ）が1997年に提唱した概念。これまで人間によって食用として消費されていなかった食品や食品原料を指す。ソーラーフーズは今回の認証取得により、シンガポール国内でソレインを販売できるようになる。同社は24年にフィンランドでソレインの商用生産を開始する。　ソレインは「微生物と空気」から作られるタンパク質の粉末で、全ての必須アミノ酸を含有する。単細胞生物に二酸化炭素（ＣＯ２）、水素、酸素、ほんの少しの栄養素を与えることで増殖させて生産するため、従来の畜産のように大量の食料やエネルギーを必要としない持続可能な生産手法という。　成分は65～70％がタンパク質、５～８％が脂質、10～15％が食物繊維、３～５％がミネラル。乾燥大豆や乾燥藻類に近い成分となる。　シンガポールはタンパク質の供給源として、植物や菌類由来の代替肉、細胞培養で作る鶏肉や魚介類の開発を積極的に支援してきた。最近では食用昆虫の活用も模索し始めた。　食品庁は10月16日、食用昆虫の輸入や国内での養殖の認可に関する基本方針を公表。同月28日には、シンガポール企業庁が昆虫産業の現況に関する報告書の中で、同国を拠点とする昆虫関連企業15社による資金調達額が過去４年で約4,000万米ドル（約59億円）に達したと明らかにした。人間の食用だけでなく飼料や肥料用の昆虫関連企業も含まれるが、同国の昆虫産業に成長潜在性があるため、今後の研究開発（Ｒ＆Ｄ）にシンガポールを活用してもらいたい意向も示した。
　■砂漠のハイテク温室導入へ
　都市農業の分野では食品庁が10月27日、先端技術を取り入れた５事業に計780万Ｓドル（約８億1,000万円）を助成すると発表した。屋内農業や水耕栽培農業向けに、病害虫対策技術や栄養価の向上、鮮度保存技術など先端技術の発展を支援する方針だ。食品庁は同日、アラブ首長国連邦（ＵＡＥ）の農業企業ピュアハーベスト・スマートファームズとも提携。砂漠地帯でもトマトやフルーツを栽培し、年中収穫できるようにした同社のハイテク温室を、赤道直下で熱帯性気候のシンガポールでも導入する。
　日本人が経営に関わるシンガポールのイセ・フーズ・ホールディングスは25日、食品庁から鶏卵農場の建設認可について原則承認を得たと発表。ＡＩやモノのインターネット（ＩｏＴ）などの技術を導入したスマート農場を24年にも稼働し、シンガポールの鶏卵自給率を現在の30％未満から50％まで高められるよう後押しする。食品庁のシニアディレクター（科学技術部門担当）、ニン・フーントン氏は27日に行われた農業食品関連の科学シンポジウムで、「（シンガポールにとって）食料安全保障は無視できない課題」と指摘。研究機関、企業、食品生産者などの関係者同士で協力し、国内の食料システムを強化するための新しい技術や生産体制を作っていかなければならないとの考えを示した。</t>
    <phoneticPr fontId="16"/>
  </si>
  <si>
    <t>米国食品医薬品局（FDA）は10月20日、米国内で人や動物が消費する食品を製造・加工、梱包（こんぽう）、保管する外国の施設への査察時などに、当該施設や外国政府のどのような行為や発言が査察拒否と見なされるかを記載したガイダンスを発表外部サイトへ、新しいウィンドウで開きますした。外国で食品製造などを行う施設や外国政府が施設に対するFDA検査官の査察を拒否した場合には、食品安全強化法（FSMA）に基づき、FDAは当該製品の輸入を拒否する権限が与えられている。
　同ガイダンスは2017年に公表されて意見募集が行われ、修正などが加えられたもの。2017年のドラフト（注）からわずかに文言の修正や追記がされただけで、大きな変更点はない。今後は同ガイダンスに基づいてFDAによる外国施設への査察が行われる見込みだ。
ガイダンスでは、査察拒否と見なす行為について、次の事項などをさまざまな事例とともに記載している。
・外国食品施設による査察日程調整の拒否（FDAが書面による査察依頼を提出してから 24 時間以内に応答しない場合など）
・外国食品施設による査察実施の拒否（FDA の査察官が施設に入ることを妨げるなど）</t>
    <phoneticPr fontId="16"/>
  </si>
  <si>
    <t>日本で大手コーヒーチェーンの「コメダ珈琲店」を展開するコメダは10月21日、海外での36店舗目となる香港1号店をオープンした。今回の香港進出は、香港におけるエリアフランチャイズ契約を締結している永旺（香港）百貨（以下、イオンストアーズ香港）との提携によるもの。オープンに先立って行われた10月19日のメディアイベントには、日本からコメダホールディングスの甘利祐一代表取締役社長が駆けつけた。店内には、座り心地にこだわったソファ席を多く用意し、一人席の間隔も確保したほか、Wi-Fiや充電用のコンセントを完備。「店がまるでご自宅のリビングルームの延長線上のように元気や英気を養い誰もがくつろげる“街のリビングルーム”でありたい」と願うコメダ珈琲店の「こだわり」を香港でも再現した。オープン日には、朝から多くの来店客が行列を作り、「SNS映え」する写真を撮影する若い女性客の姿も見受けられるなど大盛況のスタートとなった。来店客からは「日本で食べたシロノワールを食べるために並んだ」「日本のコメダ珈琲店で食べた味がそのまま再現されていて嬉しい」「とても落ち着く空間で、ゆっくりと過ごすことができた」「シュウマイなど香港ならではのメニューがあって良い」といった声が聞かれた。
　イオンストアーズ香港の菅原取締役社長は、今回の提携の背景について、「イオンストアーズ香港として新しい成長を目指していく中で、外食にかける消費額が多い香港では飲食店事業にビジネスチャンスがあると考えていた。コメダ珈琲店は、イオングループが日本国内で運営する商業施設内に数多く出店いただいているという縁もあり、今回の提携に至った」と説明。また、今後の抱負について菅原取締役社長は、「香港内で積極的に店舗を拡大していきたい」と述べた。</t>
    <phoneticPr fontId="16"/>
  </si>
  <si>
    <t>事故は幅３．２メートルの路地で起きた。梨泰院（イテウォン）のハミルトンホテル裏の世界食べ物文化通りに集まった人波がホテル横の長さ５０メートルの下り坂の路地に入り乱れたところがその狭い区間だ。路地の上側は幅５メートル以上あるが下側は３．２メートルに狭くなる。専門家らは一種のボトルネック現象と解釈する。尹錫悦（ユン・ソクヨル）大統領は事故翌日の１０月３０日午前に現場を訪問し「路地の幅はどれくらいなのか」と尋ね、「３．２メートル」という報告を受けると言葉を続けられずため息をついた。
建築法上、道路は「歩行者の安全」のため幅４メートル以上なくてはならず、該当地域の建築物現況図でも道路幅は４メートルと出ている。しかしどうしてそれ以下に狭くなったのだろうか。「違法建築物」のためだ。</t>
    <phoneticPr fontId="16"/>
  </si>
  <si>
    <t>ウクライナ軍はロシアによる軍事侵攻への反転攻勢を強めていて、南部ヘルソン州では、中心都市ヘルソンに向けて部隊を進めているとみられます。
一方ウクライナのメディアは29日、ロシア側もヘルソン方面に4万人規模の部隊を集結させているとする見方を伝えました。こうした中、ロシアは、ウクライナ南部クリミアに駐留するロシア軍の黒海艦隊が無人機による攻撃を受けたと主張し「船舶の安全な航行が保証できない」などとして、ウクライナ産の農産物の輸出をめぐる合意の履行を無期限で停止すると一方的に表明しました。これについてロシアとウクライナの仲介役を務めてきたトルコの国防省は30日、ウクライナからの農産物の輸出が実質的に停止したことを明らかにしました。そのうえで「合意の継続に悪影響を与えるあらゆる挑発を避けることが重要だ」として、関係各国に自制を呼びかけました。また、国連のグテーレス事務総長は30日、報道官を通じて「ロシアが合意を履行するよう、緊密な接触を続けている」とする声明を出し、深い懸念を表明したうえで輸出が再び滞るおそれがあるとして事態の打開に向けて関係各国と協議を行っていることを明らかにしました。</t>
    <phoneticPr fontId="16"/>
  </si>
  <si>
    <t>　キリンビールは27日、「キリン　シングルグレーンジャパニーズウイスキー　富士」など「富士」ブランドの高級国産ウイスキー2商品を、月内にもシンガポールへ輸出すると発表した。キリンは昨年以降、米国など4カ国に「富士」ブランドを輸出しているが、国産ウイスキー人気の高まりや円安を追い風に輸出先を拡大する。静岡県御殿場市の蒸留所の原酒のみを使った「富士」は、フルーツなどの香りが重なり合った複層的で華やかな味わいが特徴という。700ミリリットル入りで、日本での参考価格は6千円。　新たに、富裕層が多く高価格帯商品の需要が旺盛なシンガポールでの支持獲得を目指す。</t>
    <phoneticPr fontId="16"/>
  </si>
  <si>
    <t>米国/独国</t>
    <rPh sb="0" eb="2">
      <t>ベイコク</t>
    </rPh>
    <rPh sb="3" eb="4">
      <t>ドク</t>
    </rPh>
    <rPh sb="4" eb="5">
      <t>コク</t>
    </rPh>
    <phoneticPr fontId="16"/>
  </si>
  <si>
    <t>シンガポール</t>
    <phoneticPr fontId="16"/>
  </si>
  <si>
    <t>香港</t>
    <rPh sb="0" eb="2">
      <t>ホンコン</t>
    </rPh>
    <phoneticPr fontId="16"/>
  </si>
  <si>
    <t>韓国</t>
    <rPh sb="0" eb="2">
      <t>カンコク</t>
    </rPh>
    <phoneticPr fontId="16"/>
  </si>
  <si>
    <t>ウクライナ</t>
    <phoneticPr fontId="16"/>
  </si>
  <si>
    <t>タイ</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</si>
</sst>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3"/>
      <color theme="0"/>
      <name val="ＭＳ Ｐゴシック"/>
      <family val="3"/>
      <charset val="128"/>
      <scheme val="minor"/>
    </font>
    <font>
      <b/>
      <sz val="13"/>
      <color theme="0"/>
      <name val="Arial"/>
      <family val="2"/>
    </font>
    <font>
      <b/>
      <sz val="13"/>
      <color theme="0"/>
      <name val="9,776"/>
    </font>
    <font>
      <sz val="20"/>
      <color indexed="9"/>
      <name val="ＭＳ Ｐゴシック"/>
      <family val="3"/>
      <charset val="128"/>
    </font>
    <font>
      <sz val="10"/>
      <name val="Arial"/>
      <family val="2"/>
    </font>
    <font>
      <b/>
      <sz val="14"/>
      <color indexed="53"/>
      <name val="ＭＳ Ｐゴシック"/>
      <family val="3"/>
      <charset val="128"/>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indexed="10"/>
      <name val="ＭＳ Ｐゴシック"/>
      <family val="3"/>
      <charset val="128"/>
    </font>
    <font>
      <b/>
      <sz val="16"/>
      <color rgb="FFFF0000"/>
      <name val="メイリオ"/>
      <family val="3"/>
      <charset val="128"/>
    </font>
    <font>
      <sz val="8.8000000000000007"/>
      <color indexed="23"/>
      <name val="ＭＳ Ｐゴシック"/>
      <family val="3"/>
      <charset val="128"/>
    </font>
    <font>
      <sz val="14"/>
      <color indexed="63"/>
      <name val="Arial"/>
      <family val="2"/>
    </font>
    <font>
      <b/>
      <sz val="12"/>
      <color indexed="13"/>
      <name val="ＭＳ Ｐゴシック"/>
      <family val="3"/>
      <charset val="128"/>
    </font>
    <font>
      <sz val="12"/>
      <color indexed="9"/>
      <name val="ＭＳ Ｐゴシック"/>
      <family val="3"/>
      <charset val="128"/>
    </font>
    <font>
      <b/>
      <sz val="12"/>
      <color indexed="10"/>
      <name val="ＭＳ Ｐゴシック"/>
      <family val="3"/>
      <charset val="128"/>
    </font>
    <font>
      <b/>
      <sz val="12"/>
      <color indexed="59"/>
      <name val="ＭＳ Ｐゴシック"/>
      <family val="3"/>
      <charset val="128"/>
    </font>
    <font>
      <b/>
      <sz val="8"/>
      <color rgb="FFFF0000"/>
      <name val="メイリオ"/>
      <family val="3"/>
      <charset val="128"/>
    </font>
    <font>
      <b/>
      <sz val="8"/>
      <color rgb="FFFF0000"/>
      <name val="ＭＳ Ｐゴシック"/>
      <family val="3"/>
      <charset val="128"/>
    </font>
    <font>
      <b/>
      <sz val="11"/>
      <color rgb="FFFF0000"/>
      <name val="游ゴシック"/>
      <family val="3"/>
      <charset val="128"/>
    </font>
    <font>
      <b/>
      <sz val="14"/>
      <name val="メイリオ"/>
      <family val="3"/>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7BB2F5"/>
        <bgColor indexed="64"/>
      </patternFill>
    </fill>
    <fill>
      <patternFill patternType="solid">
        <fgColor indexed="12"/>
        <bgColor indexed="64"/>
      </patternFill>
    </fill>
    <fill>
      <patternFill patternType="solid">
        <fgColor indexed="45"/>
        <bgColor indexed="64"/>
      </patternFill>
    </fill>
    <fill>
      <patternFill patternType="solid">
        <fgColor theme="5" tint="-0.249977111117893"/>
        <bgColor indexed="64"/>
      </patternFill>
    </fill>
    <fill>
      <patternFill patternType="solid">
        <fgColor indexed="48"/>
        <bgColor indexed="64"/>
      </patternFill>
    </fill>
    <fill>
      <patternFill patternType="solid">
        <fgColor theme="4"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6DDDF7"/>
        <bgColor indexed="64"/>
      </patternFill>
    </fill>
  </fills>
  <borders count="236">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bottom/>
      <diagonal/>
    </border>
    <border>
      <left/>
      <right style="thick">
        <color indexed="9"/>
      </right>
      <top/>
      <bottom/>
      <diagonal/>
    </border>
    <border>
      <left style="thick">
        <color indexed="9"/>
      </left>
      <right/>
      <top/>
      <bottom style="thick">
        <color indexed="9"/>
      </bottom>
      <diagonal/>
    </border>
    <border>
      <left/>
      <right/>
      <top/>
      <bottom style="thick">
        <color indexed="9"/>
      </bottom>
      <diagonal/>
    </border>
    <border>
      <left/>
      <right style="thick">
        <color indexed="9"/>
      </right>
      <top/>
      <bottom style="thick">
        <color indexed="9"/>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0" fillId="0" borderId="0"/>
    <xf numFmtId="0" fontId="171" fillId="0" borderId="0" applyNumberFormat="0" applyFill="0" applyBorder="0" applyAlignment="0" applyProtection="0"/>
    <xf numFmtId="0" fontId="170" fillId="0" borderId="0"/>
  </cellStyleXfs>
  <cellXfs count="859">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6" xfId="17" applyFont="1" applyFill="1" applyBorder="1" applyAlignment="1">
      <alignment horizontal="left" vertical="center"/>
    </xf>
    <xf numFmtId="0" fontId="34" fillId="10" borderId="47" xfId="17" applyFont="1" applyFill="1" applyBorder="1" applyAlignment="1">
      <alignment horizontal="center" vertical="center"/>
    </xf>
    <xf numFmtId="0" fontId="34" fillId="10" borderId="47" xfId="2" applyFont="1" applyFill="1" applyBorder="1" applyAlignment="1">
      <alignment horizontal="center"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9" xfId="2" applyFont="1" applyFill="1" applyBorder="1" applyAlignment="1">
      <alignment horizontal="center" vertical="center"/>
    </xf>
    <xf numFmtId="0" fontId="35" fillId="10" borderId="50"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0"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9" xfId="1" applyFill="1" applyBorder="1" applyAlignment="1" applyProtection="1">
      <alignment vertical="center"/>
    </xf>
    <xf numFmtId="0" fontId="1" fillId="11" borderId="50"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0"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6" xfId="17" applyFont="1" applyFill="1" applyBorder="1" applyAlignment="1">
      <alignment horizontal="center" vertical="center"/>
    </xf>
    <xf numFmtId="0" fontId="57" fillId="3" borderId="58" xfId="17" applyFont="1" applyFill="1" applyBorder="1" applyAlignment="1">
      <alignment horizontal="center" vertical="center" wrapText="1"/>
    </xf>
    <xf numFmtId="0" fontId="7" fillId="3" borderId="59" xfId="17" applyFont="1" applyFill="1" applyBorder="1" applyAlignment="1">
      <alignment horizontal="center" vertical="center" wrapText="1"/>
    </xf>
    <xf numFmtId="0" fontId="14" fillId="3" borderId="59" xfId="17" applyFont="1" applyFill="1" applyBorder="1" applyAlignment="1">
      <alignment horizontal="center" vertical="center" wrapText="1"/>
    </xf>
    <xf numFmtId="0" fontId="59"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2" xfId="17" applyNumberFormat="1" applyFont="1" applyFill="1" applyBorder="1" applyAlignment="1">
      <alignment horizontal="center" vertical="center" wrapText="1"/>
    </xf>
    <xf numFmtId="0" fontId="60" fillId="3" borderId="42"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1" xfId="17" applyNumberFormat="1" applyFont="1" applyFill="1" applyBorder="1" applyAlignment="1">
      <alignment horizontal="center" vertical="center" wrapText="1"/>
    </xf>
    <xf numFmtId="0" fontId="60" fillId="14" borderId="61" xfId="17" applyFont="1" applyFill="1" applyBorder="1" applyAlignment="1">
      <alignment horizontal="left" vertical="center" wrapText="1"/>
    </xf>
    <xf numFmtId="0" fontId="64" fillId="15" borderId="62" xfId="17" applyFont="1" applyFill="1" applyBorder="1" applyAlignment="1">
      <alignment horizontal="center" vertical="center" wrapText="1"/>
    </xf>
    <xf numFmtId="176" fontId="62" fillId="15" borderId="62" xfId="17" applyNumberFormat="1" applyFont="1" applyFill="1" applyBorder="1" applyAlignment="1">
      <alignment horizontal="center" vertical="center" wrapText="1"/>
    </xf>
    <xf numFmtId="181" fontId="64" fillId="11" borderId="62" xfId="0" applyNumberFormat="1" applyFont="1" applyFill="1" applyBorder="1" applyAlignment="1">
      <alignment horizontal="center" vertical="center"/>
    </xf>
    <xf numFmtId="0" fontId="64" fillId="15" borderId="63" xfId="17" applyFont="1" applyFill="1" applyBorder="1" applyAlignment="1">
      <alignment horizontal="center" vertical="center" wrapText="1"/>
    </xf>
    <xf numFmtId="182" fontId="66" fillId="15" borderId="64"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6" xfId="2" applyFill="1" applyBorder="1" applyAlignment="1">
      <alignment vertical="top" wrapText="1"/>
    </xf>
    <xf numFmtId="0" fontId="6" fillId="2" borderId="67" xfId="2" applyFill="1" applyBorder="1" applyAlignment="1">
      <alignment vertical="top" wrapText="1"/>
    </xf>
    <xf numFmtId="0" fontId="1" fillId="2" borderId="68" xfId="2" applyFont="1" applyFill="1" applyBorder="1" applyAlignment="1">
      <alignment vertical="top" wrapText="1"/>
    </xf>
    <xf numFmtId="0" fontId="1" fillId="2" borderId="66" xfId="2" applyFont="1" applyFill="1" applyBorder="1" applyAlignment="1">
      <alignment vertical="top" wrapText="1"/>
    </xf>
    <xf numFmtId="0" fontId="1" fillId="2" borderId="65" xfId="2" applyFont="1" applyFill="1" applyBorder="1" applyAlignment="1">
      <alignment vertical="top" wrapText="1"/>
    </xf>
    <xf numFmtId="0" fontId="6" fillId="3" borderId="14" xfId="2" applyFill="1" applyBorder="1">
      <alignment vertical="center"/>
    </xf>
    <xf numFmtId="0" fontId="1" fillId="3" borderId="69" xfId="2" applyFont="1" applyFill="1" applyBorder="1" applyAlignment="1">
      <alignment vertical="top" wrapText="1"/>
    </xf>
    <xf numFmtId="0" fontId="6" fillId="17" borderId="14" xfId="2" applyFill="1" applyBorder="1">
      <alignment vertical="center"/>
    </xf>
    <xf numFmtId="0" fontId="0" fillId="0" borderId="71" xfId="0" applyBorder="1">
      <alignment vertical="center"/>
    </xf>
    <xf numFmtId="0" fontId="15" fillId="0" borderId="71" xfId="0" applyFont="1" applyBorder="1">
      <alignment vertical="center"/>
    </xf>
    <xf numFmtId="0" fontId="0" fillId="0" borderId="72" xfId="0" applyBorder="1">
      <alignment vertical="center"/>
    </xf>
    <xf numFmtId="0" fontId="0" fillId="0" borderId="52"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7" xfId="2" applyBorder="1" applyAlignment="1">
      <alignment horizontal="center" vertical="center" wrapText="1"/>
    </xf>
    <xf numFmtId="0" fontId="6" fillId="7" borderId="107"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1"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8" xfId="2" applyFont="1" applyFill="1" applyBorder="1" applyAlignment="1">
      <alignment vertical="top" wrapText="1"/>
    </xf>
    <xf numFmtId="0" fontId="79" fillId="0" borderId="0" xfId="0" applyFont="1" applyAlignment="1">
      <alignment horizontal="justify" vertical="center"/>
    </xf>
    <xf numFmtId="0" fontId="82" fillId="0" borderId="60"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3"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59"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3"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3"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6" xfId="1" applyFill="1" applyBorder="1" applyAlignment="1" applyProtection="1">
      <alignment vertical="center" wrapText="1"/>
    </xf>
    <xf numFmtId="0" fontId="97" fillId="0" borderId="60"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7"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5"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3" xfId="2" applyFont="1" applyFill="1" applyBorder="1" applyAlignment="1">
      <alignment horizontal="center" vertical="center" wrapText="1"/>
    </xf>
    <xf numFmtId="0" fontId="113" fillId="3" borderId="43" xfId="2" applyFont="1" applyFill="1" applyBorder="1" applyAlignment="1">
      <alignment horizontal="center" vertical="center"/>
    </xf>
    <xf numFmtId="14" fontId="113" fillId="3" borderId="42"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1"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18" fillId="26" borderId="115"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6"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0" xfId="0" applyFont="1" applyBorder="1">
      <alignment vertical="center"/>
    </xf>
    <xf numFmtId="0" fontId="6" fillId="0" borderId="47" xfId="0" applyFont="1" applyBorder="1">
      <alignment vertical="center"/>
    </xf>
    <xf numFmtId="0" fontId="6" fillId="0" borderId="71" xfId="0" applyFont="1" applyBorder="1">
      <alignment vertical="center"/>
    </xf>
    <xf numFmtId="0" fontId="6" fillId="0" borderId="0" xfId="0" applyFont="1">
      <alignment vertical="center"/>
    </xf>
    <xf numFmtId="0" fontId="111" fillId="0" borderId="71" xfId="0" applyFont="1" applyBorder="1">
      <alignment vertical="center"/>
    </xf>
    <xf numFmtId="0" fontId="111" fillId="0" borderId="0" xfId="0" applyFont="1">
      <alignment vertical="center"/>
    </xf>
    <xf numFmtId="0" fontId="111" fillId="6" borderId="71" xfId="0" applyFont="1" applyFill="1" applyBorder="1">
      <alignment vertical="center"/>
    </xf>
    <xf numFmtId="0" fontId="111" fillId="6" borderId="0" xfId="0" applyFont="1" applyFill="1">
      <alignment vertical="center"/>
    </xf>
    <xf numFmtId="0" fontId="6" fillId="6" borderId="155" xfId="2" applyFill="1" applyBorder="1">
      <alignment vertical="center"/>
    </xf>
    <xf numFmtId="0" fontId="6" fillId="0" borderId="155" xfId="2" applyBorder="1">
      <alignment vertical="center"/>
    </xf>
    <xf numFmtId="3" fontId="144" fillId="22" borderId="0" xfId="0" applyNumberFormat="1" applyFont="1" applyFill="1" applyAlignment="1">
      <alignment vertical="center" wrapText="1"/>
    </xf>
    <xf numFmtId="0" fontId="115" fillId="22" borderId="153" xfId="17" applyFont="1" applyFill="1" applyBorder="1" applyAlignment="1">
      <alignment horizontal="center" vertical="center" wrapText="1"/>
    </xf>
    <xf numFmtId="14" fontId="115" fillId="22" borderId="154"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6" xfId="2" applyFill="1" applyBorder="1" applyAlignment="1">
      <alignment horizontal="left" vertical="top"/>
    </xf>
    <xf numFmtId="0" fontId="8" fillId="38" borderId="165" xfId="1" applyFill="1" applyBorder="1" applyAlignment="1" applyProtection="1">
      <alignment horizontal="left" vertical="top"/>
    </xf>
    <xf numFmtId="14" fontId="19" fillId="3" borderId="105" xfId="2" applyNumberFormat="1" applyFont="1" applyFill="1" applyBorder="1" applyAlignment="1">
      <alignment horizontal="center" vertical="center" shrinkToFit="1"/>
    </xf>
    <xf numFmtId="14" fontId="27" fillId="3" borderId="105" xfId="1" applyNumberFormat="1" applyFont="1" applyFill="1" applyBorder="1" applyAlignment="1" applyProtection="1">
      <alignment horizontal="center" vertical="center" wrapText="1" shrinkToFit="1"/>
    </xf>
    <xf numFmtId="0" fontId="8" fillId="0" borderId="113"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6" xfId="2" applyFont="1" applyFill="1" applyBorder="1" applyAlignment="1">
      <alignment vertical="top" wrapText="1"/>
    </xf>
    <xf numFmtId="0" fontId="113" fillId="24" borderId="43"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1"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5" xfId="2" applyFont="1" applyFill="1" applyBorder="1" applyAlignment="1">
      <alignment horizontal="center" vertical="center" wrapText="1"/>
    </xf>
    <xf numFmtId="0" fontId="8" fillId="0" borderId="178" xfId="1" applyFill="1" applyBorder="1" applyAlignment="1" applyProtection="1">
      <alignment vertical="center" wrapText="1"/>
    </xf>
    <xf numFmtId="0" fontId="18" fillId="24" borderId="179" xfId="1" applyFont="1" applyFill="1" applyBorder="1" applyAlignment="1" applyProtection="1">
      <alignment horizontal="center" vertical="center"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99" xfId="2" applyFont="1" applyBorder="1" applyAlignment="1">
      <alignment vertical="top" wrapText="1"/>
    </xf>
    <xf numFmtId="0" fontId="18" fillId="26" borderId="171" xfId="2" applyFont="1" applyFill="1" applyBorder="1" applyAlignment="1">
      <alignment horizontal="center" vertical="center" wrapText="1"/>
    </xf>
    <xf numFmtId="0" fontId="108" fillId="26" borderId="172" xfId="2" applyFont="1" applyFill="1" applyBorder="1" applyAlignment="1">
      <alignment horizontal="center" vertical="center"/>
    </xf>
    <xf numFmtId="0" fontId="108" fillId="26" borderId="173" xfId="2" applyFont="1" applyFill="1" applyBorder="1" applyAlignment="1">
      <alignment horizontal="center" vertical="center"/>
    </xf>
    <xf numFmtId="0" fontId="158" fillId="22" borderId="8" xfId="0" applyFont="1" applyFill="1" applyBorder="1" applyAlignment="1">
      <alignment horizontal="center" vertical="center" wrapText="1"/>
    </xf>
    <xf numFmtId="177" fontId="159" fillId="22" borderId="8" xfId="2" applyNumberFormat="1" applyFont="1" applyFill="1" applyBorder="1" applyAlignment="1">
      <alignment horizontal="center" vertical="center" shrinkToFit="1"/>
    </xf>
    <xf numFmtId="0" fontId="6" fillId="0" borderId="0" xfId="2" applyAlignment="1">
      <alignment horizontal="left" vertical="center"/>
    </xf>
    <xf numFmtId="3" fontId="160"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2" fillId="6" borderId="71" xfId="0" applyFont="1" applyFill="1" applyBorder="1">
      <alignment vertical="center"/>
    </xf>
    <xf numFmtId="0" fontId="162" fillId="6" borderId="0" xfId="0" applyFont="1" applyFill="1" applyAlignment="1">
      <alignment horizontal="left" vertical="center"/>
    </xf>
    <xf numFmtId="0" fontId="162" fillId="6" borderId="0" xfId="0" applyFont="1" applyFill="1">
      <alignment vertical="center"/>
    </xf>
    <xf numFmtId="176" fontId="162" fillId="6" borderId="0" xfId="0" applyNumberFormat="1" applyFont="1" applyFill="1" applyAlignment="1">
      <alignment horizontal="left" vertical="center"/>
    </xf>
    <xf numFmtId="183" fontId="162" fillId="6" borderId="0" xfId="0" applyNumberFormat="1" applyFont="1" applyFill="1" applyAlignment="1">
      <alignment horizontal="center" vertical="center"/>
    </xf>
    <xf numFmtId="0" fontId="162" fillId="6" borderId="71" xfId="0" applyFont="1" applyFill="1" applyBorder="1" applyAlignment="1">
      <alignment vertical="top"/>
    </xf>
    <xf numFmtId="0" fontId="162" fillId="6" borderId="0" xfId="0" applyFont="1" applyFill="1" applyAlignment="1">
      <alignment vertical="top"/>
    </xf>
    <xf numFmtId="14" fontId="162" fillId="6" borderId="0" xfId="0" applyNumberFormat="1" applyFont="1" applyFill="1" applyAlignment="1">
      <alignment horizontal="left" vertical="center"/>
    </xf>
    <xf numFmtId="14" fontId="162" fillId="0" borderId="0" xfId="0" applyNumberFormat="1" applyFont="1">
      <alignment vertical="center"/>
    </xf>
    <xf numFmtId="0" fontId="163" fillId="0" borderId="0" xfId="0" applyFont="1">
      <alignment vertical="center"/>
    </xf>
    <xf numFmtId="0" fontId="8" fillId="0" borderId="188" xfId="1" applyBorder="1" applyAlignment="1" applyProtection="1">
      <alignment vertical="center"/>
    </xf>
    <xf numFmtId="0" fontId="6" fillId="0" borderId="65" xfId="2" applyBorder="1" applyAlignment="1">
      <alignmen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9"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9"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2" xfId="17" applyFont="1" applyBorder="1">
      <alignment vertical="center"/>
    </xf>
    <xf numFmtId="0" fontId="50" fillId="0" borderId="52" xfId="17" applyFont="1" applyBorder="1" applyAlignment="1">
      <alignment horizontal="right" vertical="center"/>
    </xf>
    <xf numFmtId="0" fontId="38" fillId="0" borderId="54" xfId="17" applyFont="1" applyBorder="1" applyAlignment="1">
      <alignment horizontal="center" vertical="center"/>
    </xf>
    <xf numFmtId="0" fontId="38" fillId="0" borderId="18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0" xfId="17" applyFont="1" applyBorder="1" applyAlignment="1">
      <alignment horizontal="center" vertical="center" shrinkToFit="1"/>
    </xf>
    <xf numFmtId="0" fontId="50" fillId="0" borderId="55" xfId="17" applyFont="1" applyBorder="1" applyAlignment="1">
      <alignment vertical="center" shrinkToFit="1"/>
    </xf>
    <xf numFmtId="0" fontId="50" fillId="0" borderId="55" xfId="17" applyFont="1" applyBorder="1" applyAlignment="1">
      <alignment horizontal="center" vertical="center"/>
    </xf>
    <xf numFmtId="0" fontId="1" fillId="0" borderId="145" xfId="17" applyBorder="1" applyAlignment="1">
      <alignment horizontal="center" vertical="center" wrapText="1"/>
    </xf>
    <xf numFmtId="0" fontId="1" fillId="0" borderId="146" xfId="17" applyBorder="1" applyAlignment="1">
      <alignment horizontal="center" vertical="center"/>
    </xf>
    <xf numFmtId="0" fontId="13" fillId="0" borderId="148" xfId="2" applyFont="1" applyBorder="1" applyAlignment="1">
      <alignment horizontal="center" vertical="center" wrapText="1"/>
    </xf>
    <xf numFmtId="0" fontId="13" fillId="0" borderId="149"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2"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6"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6"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8"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0" xfId="16" applyFont="1" applyFill="1" applyBorder="1">
      <alignment vertical="center"/>
    </xf>
    <xf numFmtId="0" fontId="50" fillId="22" borderId="191" xfId="16" applyFont="1" applyFill="1" applyBorder="1">
      <alignment vertical="center"/>
    </xf>
    <xf numFmtId="0" fontId="10" fillId="22" borderId="191"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4"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2"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6"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5" xfId="2" applyNumberFormat="1" applyFont="1" applyFill="1" applyBorder="1" applyAlignment="1">
      <alignment horizontal="center" vertical="center" wrapText="1"/>
    </xf>
    <xf numFmtId="177" fontId="13" fillId="22" borderId="106" xfId="2" applyNumberFormat="1" applyFont="1" applyFill="1" applyBorder="1" applyAlignment="1">
      <alignment horizontal="center" vertical="center" wrapText="1"/>
    </xf>
    <xf numFmtId="0" fontId="13" fillId="0" borderId="193" xfId="2" applyFont="1" applyBorder="1" applyAlignment="1">
      <alignment horizontal="center" vertical="center" wrapText="1"/>
    </xf>
    <xf numFmtId="0" fontId="13" fillId="0" borderId="194" xfId="2" applyFont="1" applyBorder="1" applyAlignment="1">
      <alignment horizontal="center" vertical="center" wrapText="1"/>
    </xf>
    <xf numFmtId="0" fontId="13" fillId="0" borderId="195" xfId="2" applyFont="1" applyBorder="1" applyAlignment="1">
      <alignment horizontal="center" vertical="center" wrapText="1"/>
    </xf>
    <xf numFmtId="0" fontId="13" fillId="0" borderId="193" xfId="2" applyFont="1" applyBorder="1" applyAlignment="1">
      <alignment horizontal="center" vertical="center"/>
    </xf>
    <xf numFmtId="0" fontId="13" fillId="6" borderId="193" xfId="2" applyFont="1" applyFill="1" applyBorder="1" applyAlignment="1">
      <alignment horizontal="center" vertical="center" wrapText="1"/>
    </xf>
    <xf numFmtId="0" fontId="158" fillId="22" borderId="156" xfId="0" applyFont="1" applyFill="1" applyBorder="1" applyAlignment="1">
      <alignment horizontal="center" vertical="center" wrapText="1"/>
    </xf>
    <xf numFmtId="0" fontId="158" fillId="22" borderId="184" xfId="0" applyFont="1" applyFill="1" applyBorder="1" applyAlignment="1">
      <alignment horizontal="center" vertical="center" wrapText="1"/>
    </xf>
    <xf numFmtId="0" fontId="172" fillId="22" borderId="192" xfId="2" applyFont="1" applyFill="1" applyBorder="1" applyAlignment="1">
      <alignment horizontal="center" vertical="center"/>
    </xf>
    <xf numFmtId="177" fontId="172" fillId="22" borderId="8" xfId="2" applyNumberFormat="1" applyFont="1" applyFill="1" applyBorder="1" applyAlignment="1">
      <alignment horizontal="center" vertical="center" shrinkToFit="1"/>
    </xf>
    <xf numFmtId="177" fontId="173" fillId="22" borderId="10" xfId="2" applyNumberFormat="1" applyFont="1" applyFill="1" applyBorder="1" applyAlignment="1">
      <alignment horizontal="center" vertical="center" shrinkToFit="1"/>
    </xf>
    <xf numFmtId="177" fontId="174" fillId="22" borderId="105" xfId="2" applyNumberFormat="1" applyFont="1" applyFill="1" applyBorder="1" applyAlignment="1">
      <alignment horizontal="center" vertical="center" wrapText="1"/>
    </xf>
    <xf numFmtId="0" fontId="128" fillId="34" borderId="196" xfId="2" applyFont="1" applyFill="1" applyBorder="1" applyAlignment="1">
      <alignment horizontal="center" vertical="center" wrapText="1"/>
    </xf>
    <xf numFmtId="0" fontId="129" fillId="34" borderId="197" xfId="2" applyFont="1" applyFill="1" applyBorder="1" applyAlignment="1">
      <alignment horizontal="center" vertical="center" wrapText="1"/>
    </xf>
    <xf numFmtId="0" fontId="167" fillId="34" borderId="197" xfId="2" applyFont="1" applyFill="1" applyBorder="1" applyAlignment="1">
      <alignment horizontal="left" vertical="center"/>
    </xf>
    <xf numFmtId="0" fontId="122" fillId="34" borderId="197" xfId="2" applyFont="1" applyFill="1" applyBorder="1" applyAlignment="1">
      <alignment horizontal="center" vertical="center"/>
    </xf>
    <xf numFmtId="0" fontId="122" fillId="34" borderId="198" xfId="2" applyFont="1" applyFill="1" applyBorder="1" applyAlignment="1">
      <alignment horizontal="center" vertical="center"/>
    </xf>
    <xf numFmtId="0" fontId="76" fillId="22" borderId="199" xfId="0" applyFont="1" applyFill="1" applyBorder="1" applyAlignment="1">
      <alignment horizontal="left" vertical="center"/>
    </xf>
    <xf numFmtId="14" fontId="76" fillId="22" borderId="199" xfId="0" applyNumberFormat="1" applyFont="1" applyFill="1" applyBorder="1" applyAlignment="1">
      <alignment horizontal="left" vertical="center"/>
    </xf>
    <xf numFmtId="0" fontId="103" fillId="0" borderId="137" xfId="0" applyFont="1" applyBorder="1" applyAlignment="1">
      <alignment horizontal="center" vertical="center" wrapText="1"/>
    </xf>
    <xf numFmtId="0" fontId="103" fillId="0" borderId="156" xfId="0" applyFont="1" applyBorder="1" applyAlignment="1">
      <alignment horizontal="center" vertical="center" wrapText="1"/>
    </xf>
    <xf numFmtId="184" fontId="161"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2"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5"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4" xfId="17" applyNumberFormat="1" applyFont="1" applyBorder="1" applyAlignment="1">
      <alignment horizontal="center" vertical="center"/>
    </xf>
    <xf numFmtId="0" fontId="1" fillId="0" borderId="153" xfId="17" applyBorder="1" applyAlignment="1">
      <alignment horizontal="center" vertical="center" wrapText="1"/>
    </xf>
    <xf numFmtId="0" fontId="13" fillId="22" borderId="153" xfId="17" applyFont="1" applyFill="1" applyBorder="1" applyAlignment="1">
      <alignment horizontal="center" vertical="center" wrapText="1"/>
    </xf>
    <xf numFmtId="14" fontId="13" fillId="22" borderId="154" xfId="17" applyNumberFormat="1" applyFont="1" applyFill="1" applyBorder="1" applyAlignment="1">
      <alignment horizontal="center" vertical="center"/>
    </xf>
    <xf numFmtId="0" fontId="37" fillId="22" borderId="153" xfId="17" applyFont="1" applyFill="1" applyBorder="1" applyAlignment="1">
      <alignment horizontal="center" vertical="center" wrapText="1"/>
    </xf>
    <xf numFmtId="14" fontId="37" fillId="22" borderId="154" xfId="17" applyNumberFormat="1" applyFont="1" applyFill="1" applyBorder="1" applyAlignment="1">
      <alignment horizontal="center" vertical="center"/>
    </xf>
    <xf numFmtId="0" fontId="1" fillId="22" borderId="153" xfId="17" applyFill="1" applyBorder="1" applyAlignment="1">
      <alignment horizontal="center" vertical="center" wrapText="1"/>
    </xf>
    <xf numFmtId="14" fontId="1" fillId="22" borderId="154"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4"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4"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6" fillId="0" borderId="0" xfId="0" applyFont="1">
      <alignment vertical="center"/>
    </xf>
    <xf numFmtId="0" fontId="175" fillId="0" borderId="0" xfId="0" applyFont="1" applyAlignment="1">
      <alignment vertical="center" wrapText="1"/>
    </xf>
    <xf numFmtId="0" fontId="8" fillId="0" borderId="200" xfId="1" applyBorder="1" applyAlignment="1" applyProtection="1">
      <alignment vertical="center"/>
    </xf>
    <xf numFmtId="0" fontId="41" fillId="0" borderId="0" xfId="17" applyFont="1" applyAlignment="1">
      <alignment horizontal="center" vertical="center"/>
    </xf>
    <xf numFmtId="0" fontId="162"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5" fillId="27" borderId="0" xfId="0" applyFont="1" applyFill="1" applyAlignment="1">
      <alignment horizontal="left" vertical="center" wrapText="1"/>
    </xf>
    <xf numFmtId="0" fontId="178" fillId="27" borderId="0" xfId="0" applyFont="1" applyFill="1" applyAlignment="1">
      <alignment horizontal="left" vertical="center" wrapText="1"/>
    </xf>
    <xf numFmtId="0" fontId="165" fillId="41" borderId="0" xfId="0" applyFont="1" applyFill="1" applyAlignment="1">
      <alignment horizontal="left" vertical="center" wrapText="1"/>
    </xf>
    <xf numFmtId="0" fontId="165" fillId="41" borderId="0" xfId="0" applyFont="1" applyFill="1" applyAlignment="1">
      <alignment horizontal="left" vertical="center" shrinkToFit="1"/>
    </xf>
    <xf numFmtId="0" fontId="180" fillId="24" borderId="181" xfId="1" applyFont="1" applyFill="1" applyBorder="1" applyAlignment="1" applyProtection="1">
      <alignment horizontal="center" vertical="center" wrapText="1"/>
    </xf>
    <xf numFmtId="0" fontId="18" fillId="2" borderId="202" xfId="2" applyFont="1" applyFill="1" applyBorder="1" applyAlignment="1">
      <alignment horizontal="center" vertical="center" wrapText="1"/>
    </xf>
    <xf numFmtId="0" fontId="177"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2" fillId="27" borderId="0" xfId="0" applyNumberFormat="1" applyFont="1" applyFill="1" applyAlignment="1">
      <alignment vertical="top" wrapText="1"/>
    </xf>
    <xf numFmtId="0" fontId="181" fillId="27" borderId="0" xfId="0" applyFont="1" applyFill="1" applyAlignment="1">
      <alignment vertical="top" wrapText="1"/>
    </xf>
    <xf numFmtId="0" fontId="183" fillId="22" borderId="0" xfId="0" applyFont="1" applyFill="1" applyAlignment="1">
      <alignment vertical="top" wrapText="1"/>
    </xf>
    <xf numFmtId="0" fontId="176"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5"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3"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49" fillId="24" borderId="0" xfId="0" applyFont="1" applyFill="1" applyAlignment="1">
      <alignment horizontal="center" vertical="center" shrinkToFit="1"/>
    </xf>
    <xf numFmtId="0" fontId="8" fillId="0" borderId="210" xfId="1" applyBorder="1" applyAlignment="1" applyProtection="1">
      <alignment vertical="center" wrapText="1"/>
    </xf>
    <xf numFmtId="14" fontId="113" fillId="24" borderId="42"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1" xfId="1" applyFill="1" applyBorder="1" applyAlignment="1" applyProtection="1">
      <alignment vertical="center" wrapText="1"/>
    </xf>
    <xf numFmtId="0" fontId="137" fillId="27" borderId="0" xfId="0" applyFont="1" applyFill="1" applyAlignment="1">
      <alignment horizontal="left" vertical="center" wrapText="1"/>
    </xf>
    <xf numFmtId="180" fontId="50" fillId="13" borderId="211"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8" xfId="1" applyBorder="1" applyAlignment="1" applyProtection="1">
      <alignment vertical="center" wrapText="1"/>
    </xf>
    <xf numFmtId="0" fontId="190" fillId="0" borderId="177" xfId="1" applyFont="1" applyFill="1" applyBorder="1" applyAlignment="1" applyProtection="1">
      <alignment vertical="top" wrapText="1"/>
    </xf>
    <xf numFmtId="0" fontId="190" fillId="0" borderId="170" xfId="1" applyFont="1" applyBorder="1" applyAlignment="1" applyProtection="1">
      <alignment horizontal="left" vertical="top" wrapText="1"/>
    </xf>
    <xf numFmtId="0" fontId="190" fillId="0" borderId="44" xfId="1" applyFont="1" applyFill="1" applyBorder="1" applyAlignment="1" applyProtection="1">
      <alignment vertical="top" wrapText="1"/>
    </xf>
    <xf numFmtId="0" fontId="191"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65" fillId="44" borderId="0" xfId="0" applyFont="1" applyFill="1" applyAlignment="1">
      <alignment horizontal="left" vertical="center" wrapText="1"/>
    </xf>
    <xf numFmtId="184" fontId="161" fillId="43" borderId="0" xfId="0" applyNumberFormat="1" applyFont="1" applyFill="1" applyAlignment="1">
      <alignment vertical="center" wrapText="1"/>
    </xf>
    <xf numFmtId="0" fontId="153" fillId="45" borderId="101" xfId="2" applyFont="1" applyFill="1" applyBorder="1" applyAlignment="1">
      <alignment horizontal="center" vertical="center" wrapText="1" shrinkToFit="1"/>
    </xf>
    <xf numFmtId="0" fontId="103" fillId="46" borderId="137" xfId="0" applyFont="1" applyFill="1" applyBorder="1" applyAlignment="1">
      <alignment horizontal="center" vertical="center" wrapText="1"/>
    </xf>
    <xf numFmtId="0" fontId="21" fillId="0" borderId="98" xfId="1" applyFont="1" applyBorder="1" applyAlignment="1" applyProtection="1">
      <alignment vertical="top" wrapText="1"/>
    </xf>
    <xf numFmtId="3" fontId="142" fillId="27" borderId="0" xfId="0" applyNumberFormat="1" applyFont="1" applyFill="1" applyAlignment="1">
      <alignment horizontal="right" vertical="center"/>
    </xf>
    <xf numFmtId="14" fontId="148" fillId="22" borderId="154" xfId="17" applyNumberFormat="1" applyFont="1" applyFill="1" applyBorder="1" applyAlignment="1">
      <alignment horizontal="center" vertical="center" wrapText="1"/>
    </xf>
    <xf numFmtId="3" fontId="192" fillId="27" borderId="0" xfId="0" applyNumberFormat="1" applyFont="1" applyFill="1" applyAlignment="1">
      <alignment vertical="center" wrapText="1"/>
    </xf>
    <xf numFmtId="0" fontId="8" fillId="0" borderId="0" xfId="1" applyFill="1" applyAlignment="1" applyProtection="1">
      <alignment vertical="center"/>
    </xf>
    <xf numFmtId="0" fontId="21" fillId="0" borderId="136"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3" fillId="27" borderId="0" xfId="0" applyNumberFormat="1" applyFont="1" applyFill="1">
      <alignment vertical="center"/>
    </xf>
    <xf numFmtId="0" fontId="194" fillId="0" borderId="0" xfId="0" applyFont="1" applyAlignment="1">
      <alignment horizontal="left" vertical="center" wrapText="1"/>
    </xf>
    <xf numFmtId="185" fontId="195"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57" xfId="2" applyNumberFormat="1" applyFont="1" applyFill="1" applyBorder="1" applyAlignment="1">
      <alignment vertical="center" shrinkToFit="1"/>
    </xf>
    <xf numFmtId="0" fontId="190" fillId="22" borderId="170" xfId="1" applyFont="1" applyFill="1" applyBorder="1" applyAlignment="1" applyProtection="1">
      <alignment horizontal="left" vertical="top" wrapText="1"/>
    </xf>
    <xf numFmtId="0" fontId="28" fillId="24" borderId="214" xfId="0" applyFont="1" applyFill="1" applyBorder="1" applyAlignment="1">
      <alignment horizontal="center" vertical="center" wrapText="1"/>
    </xf>
    <xf numFmtId="14" fontId="29" fillId="24" borderId="215" xfId="2" applyNumberFormat="1" applyFont="1" applyFill="1" applyBorder="1" applyAlignment="1">
      <alignment horizontal="center" vertical="center" shrinkToFit="1"/>
    </xf>
    <xf numFmtId="0" fontId="108" fillId="24" borderId="216" xfId="2" applyFont="1" applyFill="1" applyBorder="1">
      <alignment vertical="center"/>
    </xf>
    <xf numFmtId="0" fontId="196" fillId="0" borderId="158" xfId="0" applyFont="1" applyBorder="1" applyAlignment="1">
      <alignment horizontal="left" vertical="top" wrapText="1"/>
    </xf>
    <xf numFmtId="14" fontId="108" fillId="24" borderId="217" xfId="1" applyNumberFormat="1" applyFont="1" applyFill="1" applyBorder="1" applyAlignment="1" applyProtection="1">
      <alignment vertical="center" wrapText="1"/>
    </xf>
    <xf numFmtId="0" fontId="8" fillId="0" borderId="218" xfId="1" applyFill="1" applyBorder="1" applyAlignment="1" applyProtection="1">
      <alignment vertical="center"/>
    </xf>
    <xf numFmtId="14" fontId="108" fillId="24" borderId="219" xfId="1" applyNumberFormat="1" applyFont="1" applyFill="1" applyBorder="1" applyAlignment="1" applyProtection="1">
      <alignment vertical="center" wrapText="1"/>
    </xf>
    <xf numFmtId="0" fontId="184" fillId="22" borderId="220" xfId="0" applyFont="1" applyFill="1" applyBorder="1" applyAlignment="1">
      <alignment horizontal="left" vertical="center"/>
    </xf>
    <xf numFmtId="14" fontId="76" fillId="22" borderId="221" xfId="0" applyNumberFormat="1" applyFont="1" applyFill="1" applyBorder="1" applyAlignment="1">
      <alignment horizontal="left" vertical="center"/>
    </xf>
    <xf numFmtId="0" fontId="184" fillId="22" borderId="222" xfId="0" applyFont="1" applyFill="1" applyBorder="1" applyAlignment="1">
      <alignment horizontal="left" vertical="center"/>
    </xf>
    <xf numFmtId="0" fontId="76" fillId="22" borderId="223" xfId="0" applyFont="1" applyFill="1" applyBorder="1" applyAlignment="1">
      <alignment horizontal="left" vertical="center"/>
    </xf>
    <xf numFmtId="14" fontId="76" fillId="22" borderId="223" xfId="0" applyNumberFormat="1" applyFont="1" applyFill="1" applyBorder="1" applyAlignment="1">
      <alignment horizontal="left" vertical="center"/>
    </xf>
    <xf numFmtId="14" fontId="76" fillId="22" borderId="224" xfId="0" applyNumberFormat="1" applyFont="1" applyFill="1" applyBorder="1" applyAlignment="1">
      <alignment horizontal="left" vertical="center"/>
    </xf>
    <xf numFmtId="0" fontId="197" fillId="0" borderId="0" xfId="0" applyFont="1" applyAlignment="1">
      <alignment horizontal="left" vertical="center" wrapText="1"/>
    </xf>
    <xf numFmtId="0" fontId="113" fillId="3" borderId="9" xfId="2" applyFont="1" applyFill="1" applyBorder="1" applyAlignment="1">
      <alignment horizontal="center" vertical="center" wrapText="1"/>
    </xf>
    <xf numFmtId="177" fontId="142" fillId="27" borderId="0" xfId="0" applyNumberFormat="1" applyFont="1" applyFill="1" applyAlignment="1">
      <alignment horizontal="right" vertical="center" wrapText="1"/>
    </xf>
    <xf numFmtId="0" fontId="185" fillId="27" borderId="0" xfId="0" applyFont="1" applyFill="1" applyAlignment="1">
      <alignment vertical="top" wrapText="1"/>
    </xf>
    <xf numFmtId="0" fontId="188" fillId="43" borderId="0" xfId="0" applyFont="1" applyFill="1" applyAlignment="1">
      <alignment vertical="center" wrapText="1"/>
    </xf>
    <xf numFmtId="0" fontId="198" fillId="0" borderId="177" xfId="1" applyFont="1" applyFill="1" applyBorder="1" applyAlignment="1" applyProtection="1">
      <alignment vertical="top" wrapText="1"/>
    </xf>
    <xf numFmtId="0" fontId="91" fillId="26" borderId="0" xfId="2" applyFont="1" applyFill="1">
      <alignment vertical="center"/>
    </xf>
    <xf numFmtId="0" fontId="198" fillId="0" borderId="44" xfId="1" applyFont="1" applyFill="1" applyBorder="1" applyAlignment="1" applyProtection="1">
      <alignment vertical="top" wrapText="1"/>
    </xf>
    <xf numFmtId="0" fontId="200" fillId="0" borderId="44" xfId="1" applyFont="1" applyFill="1" applyBorder="1" applyAlignment="1" applyProtection="1">
      <alignment vertical="top" wrapText="1"/>
    </xf>
    <xf numFmtId="177" fontId="165" fillId="43" borderId="0" xfId="0" applyNumberFormat="1" applyFont="1" applyFill="1" applyAlignment="1">
      <alignment vertical="center" wrapText="1"/>
    </xf>
    <xf numFmtId="184" fontId="165" fillId="43" borderId="0" xfId="0" applyNumberFormat="1" applyFont="1" applyFill="1" applyAlignment="1">
      <alignment vertical="center" wrapText="1"/>
    </xf>
    <xf numFmtId="3" fontId="165" fillId="43" borderId="0" xfId="0" applyNumberFormat="1" applyFont="1" applyFill="1" applyAlignment="1">
      <alignment vertical="center" wrapText="1"/>
    </xf>
    <xf numFmtId="184" fontId="165" fillId="43" borderId="0" xfId="0" applyNumberFormat="1" applyFont="1" applyFill="1" applyAlignment="1">
      <alignment horizontal="center" vertical="center" wrapText="1"/>
    </xf>
    <xf numFmtId="56" fontId="108" fillId="24" borderId="216" xfId="2" applyNumberFormat="1" applyFont="1" applyFill="1" applyBorder="1">
      <alignment vertical="center"/>
    </xf>
    <xf numFmtId="0" fontId="201" fillId="24" borderId="0" xfId="0" applyFont="1" applyFill="1" applyAlignment="1">
      <alignment horizontal="center" vertical="center" wrapText="1"/>
    </xf>
    <xf numFmtId="0" fontId="198" fillId="0" borderId="212" xfId="1" applyFont="1" applyFill="1" applyBorder="1" applyAlignment="1" applyProtection="1">
      <alignment horizontal="left" vertical="top" wrapText="1"/>
    </xf>
    <xf numFmtId="0" fontId="186" fillId="0" borderId="8" xfId="0" applyFont="1" applyBorder="1" applyAlignment="1">
      <alignment horizontal="center" vertical="center" wrapText="1"/>
    </xf>
    <xf numFmtId="0" fontId="0" fillId="47" borderId="0" xfId="0" applyFill="1">
      <alignment vertical="center"/>
    </xf>
    <xf numFmtId="0" fontId="202" fillId="47" borderId="0" xfId="0" applyFont="1" applyFill="1">
      <alignment vertical="center"/>
    </xf>
    <xf numFmtId="0" fontId="203" fillId="47" borderId="0" xfId="1" applyFont="1" applyFill="1" applyAlignment="1" applyProtection="1">
      <alignment vertical="center"/>
    </xf>
    <xf numFmtId="0" fontId="8" fillId="0" borderId="0" xfId="1" applyAlignment="1" applyProtection="1">
      <alignment vertical="center"/>
    </xf>
    <xf numFmtId="0" fontId="179" fillId="43" borderId="0" xfId="0" applyFont="1" applyFill="1" applyAlignment="1">
      <alignment horizontal="left" vertical="center" shrinkToFit="1"/>
    </xf>
    <xf numFmtId="177" fontId="165" fillId="43" borderId="0" xfId="0" applyNumberFormat="1" applyFont="1" applyFill="1" applyAlignment="1">
      <alignment horizontal="right" vertical="center" wrapText="1"/>
    </xf>
    <xf numFmtId="184" fontId="176" fillId="43" borderId="0" xfId="0" applyNumberFormat="1" applyFont="1" applyFill="1" applyAlignment="1">
      <alignment horizontal="center" vertical="center" wrapText="1"/>
    </xf>
    <xf numFmtId="0" fontId="204" fillId="43" borderId="0" xfId="0" applyFont="1" applyFill="1" applyAlignment="1">
      <alignment horizontal="left" vertical="center"/>
    </xf>
    <xf numFmtId="3" fontId="205" fillId="43" borderId="0" xfId="0" applyNumberFormat="1" applyFont="1" applyFill="1">
      <alignment vertical="center"/>
    </xf>
    <xf numFmtId="177" fontId="206" fillId="43" borderId="0" xfId="0" applyNumberFormat="1" applyFont="1" applyFill="1">
      <alignment vertical="center"/>
    </xf>
    <xf numFmtId="0" fontId="165" fillId="27" borderId="0" xfId="0" applyFont="1" applyFill="1" applyAlignment="1">
      <alignment horizontal="left" vertical="center" shrinkToFit="1"/>
    </xf>
    <xf numFmtId="184" fontId="161" fillId="44" borderId="0" xfId="0" applyNumberFormat="1" applyFont="1" applyFill="1" applyAlignment="1">
      <alignment horizontal="center" vertical="center" wrapText="1"/>
    </xf>
    <xf numFmtId="0" fontId="6" fillId="0" borderId="0" xfId="4"/>
    <xf numFmtId="14" fontId="113" fillId="24" borderId="1" xfId="2" applyNumberFormat="1" applyFont="1" applyFill="1" applyBorder="1" applyAlignment="1">
      <alignment vertical="center" wrapText="1" shrinkToFit="1"/>
    </xf>
    <xf numFmtId="0" fontId="213" fillId="0" borderId="0" xfId="0" applyFont="1" applyAlignment="1">
      <alignment horizontal="left" vertical="top" wrapText="1"/>
    </xf>
    <xf numFmtId="0" fontId="8" fillId="0" borderId="225" xfId="1" applyBorder="1" applyAlignment="1" applyProtection="1">
      <alignment vertical="center"/>
    </xf>
    <xf numFmtId="0" fontId="190" fillId="0" borderId="0" xfId="0" applyFont="1" applyAlignment="1">
      <alignment horizontal="left" vertical="top" wrapText="1"/>
    </xf>
    <xf numFmtId="0" fontId="18" fillId="24" borderId="226" xfId="2" applyFont="1" applyFill="1" applyBorder="1" applyAlignment="1">
      <alignment horizontal="center" vertical="center" wrapText="1"/>
    </xf>
    <xf numFmtId="0" fontId="127" fillId="24" borderId="0" xfId="0" quotePrefix="1" applyFont="1" applyFill="1">
      <alignment vertical="center"/>
    </xf>
    <xf numFmtId="0" fontId="214" fillId="6" borderId="18" xfId="2" applyFont="1" applyFill="1" applyBorder="1">
      <alignment vertical="center"/>
    </xf>
    <xf numFmtId="0" fontId="0" fillId="0" borderId="0" xfId="0" applyAlignment="1">
      <alignment vertical="center" wrapText="1"/>
    </xf>
    <xf numFmtId="0" fontId="144" fillId="0" borderId="0" xfId="0" applyFont="1" applyAlignment="1">
      <alignment vertical="center" wrapText="1"/>
    </xf>
    <xf numFmtId="0" fontId="147" fillId="0" borderId="0" xfId="0" applyFont="1" applyAlignment="1">
      <alignment vertical="center" wrapText="1"/>
    </xf>
    <xf numFmtId="3" fontId="205" fillId="43" borderId="0" xfId="0" applyNumberFormat="1" applyFont="1" applyFill="1" applyAlignment="1">
      <alignment vertical="center" wrapText="1"/>
    </xf>
    <xf numFmtId="0" fontId="190" fillId="0" borderId="170" xfId="0" applyFont="1" applyBorder="1" applyAlignment="1">
      <alignment horizontal="left" vertical="top" wrapText="1"/>
    </xf>
    <xf numFmtId="0" fontId="76" fillId="22" borderId="114" xfId="0" applyFont="1" applyFill="1" applyBorder="1" applyAlignment="1">
      <alignment horizontal="left" vertical="center"/>
    </xf>
    <xf numFmtId="14" fontId="76" fillId="22" borderId="114" xfId="0" applyNumberFormat="1" applyFont="1" applyFill="1" applyBorder="1" applyAlignment="1">
      <alignment horizontal="left" vertical="center"/>
    </xf>
    <xf numFmtId="0" fontId="215" fillId="0" borderId="0" xfId="0" applyFont="1" applyAlignment="1">
      <alignment horizontal="center" vertical="center" wrapText="1"/>
    </xf>
    <xf numFmtId="0" fontId="216" fillId="0" borderId="0" xfId="1" applyFont="1" applyAlignment="1" applyProtection="1">
      <alignment horizontal="left" vertical="top" wrapText="1"/>
    </xf>
    <xf numFmtId="0" fontId="76" fillId="0" borderId="0" xfId="0" applyFont="1">
      <alignment vertical="center"/>
    </xf>
    <xf numFmtId="0" fontId="146" fillId="24" borderId="0" xfId="0" applyFont="1" applyFill="1" applyAlignment="1">
      <alignment horizontal="center" vertical="center" wrapText="1"/>
    </xf>
    <xf numFmtId="14" fontId="37" fillId="24" borderId="154" xfId="17" applyNumberFormat="1" applyFont="1" applyFill="1" applyBorder="1" applyAlignment="1">
      <alignment horizontal="center" vertical="center" wrapText="1"/>
    </xf>
    <xf numFmtId="14" fontId="13" fillId="24" borderId="1" xfId="1" applyNumberFormat="1" applyFont="1" applyFill="1" applyBorder="1" applyAlignment="1" applyProtection="1">
      <alignment vertical="center" shrinkToFit="1"/>
    </xf>
    <xf numFmtId="0" fontId="8" fillId="0" borderId="227" xfId="1" applyBorder="1" applyAlignment="1" applyProtection="1">
      <alignment vertical="center"/>
    </xf>
    <xf numFmtId="0" fontId="219" fillId="0" borderId="0" xfId="2" applyFont="1">
      <alignment vertical="center"/>
    </xf>
    <xf numFmtId="0" fontId="208" fillId="0" borderId="0" xfId="2" applyFont="1">
      <alignment vertical="center"/>
    </xf>
    <xf numFmtId="0" fontId="220" fillId="0" borderId="0" xfId="2" applyFont="1">
      <alignment vertical="center"/>
    </xf>
    <xf numFmtId="0" fontId="7" fillId="50" borderId="0" xfId="4" applyFont="1" applyFill="1" applyAlignment="1">
      <alignment vertical="top"/>
    </xf>
    <xf numFmtId="0" fontId="112" fillId="50" borderId="0" xfId="2" applyFont="1" applyFill="1" applyAlignment="1">
      <alignment vertical="top"/>
    </xf>
    <xf numFmtId="0" fontId="7" fillId="50" borderId="0" xfId="2" applyFont="1" applyFill="1" applyAlignment="1">
      <alignment vertical="top"/>
    </xf>
    <xf numFmtId="0" fontId="212" fillId="50" borderId="0" xfId="2" applyFont="1" applyFill="1" applyAlignment="1">
      <alignment vertical="top"/>
    </xf>
    <xf numFmtId="0" fontId="34" fillId="50" borderId="0" xfId="2" applyFont="1" applyFill="1" applyAlignment="1">
      <alignment vertical="top"/>
    </xf>
    <xf numFmtId="0" fontId="217" fillId="50" borderId="0" xfId="2" applyFont="1" applyFill="1" applyAlignment="1">
      <alignment vertical="top"/>
    </xf>
    <xf numFmtId="0" fontId="35" fillId="52" borderId="0" xfId="4" applyFont="1" applyFill="1"/>
    <xf numFmtId="0" fontId="112" fillId="52" borderId="0" xfId="4" applyFont="1" applyFill="1"/>
    <xf numFmtId="0" fontId="6" fillId="52" borderId="0" xfId="4" applyFill="1"/>
    <xf numFmtId="0" fontId="6" fillId="52" borderId="0" xfId="4" applyFill="1" applyAlignment="1">
      <alignment vertical="center"/>
    </xf>
    <xf numFmtId="0" fontId="6" fillId="0" borderId="0" xfId="4" applyAlignment="1">
      <alignment vertical="center"/>
    </xf>
    <xf numFmtId="0" fontId="226" fillId="6" borderId="15" xfId="2" applyFont="1" applyFill="1" applyBorder="1">
      <alignment vertical="center"/>
    </xf>
    <xf numFmtId="0" fontId="225" fillId="0" borderId="155" xfId="0" applyFont="1" applyBorder="1">
      <alignment vertical="center"/>
    </xf>
    <xf numFmtId="0" fontId="6" fillId="0" borderId="71" xfId="0" applyFont="1" applyBorder="1" applyAlignment="1">
      <alignment horizontal="left" vertical="center"/>
    </xf>
    <xf numFmtId="0" fontId="6" fillId="0" borderId="0" xfId="0" applyFont="1" applyAlignment="1">
      <alignment horizontal="left" vertical="center"/>
    </xf>
    <xf numFmtId="0" fontId="6" fillId="0" borderId="73" xfId="0" applyFont="1" applyBorder="1" applyAlignment="1">
      <alignment horizontal="left" vertical="center"/>
    </xf>
    <xf numFmtId="0" fontId="162" fillId="6" borderId="0" xfId="0" applyFont="1" applyFill="1" applyAlignment="1">
      <alignment horizontal="left" vertical="center" wrapText="1"/>
    </xf>
    <xf numFmtId="0" fontId="162" fillId="6" borderId="73" xfId="0" applyFont="1" applyFill="1" applyBorder="1" applyAlignment="1">
      <alignment horizontal="left" vertical="center" wrapText="1"/>
    </xf>
    <xf numFmtId="0" fontId="162" fillId="6" borderId="0" xfId="0" applyFont="1" applyFill="1" applyAlignment="1">
      <alignment horizontal="left" vertical="center"/>
    </xf>
    <xf numFmtId="0" fontId="162"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0" fillId="7" borderId="150" xfId="17" applyFont="1" applyFill="1" applyBorder="1" applyAlignment="1">
      <alignment horizontal="left" vertical="center" wrapText="1"/>
    </xf>
    <xf numFmtId="0" fontId="10" fillId="7" borderId="147" xfId="17" applyFont="1" applyFill="1" applyBorder="1" applyAlignment="1">
      <alignment horizontal="left" vertical="center" wrapText="1"/>
    </xf>
    <xf numFmtId="0" fontId="10" fillId="7" borderId="151" xfId="17" applyFont="1" applyFill="1" applyBorder="1" applyAlignment="1">
      <alignment horizontal="left" vertical="center" wrapText="1"/>
    </xf>
    <xf numFmtId="0" fontId="37" fillId="22" borderId="185" xfId="17" applyFont="1" applyFill="1" applyBorder="1" applyAlignment="1">
      <alignment horizontal="left" vertical="top" wrapText="1"/>
    </xf>
    <xf numFmtId="0" fontId="37" fillId="22" borderId="186" xfId="17" applyFont="1" applyFill="1" applyBorder="1" applyAlignment="1">
      <alignment horizontal="left" vertical="top" wrapText="1"/>
    </xf>
    <xf numFmtId="0" fontId="37" fillId="22" borderId="187" xfId="17" applyFont="1" applyFill="1" applyBorder="1" applyAlignment="1">
      <alignment horizontal="left" vertical="top" wrapText="1"/>
    </xf>
    <xf numFmtId="0" fontId="37" fillId="0" borderId="185" xfId="17" applyFont="1" applyBorder="1" applyAlignment="1">
      <alignment horizontal="left" vertical="top" wrapText="1"/>
    </xf>
    <xf numFmtId="0" fontId="37" fillId="0" borderId="186" xfId="17" applyFont="1" applyBorder="1" applyAlignment="1">
      <alignment horizontal="left" vertical="top" wrapText="1"/>
    </xf>
    <xf numFmtId="0" fontId="37" fillId="0" borderId="187" xfId="17" applyFont="1" applyBorder="1" applyAlignment="1">
      <alignment horizontal="left" vertical="top" wrapText="1"/>
    </xf>
    <xf numFmtId="0" fontId="13" fillId="22" borderId="185" xfId="2" applyFont="1" applyFill="1" applyBorder="1" applyAlignment="1">
      <alignment horizontal="left" vertical="top" wrapText="1"/>
    </xf>
    <xf numFmtId="0" fontId="13" fillId="22" borderId="186" xfId="2" applyFont="1" applyFill="1" applyBorder="1" applyAlignment="1">
      <alignment horizontal="left" vertical="top" wrapText="1"/>
    </xf>
    <xf numFmtId="0" fontId="13" fillId="22" borderId="187" xfId="2" applyFont="1" applyFill="1" applyBorder="1" applyAlignment="1">
      <alignment horizontal="left" vertical="top" wrapText="1"/>
    </xf>
    <xf numFmtId="0" fontId="121" fillId="22" borderId="185" xfId="2" applyFont="1" applyFill="1" applyBorder="1" applyAlignment="1">
      <alignment horizontal="left" vertical="top" wrapText="1"/>
    </xf>
    <xf numFmtId="0" fontId="121" fillId="22" borderId="186" xfId="2" applyFont="1" applyFill="1" applyBorder="1" applyAlignment="1">
      <alignment horizontal="left" vertical="top" wrapText="1"/>
    </xf>
    <xf numFmtId="0" fontId="121" fillId="22" borderId="187" xfId="2" applyFont="1" applyFill="1" applyBorder="1" applyAlignment="1">
      <alignment horizontal="left" vertical="top" wrapText="1"/>
    </xf>
    <xf numFmtId="0" fontId="13" fillId="22" borderId="185" xfId="2" applyFont="1" applyFill="1" applyBorder="1" applyAlignment="1">
      <alignment horizontal="center" vertical="center" wrapText="1"/>
    </xf>
    <xf numFmtId="0" fontId="13" fillId="22" borderId="186" xfId="2" applyFont="1" applyFill="1" applyBorder="1" applyAlignment="1">
      <alignment horizontal="center" vertical="center" wrapText="1"/>
    </xf>
    <xf numFmtId="0" fontId="13" fillId="22" borderId="187" xfId="2" applyFont="1" applyFill="1" applyBorder="1" applyAlignment="1">
      <alignment horizontal="center" vertical="center" wrapText="1"/>
    </xf>
    <xf numFmtId="0" fontId="60" fillId="14" borderId="61" xfId="17" applyFont="1" applyFill="1" applyBorder="1" applyAlignment="1">
      <alignment horizontal="right" vertical="center" wrapText="1"/>
    </xf>
    <xf numFmtId="0" fontId="61" fillId="14" borderId="61" xfId="0" applyFont="1" applyFill="1" applyBorder="1" applyAlignment="1">
      <alignment horizontal="right" vertical="center"/>
    </xf>
    <xf numFmtId="0" fontId="0" fillId="14" borderId="61" xfId="0" applyFill="1" applyBorder="1" applyAlignment="1">
      <alignment horizontal="right" vertical="center"/>
    </xf>
    <xf numFmtId="180" fontId="60" fillId="14" borderId="61" xfId="17" applyNumberFormat="1" applyFont="1" applyFill="1" applyBorder="1" applyAlignment="1">
      <alignment horizontal="center" vertical="center" wrapText="1"/>
    </xf>
    <xf numFmtId="180" fontId="0" fillId="14" borderId="61" xfId="0" applyNumberFormat="1" applyFill="1" applyBorder="1" applyAlignment="1">
      <alignment horizontal="center" vertical="center" wrapText="1"/>
    </xf>
    <xf numFmtId="0" fontId="62" fillId="15" borderId="62" xfId="17" applyFont="1" applyFill="1" applyBorder="1" applyAlignment="1">
      <alignment horizontal="center" vertical="center" wrapText="1"/>
    </xf>
    <xf numFmtId="0" fontId="63" fillId="15" borderId="62" xfId="0" applyFont="1" applyFill="1" applyBorder="1" applyAlignment="1">
      <alignment horizontal="center" vertical="center"/>
    </xf>
    <xf numFmtId="0" fontId="62" fillId="11" borderId="62" xfId="0" applyFont="1" applyFill="1" applyBorder="1" applyAlignment="1">
      <alignment horizontal="center" vertical="center"/>
    </xf>
    <xf numFmtId="0" fontId="65" fillId="11" borderId="62" xfId="0" applyFont="1" applyFill="1" applyBorder="1" applyAlignment="1">
      <alignment horizontal="center" vertical="center"/>
    </xf>
    <xf numFmtId="0" fontId="67" fillId="21" borderId="124" xfId="16" applyFont="1" applyFill="1" applyBorder="1" applyAlignment="1">
      <alignment horizontal="center" vertical="center"/>
    </xf>
    <xf numFmtId="0" fontId="67" fillId="21" borderId="129" xfId="16" applyFont="1" applyFill="1" applyBorder="1" applyAlignment="1">
      <alignment horizontal="center" vertical="center"/>
    </xf>
    <xf numFmtId="0" fontId="67" fillId="21" borderId="131" xfId="16" applyFont="1" applyFill="1" applyBorder="1" applyAlignment="1">
      <alignment horizontal="center" vertical="center"/>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03" xfId="16" applyFont="1" applyFill="1" applyBorder="1" applyAlignment="1">
      <alignment vertical="center" wrapText="1"/>
    </xf>
    <xf numFmtId="0" fontId="68" fillId="2" borderId="0" xfId="16" applyFont="1" applyFill="1" applyAlignment="1">
      <alignment vertical="center" wrapText="1"/>
    </xf>
    <xf numFmtId="0" fontId="68" fillId="2" borderId="104" xfId="16" applyFont="1" applyFill="1" applyBorder="1" applyAlignment="1">
      <alignment vertical="center" wrapText="1"/>
    </xf>
    <xf numFmtId="0" fontId="68" fillId="2" borderId="132"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68" fillId="2" borderId="103"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0" xfId="16" applyFont="1" applyFill="1" applyBorder="1" applyAlignment="1">
      <alignment horizontal="left" vertical="center" wrapText="1"/>
    </xf>
    <xf numFmtId="0" fontId="68" fillId="2" borderId="132"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5"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5" xfId="17" applyFont="1" applyFill="1" applyBorder="1" applyAlignment="1">
      <alignment horizontal="center" vertical="center" wrapText="1"/>
    </xf>
    <xf numFmtId="0" fontId="58" fillId="18" borderId="75" xfId="17" applyFont="1" applyFill="1" applyBorder="1" applyAlignment="1">
      <alignment horizontal="center" vertical="center" wrapText="1"/>
    </xf>
    <xf numFmtId="0" fontId="0" fillId="18" borderId="75" xfId="0" applyFill="1" applyBorder="1" applyAlignment="1">
      <alignment horizontal="center" vertical="center" wrapText="1"/>
    </xf>
    <xf numFmtId="0" fontId="68" fillId="3" borderId="76" xfId="17" applyFont="1"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180" fontId="60" fillId="3" borderId="78" xfId="17" applyNumberFormat="1" applyFont="1" applyFill="1" applyBorder="1" applyAlignment="1">
      <alignment horizontal="center" vertical="center" wrapText="1"/>
    </xf>
    <xf numFmtId="0" fontId="13" fillId="22" borderId="185" xfId="17" applyFont="1" applyFill="1" applyBorder="1" applyAlignment="1">
      <alignment horizontal="left" vertical="top" wrapText="1"/>
    </xf>
    <xf numFmtId="0" fontId="13" fillId="22" borderId="186" xfId="17" applyFont="1" applyFill="1" applyBorder="1" applyAlignment="1">
      <alignment horizontal="left" vertical="top" wrapText="1"/>
    </xf>
    <xf numFmtId="0" fontId="13" fillId="22" borderId="187" xfId="17" applyFont="1" applyFill="1" applyBorder="1" applyAlignment="1">
      <alignment horizontal="left" vertical="top" wrapText="1"/>
    </xf>
    <xf numFmtId="0" fontId="37" fillId="24" borderId="185" xfId="17" applyFont="1" applyFill="1" applyBorder="1" applyAlignment="1">
      <alignment horizontal="left" vertical="top" wrapText="1"/>
    </xf>
    <xf numFmtId="0" fontId="37" fillId="24" borderId="186" xfId="17" applyFont="1" applyFill="1" applyBorder="1" applyAlignment="1">
      <alignment horizontal="left" vertical="top" wrapText="1"/>
    </xf>
    <xf numFmtId="0" fontId="37" fillId="24" borderId="187" xfId="17" applyFont="1" applyFill="1" applyBorder="1" applyAlignment="1">
      <alignment horizontal="left" vertical="top" wrapText="1"/>
    </xf>
    <xf numFmtId="0" fontId="50" fillId="0" borderId="51" xfId="17" applyFont="1" applyBorder="1" applyAlignment="1">
      <alignment horizontal="center" vertical="center"/>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1" fillId="0" borderId="79" xfId="17"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38" fillId="0" borderId="82" xfId="17" applyFont="1" applyBorder="1" applyAlignment="1">
      <alignment horizontal="center" vertical="center" wrapText="1"/>
    </xf>
    <xf numFmtId="0" fontId="38" fillId="0" borderId="47" xfId="17" applyFont="1" applyBorder="1" applyAlignment="1">
      <alignment horizontal="center" vertical="center" wrapText="1"/>
    </xf>
    <xf numFmtId="0" fontId="34" fillId="19" borderId="0" xfId="17" applyFont="1" applyFill="1" applyAlignment="1">
      <alignment horizontal="center" vertical="center"/>
    </xf>
    <xf numFmtId="179" fontId="11" fillId="0" borderId="83" xfId="17" applyNumberFormat="1" applyFont="1" applyBorder="1" applyAlignment="1">
      <alignment horizontal="center" vertical="center" shrinkToFit="1"/>
    </xf>
    <xf numFmtId="179" fontId="11" fillId="0" borderId="84" xfId="17" applyNumberFormat="1" applyFont="1" applyBorder="1" applyAlignment="1">
      <alignment horizontal="center" vertical="center" shrinkToFit="1"/>
    </xf>
    <xf numFmtId="0" fontId="48" fillId="0" borderId="85" xfId="17" applyFont="1" applyBorder="1" applyAlignment="1">
      <alignment horizontal="center" vertical="center"/>
    </xf>
    <xf numFmtId="0" fontId="48" fillId="0" borderId="86" xfId="17" applyFont="1" applyBorder="1" applyAlignment="1">
      <alignment horizontal="center" vertical="center"/>
    </xf>
    <xf numFmtId="0" fontId="37" fillId="12" borderId="87" xfId="18" applyFont="1" applyFill="1" applyBorder="1" applyAlignment="1">
      <alignment horizontal="center" vertical="center"/>
    </xf>
    <xf numFmtId="0" fontId="37" fillId="12" borderId="88" xfId="18" applyFont="1" applyFill="1" applyBorder="1" applyAlignment="1">
      <alignment horizontal="center" vertical="center"/>
    </xf>
    <xf numFmtId="0" fontId="12" fillId="0" borderId="138" xfId="17" applyFont="1" applyBorder="1" applyAlignment="1">
      <alignment horizontal="center" vertical="center" wrapText="1"/>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55" fillId="0" borderId="142" xfId="17" applyFont="1" applyBorder="1" applyAlignment="1">
      <alignment horizontal="center" vertical="center"/>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169" fillId="22" borderId="185" xfId="17" applyFont="1" applyFill="1" applyBorder="1" applyAlignment="1">
      <alignment horizontal="left" vertical="top" wrapText="1"/>
    </xf>
    <xf numFmtId="0" fontId="169" fillId="22" borderId="186" xfId="17" applyFont="1" applyFill="1" applyBorder="1" applyAlignment="1">
      <alignment horizontal="left" vertical="top" wrapText="1"/>
    </xf>
    <xf numFmtId="0" fontId="169" fillId="22" borderId="187" xfId="17" applyFont="1" applyFill="1" applyBorder="1" applyAlignment="1">
      <alignment horizontal="left" vertical="top" wrapText="1"/>
    </xf>
    <xf numFmtId="0" fontId="223" fillId="29" borderId="228" xfId="4" applyFont="1" applyFill="1" applyBorder="1" applyAlignment="1">
      <alignment horizontal="left" vertical="center" wrapText="1" indent="1"/>
    </xf>
    <xf numFmtId="0" fontId="13" fillId="29" borderId="229" xfId="4" applyFont="1" applyFill="1" applyBorder="1" applyAlignment="1">
      <alignment horizontal="left" vertical="center" wrapText="1" indent="1"/>
    </xf>
    <xf numFmtId="0" fontId="13" fillId="29" borderId="230" xfId="4" applyFont="1" applyFill="1" applyBorder="1" applyAlignment="1">
      <alignment horizontal="left" vertical="center" wrapText="1" indent="1"/>
    </xf>
    <xf numFmtId="0" fontId="13" fillId="29" borderId="231" xfId="4" applyFont="1" applyFill="1" applyBorder="1" applyAlignment="1">
      <alignment horizontal="left" vertical="center" wrapText="1" indent="1"/>
    </xf>
    <xf numFmtId="0" fontId="13" fillId="29" borderId="0" xfId="4" applyFont="1" applyFill="1" applyAlignment="1">
      <alignment horizontal="left" vertical="center" wrapText="1" indent="1"/>
    </xf>
    <xf numFmtId="0" fontId="13" fillId="29" borderId="232" xfId="4" applyFont="1" applyFill="1" applyBorder="1" applyAlignment="1">
      <alignment horizontal="left" vertical="center" wrapText="1" indent="1"/>
    </xf>
    <xf numFmtId="0" fontId="13" fillId="29" borderId="233" xfId="4" applyFont="1" applyFill="1" applyBorder="1" applyAlignment="1">
      <alignment horizontal="left" vertical="center" wrapText="1" indent="1"/>
    </xf>
    <xf numFmtId="0" fontId="13" fillId="29" borderId="234" xfId="4" applyFont="1" applyFill="1" applyBorder="1" applyAlignment="1">
      <alignment horizontal="left" vertical="center" wrapText="1" indent="1"/>
    </xf>
    <xf numFmtId="0" fontId="13" fillId="29" borderId="235" xfId="4" applyFont="1" applyFill="1" applyBorder="1" applyAlignment="1">
      <alignment horizontal="left" vertical="center" wrapText="1" indent="1"/>
    </xf>
    <xf numFmtId="0" fontId="207" fillId="48" borderId="0" xfId="2" applyFont="1" applyFill="1" applyAlignment="1">
      <alignment horizontal="center" vertical="center"/>
    </xf>
    <xf numFmtId="0" fontId="6" fillId="0" borderId="0" xfId="2">
      <alignment vertical="center"/>
    </xf>
    <xf numFmtId="0" fontId="108" fillId="0" borderId="0" xfId="2" applyFont="1" applyAlignment="1">
      <alignment horizontal="center" vertical="center"/>
    </xf>
    <xf numFmtId="0" fontId="21" fillId="0" borderId="0" xfId="2" applyFont="1" applyAlignment="1">
      <alignment horizontal="center" vertical="center"/>
    </xf>
    <xf numFmtId="0" fontId="108" fillId="49" borderId="0" xfId="2" applyFont="1" applyFill="1" applyAlignment="1">
      <alignment horizontal="center" vertical="center" wrapText="1" shrinkToFit="1"/>
    </xf>
    <xf numFmtId="0" fontId="21" fillId="49" borderId="0" xfId="2" applyFont="1" applyFill="1" applyAlignment="1">
      <alignment horizontal="center" vertical="center" wrapText="1" shrinkToFit="1"/>
    </xf>
    <xf numFmtId="0" fontId="209" fillId="0" borderId="0" xfId="2" applyFont="1" applyAlignment="1">
      <alignment horizontal="center" vertical="center"/>
    </xf>
    <xf numFmtId="0" fontId="6" fillId="0" borderId="0" xfId="2" applyAlignment="1">
      <alignment horizontal="center" vertical="center"/>
    </xf>
    <xf numFmtId="0" fontId="210" fillId="50" borderId="0" xfId="2" applyFont="1" applyFill="1" applyAlignment="1">
      <alignment vertical="top" wrapText="1"/>
    </xf>
    <xf numFmtId="0" fontId="211" fillId="50" borderId="0" xfId="2" applyFont="1" applyFill="1" applyAlignment="1">
      <alignment vertical="top" wrapText="1"/>
    </xf>
    <xf numFmtId="0" fontId="6" fillId="50" borderId="0" xfId="2" applyFill="1" applyAlignment="1">
      <alignment vertical="top" wrapText="1"/>
    </xf>
    <xf numFmtId="0" fontId="221" fillId="51" borderId="0" xfId="2" applyFont="1" applyFill="1" applyAlignment="1">
      <alignment horizontal="left" vertical="center" wrapText="1" indent="1"/>
    </xf>
    <xf numFmtId="0" fontId="222" fillId="0" borderId="0" xfId="2" applyFont="1" applyAlignment="1">
      <alignment horizontal="left" vertical="center" wrapText="1" indent="1"/>
    </xf>
    <xf numFmtId="0" fontId="156" fillId="27" borderId="0" xfId="0" applyFont="1" applyFill="1" applyAlignment="1">
      <alignment horizontal="center" vertical="top" wrapText="1"/>
    </xf>
    <xf numFmtId="0" fontId="181"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1"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5" fillId="27" borderId="0" xfId="0" applyFont="1" applyFill="1" applyAlignment="1">
      <alignment horizontal="left" vertical="top" wrapText="1"/>
    </xf>
    <xf numFmtId="0" fontId="185" fillId="27" borderId="0" xfId="0" applyFont="1" applyFill="1" applyAlignment="1">
      <alignment horizontal="center" vertical="top"/>
    </xf>
    <xf numFmtId="0" fontId="79" fillId="25"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81" fillId="0" borderId="112" xfId="0" applyFont="1" applyBorder="1" applyAlignment="1">
      <alignment horizontal="justify" vertical="center" wrapText="1"/>
    </xf>
    <xf numFmtId="0" fontId="81" fillId="0" borderId="113" xfId="0" applyFont="1" applyBorder="1" applyAlignment="1">
      <alignment horizontal="justify" vertical="center" wrapText="1"/>
    </xf>
    <xf numFmtId="0" fontId="79" fillId="0" borderId="112"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left" vertical="center"/>
    </xf>
    <xf numFmtId="0" fontId="105" fillId="33" borderId="0" xfId="0" applyFont="1" applyFill="1" applyAlignment="1">
      <alignment horizontal="left" vertical="center" wrapText="1"/>
    </xf>
    <xf numFmtId="0" fontId="107" fillId="26" borderId="115"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4" fillId="22" borderId="0" xfId="0" applyFont="1" applyFill="1" applyAlignment="1">
      <alignment horizontal="left" vertical="center"/>
    </xf>
    <xf numFmtId="0" fontId="79" fillId="22" borderId="114" xfId="0" applyFont="1" applyFill="1" applyBorder="1" applyAlignment="1">
      <alignment horizontal="left" vertical="center"/>
    </xf>
    <xf numFmtId="0" fontId="149" fillId="22" borderId="0" xfId="0" applyFont="1" applyFill="1" applyAlignment="1">
      <alignment horizontal="left" vertical="top" wrapText="1"/>
    </xf>
    <xf numFmtId="14" fontId="108" fillId="24" borderId="215"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7" xfId="2" applyNumberFormat="1" applyFont="1" applyFill="1" applyBorder="1" applyAlignment="1">
      <alignment horizontal="center" vertical="center" shrinkToFit="1"/>
    </xf>
    <xf numFmtId="14" fontId="108" fillId="24" borderId="206" xfId="1" applyNumberFormat="1" applyFont="1" applyFill="1" applyBorder="1" applyAlignment="1" applyProtection="1">
      <alignment horizontal="center" vertical="center" wrapText="1"/>
    </xf>
    <xf numFmtId="14" fontId="108" fillId="24" borderId="207" xfId="1" applyNumberFormat="1" applyFont="1" applyFill="1" applyBorder="1" applyAlignment="1" applyProtection="1">
      <alignment horizontal="center" vertical="center" wrapText="1"/>
    </xf>
    <xf numFmtId="14" fontId="108" fillId="24" borderId="208" xfId="1" applyNumberFormat="1" applyFont="1" applyFill="1" applyBorder="1" applyAlignment="1" applyProtection="1">
      <alignment horizontal="center" vertical="center" wrapText="1"/>
    </xf>
    <xf numFmtId="56" fontId="108" fillId="24" borderId="42"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6" xfId="1" applyNumberFormat="1" applyFont="1" applyFill="1" applyBorder="1" applyAlignment="1" applyProtection="1">
      <alignment horizontal="center" vertical="center" wrapText="1"/>
    </xf>
    <xf numFmtId="0" fontId="108" fillId="24" borderId="176" xfId="2" applyFont="1" applyFill="1" applyBorder="1" applyAlignment="1">
      <alignment horizontal="center" vertical="center"/>
    </xf>
    <xf numFmtId="56" fontId="113" fillId="24" borderId="42" xfId="2" applyNumberFormat="1"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1"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0" fontId="108" fillId="0" borderId="209" xfId="2" applyFont="1" applyBorder="1" applyAlignment="1">
      <alignment horizontal="left" vertical="top" wrapText="1"/>
    </xf>
    <xf numFmtId="0" fontId="108" fillId="0" borderId="213" xfId="2" applyFont="1" applyBorder="1" applyAlignment="1">
      <alignment horizontal="left" vertical="top" wrapText="1"/>
    </xf>
    <xf numFmtId="0" fontId="113" fillId="24" borderId="42" xfId="2" applyFont="1" applyFill="1" applyBorder="1" applyAlignment="1">
      <alignment horizontal="center" vertical="center" wrapText="1"/>
    </xf>
    <xf numFmtId="14" fontId="108" fillId="24" borderId="160" xfId="2" applyNumberFormat="1" applyFont="1" applyFill="1" applyBorder="1" applyAlignment="1">
      <alignment horizontal="center" vertical="center" wrapText="1" shrinkToFit="1"/>
    </xf>
    <xf numFmtId="14" fontId="108" fillId="24" borderId="158"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0" fontId="108" fillId="24" borderId="206" xfId="2" applyFont="1" applyFill="1" applyBorder="1" applyAlignment="1">
      <alignment horizontal="center" vertical="center"/>
    </xf>
    <xf numFmtId="0" fontId="108" fillId="24" borderId="180" xfId="2" applyFont="1" applyFill="1" applyBorder="1" applyAlignment="1">
      <alignment horizontal="center" vertical="center"/>
    </xf>
    <xf numFmtId="56" fontId="108" fillId="24" borderId="42"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7" xfId="2" applyNumberFormat="1" applyFont="1" applyFill="1" applyBorder="1" applyAlignment="1">
      <alignment horizontal="center" vertical="center" wrapText="1"/>
    </xf>
    <xf numFmtId="14" fontId="108" fillId="24" borderId="203" xfId="2" applyNumberFormat="1" applyFont="1" applyFill="1" applyBorder="1" applyAlignment="1">
      <alignment horizontal="center" vertical="center"/>
    </xf>
    <xf numFmtId="14" fontId="108" fillId="24" borderId="204" xfId="2" applyNumberFormat="1" applyFont="1" applyFill="1" applyBorder="1" applyAlignment="1">
      <alignment horizontal="center" vertical="center"/>
    </xf>
    <xf numFmtId="14" fontId="108" fillId="24" borderId="205" xfId="2" applyNumberFormat="1" applyFont="1" applyFill="1" applyBorder="1" applyAlignment="1">
      <alignment horizontal="center" vertical="center"/>
    </xf>
    <xf numFmtId="0" fontId="10" fillId="0" borderId="59" xfId="2" applyFont="1" applyBorder="1">
      <alignment vertical="center"/>
    </xf>
    <xf numFmtId="0" fontId="10" fillId="0" borderId="0" xfId="2" applyFont="1" applyAlignment="1">
      <alignment vertical="center" wrapText="1"/>
    </xf>
    <xf numFmtId="0" fontId="10" fillId="0" borderId="0" xfId="2" applyFont="1">
      <alignment vertical="center"/>
    </xf>
    <xf numFmtId="0" fontId="1" fillId="17" borderId="69" xfId="2" applyFont="1" applyFill="1" applyBorder="1" applyAlignment="1">
      <alignment vertical="top" wrapText="1"/>
    </xf>
    <xf numFmtId="0" fontId="6" fillId="0" borderId="65" xfId="2" applyBorder="1" applyAlignment="1">
      <alignment vertical="top" wrapText="1"/>
    </xf>
    <xf numFmtId="0" fontId="69" fillId="0" borderId="0" xfId="1" applyFont="1" applyAlignment="1" applyProtection="1">
      <alignment vertical="center"/>
    </xf>
    <xf numFmtId="0" fontId="6" fillId="29" borderId="57" xfId="2" applyFill="1" applyBorder="1" applyAlignment="1">
      <alignment horizontal="left" vertical="top" wrapText="1"/>
    </xf>
    <xf numFmtId="0" fontId="6" fillId="29" borderId="141" xfId="2" applyFill="1" applyBorder="1" applyAlignment="1">
      <alignment horizontal="left" vertical="top" wrapText="1"/>
    </xf>
    <xf numFmtId="0" fontId="6" fillId="29" borderId="165" xfId="2" applyFill="1" applyBorder="1" applyAlignment="1">
      <alignment horizontal="left" vertical="top" wrapText="1"/>
    </xf>
    <xf numFmtId="0" fontId="1" fillId="38" borderId="57" xfId="2" applyFont="1" applyFill="1" applyBorder="1" applyAlignment="1">
      <alignment horizontal="left" vertical="top" wrapText="1"/>
    </xf>
    <xf numFmtId="0" fontId="1" fillId="38" borderId="68" xfId="2" applyFont="1" applyFill="1" applyBorder="1" applyAlignment="1">
      <alignment horizontal="lef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6" fillId="2" borderId="74" xfId="2" applyFill="1" applyBorder="1" applyAlignment="1">
      <alignment vertical="top" wrapText="1"/>
    </xf>
    <xf numFmtId="0" fontId="15" fillId="2" borderId="65" xfId="0" applyFont="1" applyFill="1" applyBorder="1" applyAlignment="1">
      <alignment vertical="top" wrapText="1"/>
    </xf>
    <xf numFmtId="0" fontId="1" fillId="2" borderId="74" xfId="2" applyFont="1" applyFill="1" applyBorder="1" applyAlignment="1">
      <alignment horizontal="left" vertical="top" wrapText="1"/>
    </xf>
    <xf numFmtId="0" fontId="1" fillId="2" borderId="65"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9" xfId="2" applyFill="1" applyBorder="1">
      <alignment vertical="center"/>
    </xf>
    <xf numFmtId="0" fontId="6" fillId="6" borderId="25" xfId="2" applyFill="1" applyBorder="1">
      <alignment vertical="center"/>
    </xf>
    <xf numFmtId="0" fontId="6" fillId="6" borderId="90"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22" fillId="6" borderId="94" xfId="2" applyFont="1" applyFill="1" applyBorder="1" applyAlignment="1">
      <alignment horizontal="center" vertical="top" wrapText="1"/>
    </xf>
    <xf numFmtId="0" fontId="22" fillId="6" borderId="86" xfId="2" applyFont="1" applyFill="1" applyBorder="1" applyAlignment="1">
      <alignment horizontal="center" vertical="top" wrapText="1"/>
    </xf>
    <xf numFmtId="0" fontId="22" fillId="6" borderId="95"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0" fillId="22" borderId="58" xfId="2" applyFont="1" applyFill="1" applyBorder="1" applyAlignment="1">
      <alignment horizontal="left" vertical="top"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5" fillId="22" borderId="109" xfId="2" applyFont="1" applyFill="1" applyBorder="1" applyAlignment="1">
      <alignment horizontal="left" vertical="top" wrapTex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8" fillId="39" borderId="167" xfId="2" applyFont="1" applyFill="1" applyBorder="1" applyAlignment="1">
      <alignment horizontal="center" vertical="center" wrapText="1" shrinkToFit="1"/>
    </xf>
    <xf numFmtId="0" fontId="28" fillId="39" borderId="168" xfId="2" applyFont="1" applyFill="1" applyBorder="1" applyAlignment="1">
      <alignment horizontal="center" vertical="center" wrapText="1" shrinkToFit="1"/>
    </xf>
    <xf numFmtId="0" fontId="28" fillId="39" borderId="169" xfId="2" applyFont="1" applyFill="1" applyBorder="1" applyAlignment="1">
      <alignment horizontal="center" vertical="center" wrapText="1" shrinkToFit="1"/>
    </xf>
    <xf numFmtId="0" fontId="20" fillId="39" borderId="58" xfId="2" applyFont="1" applyFill="1" applyBorder="1" applyAlignment="1">
      <alignment horizontal="left" vertical="top" wrapText="1" shrinkToFit="1"/>
    </xf>
    <xf numFmtId="0" fontId="20" fillId="39" borderId="59" xfId="2" applyFont="1" applyFill="1" applyBorder="1" applyAlignment="1">
      <alignment horizontal="left" vertical="top" wrapText="1" shrinkToFit="1"/>
    </xf>
    <xf numFmtId="0" fontId="20" fillId="39" borderId="60" xfId="2" applyFont="1" applyFill="1" applyBorder="1" applyAlignment="1">
      <alignment horizontal="left" vertical="top" wrapText="1" shrinkToFit="1"/>
    </xf>
    <xf numFmtId="0" fontId="28" fillId="20" borderId="59" xfId="2" applyFont="1" applyFill="1" applyBorder="1" applyAlignment="1">
      <alignment horizontal="center" vertical="center" shrinkToFit="1"/>
    </xf>
    <xf numFmtId="0" fontId="28" fillId="20" borderId="60" xfId="2" applyFont="1" applyFill="1" applyBorder="1" applyAlignment="1">
      <alignment horizontal="center" vertical="center" shrinkToFit="1"/>
    </xf>
    <xf numFmtId="0" fontId="109" fillId="22" borderId="101"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2" xfId="1" applyFont="1" applyFill="1" applyBorder="1" applyAlignment="1" applyProtection="1">
      <alignment horizontal="center" vertical="center" wrapText="1"/>
    </xf>
    <xf numFmtId="0" fontId="21" fillId="22" borderId="98" xfId="1" applyFont="1" applyFill="1" applyBorder="1" applyAlignment="1" applyProtection="1">
      <alignment horizontal="left" vertical="top" wrapText="1"/>
    </xf>
    <xf numFmtId="0" fontId="21" fillId="22" borderId="182" xfId="1" applyFont="1" applyFill="1" applyBorder="1" applyAlignment="1" applyProtection="1">
      <alignment horizontal="left" vertical="top" wrapText="1"/>
    </xf>
    <xf numFmtId="0" fontId="21" fillId="22" borderId="183" xfId="1" applyFont="1" applyFill="1" applyBorder="1" applyAlignment="1" applyProtection="1">
      <alignment horizontal="left" vertical="top" wrapText="1"/>
    </xf>
    <xf numFmtId="0" fontId="28" fillId="24" borderId="101"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2" xfId="2" applyFont="1" applyFill="1" applyBorder="1" applyAlignment="1">
      <alignment horizontal="center" vertical="center" shrinkToFit="1"/>
    </xf>
    <xf numFmtId="0" fontId="199" fillId="22" borderId="101"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2" xfId="2" applyFont="1" applyFill="1" applyBorder="1" applyAlignment="1">
      <alignment horizontal="center" vertical="center" shrinkToFit="1"/>
    </xf>
    <xf numFmtId="0" fontId="21" fillId="22" borderId="98" xfId="1" applyFont="1" applyFill="1" applyBorder="1" applyAlignment="1" applyProtection="1">
      <alignment vertical="top" wrapText="1"/>
    </xf>
    <xf numFmtId="0" fontId="21" fillId="22" borderId="99" xfId="2" applyFont="1" applyFill="1" applyBorder="1" applyAlignment="1">
      <alignment vertical="top" wrapText="1"/>
    </xf>
    <xf numFmtId="0" fontId="21" fillId="22" borderId="100" xfId="2" applyFont="1" applyFill="1" applyBorder="1" applyAlignment="1">
      <alignment vertical="top" wrapText="1"/>
    </xf>
    <xf numFmtId="0" fontId="21" fillId="39" borderId="98" xfId="1" applyFont="1" applyFill="1" applyBorder="1" applyAlignment="1" applyProtection="1">
      <alignment vertical="top" wrapText="1"/>
    </xf>
    <xf numFmtId="0" fontId="21" fillId="39" borderId="99" xfId="2" applyFont="1" applyFill="1" applyBorder="1" applyAlignment="1">
      <alignment vertical="top" wrapText="1"/>
    </xf>
    <xf numFmtId="0" fontId="21" fillId="39" borderId="100" xfId="2" applyFont="1" applyFill="1" applyBorder="1" applyAlignment="1">
      <alignment vertical="top" wrapText="1"/>
    </xf>
    <xf numFmtId="0" fontId="145" fillId="39" borderId="101"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2"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76" fillId="24" borderId="199" xfId="0" applyFont="1" applyFill="1" applyBorder="1" applyAlignment="1">
      <alignment horizontal="left" vertical="center"/>
    </xf>
    <xf numFmtId="0" fontId="76" fillId="24" borderId="114" xfId="0" applyFont="1" applyFill="1" applyBorder="1" applyAlignment="1">
      <alignment horizontal="left" vertical="center"/>
    </xf>
    <xf numFmtId="0" fontId="76" fillId="53" borderId="199" xfId="0" applyFont="1" applyFill="1" applyBorder="1" applyAlignment="1">
      <alignment horizontal="left" vertical="center"/>
    </xf>
    <xf numFmtId="0" fontId="76" fillId="53" borderId="114" xfId="0" applyFont="1" applyFill="1" applyBorder="1" applyAlignment="1">
      <alignment horizontal="left" vertical="center"/>
    </xf>
    <xf numFmtId="0" fontId="76" fillId="54" borderId="114" xfId="0" applyFont="1" applyFill="1" applyBorder="1" applyAlignment="1">
      <alignment horizontal="left" vertical="center"/>
    </xf>
    <xf numFmtId="0" fontId="76" fillId="55" borderId="199" xfId="0" applyFont="1" applyFill="1" applyBorder="1" applyAlignment="1">
      <alignment horizontal="left" vertical="center"/>
    </xf>
    <xf numFmtId="0" fontId="76" fillId="38" borderId="114" xfId="0" applyFont="1" applyFill="1" applyBorder="1" applyAlignment="1">
      <alignment horizontal="left" vertical="center"/>
    </xf>
    <xf numFmtId="0" fontId="76" fillId="56" borderId="199" xfId="0" applyFont="1" applyFill="1" applyBorder="1" applyAlignment="1">
      <alignment horizontal="left" vertical="center"/>
    </xf>
    <xf numFmtId="0" fontId="76" fillId="56" borderId="114" xfId="0" applyFont="1" applyFill="1" applyBorder="1" applyAlignment="1">
      <alignment horizontal="left" vertical="center"/>
    </xf>
    <xf numFmtId="0" fontId="109" fillId="22" borderId="167" xfId="1" applyFont="1" applyFill="1" applyBorder="1" applyAlignment="1" applyProtection="1">
      <alignment horizontal="center" vertical="center" wrapText="1" shrinkToFit="1"/>
    </xf>
    <xf numFmtId="0" fontId="216" fillId="0" borderId="0" xfId="0" applyFont="1" applyAlignment="1">
      <alignment vertical="top" wrapText="1"/>
    </xf>
    <xf numFmtId="0" fontId="228" fillId="0" borderId="44" xfId="1" applyFont="1" applyFill="1" applyBorder="1" applyAlignment="1" applyProtection="1">
      <alignment vertical="top"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3399FF"/>
      <color rgb="FF7BB2F5"/>
      <color rgb="FFFF99FF"/>
      <color rgb="FF6EF729"/>
      <color rgb="FF00CC00"/>
      <color rgb="FF0033CC"/>
      <color rgb="FF66CCFF"/>
      <color rgb="FFFF0066"/>
      <color rgb="FFBB1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'42　感染症統計'!$A$7</c:f>
              <c:strCache>
                <c:ptCount val="1"/>
                <c:pt idx="0">
                  <c:v>2022年</c:v>
                </c:pt>
              </c:strCache>
            </c:strRef>
          </c:tx>
          <c:spPr>
            <a:ln w="63500" cap="rnd">
              <a:solidFill>
                <a:srgbClr val="FF0000"/>
              </a:solidFill>
              <a:round/>
            </a:ln>
            <a:effectLst/>
          </c:spPr>
          <c:marker>
            <c:symbol val="none"/>
          </c:marker>
          <c:val>
            <c:numRef>
              <c:f>'42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571</c:v>
                </c:pt>
                <c:pt idx="9" formatCode="General">
                  <c:v>229</c:v>
                </c:pt>
              </c:numCache>
            </c:numRef>
          </c:val>
          <c:smooth val="0"/>
          <c:extLst>
            <c:ext xmlns:c16="http://schemas.microsoft.com/office/drawing/2014/chart" uri="{C3380CC4-5D6E-409C-BE32-E72D297353CC}">
              <c16:uniqueId val="{00000000-B26B-4AAB-ADDF-AF634710DDB6}"/>
            </c:ext>
          </c:extLst>
        </c:ser>
        <c:ser>
          <c:idx val="7"/>
          <c:order val="1"/>
          <c:tx>
            <c:strRef>
              <c:f>'42　感染症統計'!$A$8</c:f>
              <c:strCache>
                <c:ptCount val="1"/>
                <c:pt idx="0">
                  <c:v>2021年</c:v>
                </c:pt>
              </c:strCache>
            </c:strRef>
          </c:tx>
          <c:spPr>
            <a:ln w="25400" cap="rnd">
              <a:solidFill>
                <a:schemeClr val="accent6">
                  <a:lumMod val="75000"/>
                </a:schemeClr>
              </a:solidFill>
              <a:round/>
            </a:ln>
            <a:effectLst/>
          </c:spPr>
          <c:marker>
            <c:symbol val="none"/>
          </c:marker>
          <c:val>
            <c:numRef>
              <c:f>'42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'42　感染症統計'!$A$9</c:f>
              <c:strCache>
                <c:ptCount val="1"/>
                <c:pt idx="0">
                  <c:v>2020年</c:v>
                </c:pt>
              </c:strCache>
            </c:strRef>
          </c:tx>
          <c:spPr>
            <a:ln w="19050" cap="rnd">
              <a:solidFill>
                <a:schemeClr val="accent1"/>
              </a:solidFill>
              <a:round/>
            </a:ln>
            <a:effectLst/>
          </c:spPr>
          <c:marker>
            <c:symbol val="none"/>
          </c:marker>
          <c:val>
            <c:numRef>
              <c:f>'42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'42　感染症統計'!$A$10</c:f>
              <c:strCache>
                <c:ptCount val="1"/>
                <c:pt idx="0">
                  <c:v>2019年</c:v>
                </c:pt>
              </c:strCache>
            </c:strRef>
          </c:tx>
          <c:spPr>
            <a:ln w="12700" cap="rnd">
              <a:solidFill>
                <a:srgbClr val="FF0066"/>
              </a:solidFill>
              <a:round/>
            </a:ln>
            <a:effectLst/>
          </c:spPr>
          <c:marker>
            <c:symbol val="none"/>
          </c:marker>
          <c:val>
            <c:numRef>
              <c:f>'42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'42　感染症統計'!$A$11</c:f>
              <c:strCache>
                <c:ptCount val="1"/>
                <c:pt idx="0">
                  <c:v>2018年</c:v>
                </c:pt>
              </c:strCache>
            </c:strRef>
          </c:tx>
          <c:spPr>
            <a:ln w="12700" cap="rnd">
              <a:solidFill>
                <a:schemeClr val="accent3"/>
              </a:solidFill>
              <a:round/>
            </a:ln>
            <a:effectLst/>
          </c:spPr>
          <c:marker>
            <c:symbol val="none"/>
          </c:marker>
          <c:val>
            <c:numRef>
              <c:f>'42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'42　感染症統計'!$A$12</c:f>
              <c:strCache>
                <c:ptCount val="1"/>
                <c:pt idx="0">
                  <c:v>2017年</c:v>
                </c:pt>
              </c:strCache>
            </c:strRef>
          </c:tx>
          <c:spPr>
            <a:ln w="12700" cap="rnd">
              <a:solidFill>
                <a:schemeClr val="accent4"/>
              </a:solidFill>
              <a:round/>
            </a:ln>
            <a:effectLst/>
          </c:spPr>
          <c:marker>
            <c:symbol val="none"/>
          </c:marker>
          <c:val>
            <c:numRef>
              <c:f>'42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'42　感染症統計'!$A$13</c:f>
              <c:strCache>
                <c:ptCount val="1"/>
                <c:pt idx="0">
                  <c:v>2016年</c:v>
                </c:pt>
              </c:strCache>
            </c:strRef>
          </c:tx>
          <c:spPr>
            <a:ln w="12700" cap="rnd">
              <a:solidFill>
                <a:schemeClr val="accent5"/>
              </a:solidFill>
              <a:round/>
            </a:ln>
            <a:effectLst/>
          </c:spPr>
          <c:marker>
            <c:symbol val="none"/>
          </c:marker>
          <c:val>
            <c:numRef>
              <c:f>'42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'42　感染症統計'!$A$14</c:f>
              <c:strCache>
                <c:ptCount val="1"/>
                <c:pt idx="0">
                  <c:v>2015年</c:v>
                </c:pt>
              </c:strCache>
            </c:strRef>
          </c:tx>
          <c:spPr>
            <a:ln w="12700" cap="rnd">
              <a:solidFill>
                <a:schemeClr val="accent6"/>
              </a:solidFill>
              <a:round/>
            </a:ln>
            <a:effectLst/>
          </c:spPr>
          <c:marker>
            <c:symbol val="none"/>
          </c:marker>
          <c:val>
            <c:numRef>
              <c:f>'42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'42　感染症統計'!$P$8</c:f>
              <c:strCache>
                <c:ptCount val="1"/>
                <c:pt idx="0">
                  <c:v>2021年</c:v>
                </c:pt>
              </c:strCache>
            </c:strRef>
          </c:tx>
          <c:spPr>
            <a:ln w="63500" cap="rnd">
              <a:solidFill>
                <a:srgbClr val="FF0000"/>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'42　感染症統計'!$P$9</c:f>
              <c:strCache>
                <c:ptCount val="1"/>
                <c:pt idx="0">
                  <c:v>2020年</c:v>
                </c:pt>
              </c:strCache>
            </c:strRef>
          </c:tx>
          <c:spPr>
            <a:ln w="25400" cap="rnd">
              <a:solidFill>
                <a:schemeClr val="accent6">
                  <a:lumMod val="75000"/>
                </a:schemeClr>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'42　感染症統計'!$P$10</c:f>
              <c:strCache>
                <c:ptCount val="1"/>
                <c:pt idx="0">
                  <c:v>2019年</c:v>
                </c:pt>
              </c:strCache>
            </c:strRef>
          </c:tx>
          <c:spPr>
            <a:ln w="19050" cap="rnd">
              <a:solidFill>
                <a:schemeClr val="accent1"/>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'42　感染症統計'!$P$11</c:f>
              <c:strCache>
                <c:ptCount val="1"/>
                <c:pt idx="0">
                  <c:v>2018年</c:v>
                </c:pt>
              </c:strCache>
            </c:strRef>
          </c:tx>
          <c:spPr>
            <a:ln w="12700" cap="rnd">
              <a:solidFill>
                <a:schemeClr val="accent2"/>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'42　感染症統計'!$P$12</c:f>
              <c:strCache>
                <c:ptCount val="1"/>
                <c:pt idx="0">
                  <c:v>2017年</c:v>
                </c:pt>
              </c:strCache>
            </c:strRef>
          </c:tx>
          <c:spPr>
            <a:ln w="12700" cap="rnd">
              <a:solidFill>
                <a:schemeClr val="accent3"/>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'42　感染症統計'!$P$13</c:f>
              <c:strCache>
                <c:ptCount val="1"/>
                <c:pt idx="0">
                  <c:v>2016年</c:v>
                </c:pt>
              </c:strCache>
            </c:strRef>
          </c:tx>
          <c:spPr>
            <a:ln w="12700" cap="rnd">
              <a:solidFill>
                <a:schemeClr val="accent4"/>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'42　感染症統計'!$P$14</c:f>
              <c:strCache>
                <c:ptCount val="1"/>
                <c:pt idx="0">
                  <c:v>2015年</c:v>
                </c:pt>
              </c:strCache>
            </c:strRef>
          </c:tx>
          <c:spPr>
            <a:ln w="12700" cap="rnd">
              <a:solidFill>
                <a:schemeClr val="accent5"/>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bv-foodtesting.jp/images/pv2022.mp4" TargetMode="External"/><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182880</xdr:colOff>
      <xdr:row>1</xdr:row>
      <xdr:rowOff>0</xdr:rowOff>
    </xdr:from>
    <xdr:to>
      <xdr:col>23</xdr:col>
      <xdr:colOff>515184</xdr:colOff>
      <xdr:row>26</xdr:row>
      <xdr:rowOff>68580</xdr:rowOff>
    </xdr:to>
    <xdr:pic>
      <xdr:nvPicPr>
        <xdr:cNvPr id="4" name="図 3">
          <a:extLst>
            <a:ext uri="{FF2B5EF4-FFF2-40B4-BE49-F238E27FC236}">
              <a16:creationId xmlns:a16="http://schemas.microsoft.com/office/drawing/2014/main" id="{7E3FA2FF-801F-A3B2-F375-2EC83C81CF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2080" y="167640"/>
          <a:ext cx="11686104" cy="4358640"/>
        </a:xfrm>
        <a:prstGeom prst="rect">
          <a:avLst/>
        </a:prstGeom>
      </xdr:spPr>
    </xdr:pic>
    <xdr:clientData/>
  </xdr:twoCellAnchor>
  <xdr:twoCellAnchor>
    <xdr:from>
      <xdr:col>15</xdr:col>
      <xdr:colOff>106680</xdr:colOff>
      <xdr:row>22</xdr:row>
      <xdr:rowOff>68580</xdr:rowOff>
    </xdr:from>
    <xdr:to>
      <xdr:col>23</xdr:col>
      <xdr:colOff>236220</xdr:colOff>
      <xdr:row>25</xdr:row>
      <xdr:rowOff>129540</xdr:rowOff>
    </xdr:to>
    <xdr:sp macro="" textlink="">
      <xdr:nvSpPr>
        <xdr:cNvPr id="5" name="四角形: 角を丸くする 4">
          <a:extLst>
            <a:ext uri="{FF2B5EF4-FFF2-40B4-BE49-F238E27FC236}">
              <a16:creationId xmlns:a16="http://schemas.microsoft.com/office/drawing/2014/main" id="{B87B1F6A-A14B-D081-A97D-F00DA3A41D86}"/>
            </a:ext>
          </a:extLst>
        </xdr:cNvPr>
        <xdr:cNvSpPr/>
      </xdr:nvSpPr>
      <xdr:spPr>
        <a:xfrm>
          <a:off x="8084820" y="3855720"/>
          <a:ext cx="4724400" cy="563880"/>
        </a:xfrm>
        <a:prstGeom prst="round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220980</xdr:colOff>
      <xdr:row>22</xdr:row>
      <xdr:rowOff>76200</xdr:rowOff>
    </xdr:from>
    <xdr:to>
      <xdr:col>23</xdr:col>
      <xdr:colOff>167640</xdr:colOff>
      <xdr:row>25</xdr:row>
      <xdr:rowOff>144780</xdr:rowOff>
    </xdr:to>
    <xdr:sp macro="" textlink="">
      <xdr:nvSpPr>
        <xdr:cNvPr id="7" name="四角形: 角を丸くする 6">
          <a:hlinkClick xmlns:r="http://schemas.openxmlformats.org/officeDocument/2006/relationships" r:id="rId2"/>
          <a:extLst>
            <a:ext uri="{FF2B5EF4-FFF2-40B4-BE49-F238E27FC236}">
              <a16:creationId xmlns:a16="http://schemas.microsoft.com/office/drawing/2014/main" id="{ACAAF563-0515-B03F-4E04-B566F5E421BD}"/>
            </a:ext>
          </a:extLst>
        </xdr:cNvPr>
        <xdr:cNvSpPr/>
      </xdr:nvSpPr>
      <xdr:spPr>
        <a:xfrm>
          <a:off x="8199120" y="3863340"/>
          <a:ext cx="4541520" cy="571500"/>
        </a:xfrm>
        <a:prstGeom prst="round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食品分析 </a:t>
          </a:r>
          <a:r>
            <a:rPr kumimoji="1" lang="en-US" altLang="ja-JP" sz="1200" b="1">
              <a:solidFill>
                <a:srgbClr val="FF0000"/>
              </a:solidFill>
            </a:rPr>
            <a:t>| </a:t>
          </a:r>
          <a:r>
            <a:rPr kumimoji="1" lang="ja-JP" altLang="en-US" sz="1200" b="1">
              <a:solidFill>
                <a:srgbClr val="FF0000"/>
              </a:solidFill>
            </a:rPr>
            <a:t>ビューローベリタスジャパン株式会社 </a:t>
          </a:r>
          <a:r>
            <a:rPr kumimoji="1" lang="en-US" altLang="ja-JP" sz="1200" b="1">
              <a:solidFill>
                <a:srgbClr val="FF0000"/>
              </a:solidFill>
            </a:rPr>
            <a:t>(bureauveritas.jp)</a:t>
          </a:r>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160020</xdr:colOff>
      <xdr:row>18</xdr:row>
      <xdr:rowOff>7620</xdr:rowOff>
    </xdr:to>
    <xdr:pic>
      <xdr:nvPicPr>
        <xdr:cNvPr id="2" name="図 1" descr="感染性胃腸炎患者報告数　直近5シーズン">
          <a:extLst>
            <a:ext uri="{FF2B5EF4-FFF2-40B4-BE49-F238E27FC236}">
              <a16:creationId xmlns:a16="http://schemas.microsoft.com/office/drawing/2014/main" id="{BA950C95-DEAD-EDD1-B4DB-1E81E534B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760" y="990600"/>
          <a:ext cx="720852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2.23</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37823"/>
            <a:gd name="adj6" fmla="val -11643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1463764</xdr:colOff>
      <xdr:row>15</xdr:row>
      <xdr:rowOff>23987</xdr:rowOff>
    </xdr:from>
    <xdr:to>
      <xdr:col>7</xdr:col>
      <xdr:colOff>1786582</xdr:colOff>
      <xdr:row>16</xdr:row>
      <xdr:rowOff>155746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997664" y="291196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8</xdr:col>
      <xdr:colOff>304800</xdr:colOff>
      <xdr:row>16</xdr:row>
      <xdr:rowOff>78105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489A0606-59C2-4BE7-A8EF-7BED422C924E}"/>
            </a:ext>
          </a:extLst>
        </xdr:cNvPr>
        <xdr:cNvSpPr>
          <a:spLocks noChangeAspect="1" noChangeArrowheads="1"/>
        </xdr:cNvSpPr>
      </xdr:nvSpPr>
      <xdr:spPr bwMode="auto">
        <a:xfrm>
          <a:off x="4602480" y="3977640"/>
          <a:ext cx="304800"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7</xdr:row>
      <xdr:rowOff>38100</xdr:rowOff>
    </xdr:from>
    <xdr:to>
      <xdr:col>6</xdr:col>
      <xdr:colOff>409575</xdr:colOff>
      <xdr:row>10</xdr:row>
      <xdr:rowOff>114300</xdr:rowOff>
    </xdr:to>
    <xdr:sp macro="" textlink="">
      <xdr:nvSpPr>
        <xdr:cNvPr id="3" name="右矢印 2">
          <a:extLst>
            <a:ext uri="{FF2B5EF4-FFF2-40B4-BE49-F238E27FC236}">
              <a16:creationId xmlns:a16="http://schemas.microsoft.com/office/drawing/2014/main" id="{4659B1D2-1AA9-418A-B1D3-F7568E81BE7C}"/>
            </a:ext>
          </a:extLst>
        </xdr:cNvPr>
        <xdr:cNvSpPr>
          <a:spLocks noChangeArrowheads="1"/>
        </xdr:cNvSpPr>
      </xdr:nvSpPr>
      <xdr:spPr bwMode="auto">
        <a:xfrm>
          <a:off x="2954655" y="1882140"/>
          <a:ext cx="838200" cy="899160"/>
        </a:xfrm>
        <a:prstGeom prst="rightArrow">
          <a:avLst>
            <a:gd name="adj1" fmla="val 50000"/>
            <a:gd name="adj2" fmla="val 50002"/>
          </a:avLst>
        </a:prstGeom>
        <a:solidFill>
          <a:srgbClr val="D9D9D9"/>
        </a:solidFill>
        <a:ln w="25400" algn="ctr">
          <a:solidFill>
            <a:srgbClr xmlns:mc="http://schemas.openxmlformats.org/markup-compatibility/2006" xmlns:a14="http://schemas.microsoft.com/office/drawing/2010/main" val="969696" mc:Ignorable="a14" a14:legacySpreadsheetColorIndex="55"/>
          </a:solidFill>
          <a:miter lim="800000"/>
          <a:headEnd/>
          <a:tailEnd/>
        </a:ln>
        <a:effectLst>
          <a:outerShdw dist="50800" dir="5400000" algn="ctr" rotWithShape="0">
            <a:srgbClr val="FFFFFF"/>
          </a:outerShdw>
        </a:effectLst>
      </xdr:spPr>
    </xdr:sp>
    <xdr:clientData/>
  </xdr:twoCellAnchor>
  <xdr:twoCellAnchor editAs="oneCell">
    <xdr:from>
      <xdr:col>0</xdr:col>
      <xdr:colOff>361950</xdr:colOff>
      <xdr:row>5</xdr:row>
      <xdr:rowOff>9525</xdr:rowOff>
    </xdr:from>
    <xdr:to>
      <xdr:col>5</xdr:col>
      <xdr:colOff>19050</xdr:colOff>
      <xdr:row>14</xdr:row>
      <xdr:rowOff>9525</xdr:rowOff>
    </xdr:to>
    <xdr:pic>
      <xdr:nvPicPr>
        <xdr:cNvPr id="4" name="Picture 3" descr="imagesGPHB0ZXX">
          <a:extLst>
            <a:ext uri="{FF2B5EF4-FFF2-40B4-BE49-F238E27FC236}">
              <a16:creationId xmlns:a16="http://schemas.microsoft.com/office/drawing/2014/main" id="{0BF13D09-4E93-4A56-BED8-A189822669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 y="1304925"/>
          <a:ext cx="2461260" cy="2468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409575</xdr:colOff>
      <xdr:row>5</xdr:row>
      <xdr:rowOff>152400</xdr:rowOff>
    </xdr:from>
    <xdr:to>
      <xdr:col>4</xdr:col>
      <xdr:colOff>542925</xdr:colOff>
      <xdr:row>9</xdr:row>
      <xdr:rowOff>114300</xdr:rowOff>
    </xdr:to>
    <xdr:pic>
      <xdr:nvPicPr>
        <xdr:cNvPr id="5" name="Picture 4" descr="images">
          <a:extLst>
            <a:ext uri="{FF2B5EF4-FFF2-40B4-BE49-F238E27FC236}">
              <a16:creationId xmlns:a16="http://schemas.microsoft.com/office/drawing/2014/main" id="{84EBC4A8-0CB8-4C86-8A76-AC86E48318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4055" y="1447800"/>
          <a:ext cx="74295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1.05% :</a:t>
          </a:r>
          <a:r>
            <a:rPr kumimoji="1" lang="ja-JP" altLang="en-US" sz="1400" b="1">
              <a:solidFill>
                <a:srgbClr val="FFFF00"/>
              </a:solidFill>
            </a:rPr>
            <a:t>　無</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33</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a:t>
          </a:r>
          <a:endParaRPr lang="en-US" altLang="ja-JP" sz="2000" b="1" i="0">
            <a:solidFill>
              <a:schemeClr val="dk1"/>
            </a:solidFill>
            <a:effectLst/>
            <a:latin typeface="+mn-lt"/>
            <a:ea typeface="+mn-ea"/>
            <a:cs typeface="+mn-cs"/>
          </a:endParaRPr>
        </a:p>
        <a:p>
          <a:r>
            <a:rPr lang="ja-JP" altLang="en-US" sz="2000" b="1" i="0">
              <a:solidFill>
                <a:schemeClr val="dk1"/>
              </a:solidFill>
              <a:effectLst/>
              <a:latin typeface="+mn-lt"/>
              <a:ea typeface="+mn-ea"/>
              <a:cs typeface="+mn-cs"/>
            </a:rPr>
            <a:t>ドイツ、フランス、ロシアなどに感染増加の兆しは一旦終息しはじめる。　　　　　　中国、韓国、台湾の動きにも注意が必要。</a:t>
          </a:r>
        </a:p>
        <a:p>
          <a:r>
            <a:rPr lang="en-US" altLang="ja-JP" sz="2000" b="1" i="0">
              <a:solidFill>
                <a:schemeClr val="dk1"/>
              </a:solidFill>
              <a:effectLst/>
              <a:latin typeface="+mn-lt"/>
              <a:ea typeface="+mn-ea"/>
              <a:cs typeface="+mn-cs"/>
            </a:rPr>
            <a:t>BA5</a:t>
          </a:r>
          <a:r>
            <a:rPr lang="ja-JP" altLang="en-US" sz="2000" b="1" i="0">
              <a:solidFill>
                <a:schemeClr val="dk1"/>
              </a:solidFill>
              <a:effectLst/>
              <a:latin typeface="+mn-lt"/>
              <a:ea typeface="+mn-ea"/>
              <a:cs typeface="+mn-cs"/>
            </a:rPr>
            <a:t>以外の変異株にもモニリングが必要。</a:t>
          </a:r>
        </a:p>
        <a:p>
          <a:r>
            <a:rPr lang="ja-JP" altLang="en-US" sz="2000" b="1" i="0">
              <a:solidFill>
                <a:schemeClr val="dk1"/>
              </a:solidFill>
              <a:effectLst/>
              <a:latin typeface="+mn-lt"/>
              <a:ea typeface="+mn-ea"/>
              <a:cs typeface="+mn-cs"/>
            </a:rPr>
            <a:t>ただし、致死率は</a:t>
          </a:r>
          <a:r>
            <a:rPr lang="en-US" altLang="ja-JP" sz="2000" b="1" i="0">
              <a:solidFill>
                <a:schemeClr val="dk1"/>
              </a:solidFill>
              <a:effectLst/>
              <a:latin typeface="+mn-lt"/>
              <a:ea typeface="+mn-ea"/>
              <a:cs typeface="+mn-cs"/>
            </a:rPr>
            <a:t>1.05%</a:t>
          </a:r>
          <a:r>
            <a:rPr lang="ja-JP" altLang="en-US" sz="2000" b="1" i="0">
              <a:solidFill>
                <a:schemeClr val="dk1"/>
              </a:solidFill>
              <a:effectLst/>
              <a:latin typeface="+mn-lt"/>
              <a:ea typeface="+mn-ea"/>
              <a:cs typeface="+mn-cs"/>
            </a:rPr>
            <a:t>と落ち着いており　これ以上上昇することは無いだろう。</a:t>
          </a: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1270000</xdr:colOff>
      <xdr:row>0</xdr:row>
      <xdr:rowOff>325120</xdr:rowOff>
    </xdr:from>
    <xdr:to>
      <xdr:col>5</xdr:col>
      <xdr:colOff>365760</xdr:colOff>
      <xdr:row>2</xdr:row>
      <xdr:rowOff>3261791</xdr:rowOff>
    </xdr:to>
    <xdr:pic>
      <xdr:nvPicPr>
        <xdr:cNvPr id="13" name="図 12">
          <a:extLst>
            <a:ext uri="{FF2B5EF4-FFF2-40B4-BE49-F238E27FC236}">
              <a16:creationId xmlns:a16="http://schemas.microsoft.com/office/drawing/2014/main" id="{AD697A26-64D2-0407-C26B-ACD5E6860462}"/>
            </a:ext>
          </a:extLst>
        </xdr:cNvPr>
        <xdr:cNvPicPr>
          <a:picLocks noChangeAspect="1"/>
        </xdr:cNvPicPr>
      </xdr:nvPicPr>
      <xdr:blipFill>
        <a:blip xmlns:r="http://schemas.openxmlformats.org/officeDocument/2006/relationships" r:embed="rId7"/>
        <a:stretch>
          <a:fillRect/>
        </a:stretch>
      </xdr:blipFill>
      <xdr:spPr>
        <a:xfrm>
          <a:off x="2143760" y="325120"/>
          <a:ext cx="4348480" cy="3729151"/>
        </a:xfrm>
        <a:prstGeom prst="rect">
          <a:avLst/>
        </a:prstGeom>
      </xdr:spPr>
    </xdr:pic>
    <xdr:clientData/>
  </xdr:twoCellAnchor>
  <xdr:twoCellAnchor>
    <xdr:from>
      <xdr:col>2</xdr:col>
      <xdr:colOff>101600</xdr:colOff>
      <xdr:row>1</xdr:row>
      <xdr:rowOff>264160</xdr:rowOff>
    </xdr:from>
    <xdr:to>
      <xdr:col>3</xdr:col>
      <xdr:colOff>325120</xdr:colOff>
      <xdr:row>2</xdr:row>
      <xdr:rowOff>152400</xdr:rowOff>
    </xdr:to>
    <xdr:sp macro="" textlink="">
      <xdr:nvSpPr>
        <xdr:cNvPr id="15" name="テキスト ボックス 14">
          <a:extLst>
            <a:ext uri="{FF2B5EF4-FFF2-40B4-BE49-F238E27FC236}">
              <a16:creationId xmlns:a16="http://schemas.microsoft.com/office/drawing/2014/main" id="{2C951D91-274C-8F04-A19A-8DBAC89FE265}"/>
            </a:ext>
          </a:extLst>
        </xdr:cNvPr>
        <xdr:cNvSpPr txBox="1"/>
      </xdr:nvSpPr>
      <xdr:spPr>
        <a:xfrm>
          <a:off x="2692400" y="660400"/>
          <a:ext cx="853440" cy="28448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rPr>
            <a:t>ヨーロッパ</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18887</xdr:colOff>
      <xdr:row>22</xdr:row>
      <xdr:rowOff>24319</xdr:rowOff>
    </xdr:from>
    <xdr:to>
      <xdr:col>23</xdr:col>
      <xdr:colOff>267511</xdr:colOff>
      <xdr:row>44</xdr:row>
      <xdr:rowOff>137809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17100" y="3777574"/>
          <a:ext cx="2558943" cy="3834320"/>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9</xdr:col>
      <xdr:colOff>170234</xdr:colOff>
      <xdr:row>43</xdr:row>
      <xdr:rowOff>0</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409623" cy="3408734"/>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13</xdr:col>
      <xdr:colOff>2087670</xdr:colOff>
      <xdr:row>43</xdr:row>
      <xdr:rowOff>227370</xdr:rowOff>
    </xdr:to>
    <xdr:pic>
      <xdr:nvPicPr>
        <xdr:cNvPr id="3" name="図 2">
          <a:extLst>
            <a:ext uri="{FF2B5EF4-FFF2-40B4-BE49-F238E27FC236}">
              <a16:creationId xmlns:a16="http://schemas.microsoft.com/office/drawing/2014/main" id="{45166CFF-5B98-A824-3B46-58D9E34D86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6035495"/>
          <a:ext cx="10143099" cy="60889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japan.focustaiwan.tw/society/202211010010" TargetMode="External"/><Relationship Id="rId2" Type="http://schemas.openxmlformats.org/officeDocument/2006/relationships/hyperlink" Target="https://www.minyu-net.com/release/prwire/F202211049275.php" TargetMode="External"/><Relationship Id="rId1" Type="http://schemas.openxmlformats.org/officeDocument/2006/relationships/hyperlink" Target="https://www.millesimes.co.jp/topics/topics-3984/" TargetMode="External"/><Relationship Id="rId5" Type="http://schemas.openxmlformats.org/officeDocument/2006/relationships/printerSettings" Target="../printerSettings/printerSettings12.bin"/><Relationship Id="rId4" Type="http://schemas.openxmlformats.org/officeDocument/2006/relationships/hyperlink" Target="https://www.shokukanken.com/news/safety/221031-1130.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ordot.app/960327278563213312?c=768367547562557440" TargetMode="External"/><Relationship Id="rId3" Type="http://schemas.openxmlformats.org/officeDocument/2006/relationships/hyperlink" Target="https://news.yahoo.co.jp/articles/e6fec68d99b83265f18b247243ac3b8ded75257d" TargetMode="External"/><Relationship Id="rId7" Type="http://schemas.openxmlformats.org/officeDocument/2006/relationships/hyperlink" Target="https://mainichi.jp/articles/20221102/ddl/k35/040/287000c" TargetMode="External"/><Relationship Id="rId2" Type="http://schemas.openxmlformats.org/officeDocument/2006/relationships/hyperlink" Target="https://news.yahoo.co.jp/articles/bb10271ab5589db7e1fe88601581f55ab870356f" TargetMode="External"/><Relationship Id="rId1" Type="http://schemas.openxmlformats.org/officeDocument/2006/relationships/hyperlink" Target="https://www.kanaloco.jp/news/social/article-947810.html" TargetMode="External"/><Relationship Id="rId6" Type="http://schemas.openxmlformats.org/officeDocument/2006/relationships/hyperlink" Target="https://nordot.app/960359568974233600?c=39546741839462401" TargetMode="External"/><Relationship Id="rId5" Type="http://schemas.openxmlformats.org/officeDocument/2006/relationships/hyperlink" Target="https://www.pref.fukuoka.lg.jp/press-release/syokuchudoku20221102.html" TargetMode="External"/><Relationship Id="rId4" Type="http://schemas.openxmlformats.org/officeDocument/2006/relationships/hyperlink" Target="https://www.pref.nagasaki.jp/shared/uploads/2022/11/1667281717.pdf"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nordot.app/958251296402653184?c=113896078018594299" TargetMode="External"/><Relationship Id="rId3" Type="http://schemas.openxmlformats.org/officeDocument/2006/relationships/hyperlink" Target="https://news.yahoo.co.jp/articles/bef34ae6099027b377a462b712a10a68008ed463" TargetMode="External"/><Relationship Id="rId7" Type="http://schemas.openxmlformats.org/officeDocument/2006/relationships/hyperlink" Target="https://www3.nhk.or.jp/news/html/20221031/k10013875581000.html" TargetMode="External"/><Relationship Id="rId2" Type="http://schemas.openxmlformats.org/officeDocument/2006/relationships/hyperlink" Target="https://www.nikkei.com/article/DGXZQOUC034AX0T01C22A0000000/" TargetMode="External"/><Relationship Id="rId1" Type="http://schemas.openxmlformats.org/officeDocument/2006/relationships/hyperlink" Target="https://www.sankei.com/article/20221101-LLD55AS7GJKVVHGMPVUSLEDROA/" TargetMode="External"/><Relationship Id="rId6" Type="http://schemas.openxmlformats.org/officeDocument/2006/relationships/hyperlink" Target="https://japanese.joins.com/JArticle/297219" TargetMode="External"/><Relationship Id="rId5" Type="http://schemas.openxmlformats.org/officeDocument/2006/relationships/hyperlink" Target="https://www.jetro.go.jp/biznews/2022/11/7554e357f632ad10.html" TargetMode="External"/><Relationship Id="rId4" Type="http://schemas.openxmlformats.org/officeDocument/2006/relationships/hyperlink" Target="https://www.jetro.go.jp/biznews/2022/11/f66f3feb5826e468.html"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tabSelected="1" zoomScaleNormal="100" workbookViewId="0">
      <selection activeCell="B13" sqref="B13"/>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9" t="s">
        <v>279</v>
      </c>
      <c r="B1" s="220"/>
      <c r="C1" s="220" t="s">
        <v>261</v>
      </c>
      <c r="D1" s="220"/>
      <c r="E1" s="220"/>
      <c r="F1" s="220"/>
      <c r="G1" s="220"/>
      <c r="H1" s="220"/>
      <c r="I1" s="121"/>
    </row>
    <row r="2" spans="1:10">
      <c r="A2" s="221" t="s">
        <v>121</v>
      </c>
      <c r="B2" s="222"/>
      <c r="C2" s="222"/>
      <c r="D2" s="222"/>
      <c r="E2" s="222"/>
      <c r="F2" s="222"/>
      <c r="G2" s="222"/>
      <c r="H2" s="222"/>
      <c r="I2" s="121"/>
    </row>
    <row r="3" spans="1:10" ht="15.75" customHeight="1">
      <c r="A3" s="584" t="s">
        <v>29</v>
      </c>
      <c r="B3" s="585"/>
      <c r="C3" s="585"/>
      <c r="D3" s="585"/>
      <c r="E3" s="585"/>
      <c r="F3" s="585"/>
      <c r="G3" s="585"/>
      <c r="H3" s="586"/>
      <c r="I3" s="121"/>
    </row>
    <row r="4" spans="1:10">
      <c r="A4" s="221" t="s">
        <v>193</v>
      </c>
      <c r="B4" s="222"/>
      <c r="C4" s="222"/>
      <c r="D4" s="222"/>
      <c r="E4" s="222"/>
      <c r="F4" s="222"/>
      <c r="G4" s="222"/>
      <c r="H4" s="222"/>
      <c r="I4" s="121"/>
    </row>
    <row r="5" spans="1:10">
      <c r="A5" s="221" t="s">
        <v>122</v>
      </c>
      <c r="B5" s="222"/>
      <c r="C5" s="222"/>
      <c r="D5" s="222"/>
      <c r="E5" s="222"/>
      <c r="F5" s="222"/>
      <c r="G5" s="222"/>
      <c r="H5" s="222"/>
      <c r="I5" s="121"/>
    </row>
    <row r="6" spans="1:10">
      <c r="A6" s="223" t="s">
        <v>121</v>
      </c>
      <c r="B6" s="224"/>
      <c r="C6" s="224"/>
      <c r="D6" s="224"/>
      <c r="E6" s="224"/>
      <c r="F6" s="224"/>
      <c r="G6" s="224"/>
      <c r="H6" s="224"/>
      <c r="I6" s="121"/>
    </row>
    <row r="7" spans="1:10">
      <c r="A7" s="223" t="s">
        <v>123</v>
      </c>
      <c r="B7" s="224"/>
      <c r="C7" s="224"/>
      <c r="D7" s="224"/>
      <c r="E7" s="224"/>
      <c r="F7" s="224"/>
      <c r="G7" s="224"/>
      <c r="H7" s="224"/>
      <c r="I7" s="121"/>
    </row>
    <row r="8" spans="1:10">
      <c r="A8" s="225" t="s">
        <v>124</v>
      </c>
      <c r="B8" s="226"/>
      <c r="C8" s="226"/>
      <c r="D8" s="226"/>
      <c r="E8" s="226"/>
      <c r="F8" s="226"/>
      <c r="G8" s="226"/>
      <c r="H8" s="226"/>
      <c r="I8" s="121"/>
    </row>
    <row r="9" spans="1:10" ht="15" customHeight="1">
      <c r="A9" s="273" t="s">
        <v>125</v>
      </c>
      <c r="B9" s="274" t="str">
        <f>+'43　食中毒記事等 '!A11</f>
        <v>食中毒事件の発生 (カンピロバクター)</v>
      </c>
      <c r="C9" s="275"/>
      <c r="D9" s="275"/>
      <c r="E9" s="275"/>
      <c r="F9" s="275"/>
      <c r="G9" s="275"/>
      <c r="H9" s="275"/>
      <c r="I9" s="121"/>
    </row>
    <row r="10" spans="1:10" ht="15" customHeight="1">
      <c r="A10" s="273" t="s">
        <v>126</v>
      </c>
      <c r="B10" s="274" t="s">
        <v>430</v>
      </c>
      <c r="C10" s="275" t="s">
        <v>429</v>
      </c>
      <c r="D10" s="276" t="s">
        <v>173</v>
      </c>
      <c r="E10" s="274" t="s">
        <v>21</v>
      </c>
      <c r="F10" s="277" t="s">
        <v>173</v>
      </c>
      <c r="H10" s="275"/>
      <c r="I10" s="121"/>
    </row>
    <row r="11" spans="1:10" s="140" customFormat="1" ht="15" customHeight="1">
      <c r="A11" s="278" t="s">
        <v>127</v>
      </c>
      <c r="B11" s="590" t="str">
        <f>+'43残留農薬　等 '!A2</f>
        <v>フランスのワイン業界が残留農薬ゼロの承認を試行</v>
      </c>
      <c r="C11" s="590"/>
      <c r="D11" s="590"/>
      <c r="E11" s="590"/>
      <c r="F11" s="590"/>
      <c r="G11" s="590"/>
      <c r="H11" s="279"/>
      <c r="I11" s="139"/>
      <c r="J11" s="140" t="s">
        <v>128</v>
      </c>
    </row>
    <row r="12" spans="1:10" ht="15" customHeight="1">
      <c r="A12" s="273" t="s">
        <v>129</v>
      </c>
      <c r="B12" s="274" t="str">
        <f>+'43　食品表示'!A2</f>
        <v>食品ロス削減へ…“賞味期限なくす”英国スーパーの取り組み　食品廃棄13％減ったスーパーも</v>
      </c>
      <c r="C12" s="275"/>
      <c r="D12" s="275"/>
      <c r="E12" s="275"/>
      <c r="F12" s="275"/>
      <c r="G12" s="275"/>
      <c r="H12" s="275"/>
      <c r="I12" s="121"/>
    </row>
    <row r="13" spans="1:10" ht="15" customHeight="1">
      <c r="A13" s="273" t="s">
        <v>130</v>
      </c>
      <c r="B13" s="280" t="str">
        <f>+'43　海外情報'!B6</f>
        <v>タイ</v>
      </c>
      <c r="C13" s="275" t="str">
        <f>+'43　海外情報'!A5</f>
        <v>★住友商事、食糧の非可食部分でバイオ燃料　25年にも量産： 日本経済新聞</v>
      </c>
      <c r="D13" s="275"/>
      <c r="E13" s="275"/>
      <c r="F13" s="275"/>
      <c r="G13" s="275"/>
      <c r="H13" s="275"/>
      <c r="I13" s="121"/>
    </row>
    <row r="14" spans="1:10" ht="15" customHeight="1">
      <c r="A14" s="280" t="s">
        <v>131</v>
      </c>
      <c r="B14" s="281" t="str">
        <f>+'43　海外情報'!B3</f>
        <v>米国/独国</v>
      </c>
      <c r="C14" s="587" t="str">
        <f>+'43　海外情報'!A2</f>
        <v xml:space="preserve">★細長い触手たちを物に絡ませてつかむソフトグリッパー　米ハーバード大などが開発 </v>
      </c>
      <c r="D14" s="587"/>
      <c r="E14" s="587"/>
      <c r="F14" s="587"/>
      <c r="G14" s="587"/>
      <c r="H14" s="588"/>
      <c r="I14" s="121"/>
    </row>
    <row r="15" spans="1:10" ht="15" customHeight="1">
      <c r="A15" s="273" t="s">
        <v>132</v>
      </c>
      <c r="B15" s="274" t="s">
        <v>431</v>
      </c>
      <c r="C15" s="275"/>
      <c r="D15" s="274" t="s">
        <v>173</v>
      </c>
      <c r="E15" s="275"/>
      <c r="F15" s="275"/>
      <c r="G15" s="275"/>
      <c r="H15" s="275"/>
      <c r="I15" s="121"/>
    </row>
    <row r="16" spans="1:10" ht="15" customHeight="1">
      <c r="A16" s="273" t="s">
        <v>133</v>
      </c>
      <c r="B16" s="589" t="s">
        <v>432</v>
      </c>
      <c r="C16" s="589"/>
      <c r="D16" s="589"/>
      <c r="E16" s="589"/>
      <c r="F16" s="589"/>
      <c r="G16" s="589"/>
      <c r="H16" s="275"/>
      <c r="I16" s="121"/>
    </row>
    <row r="17" spans="1:14" ht="15" customHeight="1">
      <c r="A17" s="273" t="s">
        <v>232</v>
      </c>
      <c r="B17" s="445" t="str">
        <f>+'43  衛生訓話'!A2</f>
        <v>今週のお題　(温度計は正しく表示されていますか)</v>
      </c>
      <c r="C17" s="275"/>
      <c r="D17" s="275"/>
      <c r="E17" s="275"/>
      <c r="F17" s="282"/>
      <c r="G17" s="275"/>
      <c r="H17" s="275"/>
      <c r="I17" s="121"/>
    </row>
    <row r="18" spans="1:14" ht="15" customHeight="1">
      <c r="A18" s="273" t="s">
        <v>137</v>
      </c>
      <c r="B18" s="275" t="str">
        <f>+'43　新型コロナウイルス情報'!C4</f>
        <v>今週の新型コロナ 新規感染者数　世界で235万人(対前週の増減 : 28万人減少)</v>
      </c>
      <c r="C18" s="275"/>
      <c r="D18" s="275"/>
      <c r="E18" s="275"/>
      <c r="F18" s="275" t="s">
        <v>21</v>
      </c>
      <c r="G18" s="275"/>
      <c r="H18" s="275"/>
      <c r="I18" s="121"/>
    </row>
    <row r="19" spans="1:14" ht="15" customHeight="1">
      <c r="A19" s="273" t="s">
        <v>196</v>
      </c>
      <c r="B19" s="275" t="s">
        <v>297</v>
      </c>
      <c r="C19" s="275"/>
      <c r="D19" s="275"/>
      <c r="E19" s="275"/>
      <c r="F19" s="275"/>
      <c r="G19" s="275"/>
      <c r="H19" s="275"/>
      <c r="I19" s="121"/>
    </row>
    <row r="20" spans="1:14">
      <c r="A20" s="225" t="s">
        <v>124</v>
      </c>
      <c r="B20" s="226"/>
      <c r="C20" s="226"/>
      <c r="D20" s="226"/>
      <c r="E20" s="226"/>
      <c r="F20" s="226"/>
      <c r="G20" s="226"/>
      <c r="H20" s="226"/>
      <c r="I20" s="121"/>
    </row>
    <row r="21" spans="1:14">
      <c r="A21" s="223" t="s">
        <v>21</v>
      </c>
      <c r="B21" s="224"/>
      <c r="C21" s="224"/>
      <c r="D21" s="224"/>
      <c r="E21" s="224"/>
      <c r="F21" s="224"/>
      <c r="G21" s="224"/>
      <c r="H21" s="224"/>
      <c r="I21" s="121"/>
    </row>
    <row r="22" spans="1:14">
      <c r="A22" s="122" t="s">
        <v>134</v>
      </c>
      <c r="I22" s="121"/>
    </row>
    <row r="23" spans="1:14">
      <c r="A23" s="121"/>
      <c r="I23" s="121"/>
    </row>
    <row r="24" spans="1:14">
      <c r="A24" s="121"/>
      <c r="I24" s="121"/>
    </row>
    <row r="25" spans="1:14">
      <c r="A25" s="121"/>
      <c r="I25" s="121"/>
      <c r="N25" t="s">
        <v>173</v>
      </c>
    </row>
    <row r="26" spans="1:14">
      <c r="A26" s="121"/>
      <c r="I26" s="121"/>
    </row>
    <row r="27" spans="1:14">
      <c r="A27" s="121"/>
      <c r="I27" s="121"/>
    </row>
    <row r="28" spans="1:14">
      <c r="A28" s="121"/>
      <c r="I28" s="121"/>
    </row>
    <row r="29" spans="1:14">
      <c r="A29" s="121"/>
      <c r="I29" s="121"/>
    </row>
    <row r="30" spans="1:14">
      <c r="A30" s="121"/>
      <c r="I30" s="121"/>
    </row>
    <row r="31" spans="1:14">
      <c r="A31" s="121"/>
      <c r="I31" s="121"/>
    </row>
    <row r="32" spans="1:14">
      <c r="A32" s="121"/>
      <c r="I32" s="121"/>
    </row>
    <row r="33" spans="1:9" ht="13.8" thickBot="1">
      <c r="A33" s="123"/>
      <c r="B33" s="124"/>
      <c r="C33" s="124"/>
      <c r="D33" s="124"/>
      <c r="E33" s="124"/>
      <c r="F33" s="124"/>
      <c r="G33" s="124"/>
      <c r="H33" s="124"/>
      <c r="I33" s="121"/>
    </row>
    <row r="34" spans="1:9" ht="13.8" thickTop="1"/>
    <row r="37" spans="1:9" ht="24.6">
      <c r="A37" s="153" t="s">
        <v>158</v>
      </c>
    </row>
    <row r="38" spans="1:9" ht="40.5" customHeight="1">
      <c r="A38" s="591" t="s">
        <v>159</v>
      </c>
      <c r="B38" s="591"/>
      <c r="C38" s="591"/>
      <c r="D38" s="591"/>
      <c r="E38" s="591"/>
      <c r="F38" s="591"/>
      <c r="G38" s="591"/>
    </row>
    <row r="39" spans="1:9" ht="30.75" customHeight="1">
      <c r="A39" s="595" t="s">
        <v>160</v>
      </c>
      <c r="B39" s="595"/>
      <c r="C39" s="595"/>
      <c r="D39" s="595"/>
      <c r="E39" s="595"/>
      <c r="F39" s="595"/>
      <c r="G39" s="595"/>
    </row>
    <row r="40" spans="1:9" ht="15">
      <c r="A40" s="154"/>
    </row>
    <row r="41" spans="1:9" ht="69.75" customHeight="1">
      <c r="A41" s="593" t="s">
        <v>168</v>
      </c>
      <c r="B41" s="593"/>
      <c r="C41" s="593"/>
      <c r="D41" s="593"/>
      <c r="E41" s="593"/>
      <c r="F41" s="593"/>
      <c r="G41" s="593"/>
    </row>
    <row r="42" spans="1:9" ht="35.25" customHeight="1">
      <c r="A42" s="595" t="s">
        <v>161</v>
      </c>
      <c r="B42" s="595"/>
      <c r="C42" s="595"/>
      <c r="D42" s="595"/>
      <c r="E42" s="595"/>
      <c r="F42" s="595"/>
      <c r="G42" s="595"/>
    </row>
    <row r="43" spans="1:9" ht="59.25" customHeight="1">
      <c r="A43" s="593" t="s">
        <v>162</v>
      </c>
      <c r="B43" s="593"/>
      <c r="C43" s="593"/>
      <c r="D43" s="593"/>
      <c r="E43" s="593"/>
      <c r="F43" s="593"/>
      <c r="G43" s="593"/>
    </row>
    <row r="44" spans="1:9" ht="15">
      <c r="A44" s="155"/>
    </row>
    <row r="45" spans="1:9" ht="27.75" customHeight="1">
      <c r="A45" s="594" t="s">
        <v>163</v>
      </c>
      <c r="B45" s="594"/>
      <c r="C45" s="594"/>
      <c r="D45" s="594"/>
      <c r="E45" s="594"/>
      <c r="F45" s="594"/>
      <c r="G45" s="594"/>
    </row>
    <row r="46" spans="1:9" ht="53.25" customHeight="1">
      <c r="A46" s="592" t="s">
        <v>169</v>
      </c>
      <c r="B46" s="593"/>
      <c r="C46" s="593"/>
      <c r="D46" s="593"/>
      <c r="E46" s="593"/>
      <c r="F46" s="593"/>
      <c r="G46" s="593"/>
    </row>
    <row r="47" spans="1:9" ht="15">
      <c r="A47" s="155"/>
    </row>
    <row r="48" spans="1:9" ht="32.25" customHeight="1">
      <c r="A48" s="594" t="s">
        <v>164</v>
      </c>
      <c r="B48" s="594"/>
      <c r="C48" s="594"/>
      <c r="D48" s="594"/>
      <c r="E48" s="594"/>
      <c r="F48" s="594"/>
      <c r="G48" s="594"/>
    </row>
    <row r="49" spans="1:7" ht="15">
      <c r="A49" s="154"/>
    </row>
    <row r="50" spans="1:7" ht="87" customHeight="1">
      <c r="A50" s="592" t="s">
        <v>170</v>
      </c>
      <c r="B50" s="593"/>
      <c r="C50" s="593"/>
      <c r="D50" s="593"/>
      <c r="E50" s="593"/>
      <c r="F50" s="593"/>
      <c r="G50" s="593"/>
    </row>
    <row r="51" spans="1:7" ht="15">
      <c r="A51" s="155"/>
    </row>
    <row r="52" spans="1:7" ht="32.25" customHeight="1">
      <c r="A52" s="594" t="s">
        <v>165</v>
      </c>
      <c r="B52" s="594"/>
      <c r="C52" s="594"/>
      <c r="D52" s="594"/>
      <c r="E52" s="594"/>
      <c r="F52" s="594"/>
      <c r="G52" s="594"/>
    </row>
    <row r="53" spans="1:7" ht="29.25" customHeight="1">
      <c r="A53" s="593" t="s">
        <v>166</v>
      </c>
      <c r="B53" s="593"/>
      <c r="C53" s="593"/>
      <c r="D53" s="593"/>
      <c r="E53" s="593"/>
      <c r="F53" s="593"/>
      <c r="G53" s="593"/>
    </row>
    <row r="54" spans="1:7" ht="15">
      <c r="A54" s="155"/>
    </row>
    <row r="55" spans="1:7" s="140" customFormat="1" ht="110.25" customHeight="1">
      <c r="A55" s="596" t="s">
        <v>171</v>
      </c>
      <c r="B55" s="597"/>
      <c r="C55" s="597"/>
      <c r="D55" s="597"/>
      <c r="E55" s="597"/>
      <c r="F55" s="597"/>
      <c r="G55" s="597"/>
    </row>
    <row r="56" spans="1:7" ht="34.5" customHeight="1">
      <c r="A56" s="595" t="s">
        <v>167</v>
      </c>
      <c r="B56" s="595"/>
      <c r="C56" s="595"/>
      <c r="D56" s="595"/>
      <c r="E56" s="595"/>
      <c r="F56" s="595"/>
      <c r="G56" s="595"/>
    </row>
    <row r="57" spans="1:7" ht="114" customHeight="1">
      <c r="A57" s="592" t="s">
        <v>172</v>
      </c>
      <c r="B57" s="593"/>
      <c r="C57" s="593"/>
      <c r="D57" s="593"/>
      <c r="E57" s="593"/>
      <c r="F57" s="593"/>
      <c r="G57" s="593"/>
    </row>
    <row r="58" spans="1:7" ht="109.5" customHeight="1">
      <c r="A58" s="593"/>
      <c r="B58" s="593"/>
      <c r="C58" s="593"/>
      <c r="D58" s="593"/>
      <c r="E58" s="593"/>
      <c r="F58" s="593"/>
      <c r="G58" s="593"/>
    </row>
    <row r="59" spans="1:7" ht="15">
      <c r="A59" s="155"/>
    </row>
    <row r="60" spans="1:7" s="152" customFormat="1" ht="57.75" customHeight="1">
      <c r="A60" s="593"/>
      <c r="B60" s="593"/>
      <c r="C60" s="593"/>
      <c r="D60" s="593"/>
      <c r="E60" s="593"/>
      <c r="F60" s="593"/>
      <c r="G60" s="593"/>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9"/>
  <sheetViews>
    <sheetView view="pageBreakPreview" zoomScaleNormal="100" zoomScaleSheetLayoutView="100" workbookViewId="0">
      <selection activeCell="G30" sqref="G30"/>
    </sheetView>
  </sheetViews>
  <sheetFormatPr defaultColWidth="9" defaultRowHeight="13.2"/>
  <cols>
    <col min="1" max="1" width="21.33203125" style="43" customWidth="1"/>
    <col min="2" max="2" width="19.77734375" style="43" customWidth="1"/>
    <col min="3" max="3" width="80.21875" style="385"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05" t="s">
        <v>305</v>
      </c>
      <c r="B1" s="406" t="s">
        <v>225</v>
      </c>
      <c r="C1" s="407" t="s">
        <v>263</v>
      </c>
      <c r="D1" s="408" t="s">
        <v>25</v>
      </c>
      <c r="E1" s="409" t="s">
        <v>26</v>
      </c>
    </row>
    <row r="2" spans="1:5" s="130" customFormat="1" ht="22.95" customHeight="1">
      <c r="A2" s="511" t="s">
        <v>272</v>
      </c>
      <c r="B2" s="410" t="s">
        <v>308</v>
      </c>
      <c r="C2" s="849" t="s">
        <v>356</v>
      </c>
      <c r="D2" s="411">
        <v>44869</v>
      </c>
      <c r="E2" s="512">
        <v>44869</v>
      </c>
    </row>
    <row r="3" spans="1:5" s="130" customFormat="1" ht="22.95" customHeight="1">
      <c r="A3" s="511" t="s">
        <v>272</v>
      </c>
      <c r="B3" s="410" t="s">
        <v>309</v>
      </c>
      <c r="C3" s="847" t="s">
        <v>357</v>
      </c>
      <c r="D3" s="411">
        <v>44869</v>
      </c>
      <c r="E3" s="512">
        <v>44869</v>
      </c>
    </row>
    <row r="4" spans="1:5" s="130" customFormat="1" ht="22.95" customHeight="1">
      <c r="A4" s="511" t="s">
        <v>272</v>
      </c>
      <c r="B4" s="410" t="s">
        <v>310</v>
      </c>
      <c r="C4" s="849" t="s">
        <v>358</v>
      </c>
      <c r="D4" s="411">
        <v>44869</v>
      </c>
      <c r="E4" s="512">
        <v>44869</v>
      </c>
    </row>
    <row r="5" spans="1:5" s="130" customFormat="1" ht="22.95" customHeight="1">
      <c r="A5" s="511" t="s">
        <v>272</v>
      </c>
      <c r="B5" s="410" t="s">
        <v>311</v>
      </c>
      <c r="C5" s="849" t="s">
        <v>359</v>
      </c>
      <c r="D5" s="411">
        <v>44869</v>
      </c>
      <c r="E5" s="512">
        <v>44869</v>
      </c>
    </row>
    <row r="6" spans="1:5" s="130" customFormat="1" ht="22.95" customHeight="1">
      <c r="A6" s="511" t="s">
        <v>271</v>
      </c>
      <c r="B6" s="410" t="s">
        <v>66</v>
      </c>
      <c r="C6" s="847" t="s">
        <v>360</v>
      </c>
      <c r="D6" s="411">
        <v>44869</v>
      </c>
      <c r="E6" s="512">
        <v>44869</v>
      </c>
    </row>
    <row r="7" spans="1:5" s="130" customFormat="1" ht="22.95" customHeight="1">
      <c r="A7" s="511" t="s">
        <v>271</v>
      </c>
      <c r="B7" s="410" t="s">
        <v>312</v>
      </c>
      <c r="C7" s="854" t="s">
        <v>361</v>
      </c>
      <c r="D7" s="411">
        <v>44868</v>
      </c>
      <c r="E7" s="512">
        <v>44869</v>
      </c>
    </row>
    <row r="8" spans="1:5" s="130" customFormat="1" ht="22.95" customHeight="1">
      <c r="A8" s="511" t="s">
        <v>271</v>
      </c>
      <c r="B8" s="410" t="s">
        <v>313</v>
      </c>
      <c r="C8" s="849" t="s">
        <v>362</v>
      </c>
      <c r="D8" s="411">
        <v>44867</v>
      </c>
      <c r="E8" s="512">
        <v>44869</v>
      </c>
    </row>
    <row r="9" spans="1:5" s="130" customFormat="1" ht="22.95" customHeight="1">
      <c r="A9" s="511" t="s">
        <v>272</v>
      </c>
      <c r="B9" s="410" t="s">
        <v>314</v>
      </c>
      <c r="C9" s="852" t="s">
        <v>363</v>
      </c>
      <c r="D9" s="411">
        <v>44867</v>
      </c>
      <c r="E9" s="512">
        <v>44869</v>
      </c>
    </row>
    <row r="10" spans="1:5" s="130" customFormat="1" ht="22.95" customHeight="1">
      <c r="A10" s="511" t="s">
        <v>272</v>
      </c>
      <c r="B10" s="410" t="s">
        <v>315</v>
      </c>
      <c r="C10" s="849" t="s">
        <v>316</v>
      </c>
      <c r="D10" s="411">
        <v>44867</v>
      </c>
      <c r="E10" s="512">
        <v>44867</v>
      </c>
    </row>
    <row r="11" spans="1:5" s="130" customFormat="1" ht="22.95" customHeight="1">
      <c r="A11" s="511" t="s">
        <v>272</v>
      </c>
      <c r="B11" s="410" t="s">
        <v>278</v>
      </c>
      <c r="C11" s="854" t="s">
        <v>317</v>
      </c>
      <c r="D11" s="411">
        <v>44867</v>
      </c>
      <c r="E11" s="512">
        <v>44867</v>
      </c>
    </row>
    <row r="12" spans="1:5" s="130" customFormat="1" ht="22.95" customHeight="1">
      <c r="A12" s="511" t="s">
        <v>271</v>
      </c>
      <c r="B12" s="410" t="s">
        <v>318</v>
      </c>
      <c r="C12" s="854" t="s">
        <v>319</v>
      </c>
      <c r="D12" s="411">
        <v>44866</v>
      </c>
      <c r="E12" s="512">
        <v>44867</v>
      </c>
    </row>
    <row r="13" spans="1:5" s="130" customFormat="1" ht="22.95" customHeight="1">
      <c r="A13" s="511" t="s">
        <v>272</v>
      </c>
      <c r="B13" s="410" t="s">
        <v>320</v>
      </c>
      <c r="C13" s="852" t="s">
        <v>321</v>
      </c>
      <c r="D13" s="411">
        <v>44866</v>
      </c>
      <c r="E13" s="512">
        <v>44867</v>
      </c>
    </row>
    <row r="14" spans="1:5" s="130" customFormat="1" ht="22.95" customHeight="1">
      <c r="A14" s="511" t="s">
        <v>272</v>
      </c>
      <c r="B14" s="410" t="s">
        <v>322</v>
      </c>
      <c r="C14" s="847" t="s">
        <v>323</v>
      </c>
      <c r="D14" s="411">
        <v>44866</v>
      </c>
      <c r="E14" s="512">
        <v>44867</v>
      </c>
    </row>
    <row r="15" spans="1:5" s="130" customFormat="1" ht="22.95" customHeight="1">
      <c r="A15" s="511" t="s">
        <v>272</v>
      </c>
      <c r="B15" s="410" t="s">
        <v>324</v>
      </c>
      <c r="C15" s="854" t="s">
        <v>325</v>
      </c>
      <c r="D15" s="411">
        <v>44866</v>
      </c>
      <c r="E15" s="512">
        <v>44867</v>
      </c>
    </row>
    <row r="16" spans="1:5" s="130" customFormat="1" ht="22.95" customHeight="1">
      <c r="A16" s="511" t="s">
        <v>271</v>
      </c>
      <c r="B16" s="410" t="s">
        <v>326</v>
      </c>
      <c r="C16" s="854" t="s">
        <v>327</v>
      </c>
      <c r="D16" s="411">
        <v>44866</v>
      </c>
      <c r="E16" s="512">
        <v>44867</v>
      </c>
    </row>
    <row r="17" spans="1:5" s="130" customFormat="1" ht="22.95" customHeight="1">
      <c r="A17" s="511" t="s">
        <v>271</v>
      </c>
      <c r="B17" s="410" t="s">
        <v>328</v>
      </c>
      <c r="C17" s="854" t="s">
        <v>329</v>
      </c>
      <c r="D17" s="411">
        <v>44865</v>
      </c>
      <c r="E17" s="512">
        <v>44866</v>
      </c>
    </row>
    <row r="18" spans="1:5" s="130" customFormat="1" ht="22.95" customHeight="1">
      <c r="A18" s="511" t="s">
        <v>271</v>
      </c>
      <c r="B18" s="410" t="s">
        <v>330</v>
      </c>
      <c r="C18" s="847" t="s">
        <v>331</v>
      </c>
      <c r="D18" s="411">
        <v>44865</v>
      </c>
      <c r="E18" s="512">
        <v>44866</v>
      </c>
    </row>
    <row r="19" spans="1:5" s="130" customFormat="1" ht="22.95" customHeight="1">
      <c r="A19" s="511" t="s">
        <v>272</v>
      </c>
      <c r="B19" s="559" t="s">
        <v>332</v>
      </c>
      <c r="C19" s="855" t="s">
        <v>333</v>
      </c>
      <c r="D19" s="560">
        <v>44865</v>
      </c>
      <c r="E19" s="512">
        <v>44866</v>
      </c>
    </row>
    <row r="20" spans="1:5" s="130" customFormat="1" ht="22.95" customHeight="1">
      <c r="A20" s="511" t="s">
        <v>270</v>
      </c>
      <c r="B20" s="559" t="s">
        <v>334</v>
      </c>
      <c r="C20" s="850" t="s">
        <v>335</v>
      </c>
      <c r="D20" s="560">
        <v>44865</v>
      </c>
      <c r="E20" s="512">
        <v>44866</v>
      </c>
    </row>
    <row r="21" spans="1:5" s="130" customFormat="1" ht="22.95" customHeight="1">
      <c r="A21" s="511" t="s">
        <v>272</v>
      </c>
      <c r="B21" s="559" t="s">
        <v>288</v>
      </c>
      <c r="C21" s="559" t="s">
        <v>336</v>
      </c>
      <c r="D21" s="560">
        <v>44865</v>
      </c>
      <c r="E21" s="512">
        <v>44866</v>
      </c>
    </row>
    <row r="22" spans="1:5" s="130" customFormat="1" ht="22.95" customHeight="1">
      <c r="A22" s="511" t="s">
        <v>270</v>
      </c>
      <c r="B22" s="559" t="s">
        <v>337</v>
      </c>
      <c r="C22" s="853" t="s">
        <v>338</v>
      </c>
      <c r="D22" s="560">
        <v>44865</v>
      </c>
      <c r="E22" s="512">
        <v>44866</v>
      </c>
    </row>
    <row r="23" spans="1:5" s="130" customFormat="1" ht="22.95" customHeight="1">
      <c r="A23" s="511" t="s">
        <v>287</v>
      </c>
      <c r="B23" s="559" t="s">
        <v>339</v>
      </c>
      <c r="C23" s="853" t="s">
        <v>340</v>
      </c>
      <c r="D23" s="560">
        <v>44865</v>
      </c>
      <c r="E23" s="512">
        <v>44866</v>
      </c>
    </row>
    <row r="24" spans="1:5" s="130" customFormat="1" ht="22.95" customHeight="1">
      <c r="A24" s="511" t="s">
        <v>272</v>
      </c>
      <c r="B24" s="559" t="s">
        <v>286</v>
      </c>
      <c r="C24" s="851" t="s">
        <v>341</v>
      </c>
      <c r="D24" s="560">
        <v>44863</v>
      </c>
      <c r="E24" s="512">
        <v>44865</v>
      </c>
    </row>
    <row r="25" spans="1:5" s="130" customFormat="1" ht="22.95" customHeight="1">
      <c r="A25" s="511" t="s">
        <v>272</v>
      </c>
      <c r="B25" s="559" t="s">
        <v>342</v>
      </c>
      <c r="C25" s="848" t="s">
        <v>343</v>
      </c>
      <c r="D25" s="560">
        <v>44862</v>
      </c>
      <c r="E25" s="512">
        <v>44865</v>
      </c>
    </row>
    <row r="26" spans="1:5" s="130" customFormat="1" ht="22.95" customHeight="1">
      <c r="A26" s="511" t="s">
        <v>272</v>
      </c>
      <c r="B26" s="559" t="s">
        <v>286</v>
      </c>
      <c r="C26" s="851" t="s">
        <v>344</v>
      </c>
      <c r="D26" s="560">
        <v>44862</v>
      </c>
      <c r="E26" s="512">
        <v>44865</v>
      </c>
    </row>
    <row r="27" spans="1:5" s="130" customFormat="1" ht="22.95" customHeight="1">
      <c r="A27" s="511" t="s">
        <v>272</v>
      </c>
      <c r="B27" s="559" t="s">
        <v>345</v>
      </c>
      <c r="C27" s="850" t="s">
        <v>346</v>
      </c>
      <c r="D27" s="560">
        <v>44862</v>
      </c>
      <c r="E27" s="512">
        <v>44865</v>
      </c>
    </row>
    <row r="28" spans="1:5" s="130" customFormat="1" ht="22.95" customHeight="1">
      <c r="A28" s="511" t="s">
        <v>272</v>
      </c>
      <c r="B28" s="559" t="s">
        <v>285</v>
      </c>
      <c r="C28" s="850" t="s">
        <v>347</v>
      </c>
      <c r="D28" s="560">
        <v>44862</v>
      </c>
      <c r="E28" s="512">
        <v>44865</v>
      </c>
    </row>
    <row r="29" spans="1:5" s="130" customFormat="1" ht="22.95" customHeight="1">
      <c r="A29" s="511" t="s">
        <v>272</v>
      </c>
      <c r="B29" s="410" t="s">
        <v>348</v>
      </c>
      <c r="C29" s="847" t="s">
        <v>349</v>
      </c>
      <c r="D29" s="411">
        <v>44862</v>
      </c>
      <c r="E29" s="512">
        <v>44865</v>
      </c>
    </row>
    <row r="30" spans="1:5" s="130" customFormat="1" ht="22.95" customHeight="1">
      <c r="A30" s="511" t="s">
        <v>272</v>
      </c>
      <c r="B30" s="410" t="s">
        <v>350</v>
      </c>
      <c r="C30" s="847" t="s">
        <v>351</v>
      </c>
      <c r="D30" s="411">
        <v>44862</v>
      </c>
      <c r="E30" s="512">
        <v>44865</v>
      </c>
    </row>
    <row r="31" spans="1:5" s="130" customFormat="1" ht="22.95" customHeight="1">
      <c r="A31" s="511" t="s">
        <v>272</v>
      </c>
      <c r="B31" s="410" t="s">
        <v>352</v>
      </c>
      <c r="C31" s="849" t="s">
        <v>353</v>
      </c>
      <c r="D31" s="411">
        <v>44862</v>
      </c>
      <c r="E31" s="512">
        <v>44865</v>
      </c>
    </row>
    <row r="32" spans="1:5" s="130" customFormat="1" ht="22.95" customHeight="1">
      <c r="A32" s="511" t="s">
        <v>272</v>
      </c>
      <c r="B32" s="410" t="s">
        <v>354</v>
      </c>
      <c r="C32" s="849" t="s">
        <v>355</v>
      </c>
      <c r="D32" s="411">
        <v>44862</v>
      </c>
      <c r="E32" s="512">
        <v>44865</v>
      </c>
    </row>
    <row r="33" spans="1:11" s="130" customFormat="1" ht="22.95" customHeight="1" thickBot="1">
      <c r="A33" s="513"/>
      <c r="B33" s="514"/>
      <c r="C33" s="514"/>
      <c r="D33" s="515"/>
      <c r="E33" s="516"/>
    </row>
    <row r="34" spans="1:11" s="130" customFormat="1" ht="22.2" customHeight="1">
      <c r="A34" s="250"/>
      <c r="B34" s="251"/>
      <c r="C34" s="252"/>
      <c r="D34" s="251"/>
      <c r="E34" s="251"/>
    </row>
    <row r="35" spans="1:11" s="130" customFormat="1" ht="18" customHeight="1">
      <c r="A35" s="40"/>
      <c r="B35" s="41"/>
      <c r="C35" s="383" t="s">
        <v>224</v>
      </c>
      <c r="D35" s="42"/>
      <c r="E35" s="42"/>
    </row>
    <row r="36" spans="1:11" ht="18.75" customHeight="1">
      <c r="A36" s="1"/>
      <c r="B36" s="1"/>
      <c r="C36" s="130"/>
      <c r="D36" s="1"/>
      <c r="E36" s="1"/>
    </row>
    <row r="37" spans="1:11" ht="9" customHeight="1">
      <c r="A37" s="40"/>
      <c r="B37" s="41"/>
      <c r="C37" s="383"/>
      <c r="D37" s="42"/>
      <c r="E37" s="42"/>
    </row>
    <row r="38" spans="1:11" ht="20.25" customHeight="1">
      <c r="A38" s="174" t="s">
        <v>174</v>
      </c>
      <c r="B38" s="174"/>
      <c r="C38" s="384"/>
      <c r="D38" s="52"/>
      <c r="E38" s="52"/>
    </row>
    <row r="39" spans="1:11" ht="20.25" customHeight="1">
      <c r="A39" s="807" t="s">
        <v>27</v>
      </c>
      <c r="B39" s="807"/>
      <c r="C39" s="807"/>
      <c r="D39" s="53"/>
      <c r="E39" s="53"/>
      <c r="J39" s="173"/>
      <c r="K39" s="173"/>
    </row>
  </sheetData>
  <mergeCells count="1">
    <mergeCell ref="A39:C39"/>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024"/>
  <sheetViews>
    <sheetView zoomScale="91" zoomScaleNormal="91" zoomScaleSheetLayoutView="100" workbookViewId="0">
      <selection activeCell="N16" sqref="N16"/>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5" ht="43.8" customHeight="1" thickBot="1">
      <c r="A1" s="830" t="s">
        <v>306</v>
      </c>
      <c r="B1" s="831"/>
      <c r="C1" s="831"/>
      <c r="D1" s="831"/>
      <c r="E1" s="831"/>
      <c r="F1" s="831"/>
      <c r="G1" s="831"/>
      <c r="H1" s="831"/>
      <c r="I1" s="831"/>
      <c r="J1" s="831"/>
      <c r="K1" s="831"/>
      <c r="L1" s="831"/>
      <c r="M1" s="831"/>
      <c r="N1" s="832"/>
    </row>
    <row r="2" spans="1:15" ht="47.4" customHeight="1">
      <c r="A2" s="833" t="s">
        <v>433</v>
      </c>
      <c r="B2" s="834"/>
      <c r="C2" s="834"/>
      <c r="D2" s="834"/>
      <c r="E2" s="834"/>
      <c r="F2" s="834"/>
      <c r="G2" s="834"/>
      <c r="H2" s="834"/>
      <c r="I2" s="834"/>
      <c r="J2" s="834"/>
      <c r="K2" s="834"/>
      <c r="L2" s="834"/>
      <c r="M2" s="834"/>
      <c r="N2" s="835"/>
    </row>
    <row r="3" spans="1:15" ht="204" customHeight="1" thickBot="1">
      <c r="A3" s="836" t="s">
        <v>434</v>
      </c>
      <c r="B3" s="837"/>
      <c r="C3" s="837"/>
      <c r="D3" s="837"/>
      <c r="E3" s="837"/>
      <c r="F3" s="837"/>
      <c r="G3" s="837"/>
      <c r="H3" s="837"/>
      <c r="I3" s="837"/>
      <c r="J3" s="837"/>
      <c r="K3" s="837"/>
      <c r="L3" s="837"/>
      <c r="M3" s="837"/>
      <c r="N3" s="838"/>
    </row>
    <row r="4" spans="1:15" ht="42" customHeight="1">
      <c r="A4" s="842" t="s">
        <v>435</v>
      </c>
      <c r="B4" s="843"/>
      <c r="C4" s="843"/>
      <c r="D4" s="843"/>
      <c r="E4" s="843"/>
      <c r="F4" s="843"/>
      <c r="G4" s="843"/>
      <c r="H4" s="843"/>
      <c r="I4" s="843"/>
      <c r="J4" s="843"/>
      <c r="K4" s="843"/>
      <c r="L4" s="843"/>
      <c r="M4" s="843"/>
      <c r="N4" s="844"/>
    </row>
    <row r="5" spans="1:15" ht="295.2" customHeight="1" thickBot="1">
      <c r="A5" s="839" t="s">
        <v>436</v>
      </c>
      <c r="B5" s="840"/>
      <c r="C5" s="840"/>
      <c r="D5" s="840"/>
      <c r="E5" s="840"/>
      <c r="F5" s="840"/>
      <c r="G5" s="840"/>
      <c r="H5" s="840"/>
      <c r="I5" s="840"/>
      <c r="J5" s="840"/>
      <c r="K5" s="840"/>
      <c r="L5" s="840"/>
      <c r="M5" s="840"/>
      <c r="N5" s="841"/>
    </row>
    <row r="6" spans="1:15" ht="45" customHeight="1" thickBot="1">
      <c r="A6" s="856" t="s">
        <v>437</v>
      </c>
      <c r="B6" s="808"/>
      <c r="C6" s="808"/>
      <c r="D6" s="808"/>
      <c r="E6" s="808"/>
      <c r="F6" s="808"/>
      <c r="G6" s="808"/>
      <c r="H6" s="808"/>
      <c r="I6" s="808"/>
      <c r="J6" s="808"/>
      <c r="K6" s="808"/>
      <c r="L6" s="808"/>
      <c r="M6" s="808"/>
      <c r="N6" s="809"/>
    </row>
    <row r="7" spans="1:15" ht="221.4" customHeight="1">
      <c r="A7" s="810" t="s">
        <v>438</v>
      </c>
      <c r="B7" s="811"/>
      <c r="C7" s="811"/>
      <c r="D7" s="811"/>
      <c r="E7" s="811"/>
      <c r="F7" s="811"/>
      <c r="G7" s="811"/>
      <c r="H7" s="811"/>
      <c r="I7" s="811"/>
      <c r="J7" s="811"/>
      <c r="K7" s="811"/>
      <c r="L7" s="811"/>
      <c r="M7" s="811"/>
      <c r="N7" s="812"/>
      <c r="O7" s="45"/>
    </row>
    <row r="8" spans="1:15" ht="50.4" hidden="1" customHeight="1" thickBot="1">
      <c r="A8" s="816"/>
      <c r="B8" s="817"/>
      <c r="C8" s="817"/>
      <c r="D8" s="817"/>
      <c r="E8" s="817"/>
      <c r="F8" s="817"/>
      <c r="G8" s="817"/>
      <c r="H8" s="817"/>
      <c r="I8" s="817"/>
      <c r="J8" s="817"/>
      <c r="K8" s="817"/>
      <c r="L8" s="817"/>
      <c r="M8" s="817"/>
      <c r="N8" s="818"/>
      <c r="O8" s="48"/>
    </row>
    <row r="9" spans="1:15" ht="189" hidden="1" customHeight="1" thickBot="1">
      <c r="A9" s="819"/>
      <c r="B9" s="820"/>
      <c r="C9" s="820"/>
      <c r="D9" s="820"/>
      <c r="E9" s="820"/>
      <c r="F9" s="820"/>
      <c r="G9" s="820"/>
      <c r="H9" s="820"/>
      <c r="I9" s="820"/>
      <c r="J9" s="820"/>
      <c r="K9" s="820"/>
      <c r="L9" s="820"/>
      <c r="M9" s="820"/>
      <c r="N9" s="821"/>
      <c r="O9" s="48"/>
    </row>
    <row r="10" spans="1:15" s="130" customFormat="1" ht="52.2" hidden="1" customHeight="1">
      <c r="A10" s="824"/>
      <c r="B10" s="825"/>
      <c r="C10" s="825"/>
      <c r="D10" s="825"/>
      <c r="E10" s="825"/>
      <c r="F10" s="825"/>
      <c r="G10" s="825"/>
      <c r="H10" s="825"/>
      <c r="I10" s="825"/>
      <c r="J10" s="825"/>
      <c r="K10" s="825"/>
      <c r="L10" s="825"/>
      <c r="M10" s="825"/>
      <c r="N10" s="826"/>
      <c r="O10" s="423"/>
    </row>
    <row r="11" spans="1:15" s="130" customFormat="1" ht="33.6" hidden="1" customHeight="1" thickBot="1">
      <c r="A11" s="827"/>
      <c r="B11" s="828"/>
      <c r="C11" s="828"/>
      <c r="D11" s="828"/>
      <c r="E11" s="828"/>
      <c r="F11" s="828"/>
      <c r="G11" s="828"/>
      <c r="H11" s="828"/>
      <c r="I11" s="828"/>
      <c r="J11" s="828"/>
      <c r="K11" s="828"/>
      <c r="L11" s="828"/>
      <c r="M11" s="828"/>
      <c r="N11" s="829"/>
      <c r="O11" s="423"/>
    </row>
    <row r="12" spans="1:15" s="130" customFormat="1" ht="13.8" customHeight="1">
      <c r="A12" s="126"/>
      <c r="B12" s="127"/>
      <c r="C12" s="127"/>
      <c r="D12" s="127"/>
      <c r="E12" s="127"/>
      <c r="F12" s="127"/>
      <c r="G12" s="127"/>
      <c r="H12" s="127"/>
      <c r="I12" s="127"/>
      <c r="J12" s="127"/>
      <c r="K12" s="127"/>
      <c r="L12" s="127"/>
      <c r="M12" s="127"/>
      <c r="N12" s="128"/>
      <c r="O12" s="129"/>
    </row>
    <row r="13" spans="1:15" s="130" customFormat="1" ht="13.8" customHeight="1" thickBot="1">
      <c r="A13" s="126"/>
      <c r="B13" s="127"/>
      <c r="C13" s="127"/>
      <c r="D13" s="127"/>
      <c r="E13" s="127"/>
      <c r="F13" s="127"/>
      <c r="G13" s="127"/>
      <c r="H13" s="127"/>
      <c r="I13" s="127"/>
      <c r="J13" s="127"/>
      <c r="K13" s="127"/>
      <c r="L13" s="127"/>
      <c r="M13" s="127"/>
      <c r="N13" s="128"/>
      <c r="O13" s="129"/>
    </row>
    <row r="14" spans="1:15" ht="49.2" customHeight="1">
      <c r="A14" s="822" t="s">
        <v>420</v>
      </c>
      <c r="B14" s="822"/>
      <c r="C14" s="822"/>
      <c r="D14" s="822"/>
      <c r="E14" s="822"/>
      <c r="F14" s="822"/>
      <c r="G14" s="822"/>
      <c r="H14" s="822"/>
      <c r="I14" s="822"/>
      <c r="J14" s="822"/>
      <c r="K14" s="822"/>
      <c r="L14" s="822"/>
      <c r="M14" s="822"/>
      <c r="N14" s="823"/>
    </row>
    <row r="15" spans="1:15" ht="21.6" customHeight="1">
      <c r="A15" s="813" t="s">
        <v>237</v>
      </c>
      <c r="B15" s="814"/>
      <c r="C15" s="814"/>
      <c r="D15" s="814"/>
      <c r="E15" s="814"/>
      <c r="F15" s="814"/>
      <c r="G15" s="814"/>
      <c r="H15" s="814"/>
      <c r="I15" s="814"/>
      <c r="J15" s="814"/>
      <c r="K15" s="814"/>
      <c r="L15" s="814"/>
      <c r="M15" s="814"/>
      <c r="N15" s="815"/>
      <c r="O15" s="54" t="s">
        <v>214</v>
      </c>
    </row>
    <row r="16" spans="1:15" ht="30" customHeight="1" thickBot="1">
      <c r="A16" s="49"/>
      <c r="B16" s="50"/>
      <c r="C16" s="50"/>
      <c r="D16" s="50"/>
      <c r="E16" s="50"/>
      <c r="F16" s="50"/>
      <c r="G16" s="50"/>
      <c r="H16" s="50"/>
      <c r="I16" s="50"/>
      <c r="J16" s="50"/>
      <c r="K16" s="50"/>
      <c r="L16" s="50"/>
      <c r="M16" s="50"/>
      <c r="N16" s="51"/>
    </row>
    <row r="17" spans="1:14" ht="22.8" customHeight="1">
      <c r="A17" s="774" t="s">
        <v>29</v>
      </c>
      <c r="B17" s="774"/>
      <c r="C17" s="774"/>
      <c r="D17" s="774"/>
      <c r="E17" s="774"/>
      <c r="F17" s="774"/>
      <c r="G17" s="774"/>
      <c r="H17" s="774"/>
      <c r="I17" s="774"/>
      <c r="J17" s="774"/>
      <c r="K17" s="774"/>
      <c r="L17" s="774"/>
      <c r="M17" s="774"/>
      <c r="N17" s="774"/>
    </row>
    <row r="18" spans="1:14" ht="40.200000000000003" customHeight="1">
      <c r="A18" s="775" t="s">
        <v>27</v>
      </c>
      <c r="B18" s="776"/>
      <c r="C18" s="776"/>
      <c r="D18" s="776"/>
      <c r="E18" s="776"/>
      <c r="F18" s="776"/>
      <c r="G18" s="776"/>
      <c r="H18" s="776"/>
      <c r="I18" s="776"/>
      <c r="J18" s="776"/>
      <c r="K18" s="776"/>
      <c r="L18" s="776"/>
      <c r="M18" s="776"/>
      <c r="N18" s="776"/>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260</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1:N1"/>
    <mergeCell ref="A2:N2"/>
    <mergeCell ref="A3:N3"/>
    <mergeCell ref="A5:N5"/>
    <mergeCell ref="A4:N4"/>
    <mergeCell ref="A6:N6"/>
    <mergeCell ref="A7:N7"/>
    <mergeCell ref="A18:N18"/>
    <mergeCell ref="A17:N17"/>
    <mergeCell ref="A15:N15"/>
    <mergeCell ref="A8:N8"/>
    <mergeCell ref="A9:N9"/>
    <mergeCell ref="A14:N14"/>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0"/>
  <sheetViews>
    <sheetView view="pageBreakPreview" zoomScale="95" zoomScaleNormal="75" zoomScaleSheetLayoutView="95" workbookViewId="0">
      <selection activeCell="A23" sqref="A23"/>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8" t="s">
        <v>307</v>
      </c>
      <c r="B1" s="46" t="s">
        <v>0</v>
      </c>
      <c r="C1" s="47" t="s">
        <v>2</v>
      </c>
    </row>
    <row r="2" spans="1:3" ht="40.799999999999997" customHeight="1">
      <c r="A2" s="561" t="s">
        <v>439</v>
      </c>
      <c r="B2" s="2"/>
      <c r="C2" s="845"/>
    </row>
    <row r="3" spans="1:3" ht="239.4" customHeight="1">
      <c r="A3" s="484" t="s">
        <v>440</v>
      </c>
      <c r="B3" s="55"/>
      <c r="C3" s="846"/>
    </row>
    <row r="4" spans="1:3" ht="31.8" customHeight="1" thickBot="1">
      <c r="A4" s="164" t="s">
        <v>442</v>
      </c>
      <c r="B4" s="1"/>
      <c r="C4" s="1"/>
    </row>
    <row r="5" spans="1:3" ht="41.4" customHeight="1">
      <c r="A5" s="416" t="s">
        <v>441</v>
      </c>
      <c r="B5" s="2"/>
      <c r="C5" s="845"/>
    </row>
    <row r="6" spans="1:3" ht="325.8" customHeight="1">
      <c r="A6" s="857" t="s">
        <v>443</v>
      </c>
      <c r="B6" s="55"/>
      <c r="C6" s="846"/>
    </row>
    <row r="7" spans="1:3" ht="42.6" customHeight="1" thickBot="1">
      <c r="A7" s="493" t="s">
        <v>444</v>
      </c>
      <c r="B7" s="1"/>
      <c r="C7" s="1"/>
    </row>
    <row r="8" spans="1:3" ht="43.2" customHeight="1">
      <c r="A8" s="417" t="s">
        <v>445</v>
      </c>
      <c r="B8" s="236"/>
      <c r="C8" s="845"/>
    </row>
    <row r="9" spans="1:3" ht="132" customHeight="1" thickBot="1">
      <c r="A9" s="494" t="s">
        <v>446</v>
      </c>
      <c r="B9" s="237"/>
      <c r="C9" s="846"/>
    </row>
    <row r="10" spans="1:3" ht="28.8" customHeight="1" thickBot="1">
      <c r="A10" s="238" t="s">
        <v>447</v>
      </c>
      <c r="B10" s="1"/>
      <c r="C10" s="1"/>
    </row>
    <row r="11" spans="1:3" ht="42.6" customHeight="1">
      <c r="A11" s="487" t="s">
        <v>448</v>
      </c>
      <c r="B11" s="258"/>
      <c r="C11" s="258"/>
    </row>
    <row r="12" spans="1:3" ht="49.2" customHeight="1" thickBot="1">
      <c r="A12" s="489" t="s">
        <v>449</v>
      </c>
      <c r="B12" s="264"/>
      <c r="C12" s="264"/>
    </row>
    <row r="13" spans="1:3" ht="42.6" customHeight="1" thickBot="1">
      <c r="A13" s="164" t="s">
        <v>450</v>
      </c>
      <c r="B13" s="1"/>
      <c r="C13" s="1"/>
    </row>
    <row r="14" spans="1:3" ht="42.6" hidden="1" customHeight="1">
      <c r="A14" s="487"/>
      <c r="B14" s="258"/>
      <c r="C14" s="258"/>
    </row>
    <row r="15" spans="1:3" ht="141.6" hidden="1" customHeight="1" thickBot="1">
      <c r="A15" s="489"/>
      <c r="B15" s="264"/>
      <c r="C15" s="264"/>
    </row>
    <row r="16" spans="1:3" ht="27.6" customHeight="1" thickBot="1">
      <c r="A16" s="164"/>
      <c r="B16" s="1"/>
      <c r="C16" s="1"/>
    </row>
    <row r="17" spans="1:3" ht="27.6" customHeight="1">
      <c r="A17" s="249"/>
      <c r="B17" s="1"/>
      <c r="C17" s="1"/>
    </row>
    <row r="18" spans="1:3" ht="39" customHeight="1">
      <c r="A18" s="1" t="s">
        <v>221</v>
      </c>
      <c r="B18" s="1"/>
      <c r="C18" s="1"/>
    </row>
    <row r="19" spans="1:3" ht="32.25" customHeight="1">
      <c r="A19" s="1" t="s">
        <v>222</v>
      </c>
      <c r="B19" s="1"/>
      <c r="C19" s="1"/>
    </row>
    <row r="20" spans="1:3" ht="36.75" customHeight="1"/>
    <row r="21" spans="1:3" ht="33" customHeight="1"/>
    <row r="22" spans="1:3" ht="36.75" customHeight="1"/>
    <row r="23" spans="1:3" ht="36.75" customHeight="1"/>
    <row r="24" spans="1:3" ht="25.5" customHeight="1"/>
    <row r="25" spans="1:3" ht="32.25" customHeight="1"/>
    <row r="26" spans="1:3" ht="30.75" customHeight="1"/>
    <row r="27" spans="1:3" ht="42.75" customHeight="1"/>
    <row r="28" spans="1:3" ht="43.5" customHeight="1"/>
    <row r="29" spans="1:3" ht="27.75" customHeight="1"/>
    <row r="30" spans="1:3" ht="30.75" customHeight="1"/>
    <row r="31" spans="1:3" ht="29.25" customHeight="1"/>
    <row r="32" spans="1:3" ht="27" customHeight="1"/>
    <row r="33" ht="27" customHeight="1"/>
    <row r="34" ht="27" customHeight="1"/>
    <row r="35" ht="27" customHeight="1"/>
    <row r="36" ht="27" customHeight="1"/>
    <row r="37" ht="27" customHeight="1"/>
    <row r="38" ht="27" customHeight="1"/>
    <row r="39" ht="27" customHeight="1"/>
    <row r="40" ht="27" customHeight="1"/>
  </sheetData>
  <mergeCells count="3">
    <mergeCell ref="C2:C3"/>
    <mergeCell ref="C5:C6"/>
    <mergeCell ref="C8:C9"/>
  </mergeCells>
  <phoneticPr fontId="16"/>
  <hyperlinks>
    <hyperlink ref="A4" r:id="rId1" xr:uid="{234DF4E8-580C-4B49-B911-A7ADA1F6EC48}"/>
    <hyperlink ref="A7" r:id="rId2" xr:uid="{FE8F83FE-DBDB-4FF0-9056-FA54F43E4EB9}"/>
    <hyperlink ref="A10" r:id="rId3" xr:uid="{1C48EFD5-E475-4629-AFF3-4D4BA14B3F13}"/>
    <hyperlink ref="A13" r:id="rId4" xr:uid="{3C6F1D32-FF41-47EE-9AAA-76C84354A25D}"/>
  </hyperlinks>
  <pageMargins left="0" right="0" top="0.19685039370078741" bottom="0.39370078740157483" header="0" footer="0.19685039370078741"/>
  <pageSetup paperSize="8" scale="55"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Z37"/>
  <sheetViews>
    <sheetView view="pageBreakPreview" topLeftCell="C1" zoomScaleNormal="100" zoomScaleSheetLayoutView="100" workbookViewId="0">
      <selection activeCell="AA20" sqref="AA20"/>
    </sheetView>
  </sheetViews>
  <sheetFormatPr defaultRowHeight="13.2"/>
  <cols>
    <col min="13" max="13" width="8.88671875" customWidth="1"/>
    <col min="14" max="14" width="8.88671875" hidden="1" customWidth="1"/>
    <col min="15" max="15" width="0.77734375" customWidth="1"/>
    <col min="23" max="23" width="4.77734375" customWidth="1"/>
    <col min="25" max="25" width="3.88671875" customWidth="1"/>
  </cols>
  <sheetData>
    <row r="1" spans="1:26">
      <c r="A1" s="534"/>
      <c r="B1" s="534"/>
      <c r="C1" s="534"/>
      <c r="D1" s="534"/>
      <c r="E1" s="534"/>
      <c r="F1" s="534"/>
      <c r="G1" s="534"/>
      <c r="H1" s="534"/>
      <c r="I1" s="534"/>
      <c r="J1" s="534"/>
      <c r="K1" s="534"/>
      <c r="L1" s="534"/>
      <c r="M1" s="534"/>
      <c r="N1" s="534"/>
      <c r="O1" s="534"/>
      <c r="P1" s="534"/>
      <c r="Q1" s="534"/>
      <c r="R1" s="534"/>
      <c r="S1" s="534"/>
      <c r="T1" s="534"/>
      <c r="U1" s="534"/>
      <c r="V1" s="534"/>
      <c r="W1" s="534"/>
      <c r="X1" s="534"/>
      <c r="Y1" s="534"/>
      <c r="Z1" s="534"/>
    </row>
    <row r="2" spans="1:26">
      <c r="A2" s="534"/>
      <c r="B2" s="534"/>
      <c r="C2" s="534"/>
      <c r="D2" s="534"/>
      <c r="E2" s="534"/>
      <c r="F2" s="534"/>
      <c r="G2" s="534"/>
      <c r="H2" s="534"/>
      <c r="I2" s="534"/>
      <c r="J2" s="534"/>
      <c r="K2" s="534"/>
      <c r="L2" s="534"/>
      <c r="M2" s="534"/>
      <c r="N2" s="534"/>
      <c r="O2" s="534"/>
      <c r="P2" s="534"/>
      <c r="Q2" s="534"/>
      <c r="R2" s="534"/>
      <c r="S2" s="534"/>
      <c r="T2" s="534"/>
      <c r="U2" s="534"/>
      <c r="V2" s="534"/>
      <c r="W2" s="534"/>
      <c r="X2" s="534"/>
      <c r="Y2" s="534"/>
    </row>
    <row r="3" spans="1:26">
      <c r="A3" s="534"/>
      <c r="B3" s="534"/>
      <c r="C3" s="534"/>
      <c r="D3" s="534"/>
      <c r="E3" s="534"/>
      <c r="F3" s="534"/>
      <c r="G3" s="534"/>
      <c r="H3" s="534"/>
      <c r="I3" s="534"/>
      <c r="J3" s="534"/>
      <c r="K3" s="534"/>
      <c r="L3" s="534"/>
      <c r="M3" s="534"/>
      <c r="N3" s="534"/>
      <c r="O3" s="534"/>
      <c r="P3" s="534"/>
      <c r="Q3" s="534"/>
      <c r="R3" s="534"/>
      <c r="S3" s="534"/>
      <c r="T3" s="534"/>
      <c r="U3" s="534"/>
      <c r="V3" s="534"/>
      <c r="W3" s="534"/>
      <c r="X3" s="534"/>
      <c r="Y3" s="534"/>
    </row>
    <row r="4" spans="1:26">
      <c r="A4" s="534"/>
      <c r="B4" s="534"/>
      <c r="C4" s="534"/>
      <c r="D4" s="534"/>
      <c r="E4" s="534"/>
      <c r="F4" s="534"/>
      <c r="G4" s="534"/>
      <c r="H4" s="534"/>
      <c r="I4" s="534"/>
      <c r="J4" s="534"/>
      <c r="K4" s="534"/>
      <c r="L4" s="534"/>
      <c r="M4" s="534"/>
      <c r="N4" s="534"/>
      <c r="O4" s="534"/>
      <c r="P4" s="534"/>
      <c r="Q4" s="534"/>
      <c r="R4" s="534"/>
      <c r="S4" s="534"/>
      <c r="T4" s="534"/>
      <c r="U4" s="534"/>
      <c r="V4" s="534"/>
      <c r="W4" s="534"/>
      <c r="X4" s="534"/>
      <c r="Y4" s="534"/>
    </row>
    <row r="5" spans="1:26">
      <c r="A5" s="534"/>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c r="A6" s="534"/>
      <c r="B6" s="534"/>
      <c r="C6" s="534"/>
      <c r="D6" s="534"/>
      <c r="E6" s="534"/>
      <c r="F6" s="534"/>
      <c r="G6" s="534"/>
      <c r="H6" s="534"/>
      <c r="I6" s="534"/>
      <c r="J6" s="534"/>
      <c r="K6" s="534"/>
      <c r="L6" s="534"/>
      <c r="M6" s="534"/>
      <c r="N6" s="534"/>
      <c r="O6" s="534"/>
      <c r="P6" s="534"/>
      <c r="Q6" s="534"/>
      <c r="R6" s="534"/>
      <c r="S6" s="534"/>
      <c r="T6" s="534"/>
      <c r="U6" s="534"/>
      <c r="V6" s="534"/>
      <c r="W6" s="534"/>
      <c r="X6" s="534"/>
      <c r="Y6" s="534"/>
    </row>
    <row r="7" spans="1:26">
      <c r="A7" s="534"/>
      <c r="B7" s="534"/>
      <c r="C7" s="534"/>
      <c r="D7" s="534"/>
      <c r="E7" s="534"/>
      <c r="F7" s="534"/>
      <c r="G7" s="534"/>
      <c r="H7" s="534"/>
      <c r="I7" s="534"/>
      <c r="J7" s="534"/>
      <c r="K7" s="534"/>
      <c r="L7" s="534"/>
      <c r="M7" s="534"/>
      <c r="N7" s="534"/>
      <c r="O7" s="534"/>
      <c r="P7" s="534"/>
      <c r="Q7" s="534"/>
      <c r="R7" s="534"/>
      <c r="S7" s="534"/>
      <c r="T7" s="534"/>
      <c r="U7" s="534"/>
      <c r="V7" s="534"/>
      <c r="W7" s="534"/>
      <c r="X7" s="534"/>
      <c r="Y7" s="534"/>
    </row>
    <row r="8" spans="1:26">
      <c r="A8" s="534"/>
      <c r="B8" s="534"/>
      <c r="C8" s="534"/>
      <c r="D8" s="534"/>
      <c r="E8" s="534"/>
      <c r="F8" s="534"/>
      <c r="G8" s="534"/>
      <c r="H8" s="534"/>
      <c r="I8" s="534"/>
      <c r="J8" s="534"/>
      <c r="K8" s="534"/>
      <c r="L8" s="534"/>
      <c r="M8" s="534"/>
      <c r="N8" s="534"/>
      <c r="O8" s="534"/>
      <c r="P8" s="534"/>
      <c r="Q8" s="534"/>
      <c r="R8" s="534"/>
      <c r="S8" s="534"/>
      <c r="T8" s="534"/>
      <c r="U8" s="534"/>
      <c r="V8" s="534"/>
      <c r="W8" s="534"/>
      <c r="X8" s="534"/>
      <c r="Y8" s="534"/>
    </row>
    <row r="9" spans="1:26">
      <c r="A9" s="534"/>
      <c r="B9" s="534"/>
      <c r="C9" s="534"/>
      <c r="D9" s="534"/>
      <c r="E9" s="534"/>
      <c r="F9" s="534"/>
      <c r="G9" s="534"/>
      <c r="H9" s="534"/>
      <c r="I9" s="534"/>
      <c r="J9" s="534"/>
      <c r="K9" s="534"/>
      <c r="L9" s="534"/>
      <c r="M9" s="534"/>
      <c r="N9" s="534"/>
      <c r="O9" s="534"/>
      <c r="P9" s="534"/>
      <c r="Q9" s="534"/>
      <c r="R9" s="534"/>
      <c r="S9" s="534"/>
      <c r="T9" s="534"/>
      <c r="U9" s="534"/>
      <c r="V9" s="534"/>
      <c r="W9" s="534"/>
      <c r="X9" s="534"/>
      <c r="Y9" s="534"/>
    </row>
    <row r="10" spans="1:26">
      <c r="A10" s="534"/>
      <c r="B10" s="534"/>
      <c r="C10" s="534"/>
      <c r="D10" s="534"/>
      <c r="E10" s="534"/>
      <c r="F10" s="534"/>
      <c r="G10" s="534"/>
      <c r="H10" s="534"/>
      <c r="I10" s="534"/>
      <c r="J10" s="534"/>
      <c r="K10" s="534"/>
      <c r="L10" s="534"/>
      <c r="M10" s="534"/>
      <c r="N10" s="534"/>
      <c r="O10" s="534"/>
      <c r="P10" s="534"/>
      <c r="Q10" s="534"/>
      <c r="R10" s="534"/>
      <c r="S10" s="534"/>
      <c r="T10" s="534"/>
      <c r="U10" s="534"/>
      <c r="V10" s="534"/>
      <c r="W10" s="534"/>
      <c r="X10" s="534"/>
      <c r="Y10" s="534"/>
    </row>
    <row r="11" spans="1:26" ht="21" customHeight="1">
      <c r="A11" s="534"/>
      <c r="B11" s="534"/>
      <c r="C11" s="534"/>
      <c r="D11" s="534"/>
      <c r="E11" s="534"/>
      <c r="F11" s="534"/>
      <c r="G11" s="534"/>
      <c r="H11" s="534"/>
      <c r="I11" s="534"/>
      <c r="J11" s="534"/>
      <c r="K11" s="534"/>
      <c r="L11" s="534"/>
      <c r="M11" s="534"/>
      <c r="N11" s="534"/>
      <c r="O11" s="534"/>
      <c r="P11" s="534"/>
      <c r="Q11" s="534"/>
      <c r="R11" s="534"/>
      <c r="S11" s="534"/>
      <c r="T11" s="534"/>
      <c r="U11" s="534"/>
      <c r="V11" s="534"/>
      <c r="W11" s="534"/>
      <c r="X11" s="534"/>
      <c r="Y11" s="534"/>
    </row>
    <row r="12" spans="1:26" ht="13.2" customHeight="1">
      <c r="A12" s="534"/>
      <c r="B12" s="534"/>
      <c r="C12" s="534"/>
      <c r="D12" s="534"/>
      <c r="E12" s="534"/>
      <c r="F12" s="534"/>
      <c r="G12" s="534"/>
      <c r="H12" s="534"/>
      <c r="I12" s="534"/>
      <c r="J12" s="534"/>
      <c r="K12" s="534"/>
      <c r="L12" s="534"/>
      <c r="M12" s="534"/>
      <c r="N12" s="534"/>
      <c r="O12" s="534"/>
      <c r="P12" s="534"/>
      <c r="Q12" s="534"/>
      <c r="R12" s="534"/>
      <c r="S12" s="534"/>
      <c r="T12" s="534"/>
      <c r="U12" s="534"/>
      <c r="V12" s="534"/>
      <c r="W12" s="534"/>
      <c r="X12" s="534"/>
      <c r="Y12" s="534"/>
    </row>
    <row r="13" spans="1:26" ht="13.2" customHeight="1">
      <c r="A13" s="534"/>
      <c r="B13" s="534"/>
      <c r="C13" s="534"/>
      <c r="D13" s="534"/>
      <c r="E13" s="534"/>
      <c r="F13" s="534"/>
      <c r="G13" s="534"/>
      <c r="H13" s="534"/>
      <c r="I13" s="534"/>
      <c r="J13" s="534"/>
      <c r="K13" s="534"/>
      <c r="L13" s="534"/>
      <c r="M13" s="534"/>
      <c r="N13" s="534"/>
      <c r="O13" s="534"/>
      <c r="P13" s="534"/>
      <c r="Q13" s="534"/>
      <c r="R13" s="534"/>
      <c r="S13" s="534"/>
      <c r="T13" s="534"/>
      <c r="U13" s="534"/>
      <c r="V13" s="534"/>
      <c r="W13" s="534"/>
      <c r="X13" s="534"/>
      <c r="Y13" s="534"/>
    </row>
    <row r="14" spans="1:26">
      <c r="A14" s="534"/>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row>
    <row r="15" spans="1:26">
      <c r="A15" s="534"/>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row>
    <row r="16" spans="1:26">
      <c r="A16" s="534"/>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row>
    <row r="17" spans="1:25">
      <c r="A17" s="534"/>
      <c r="B17" s="534"/>
      <c r="C17" s="534"/>
      <c r="D17" s="534"/>
      <c r="E17" s="534"/>
      <c r="F17" s="534"/>
      <c r="G17" s="534"/>
      <c r="H17" s="534"/>
      <c r="I17" s="534"/>
      <c r="J17" s="534"/>
      <c r="K17" s="534"/>
      <c r="L17" s="534"/>
      <c r="M17" s="534"/>
      <c r="N17" s="534"/>
      <c r="O17" s="534"/>
      <c r="P17" s="534"/>
      <c r="Q17" s="534"/>
      <c r="R17" s="534"/>
      <c r="S17" s="534"/>
      <c r="T17" s="534"/>
      <c r="U17" s="534"/>
      <c r="V17" s="534"/>
      <c r="W17" s="534"/>
      <c r="X17" s="534"/>
      <c r="Y17" s="534"/>
    </row>
    <row r="18" spans="1:25">
      <c r="A18" s="534"/>
      <c r="B18" s="534"/>
      <c r="C18" s="534"/>
      <c r="D18" s="534"/>
      <c r="E18" s="534"/>
      <c r="F18" s="534"/>
      <c r="G18" s="534"/>
      <c r="H18" s="534"/>
      <c r="I18" s="534"/>
      <c r="J18" s="534"/>
      <c r="K18" s="534"/>
      <c r="L18" s="534"/>
      <c r="M18" s="534"/>
      <c r="N18" s="534"/>
      <c r="O18" s="534"/>
      <c r="P18" s="534"/>
      <c r="Q18" s="534"/>
      <c r="R18" s="534"/>
      <c r="S18" s="534"/>
      <c r="T18" s="534"/>
      <c r="U18" s="534"/>
      <c r="V18" s="534"/>
      <c r="W18" s="534"/>
      <c r="X18" s="534"/>
      <c r="Y18" s="534"/>
    </row>
    <row r="19" spans="1:25">
      <c r="A19" s="534"/>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row>
    <row r="20" spans="1:25">
      <c r="A20" s="534"/>
      <c r="B20" s="534"/>
      <c r="C20" s="534"/>
      <c r="D20" s="534"/>
      <c r="E20" s="534"/>
      <c r="F20" s="534"/>
      <c r="G20" s="534"/>
      <c r="H20" s="534"/>
      <c r="I20" s="534"/>
      <c r="J20" s="534"/>
      <c r="K20" s="534"/>
      <c r="L20" s="534"/>
      <c r="M20" s="534"/>
      <c r="N20" s="534"/>
      <c r="O20" s="534"/>
      <c r="P20" s="534"/>
      <c r="Q20" s="534"/>
      <c r="R20" s="534"/>
      <c r="S20" s="534"/>
      <c r="T20" s="534"/>
      <c r="U20" s="534"/>
      <c r="V20" s="534"/>
      <c r="W20" s="534"/>
      <c r="X20" s="534"/>
      <c r="Y20" s="534"/>
    </row>
    <row r="21" spans="1:25">
      <c r="A21" s="534"/>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row>
    <row r="22" spans="1:25">
      <c r="A22" s="534"/>
      <c r="B22" s="534"/>
      <c r="C22" s="534"/>
      <c r="D22" s="534"/>
      <c r="E22" s="534"/>
      <c r="F22" s="534"/>
      <c r="G22" s="534"/>
      <c r="H22" s="534"/>
      <c r="I22" s="534"/>
      <c r="J22" s="534"/>
      <c r="K22" s="534"/>
      <c r="L22" s="534"/>
      <c r="M22" s="534"/>
      <c r="N22" s="534"/>
      <c r="O22" s="534"/>
      <c r="P22" s="534"/>
      <c r="Q22" s="534"/>
      <c r="R22" s="534"/>
      <c r="S22" s="534"/>
      <c r="T22" s="534"/>
      <c r="U22" s="534"/>
      <c r="V22" s="534"/>
      <c r="W22" s="534"/>
      <c r="X22" s="534"/>
      <c r="Y22" s="534"/>
    </row>
    <row r="23" spans="1:25">
      <c r="A23" s="534"/>
      <c r="B23" s="534"/>
      <c r="C23" s="534"/>
      <c r="D23" s="534"/>
      <c r="E23" s="534"/>
      <c r="F23" s="534"/>
      <c r="G23" s="534"/>
      <c r="H23" s="534"/>
      <c r="I23" s="534"/>
      <c r="J23" s="534"/>
      <c r="K23" s="534"/>
      <c r="L23" s="534"/>
      <c r="M23" s="534"/>
      <c r="N23" s="534"/>
      <c r="O23" s="534"/>
      <c r="P23" s="534"/>
      <c r="Q23" s="534"/>
      <c r="R23" s="534"/>
      <c r="S23" s="534"/>
      <c r="T23" s="534"/>
      <c r="U23" s="534"/>
      <c r="V23" s="534"/>
      <c r="W23" s="534"/>
      <c r="X23" s="534"/>
      <c r="Y23" s="534"/>
    </row>
    <row r="24" spans="1:25">
      <c r="A24" s="534"/>
      <c r="B24" s="534"/>
      <c r="C24" s="534"/>
      <c r="D24" s="534"/>
      <c r="E24" s="534"/>
      <c r="F24" s="534"/>
      <c r="G24" s="534"/>
      <c r="H24" s="534"/>
      <c r="I24" s="534"/>
      <c r="J24" s="534"/>
      <c r="K24" s="534"/>
      <c r="L24" s="534"/>
      <c r="M24" s="534"/>
      <c r="N24" s="534"/>
      <c r="O24" s="534"/>
      <c r="P24" s="534"/>
      <c r="Q24" s="534"/>
      <c r="R24" s="534"/>
      <c r="S24" s="534"/>
      <c r="T24" s="534"/>
      <c r="U24" s="534"/>
      <c r="V24" s="534"/>
      <c r="W24" s="534"/>
      <c r="X24" s="534"/>
      <c r="Y24" s="534"/>
    </row>
    <row r="25" spans="1:25">
      <c r="A25" s="534"/>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row>
    <row r="26" spans="1:25">
      <c r="A26" s="534"/>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row>
    <row r="27" spans="1:25">
      <c r="A27" s="534"/>
      <c r="B27" s="534"/>
      <c r="C27" s="534"/>
      <c r="D27" s="534"/>
      <c r="E27" s="534"/>
      <c r="F27" s="534"/>
      <c r="G27" s="534"/>
      <c r="H27" s="534"/>
      <c r="I27" s="534"/>
      <c r="J27" s="534"/>
      <c r="K27" s="534"/>
      <c r="L27" s="534"/>
      <c r="M27" s="534"/>
      <c r="N27" s="534"/>
      <c r="O27" s="534"/>
      <c r="P27" s="534"/>
      <c r="Q27" s="534"/>
      <c r="R27" s="534"/>
      <c r="S27" s="534"/>
      <c r="T27" s="534"/>
      <c r="U27" s="534"/>
      <c r="V27" s="534"/>
      <c r="W27" s="534"/>
      <c r="X27" s="534"/>
      <c r="Y27" s="534"/>
    </row>
    <row r="28" spans="1:25">
      <c r="A28" s="534"/>
      <c r="B28" s="534"/>
      <c r="C28" s="534"/>
      <c r="D28" s="534"/>
      <c r="E28" s="534"/>
      <c r="F28" s="534"/>
      <c r="G28" s="534"/>
      <c r="H28" s="534"/>
      <c r="I28" s="534"/>
      <c r="J28" s="534"/>
      <c r="K28" s="534"/>
      <c r="L28" s="534"/>
      <c r="M28" s="534"/>
      <c r="N28" s="534"/>
      <c r="O28" s="534"/>
      <c r="P28" s="534"/>
      <c r="Q28" s="534"/>
      <c r="R28" s="534"/>
      <c r="S28" s="534"/>
      <c r="T28" s="534"/>
      <c r="U28" s="534"/>
      <c r="V28" s="534"/>
      <c r="W28" s="534"/>
      <c r="X28" s="534"/>
      <c r="Y28" s="534"/>
    </row>
    <row r="29" spans="1:25" ht="16.2">
      <c r="A29" s="534"/>
      <c r="B29" s="534"/>
      <c r="C29" s="534"/>
      <c r="D29" s="534"/>
      <c r="E29" s="534"/>
      <c r="F29" s="535"/>
      <c r="G29" s="536"/>
      <c r="H29" s="535"/>
      <c r="I29" s="535"/>
      <c r="J29" s="535"/>
      <c r="K29" s="535"/>
      <c r="L29" s="535"/>
      <c r="M29" s="535"/>
      <c r="N29" s="534"/>
      <c r="O29" s="534"/>
      <c r="P29" s="534"/>
      <c r="Q29" s="534"/>
      <c r="R29" s="534"/>
      <c r="S29" s="534"/>
      <c r="T29" s="534"/>
      <c r="U29" s="534"/>
      <c r="V29" s="534"/>
      <c r="W29" s="534"/>
      <c r="X29" s="534"/>
      <c r="Y29" s="534"/>
    </row>
    <row r="30" spans="1:25">
      <c r="A30" s="534"/>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row>
    <row r="37" spans="2:2">
      <c r="B37" s="537"/>
    </row>
  </sheetData>
  <sheetProtection formatCells="0" formatColumns="0" formatRows="0" insertColumns="0" insertRows="0" insertHyperlinks="0" deleteColumns="0" deleteRows="0" sort="0" autoFilter="0" pivotTables="0"/>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zoomScaleNormal="100" zoomScaleSheetLayoutView="100" workbookViewId="0">
      <selection activeCell="O3" sqref="O3"/>
    </sheetView>
  </sheetViews>
  <sheetFormatPr defaultColWidth="9" defaultRowHeight="13.2"/>
  <cols>
    <col min="1" max="1" width="12.77734375" style="64" customWidth="1"/>
    <col min="2" max="2" width="5.109375" style="64" customWidth="1"/>
    <col min="3" max="3" width="3.77734375" style="64" customWidth="1"/>
    <col min="4" max="4" width="6.88671875" style="64" customWidth="1"/>
    <col min="5" max="5" width="13.109375" style="64" customWidth="1"/>
    <col min="6" max="6" width="13.109375" style="107" customWidth="1"/>
    <col min="7" max="7" width="11.33203125" style="64" customWidth="1"/>
    <col min="8" max="8" width="26.6640625" style="81" customWidth="1"/>
    <col min="9" max="9" width="13" style="72" customWidth="1"/>
    <col min="10" max="10" width="16.109375" style="72" customWidth="1"/>
    <col min="11" max="11" width="13.44140625" style="107" customWidth="1"/>
    <col min="12" max="12" width="20.44140625" style="107" customWidth="1"/>
    <col min="13" max="13" width="13.44140625" style="79" customWidth="1"/>
    <col min="14" max="14" width="22.44140625" style="64" customWidth="1"/>
    <col min="15" max="15" width="9" style="65"/>
    <col min="16" max="16384" width="9" style="64"/>
  </cols>
  <sheetData>
    <row r="1" spans="1:16" ht="26.25" customHeight="1" thickTop="1">
      <c r="A1" s="56" t="s">
        <v>238</v>
      </c>
      <c r="B1" s="57"/>
      <c r="C1" s="57"/>
      <c r="D1" s="58"/>
      <c r="E1" s="58"/>
      <c r="F1" s="59"/>
      <c r="G1" s="60"/>
      <c r="H1" s="61"/>
      <c r="I1" s="287" t="s">
        <v>38</v>
      </c>
      <c r="J1" s="81"/>
      <c r="K1" s="62"/>
      <c r="L1" s="288" t="s">
        <v>428</v>
      </c>
      <c r="M1" s="63"/>
    </row>
    <row r="2" spans="1:16" ht="17.399999999999999">
      <c r="A2" s="66"/>
      <c r="B2" s="289"/>
      <c r="C2" s="289"/>
      <c r="D2" s="289"/>
      <c r="E2" s="289"/>
      <c r="F2" s="289"/>
      <c r="G2" s="67"/>
      <c r="H2" s="68"/>
      <c r="I2" s="290" t="s">
        <v>39</v>
      </c>
      <c r="J2" s="69"/>
      <c r="K2" s="291" t="s">
        <v>21</v>
      </c>
      <c r="L2" s="70"/>
      <c r="M2" s="63"/>
      <c r="N2" s="239"/>
      <c r="P2" s="168"/>
    </row>
    <row r="3" spans="1:16" ht="17.399999999999999">
      <c r="A3" s="292" t="s">
        <v>29</v>
      </c>
      <c r="B3" s="293"/>
      <c r="D3" s="294"/>
      <c r="E3" s="294"/>
      <c r="F3" s="294"/>
      <c r="G3" s="71"/>
      <c r="H3"/>
      <c r="J3" s="295"/>
      <c r="L3" s="62"/>
      <c r="M3" s="73"/>
    </row>
    <row r="4" spans="1:16" ht="17.399999999999999">
      <c r="A4" s="74"/>
      <c r="B4" s="293"/>
      <c r="C4" s="107"/>
      <c r="D4" s="294"/>
      <c r="E4" s="294"/>
      <c r="F4" s="296"/>
      <c r="G4" s="75"/>
      <c r="H4" s="76"/>
      <c r="I4" s="76"/>
      <c r="J4" s="81"/>
      <c r="L4" s="62"/>
      <c r="M4" s="73"/>
      <c r="N4" s="368"/>
    </row>
    <row r="5" spans="1:16">
      <c r="A5" s="297"/>
      <c r="D5" s="294"/>
      <c r="E5" s="77"/>
      <c r="F5" s="298"/>
      <c r="G5" s="78"/>
      <c r="H5"/>
      <c r="I5" s="299"/>
      <c r="J5" s="81"/>
      <c r="M5" s="73"/>
    </row>
    <row r="6" spans="1:16" ht="17.399999999999999">
      <c r="A6" s="297"/>
      <c r="D6" s="294"/>
      <c r="E6" s="298"/>
      <c r="F6" s="298"/>
      <c r="G6" s="78"/>
      <c r="H6" s="68"/>
      <c r="I6" s="300"/>
      <c r="J6" s="81"/>
      <c r="M6" s="73"/>
    </row>
    <row r="7" spans="1:16">
      <c r="A7" s="297"/>
      <c r="D7" s="294"/>
      <c r="E7" s="298"/>
      <c r="F7" s="298"/>
      <c r="G7" s="78"/>
      <c r="H7" s="301"/>
      <c r="I7" s="299"/>
      <c r="J7" s="81"/>
      <c r="M7" s="73"/>
    </row>
    <row r="8" spans="1:16">
      <c r="A8" s="297"/>
      <c r="D8" s="294"/>
      <c r="E8" s="298"/>
      <c r="F8" s="298"/>
      <c r="G8" s="78"/>
      <c r="H8" s="69"/>
      <c r="I8" s="43"/>
      <c r="J8" s="43"/>
      <c r="K8" s="43"/>
    </row>
    <row r="9" spans="1:16">
      <c r="A9" s="297"/>
      <c r="D9" s="294"/>
      <c r="E9" s="298"/>
      <c r="F9" s="298"/>
      <c r="G9" s="78"/>
      <c r="H9" s="43"/>
      <c r="I9" s="43"/>
      <c r="J9" s="43"/>
      <c r="K9" s="43"/>
      <c r="N9" s="80"/>
    </row>
    <row r="10" spans="1:16">
      <c r="A10" s="297"/>
      <c r="D10" s="294"/>
      <c r="E10" s="298"/>
      <c r="F10" s="298"/>
      <c r="G10" s="78"/>
      <c r="H10" s="43"/>
      <c r="I10" s="43"/>
      <c r="J10" s="43"/>
      <c r="K10" s="43"/>
      <c r="N10" s="80" t="s">
        <v>40</v>
      </c>
    </row>
    <row r="11" spans="1:16">
      <c r="A11" s="297"/>
      <c r="D11" s="294"/>
      <c r="E11" s="298"/>
      <c r="F11" s="298"/>
      <c r="G11" s="78"/>
      <c r="H11" s="43"/>
      <c r="I11" s="43"/>
      <c r="J11" s="43"/>
      <c r="K11" s="43"/>
    </row>
    <row r="12" spans="1:16">
      <c r="A12" s="297"/>
      <c r="D12" s="294"/>
      <c r="E12" s="298"/>
      <c r="F12" s="298"/>
      <c r="G12" s="78"/>
      <c r="H12" s="43"/>
      <c r="I12" s="43"/>
      <c r="J12" s="43"/>
      <c r="K12" s="43"/>
      <c r="N12" s="80" t="s">
        <v>41</v>
      </c>
      <c r="O12" s="444"/>
    </row>
    <row r="13" spans="1:16">
      <c r="A13" s="297"/>
      <c r="D13" s="294"/>
      <c r="E13" s="298"/>
      <c r="F13" s="298"/>
      <c r="G13" s="78"/>
      <c r="H13" s="43"/>
      <c r="I13" s="43"/>
      <c r="J13" s="43"/>
      <c r="K13" s="43"/>
    </row>
    <row r="14" spans="1:16">
      <c r="A14" s="297"/>
      <c r="D14" s="294"/>
      <c r="E14" s="298"/>
      <c r="F14" s="298"/>
      <c r="G14" s="78"/>
      <c r="H14" s="43"/>
      <c r="I14" s="43"/>
      <c r="J14" s="43"/>
      <c r="K14" s="43"/>
      <c r="N14" s="302" t="s">
        <v>42</v>
      </c>
    </row>
    <row r="15" spans="1:16">
      <c r="A15" s="297"/>
      <c r="D15" s="294"/>
      <c r="E15" s="294" t="s">
        <v>21</v>
      </c>
      <c r="F15" s="296"/>
      <c r="G15" s="71"/>
      <c r="H15" s="301"/>
      <c r="I15" s="299"/>
      <c r="J15" s="69"/>
    </row>
    <row r="16" spans="1:16">
      <c r="A16" s="297"/>
      <c r="D16" s="294"/>
      <c r="E16" s="294"/>
      <c r="F16" s="296"/>
      <c r="G16" s="71"/>
      <c r="I16" s="299"/>
      <c r="J16" s="81"/>
      <c r="N16" s="370" t="s">
        <v>231</v>
      </c>
    </row>
    <row r="17" spans="1:19" ht="20.25" customHeight="1" thickBot="1">
      <c r="A17" s="661" t="s">
        <v>280</v>
      </c>
      <c r="B17" s="662"/>
      <c r="C17" s="662"/>
      <c r="D17" s="304"/>
      <c r="E17" s="305"/>
      <c r="F17" s="662" t="s">
        <v>281</v>
      </c>
      <c r="G17" s="663"/>
      <c r="H17" s="301"/>
      <c r="I17" s="299"/>
      <c r="J17" s="69"/>
      <c r="L17" s="70"/>
      <c r="M17" s="73"/>
      <c r="N17" s="303" t="s">
        <v>135</v>
      </c>
    </row>
    <row r="18" spans="1:19" ht="39" customHeight="1" thickTop="1">
      <c r="A18" s="664" t="s">
        <v>43</v>
      </c>
      <c r="B18" s="665"/>
      <c r="C18" s="666"/>
      <c r="D18" s="306" t="s">
        <v>44</v>
      </c>
      <c r="E18" s="307"/>
      <c r="F18" s="667" t="s">
        <v>45</v>
      </c>
      <c r="G18" s="668"/>
      <c r="I18" s="299"/>
      <c r="J18" s="81"/>
      <c r="M18" s="73"/>
      <c r="Q18" s="64" t="s">
        <v>29</v>
      </c>
      <c r="S18" s="64" t="s">
        <v>21</v>
      </c>
    </row>
    <row r="19" spans="1:19" ht="30" customHeight="1">
      <c r="A19" s="669" t="s">
        <v>236</v>
      </c>
      <c r="B19" s="669"/>
      <c r="C19" s="669"/>
      <c r="D19" s="669"/>
      <c r="E19" s="669"/>
      <c r="F19" s="669"/>
      <c r="G19" s="669"/>
      <c r="H19" s="308"/>
      <c r="I19" s="82" t="s">
        <v>46</v>
      </c>
      <c r="J19" s="82"/>
      <c r="K19" s="82"/>
      <c r="L19" s="70"/>
      <c r="M19" s="73"/>
    </row>
    <row r="20" spans="1:19" ht="17.399999999999999">
      <c r="E20" s="309" t="s">
        <v>47</v>
      </c>
      <c r="F20" s="310" t="s">
        <v>48</v>
      </c>
      <c r="H20" s="454" t="s">
        <v>215</v>
      </c>
      <c r="I20" s="299"/>
      <c r="J20" s="81" t="s">
        <v>21</v>
      </c>
      <c r="K20" s="311" t="s">
        <v>21</v>
      </c>
      <c r="M20" s="73"/>
    </row>
    <row r="21" spans="1:19" ht="16.8" thickBot="1">
      <c r="A21" s="312"/>
      <c r="B21" s="670">
        <v>44871</v>
      </c>
      <c r="C21" s="671"/>
      <c r="D21" s="313" t="s">
        <v>49</v>
      </c>
      <c r="E21" s="672" t="s">
        <v>50</v>
      </c>
      <c r="F21" s="673"/>
      <c r="G21" s="72" t="s">
        <v>51</v>
      </c>
      <c r="H21" s="674" t="s">
        <v>298</v>
      </c>
      <c r="I21" s="675"/>
      <c r="J21" s="675"/>
      <c r="K21" s="675"/>
      <c r="L21" s="675"/>
      <c r="M21" s="83" t="s">
        <v>215</v>
      </c>
      <c r="N21" s="84"/>
    </row>
    <row r="22" spans="1:19" ht="36" customHeight="1" thickTop="1" thickBot="1">
      <c r="A22" s="314" t="s">
        <v>52</v>
      </c>
      <c r="B22" s="676" t="s">
        <v>53</v>
      </c>
      <c r="C22" s="677"/>
      <c r="D22" s="678"/>
      <c r="E22" s="85" t="s">
        <v>277</v>
      </c>
      <c r="F22" s="85" t="s">
        <v>302</v>
      </c>
      <c r="G22" s="315" t="s">
        <v>54</v>
      </c>
      <c r="H22" s="679" t="s">
        <v>55</v>
      </c>
      <c r="I22" s="680"/>
      <c r="J22" s="680"/>
      <c r="K22" s="680"/>
      <c r="L22" s="681"/>
      <c r="M22" s="316" t="s">
        <v>56</v>
      </c>
      <c r="N22" s="317" t="s">
        <v>57</v>
      </c>
      <c r="R22" s="64" t="s">
        <v>29</v>
      </c>
    </row>
    <row r="23" spans="1:19" ht="81.599999999999994" customHeight="1" thickBot="1">
      <c r="A23" s="318" t="s">
        <v>58</v>
      </c>
      <c r="B23" s="598" t="str">
        <f t="shared" ref="B23" si="0">IF(G23&gt;5,"☆☆☆☆",IF(AND(G23&gt;=2.39,G23&lt;5),"☆☆☆",IF(AND(G23&gt;=1.39,G23&lt;2.4),"☆☆",IF(AND(G23&gt;0,G23&lt;1.4),"☆",IF(AND(G23&gt;=-1.39,G23&lt;0),"★",IF(AND(G23&gt;=-2.39,G23&lt;-1.4),"★★",IF(AND(G23&gt;=-3.39,G23&lt;-2.4),"★★★")))))))</f>
        <v>★</v>
      </c>
      <c r="C23" s="599"/>
      <c r="D23" s="600"/>
      <c r="E23" s="412">
        <v>0.93</v>
      </c>
      <c r="F23" s="412">
        <v>0.64</v>
      </c>
      <c r="G23" s="477">
        <f t="shared" ref="G23:G69" si="1">+F23-E23</f>
        <v>-0.29000000000000004</v>
      </c>
      <c r="H23" s="602"/>
      <c r="I23" s="602"/>
      <c r="J23" s="602"/>
      <c r="K23" s="602"/>
      <c r="L23" s="603"/>
      <c r="M23" s="467"/>
      <c r="N23" s="491"/>
      <c r="O23" s="386" t="s">
        <v>230</v>
      </c>
    </row>
    <row r="24" spans="1:19" ht="66" customHeight="1" thickBot="1">
      <c r="A24" s="319" t="s">
        <v>59</v>
      </c>
      <c r="B24" s="598" t="str">
        <f t="shared" ref="B24" si="2">IF(G24&gt;5,"☆☆☆☆",IF(AND(G24&gt;=2.39,G24&lt;5),"☆☆☆",IF(AND(G24&gt;=1.39,G24&lt;2.4),"☆☆",IF(AND(G24&gt;0,G24&lt;1.4),"☆",IF(AND(G24&gt;=-1.39,G24&lt;0),"★",IF(AND(G24&gt;=-2.39,G24&lt;-1.4),"★★",IF(AND(G24&gt;=-3.39,G24&lt;-2.4),"★★★")))))))</f>
        <v>★</v>
      </c>
      <c r="C24" s="599"/>
      <c r="D24" s="600"/>
      <c r="E24" s="412">
        <v>1.38</v>
      </c>
      <c r="F24" s="412">
        <v>1.24</v>
      </c>
      <c r="G24" s="477">
        <f t="shared" si="1"/>
        <v>-0.1399999999999999</v>
      </c>
      <c r="H24" s="682"/>
      <c r="I24" s="683"/>
      <c r="J24" s="683"/>
      <c r="K24" s="683"/>
      <c r="L24" s="684"/>
      <c r="M24" s="230"/>
      <c r="N24" s="231"/>
      <c r="O24" s="386" t="s">
        <v>59</v>
      </c>
      <c r="Q24" s="64" t="s">
        <v>29</v>
      </c>
    </row>
    <row r="25" spans="1:19" ht="81" customHeight="1" thickBot="1">
      <c r="A25" s="394" t="s">
        <v>60</v>
      </c>
      <c r="B25" s="598" t="str">
        <f t="shared" ref="B25:B33" si="3">IF(G25&gt;5,"☆☆☆☆",IF(AND(G25&gt;=2.39,G25&lt;5),"☆☆☆",IF(AND(G25&gt;=1.39,G25&lt;2.4),"☆☆",IF(AND(G25&gt;0,G25&lt;1.4),"☆",IF(AND(G25&gt;=-1.39,G25&lt;0),"★",IF(AND(G25&gt;=-2.39,G25&lt;-1.4),"★★",IF(AND(G25&gt;=-3.39,G25&lt;-2.4),"★★★")))))))</f>
        <v>★</v>
      </c>
      <c r="C25" s="599"/>
      <c r="D25" s="600"/>
      <c r="E25" s="412">
        <v>2.48</v>
      </c>
      <c r="F25" s="412">
        <v>2.15</v>
      </c>
      <c r="G25" s="477">
        <f t="shared" si="1"/>
        <v>-0.33000000000000007</v>
      </c>
      <c r="H25" s="601"/>
      <c r="I25" s="602"/>
      <c r="J25" s="602"/>
      <c r="K25" s="602"/>
      <c r="L25" s="603"/>
      <c r="M25" s="467"/>
      <c r="N25" s="231"/>
      <c r="O25" s="386" t="s">
        <v>60</v>
      </c>
    </row>
    <row r="26" spans="1:19" ht="83.25" customHeight="1" thickBot="1">
      <c r="A26" s="394" t="s">
        <v>61</v>
      </c>
      <c r="B26" s="598" t="str">
        <f t="shared" si="3"/>
        <v>☆</v>
      </c>
      <c r="C26" s="599"/>
      <c r="D26" s="600"/>
      <c r="E26" s="412">
        <v>1.53</v>
      </c>
      <c r="F26" s="412">
        <v>1.67</v>
      </c>
      <c r="G26" s="477">
        <f t="shared" si="1"/>
        <v>0.1399999999999999</v>
      </c>
      <c r="H26" s="601"/>
      <c r="I26" s="602"/>
      <c r="J26" s="602"/>
      <c r="K26" s="602"/>
      <c r="L26" s="603"/>
      <c r="M26" s="230"/>
      <c r="N26" s="231"/>
      <c r="O26" s="386" t="s">
        <v>61</v>
      </c>
    </row>
    <row r="27" spans="1:19" ht="78.599999999999994" customHeight="1" thickBot="1">
      <c r="A27" s="394" t="s">
        <v>62</v>
      </c>
      <c r="B27" s="598" t="str">
        <f t="shared" si="3"/>
        <v>★</v>
      </c>
      <c r="C27" s="599"/>
      <c r="D27" s="600"/>
      <c r="E27" s="412">
        <v>0.82</v>
      </c>
      <c r="F27" s="412">
        <v>0.5</v>
      </c>
      <c r="G27" s="477">
        <f t="shared" si="1"/>
        <v>-0.31999999999999995</v>
      </c>
      <c r="H27" s="601"/>
      <c r="I27" s="602"/>
      <c r="J27" s="602"/>
      <c r="K27" s="602"/>
      <c r="L27" s="603"/>
      <c r="M27" s="230"/>
      <c r="N27" s="231"/>
      <c r="O27" s="386" t="s">
        <v>62</v>
      </c>
    </row>
    <row r="28" spans="1:19" ht="87" customHeight="1" thickBot="1">
      <c r="A28" s="394" t="s">
        <v>63</v>
      </c>
      <c r="B28" s="598" t="str">
        <f t="shared" si="3"/>
        <v>☆</v>
      </c>
      <c r="C28" s="599"/>
      <c r="D28" s="600"/>
      <c r="E28" s="412">
        <v>0.86</v>
      </c>
      <c r="F28" s="412">
        <v>1.31</v>
      </c>
      <c r="G28" s="477">
        <f t="shared" si="1"/>
        <v>0.45000000000000007</v>
      </c>
      <c r="H28" s="601"/>
      <c r="I28" s="602"/>
      <c r="J28" s="602"/>
      <c r="K28" s="602"/>
      <c r="L28" s="603"/>
      <c r="M28" s="230"/>
      <c r="N28" s="231"/>
      <c r="O28" s="386" t="s">
        <v>63</v>
      </c>
    </row>
    <row r="29" spans="1:19" ht="71.25" customHeight="1" thickBot="1">
      <c r="A29" s="394" t="s">
        <v>64</v>
      </c>
      <c r="B29" s="598" t="str">
        <f t="shared" si="3"/>
        <v>☆</v>
      </c>
      <c r="C29" s="599"/>
      <c r="D29" s="600"/>
      <c r="E29" s="412">
        <v>0.98</v>
      </c>
      <c r="F29" s="412">
        <v>1.04</v>
      </c>
      <c r="G29" s="477">
        <f t="shared" si="1"/>
        <v>6.0000000000000053E-2</v>
      </c>
      <c r="H29" s="601"/>
      <c r="I29" s="602"/>
      <c r="J29" s="602"/>
      <c r="K29" s="602"/>
      <c r="L29" s="603"/>
      <c r="M29" s="230"/>
      <c r="N29" s="231"/>
      <c r="O29" s="386" t="s">
        <v>64</v>
      </c>
    </row>
    <row r="30" spans="1:19" ht="73.5" customHeight="1" thickBot="1">
      <c r="A30" s="394" t="s">
        <v>65</v>
      </c>
      <c r="B30" s="598" t="str">
        <f t="shared" si="3"/>
        <v>☆</v>
      </c>
      <c r="C30" s="599"/>
      <c r="D30" s="600"/>
      <c r="E30" s="412">
        <v>1.77</v>
      </c>
      <c r="F30" s="412">
        <v>1.92</v>
      </c>
      <c r="G30" s="477">
        <f t="shared" si="1"/>
        <v>0.14999999999999991</v>
      </c>
      <c r="H30" s="601"/>
      <c r="I30" s="602"/>
      <c r="J30" s="602"/>
      <c r="K30" s="602"/>
      <c r="L30" s="603"/>
      <c r="M30" s="230"/>
      <c r="N30" s="231"/>
      <c r="O30" s="386" t="s">
        <v>65</v>
      </c>
    </row>
    <row r="31" spans="1:19" ht="75.75" customHeight="1" thickBot="1">
      <c r="A31" s="394" t="s">
        <v>66</v>
      </c>
      <c r="B31" s="598" t="str">
        <f t="shared" si="3"/>
        <v>★</v>
      </c>
      <c r="C31" s="599"/>
      <c r="D31" s="600"/>
      <c r="E31" s="412">
        <v>0.63</v>
      </c>
      <c r="F31" s="412">
        <v>0.52</v>
      </c>
      <c r="G31" s="477">
        <f t="shared" si="1"/>
        <v>-0.10999999999999999</v>
      </c>
      <c r="H31" s="601"/>
      <c r="I31" s="602"/>
      <c r="J31" s="602"/>
      <c r="K31" s="602"/>
      <c r="L31" s="603"/>
      <c r="M31" s="230"/>
      <c r="N31" s="231"/>
      <c r="O31" s="386" t="s">
        <v>66</v>
      </c>
    </row>
    <row r="32" spans="1:19" ht="78.599999999999994" customHeight="1" thickBot="1">
      <c r="A32" s="395" t="s">
        <v>67</v>
      </c>
      <c r="B32" s="598" t="s">
        <v>268</v>
      </c>
      <c r="C32" s="599"/>
      <c r="D32" s="600"/>
      <c r="E32" s="412">
        <v>2.13</v>
      </c>
      <c r="F32" s="412">
        <v>2.13</v>
      </c>
      <c r="G32" s="477">
        <f t="shared" si="1"/>
        <v>0</v>
      </c>
      <c r="H32" s="601"/>
      <c r="I32" s="602"/>
      <c r="J32" s="602"/>
      <c r="K32" s="602"/>
      <c r="L32" s="603"/>
      <c r="M32" s="230"/>
      <c r="N32" s="231"/>
      <c r="O32" s="386" t="s">
        <v>67</v>
      </c>
    </row>
    <row r="33" spans="1:16" ht="94.95" customHeight="1" thickBot="1">
      <c r="A33" s="396" t="s">
        <v>68</v>
      </c>
      <c r="B33" s="598" t="str">
        <f t="shared" si="3"/>
        <v>☆</v>
      </c>
      <c r="C33" s="599"/>
      <c r="D33" s="600"/>
      <c r="E33" s="412">
        <v>2.88</v>
      </c>
      <c r="F33" s="170">
        <v>3.43</v>
      </c>
      <c r="G33" s="477">
        <f t="shared" si="1"/>
        <v>0.55000000000000027</v>
      </c>
      <c r="H33" s="601"/>
      <c r="I33" s="602"/>
      <c r="J33" s="602"/>
      <c r="K33" s="602"/>
      <c r="L33" s="603"/>
      <c r="M33" s="230"/>
      <c r="N33" s="231"/>
      <c r="O33" s="386" t="s">
        <v>68</v>
      </c>
    </row>
    <row r="34" spans="1:16" ht="81" customHeight="1" thickBot="1">
      <c r="A34" s="319" t="s">
        <v>69</v>
      </c>
      <c r="B34" s="598" t="str">
        <f t="shared" ref="B34:B70" si="4">IF(G34&gt;5,"☆☆☆☆",IF(AND(G34&gt;=2.39,G34&lt;5),"☆☆☆",IF(AND(G34&gt;=1.39,G34&lt;2.4),"☆☆",IF(AND(G34&gt;0,G34&lt;1.4),"☆",IF(AND(G34&gt;=-1.39,G34&lt;0),"★",IF(AND(G34&gt;=-2.39,G34&lt;-1.4),"★★",IF(AND(G34&gt;=-3.39,G34&lt;-2.4),"★★★")))))))</f>
        <v>☆</v>
      </c>
      <c r="C34" s="599"/>
      <c r="D34" s="600"/>
      <c r="E34" s="412">
        <v>1.92</v>
      </c>
      <c r="F34" s="412">
        <v>2.2799999999999998</v>
      </c>
      <c r="G34" s="477">
        <f t="shared" si="1"/>
        <v>0.35999999999999988</v>
      </c>
      <c r="H34" s="658" t="s">
        <v>364</v>
      </c>
      <c r="I34" s="659"/>
      <c r="J34" s="659"/>
      <c r="K34" s="659"/>
      <c r="L34" s="660"/>
      <c r="M34" s="564" t="s">
        <v>365</v>
      </c>
      <c r="N34" s="565">
        <v>44866</v>
      </c>
      <c r="O34" s="386" t="s">
        <v>69</v>
      </c>
    </row>
    <row r="35" spans="1:16" ht="94.5" customHeight="1" thickBot="1">
      <c r="A35" s="395" t="s">
        <v>70</v>
      </c>
      <c r="B35" s="598" t="str">
        <f t="shared" si="4"/>
        <v>☆</v>
      </c>
      <c r="C35" s="599"/>
      <c r="D35" s="600"/>
      <c r="E35" s="412">
        <v>2.62</v>
      </c>
      <c r="F35" s="170">
        <v>3.11</v>
      </c>
      <c r="G35" s="477">
        <f t="shared" si="1"/>
        <v>0.48999999999999977</v>
      </c>
      <c r="H35" s="655"/>
      <c r="I35" s="656"/>
      <c r="J35" s="656"/>
      <c r="K35" s="656"/>
      <c r="L35" s="657"/>
      <c r="M35" s="427"/>
      <c r="N35" s="428"/>
      <c r="O35" s="386" t="s">
        <v>70</v>
      </c>
    </row>
    <row r="36" spans="1:16" ht="92.4" customHeight="1" thickBot="1">
      <c r="A36" s="397" t="s">
        <v>71</v>
      </c>
      <c r="B36" s="598" t="str">
        <f t="shared" si="4"/>
        <v>☆</v>
      </c>
      <c r="C36" s="599"/>
      <c r="D36" s="600"/>
      <c r="E36" s="412">
        <v>1.98</v>
      </c>
      <c r="F36" s="412">
        <v>2.11</v>
      </c>
      <c r="G36" s="477">
        <f t="shared" si="1"/>
        <v>0.12999999999999989</v>
      </c>
      <c r="H36" s="601"/>
      <c r="I36" s="602"/>
      <c r="J36" s="602"/>
      <c r="K36" s="602"/>
      <c r="L36" s="603"/>
      <c r="M36" s="429"/>
      <c r="N36" s="430"/>
      <c r="O36" s="386" t="s">
        <v>71</v>
      </c>
    </row>
    <row r="37" spans="1:16" ht="87.75" customHeight="1" thickBot="1">
      <c r="A37" s="394" t="s">
        <v>72</v>
      </c>
      <c r="B37" s="598" t="str">
        <f t="shared" si="4"/>
        <v>★</v>
      </c>
      <c r="C37" s="599"/>
      <c r="D37" s="600"/>
      <c r="E37" s="412">
        <v>1.32</v>
      </c>
      <c r="F37" s="412">
        <v>1.22</v>
      </c>
      <c r="G37" s="477">
        <f t="shared" si="1"/>
        <v>-0.10000000000000009</v>
      </c>
      <c r="H37" s="601"/>
      <c r="I37" s="602"/>
      <c r="J37" s="602"/>
      <c r="K37" s="602"/>
      <c r="L37" s="603"/>
      <c r="M37" s="230"/>
      <c r="N37" s="231"/>
      <c r="O37" s="386" t="s">
        <v>72</v>
      </c>
    </row>
    <row r="38" spans="1:16" ht="75.75" customHeight="1" thickBot="1">
      <c r="A38" s="394" t="s">
        <v>73</v>
      </c>
      <c r="B38" s="598" t="str">
        <f t="shared" si="4"/>
        <v>☆</v>
      </c>
      <c r="C38" s="599"/>
      <c r="D38" s="600"/>
      <c r="E38" s="412">
        <v>2.69</v>
      </c>
      <c r="F38" s="412">
        <v>2.83</v>
      </c>
      <c r="G38" s="477">
        <f t="shared" si="1"/>
        <v>0.14000000000000012</v>
      </c>
      <c r="H38" s="601"/>
      <c r="I38" s="602"/>
      <c r="J38" s="602"/>
      <c r="K38" s="602"/>
      <c r="L38" s="603"/>
      <c r="M38" s="431"/>
      <c r="N38" s="432"/>
      <c r="O38" s="386" t="s">
        <v>73</v>
      </c>
    </row>
    <row r="39" spans="1:16" ht="70.2" customHeight="1" thickBot="1">
      <c r="A39" s="394" t="s">
        <v>74</v>
      </c>
      <c r="B39" s="598" t="str">
        <f t="shared" si="4"/>
        <v>☆</v>
      </c>
      <c r="C39" s="599"/>
      <c r="D39" s="600"/>
      <c r="E39" s="412">
        <v>1.62</v>
      </c>
      <c r="F39" s="412">
        <v>2</v>
      </c>
      <c r="G39" s="477">
        <f t="shared" si="1"/>
        <v>0.37999999999999989</v>
      </c>
      <c r="H39" s="601"/>
      <c r="I39" s="602"/>
      <c r="J39" s="602"/>
      <c r="K39" s="602"/>
      <c r="L39" s="603"/>
      <c r="M39" s="429"/>
      <c r="N39" s="430"/>
      <c r="O39" s="386" t="s">
        <v>74</v>
      </c>
    </row>
    <row r="40" spans="1:16" ht="78.75" customHeight="1" thickBot="1">
      <c r="A40" s="394" t="s">
        <v>75</v>
      </c>
      <c r="B40" s="598" t="str">
        <f t="shared" si="4"/>
        <v>☆</v>
      </c>
      <c r="C40" s="599"/>
      <c r="D40" s="600"/>
      <c r="E40" s="170">
        <v>3.48</v>
      </c>
      <c r="F40" s="170">
        <v>4.6500000000000004</v>
      </c>
      <c r="G40" s="477">
        <f t="shared" si="1"/>
        <v>1.1700000000000004</v>
      </c>
      <c r="H40" s="601"/>
      <c r="I40" s="602"/>
      <c r="J40" s="602"/>
      <c r="K40" s="602"/>
      <c r="L40" s="603"/>
      <c r="M40" s="431"/>
      <c r="N40" s="432"/>
      <c r="O40" s="386" t="s">
        <v>75</v>
      </c>
    </row>
    <row r="41" spans="1:16" ht="66" customHeight="1" thickBot="1">
      <c r="A41" s="394" t="s">
        <v>76</v>
      </c>
      <c r="B41" s="598" t="str">
        <f t="shared" si="4"/>
        <v>☆</v>
      </c>
      <c r="C41" s="599"/>
      <c r="D41" s="600"/>
      <c r="E41" s="412">
        <v>0.83</v>
      </c>
      <c r="F41" s="412">
        <v>1.58</v>
      </c>
      <c r="G41" s="477">
        <f t="shared" si="1"/>
        <v>0.75000000000000011</v>
      </c>
      <c r="H41" s="601"/>
      <c r="I41" s="602"/>
      <c r="J41" s="602"/>
      <c r="K41" s="602"/>
      <c r="L41" s="603"/>
      <c r="M41" s="230"/>
      <c r="N41" s="231"/>
      <c r="O41" s="386" t="s">
        <v>76</v>
      </c>
    </row>
    <row r="42" spans="1:16" ht="77.25" customHeight="1" thickBot="1">
      <c r="A42" s="394" t="s">
        <v>77</v>
      </c>
      <c r="B42" s="598" t="str">
        <f t="shared" si="4"/>
        <v>☆</v>
      </c>
      <c r="C42" s="599"/>
      <c r="D42" s="600"/>
      <c r="E42" s="412">
        <v>1.85</v>
      </c>
      <c r="F42" s="412">
        <v>2.2999999999999998</v>
      </c>
      <c r="G42" s="477">
        <f t="shared" si="1"/>
        <v>0.44999999999999973</v>
      </c>
      <c r="H42" s="601"/>
      <c r="I42" s="602"/>
      <c r="J42" s="602"/>
      <c r="K42" s="602"/>
      <c r="L42" s="603"/>
      <c r="M42" s="429"/>
      <c r="N42" s="231"/>
      <c r="O42" s="386" t="s">
        <v>77</v>
      </c>
      <c r="P42" s="64" t="s">
        <v>215</v>
      </c>
    </row>
    <row r="43" spans="1:16" ht="69.75" customHeight="1" thickBot="1">
      <c r="A43" s="394" t="s">
        <v>78</v>
      </c>
      <c r="B43" s="598" t="str">
        <f t="shared" si="4"/>
        <v>☆</v>
      </c>
      <c r="C43" s="599"/>
      <c r="D43" s="600"/>
      <c r="E43" s="412">
        <v>1.04</v>
      </c>
      <c r="F43" s="412">
        <v>1.62</v>
      </c>
      <c r="G43" s="477">
        <f t="shared" si="1"/>
        <v>0.58000000000000007</v>
      </c>
      <c r="H43" s="601"/>
      <c r="I43" s="602"/>
      <c r="J43" s="602"/>
      <c r="K43" s="602"/>
      <c r="L43" s="603"/>
      <c r="M43" s="230"/>
      <c r="N43" s="231"/>
      <c r="O43" s="386" t="s">
        <v>78</v>
      </c>
    </row>
    <row r="44" spans="1:16" ht="77.25" customHeight="1" thickBot="1">
      <c r="A44" s="398" t="s">
        <v>79</v>
      </c>
      <c r="B44" s="598" t="str">
        <f t="shared" si="4"/>
        <v>☆</v>
      </c>
      <c r="C44" s="599"/>
      <c r="D44" s="600"/>
      <c r="E44" s="412">
        <v>1.53</v>
      </c>
      <c r="F44" s="412">
        <v>1.56</v>
      </c>
      <c r="G44" s="477">
        <f t="shared" si="1"/>
        <v>3.0000000000000027E-2</v>
      </c>
      <c r="H44" s="601"/>
      <c r="I44" s="602"/>
      <c r="J44" s="602"/>
      <c r="K44" s="602"/>
      <c r="L44" s="603"/>
      <c r="M44" s="230"/>
      <c r="N44" s="231"/>
      <c r="O44" s="386" t="s">
        <v>79</v>
      </c>
    </row>
    <row r="45" spans="1:16" ht="81.75" customHeight="1" thickBot="1">
      <c r="A45" s="394" t="s">
        <v>80</v>
      </c>
      <c r="B45" s="598" t="str">
        <f t="shared" si="4"/>
        <v>☆</v>
      </c>
      <c r="C45" s="599"/>
      <c r="D45" s="600"/>
      <c r="E45" s="412">
        <v>1.61</v>
      </c>
      <c r="F45" s="412">
        <v>1.82</v>
      </c>
      <c r="G45" s="477">
        <f t="shared" si="1"/>
        <v>0.20999999999999996</v>
      </c>
      <c r="H45" s="601"/>
      <c r="I45" s="602"/>
      <c r="J45" s="602"/>
      <c r="K45" s="602"/>
      <c r="L45" s="603"/>
      <c r="M45" s="230"/>
      <c r="N45" s="438"/>
      <c r="O45" s="386" t="s">
        <v>80</v>
      </c>
    </row>
    <row r="46" spans="1:16" ht="72.75" customHeight="1" thickBot="1">
      <c r="A46" s="394" t="s">
        <v>81</v>
      </c>
      <c r="B46" s="598" t="str">
        <f t="shared" si="4"/>
        <v>☆</v>
      </c>
      <c r="C46" s="599"/>
      <c r="D46" s="600"/>
      <c r="E46" s="412">
        <v>2.2400000000000002</v>
      </c>
      <c r="F46" s="412">
        <v>2.42</v>
      </c>
      <c r="G46" s="477">
        <f t="shared" si="1"/>
        <v>0.17999999999999972</v>
      </c>
      <c r="H46" s="601"/>
      <c r="I46" s="602"/>
      <c r="J46" s="602"/>
      <c r="K46" s="602"/>
      <c r="L46" s="603"/>
      <c r="M46" s="230"/>
      <c r="N46" s="231"/>
      <c r="O46" s="386" t="s">
        <v>81</v>
      </c>
    </row>
    <row r="47" spans="1:16" ht="81.75" customHeight="1" thickBot="1">
      <c r="A47" s="394" t="s">
        <v>82</v>
      </c>
      <c r="B47" s="598" t="str">
        <f t="shared" si="4"/>
        <v>☆</v>
      </c>
      <c r="C47" s="599"/>
      <c r="D47" s="600"/>
      <c r="E47" s="412">
        <v>0.89</v>
      </c>
      <c r="F47" s="412">
        <v>1.42</v>
      </c>
      <c r="G47" s="477">
        <f t="shared" si="1"/>
        <v>0.52999999999999992</v>
      </c>
      <c r="H47" s="601"/>
      <c r="I47" s="602"/>
      <c r="J47" s="602"/>
      <c r="K47" s="602"/>
      <c r="L47" s="603"/>
      <c r="M47" s="439"/>
      <c r="N47" s="231"/>
      <c r="O47" s="386" t="s">
        <v>82</v>
      </c>
    </row>
    <row r="48" spans="1:16" ht="78.75" customHeight="1" thickBot="1">
      <c r="A48" s="394" t="s">
        <v>83</v>
      </c>
      <c r="B48" s="598" t="str">
        <f t="shared" si="4"/>
        <v>☆</v>
      </c>
      <c r="C48" s="599"/>
      <c r="D48" s="600"/>
      <c r="E48" s="412">
        <v>1.1599999999999999</v>
      </c>
      <c r="F48" s="412">
        <v>1.24</v>
      </c>
      <c r="G48" s="477">
        <f t="shared" si="1"/>
        <v>8.0000000000000071E-2</v>
      </c>
      <c r="H48" s="607"/>
      <c r="I48" s="608"/>
      <c r="J48" s="608"/>
      <c r="K48" s="608"/>
      <c r="L48" s="609"/>
      <c r="M48" s="230"/>
      <c r="N48" s="231"/>
      <c r="O48" s="386" t="s">
        <v>83</v>
      </c>
    </row>
    <row r="49" spans="1:15" ht="74.25" customHeight="1" thickBot="1">
      <c r="A49" s="394" t="s">
        <v>84</v>
      </c>
      <c r="B49" s="598" t="str">
        <f t="shared" si="4"/>
        <v>☆</v>
      </c>
      <c r="C49" s="599"/>
      <c r="D49" s="600"/>
      <c r="E49" s="412">
        <v>1.76</v>
      </c>
      <c r="F49" s="412">
        <v>2.04</v>
      </c>
      <c r="G49" s="477">
        <f t="shared" si="1"/>
        <v>0.28000000000000003</v>
      </c>
      <c r="H49" s="601"/>
      <c r="I49" s="602"/>
      <c r="J49" s="602"/>
      <c r="K49" s="602"/>
      <c r="L49" s="603"/>
      <c r="M49" s="440"/>
      <c r="N49" s="231"/>
      <c r="O49" s="386" t="s">
        <v>84</v>
      </c>
    </row>
    <row r="50" spans="1:15" ht="73.2" customHeight="1" thickBot="1">
      <c r="A50" s="394" t="s">
        <v>85</v>
      </c>
      <c r="B50" s="598" t="str">
        <f t="shared" si="4"/>
        <v>☆</v>
      </c>
      <c r="C50" s="599"/>
      <c r="D50" s="600"/>
      <c r="E50" s="412">
        <v>2.54</v>
      </c>
      <c r="F50" s="412">
        <v>2.84</v>
      </c>
      <c r="G50" s="477">
        <f t="shared" si="1"/>
        <v>0.29999999999999982</v>
      </c>
      <c r="H50" s="607"/>
      <c r="I50" s="608"/>
      <c r="J50" s="608"/>
      <c r="K50" s="608"/>
      <c r="L50" s="609"/>
      <c r="M50" s="230"/>
      <c r="N50" s="231"/>
      <c r="O50" s="386" t="s">
        <v>85</v>
      </c>
    </row>
    <row r="51" spans="1:15" ht="73.5" customHeight="1" thickBot="1">
      <c r="A51" s="394" t="s">
        <v>86</v>
      </c>
      <c r="B51" s="598" t="str">
        <f t="shared" si="4"/>
        <v>★</v>
      </c>
      <c r="C51" s="599"/>
      <c r="D51" s="600"/>
      <c r="E51" s="412">
        <v>2.09</v>
      </c>
      <c r="F51" s="412">
        <v>1.32</v>
      </c>
      <c r="G51" s="477">
        <f t="shared" si="1"/>
        <v>-0.7699999999999998</v>
      </c>
      <c r="H51" s="601"/>
      <c r="I51" s="602"/>
      <c r="J51" s="602"/>
      <c r="K51" s="602"/>
      <c r="L51" s="603"/>
      <c r="M51" s="431"/>
      <c r="N51" s="432"/>
      <c r="O51" s="386" t="s">
        <v>86</v>
      </c>
    </row>
    <row r="52" spans="1:15" ht="91.95" customHeight="1" thickBot="1">
      <c r="A52" s="394" t="s">
        <v>87</v>
      </c>
      <c r="B52" s="598" t="s">
        <v>268</v>
      </c>
      <c r="C52" s="599"/>
      <c r="D52" s="600"/>
      <c r="E52" s="412">
        <v>1.67</v>
      </c>
      <c r="F52" s="412">
        <v>1.67</v>
      </c>
      <c r="G52" s="477">
        <f t="shared" si="1"/>
        <v>0</v>
      </c>
      <c r="H52" s="601"/>
      <c r="I52" s="602"/>
      <c r="J52" s="602"/>
      <c r="K52" s="602"/>
      <c r="L52" s="603"/>
      <c r="M52" s="230"/>
      <c r="N52" s="231"/>
      <c r="O52" s="386" t="s">
        <v>87</v>
      </c>
    </row>
    <row r="53" spans="1:15" ht="77.25" customHeight="1" thickBot="1">
      <c r="A53" s="394" t="s">
        <v>88</v>
      </c>
      <c r="B53" s="598" t="str">
        <f t="shared" si="4"/>
        <v>☆</v>
      </c>
      <c r="C53" s="599"/>
      <c r="D53" s="600"/>
      <c r="E53" s="412">
        <v>1.68</v>
      </c>
      <c r="F53" s="412">
        <v>1.89</v>
      </c>
      <c r="G53" s="477">
        <f t="shared" si="1"/>
        <v>0.20999999999999996</v>
      </c>
      <c r="H53" s="601"/>
      <c r="I53" s="602"/>
      <c r="J53" s="602"/>
      <c r="K53" s="602"/>
      <c r="L53" s="603"/>
      <c r="M53" s="230"/>
      <c r="N53" s="231"/>
      <c r="O53" s="386" t="s">
        <v>88</v>
      </c>
    </row>
    <row r="54" spans="1:15" ht="63.75" customHeight="1" thickBot="1">
      <c r="A54" s="394" t="s">
        <v>89</v>
      </c>
      <c r="B54" s="598" t="str">
        <f t="shared" si="4"/>
        <v>☆</v>
      </c>
      <c r="C54" s="599"/>
      <c r="D54" s="600"/>
      <c r="E54" s="170">
        <v>3.17</v>
      </c>
      <c r="F54" s="170">
        <v>3.87</v>
      </c>
      <c r="G54" s="477">
        <f t="shared" si="1"/>
        <v>0.70000000000000018</v>
      </c>
      <c r="H54" s="601"/>
      <c r="I54" s="602"/>
      <c r="J54" s="602"/>
      <c r="K54" s="602"/>
      <c r="L54" s="603"/>
      <c r="M54" s="230"/>
      <c r="N54" s="231"/>
      <c r="O54" s="386" t="s">
        <v>89</v>
      </c>
    </row>
    <row r="55" spans="1:15" ht="75" customHeight="1" thickBot="1">
      <c r="A55" s="394" t="s">
        <v>90</v>
      </c>
      <c r="B55" s="598" t="str">
        <f t="shared" si="4"/>
        <v>★</v>
      </c>
      <c r="C55" s="599"/>
      <c r="D55" s="600"/>
      <c r="E55" s="412">
        <v>2.87</v>
      </c>
      <c r="F55" s="412">
        <v>2.76</v>
      </c>
      <c r="G55" s="477">
        <f t="shared" si="1"/>
        <v>-0.11000000000000032</v>
      </c>
      <c r="H55" s="601"/>
      <c r="I55" s="602"/>
      <c r="J55" s="602"/>
      <c r="K55" s="602"/>
      <c r="L55" s="603"/>
      <c r="M55" s="230"/>
      <c r="N55" s="231"/>
      <c r="O55" s="386" t="s">
        <v>90</v>
      </c>
    </row>
    <row r="56" spans="1:15" ht="80.25" customHeight="1" thickBot="1">
      <c r="A56" s="394" t="s">
        <v>91</v>
      </c>
      <c r="B56" s="598" t="str">
        <f t="shared" si="4"/>
        <v>☆</v>
      </c>
      <c r="C56" s="599"/>
      <c r="D56" s="600"/>
      <c r="E56" s="412">
        <v>2.5</v>
      </c>
      <c r="F56" s="412">
        <v>2.87</v>
      </c>
      <c r="G56" s="477">
        <f t="shared" si="1"/>
        <v>0.37000000000000011</v>
      </c>
      <c r="H56" s="601"/>
      <c r="I56" s="602"/>
      <c r="J56" s="602"/>
      <c r="K56" s="602"/>
      <c r="L56" s="603"/>
      <c r="M56" s="230"/>
      <c r="N56" s="231"/>
      <c r="O56" s="386" t="s">
        <v>91</v>
      </c>
    </row>
    <row r="57" spans="1:15" ht="63.75" customHeight="1" thickBot="1">
      <c r="A57" s="394" t="s">
        <v>92</v>
      </c>
      <c r="B57" s="598" t="str">
        <f t="shared" si="4"/>
        <v>★</v>
      </c>
      <c r="C57" s="599"/>
      <c r="D57" s="600"/>
      <c r="E57" s="412">
        <v>1.78</v>
      </c>
      <c r="F57" s="412">
        <v>1.0900000000000001</v>
      </c>
      <c r="G57" s="477">
        <f t="shared" si="1"/>
        <v>-0.69</v>
      </c>
      <c r="H57" s="607"/>
      <c r="I57" s="608"/>
      <c r="J57" s="608"/>
      <c r="K57" s="608"/>
      <c r="L57" s="609"/>
      <c r="M57" s="230"/>
      <c r="N57" s="231"/>
      <c r="O57" s="386" t="s">
        <v>92</v>
      </c>
    </row>
    <row r="58" spans="1:15" ht="69.75" customHeight="1" thickBot="1">
      <c r="A58" s="394" t="s">
        <v>93</v>
      </c>
      <c r="B58" s="598" t="str">
        <f t="shared" si="4"/>
        <v>★</v>
      </c>
      <c r="C58" s="599"/>
      <c r="D58" s="600"/>
      <c r="E58" s="412">
        <v>2.2200000000000002</v>
      </c>
      <c r="F58" s="412">
        <v>1.65</v>
      </c>
      <c r="G58" s="477">
        <f t="shared" si="1"/>
        <v>-0.57000000000000028</v>
      </c>
      <c r="H58" s="601"/>
      <c r="I58" s="602"/>
      <c r="J58" s="602"/>
      <c r="K58" s="602"/>
      <c r="L58" s="603"/>
      <c r="M58" s="230"/>
      <c r="N58" s="231"/>
      <c r="O58" s="386" t="s">
        <v>93</v>
      </c>
    </row>
    <row r="59" spans="1:15" ht="76.2" customHeight="1" thickBot="1">
      <c r="A59" s="394" t="s">
        <v>94</v>
      </c>
      <c r="B59" s="598" t="str">
        <f t="shared" si="4"/>
        <v>☆</v>
      </c>
      <c r="C59" s="599"/>
      <c r="D59" s="600"/>
      <c r="E59" s="412">
        <v>2.11</v>
      </c>
      <c r="F59" s="412">
        <v>2.25</v>
      </c>
      <c r="G59" s="477">
        <f t="shared" si="1"/>
        <v>0.14000000000000012</v>
      </c>
      <c r="H59" s="601"/>
      <c r="I59" s="602"/>
      <c r="J59" s="602"/>
      <c r="K59" s="602"/>
      <c r="L59" s="603"/>
      <c r="M59" s="431"/>
      <c r="N59" s="432"/>
      <c r="O59" s="386" t="s">
        <v>94</v>
      </c>
    </row>
    <row r="60" spans="1:15" ht="91.95" customHeight="1" thickBot="1">
      <c r="A60" s="394" t="s">
        <v>95</v>
      </c>
      <c r="B60" s="598" t="str">
        <f t="shared" si="4"/>
        <v>☆</v>
      </c>
      <c r="C60" s="599"/>
      <c r="D60" s="600"/>
      <c r="E60" s="412">
        <v>2.57</v>
      </c>
      <c r="F60" s="170">
        <v>3.46</v>
      </c>
      <c r="G60" s="477">
        <f t="shared" si="1"/>
        <v>0.89000000000000012</v>
      </c>
      <c r="H60" s="601"/>
      <c r="I60" s="602"/>
      <c r="J60" s="602"/>
      <c r="K60" s="602"/>
      <c r="L60" s="603"/>
      <c r="M60" s="230"/>
      <c r="N60" s="231"/>
      <c r="O60" s="386" t="s">
        <v>95</v>
      </c>
    </row>
    <row r="61" spans="1:15" ht="81" customHeight="1" thickBot="1">
      <c r="A61" s="394" t="s">
        <v>96</v>
      </c>
      <c r="B61" s="598" t="str">
        <f t="shared" si="4"/>
        <v>☆</v>
      </c>
      <c r="C61" s="599"/>
      <c r="D61" s="600"/>
      <c r="E61" s="412">
        <v>0.96</v>
      </c>
      <c r="F61" s="412">
        <v>1.37</v>
      </c>
      <c r="G61" s="477">
        <f t="shared" si="1"/>
        <v>0.41000000000000014</v>
      </c>
      <c r="H61" s="601"/>
      <c r="I61" s="602"/>
      <c r="J61" s="602"/>
      <c r="K61" s="602"/>
      <c r="L61" s="603"/>
      <c r="M61" s="230"/>
      <c r="N61" s="231"/>
      <c r="O61" s="386" t="s">
        <v>96</v>
      </c>
    </row>
    <row r="62" spans="1:15" ht="75.599999999999994" customHeight="1" thickBot="1">
      <c r="A62" s="394" t="s">
        <v>97</v>
      </c>
      <c r="B62" s="598" t="str">
        <f t="shared" si="4"/>
        <v>☆</v>
      </c>
      <c r="C62" s="599"/>
      <c r="D62" s="600"/>
      <c r="E62" s="412">
        <v>2.68</v>
      </c>
      <c r="F62" s="170">
        <v>3.48</v>
      </c>
      <c r="G62" s="477">
        <f t="shared" si="1"/>
        <v>0.79999999999999982</v>
      </c>
      <c r="H62" s="601"/>
      <c r="I62" s="602"/>
      <c r="J62" s="602"/>
      <c r="K62" s="602"/>
      <c r="L62" s="603"/>
      <c r="M62" s="230"/>
      <c r="N62" s="231"/>
      <c r="O62" s="386" t="s">
        <v>97</v>
      </c>
    </row>
    <row r="63" spans="1:15" ht="87" customHeight="1" thickBot="1">
      <c r="A63" s="394" t="s">
        <v>98</v>
      </c>
      <c r="B63" s="598" t="str">
        <f t="shared" si="4"/>
        <v>☆☆</v>
      </c>
      <c r="C63" s="599"/>
      <c r="D63" s="600"/>
      <c r="E63" s="412">
        <v>1.17</v>
      </c>
      <c r="F63" s="412">
        <v>2.7</v>
      </c>
      <c r="G63" s="477">
        <f t="shared" si="1"/>
        <v>1.5300000000000002</v>
      </c>
      <c r="H63" s="601"/>
      <c r="I63" s="602"/>
      <c r="J63" s="602"/>
      <c r="K63" s="602"/>
      <c r="L63" s="603"/>
      <c r="M63" s="446"/>
      <c r="N63" s="231"/>
      <c r="O63" s="386" t="s">
        <v>98</v>
      </c>
    </row>
    <row r="64" spans="1:15" ht="73.2" customHeight="1" thickBot="1">
      <c r="A64" s="394" t="s">
        <v>99</v>
      </c>
      <c r="B64" s="598" t="str">
        <f t="shared" si="4"/>
        <v>★</v>
      </c>
      <c r="C64" s="599"/>
      <c r="D64" s="600"/>
      <c r="E64" s="412">
        <v>1.48</v>
      </c>
      <c r="F64" s="412">
        <v>1.32</v>
      </c>
      <c r="G64" s="477">
        <f t="shared" si="1"/>
        <v>-0.15999999999999992</v>
      </c>
      <c r="H64" s="610"/>
      <c r="I64" s="611"/>
      <c r="J64" s="611"/>
      <c r="K64" s="611"/>
      <c r="L64" s="612"/>
      <c r="M64" s="230"/>
      <c r="N64" s="231"/>
      <c r="O64" s="386" t="s">
        <v>99</v>
      </c>
    </row>
    <row r="65" spans="1:18" ht="80.25" customHeight="1" thickBot="1">
      <c r="A65" s="394" t="s">
        <v>100</v>
      </c>
      <c r="B65" s="598" t="str">
        <f t="shared" si="4"/>
        <v>☆</v>
      </c>
      <c r="C65" s="599"/>
      <c r="D65" s="600"/>
      <c r="E65" s="412">
        <v>2.76</v>
      </c>
      <c r="F65" s="170">
        <v>3.72</v>
      </c>
      <c r="G65" s="477">
        <f t="shared" si="1"/>
        <v>0.96000000000000041</v>
      </c>
      <c r="H65" s="613"/>
      <c r="I65" s="614"/>
      <c r="J65" s="614"/>
      <c r="K65" s="614"/>
      <c r="L65" s="615"/>
      <c r="M65" s="447"/>
      <c r="N65" s="231"/>
      <c r="O65" s="386" t="s">
        <v>100</v>
      </c>
    </row>
    <row r="66" spans="1:18" ht="88.5" customHeight="1" thickBot="1">
      <c r="A66" s="394" t="s">
        <v>101</v>
      </c>
      <c r="B66" s="598" t="str">
        <f t="shared" si="4"/>
        <v>☆</v>
      </c>
      <c r="C66" s="599"/>
      <c r="D66" s="600"/>
      <c r="E66" s="170">
        <v>4.6900000000000004</v>
      </c>
      <c r="F66" s="170">
        <v>5.78</v>
      </c>
      <c r="G66" s="477">
        <f t="shared" si="1"/>
        <v>1.0899999999999999</v>
      </c>
      <c r="H66" s="607"/>
      <c r="I66" s="608"/>
      <c r="J66" s="608"/>
      <c r="K66" s="608"/>
      <c r="L66" s="609"/>
      <c r="M66" s="230"/>
      <c r="N66" s="231"/>
      <c r="O66" s="386" t="s">
        <v>101</v>
      </c>
    </row>
    <row r="67" spans="1:18" ht="78.75" customHeight="1" thickBot="1">
      <c r="A67" s="394" t="s">
        <v>102</v>
      </c>
      <c r="B67" s="598" t="str">
        <f t="shared" si="4"/>
        <v>☆</v>
      </c>
      <c r="C67" s="599"/>
      <c r="D67" s="600"/>
      <c r="E67" s="170">
        <v>3.14</v>
      </c>
      <c r="F67" s="170">
        <v>3.72</v>
      </c>
      <c r="G67" s="477">
        <f t="shared" si="1"/>
        <v>0.58000000000000007</v>
      </c>
      <c r="H67" s="601"/>
      <c r="I67" s="602"/>
      <c r="J67" s="602"/>
      <c r="K67" s="602"/>
      <c r="L67" s="603"/>
      <c r="M67" s="230"/>
      <c r="N67" s="231"/>
      <c r="O67" s="386" t="s">
        <v>102</v>
      </c>
    </row>
    <row r="68" spans="1:18" ht="63" customHeight="1" thickBot="1">
      <c r="A68" s="397" t="s">
        <v>103</v>
      </c>
      <c r="B68" s="598" t="str">
        <f t="shared" si="4"/>
        <v>☆</v>
      </c>
      <c r="C68" s="599"/>
      <c r="D68" s="600"/>
      <c r="E68" s="412">
        <v>1.89</v>
      </c>
      <c r="F68" s="412">
        <v>1.98</v>
      </c>
      <c r="G68" s="477">
        <f t="shared" si="1"/>
        <v>9.000000000000008E-2</v>
      </c>
      <c r="H68" s="604"/>
      <c r="I68" s="605"/>
      <c r="J68" s="605"/>
      <c r="K68" s="605"/>
      <c r="L68" s="606"/>
      <c r="M68" s="426"/>
      <c r="N68" s="425"/>
      <c r="O68" s="386" t="s">
        <v>103</v>
      </c>
    </row>
    <row r="69" spans="1:18" ht="72.75" customHeight="1" thickBot="1">
      <c r="A69" s="395" t="s">
        <v>104</v>
      </c>
      <c r="B69" s="598" t="str">
        <f t="shared" si="4"/>
        <v>☆</v>
      </c>
      <c r="C69" s="599"/>
      <c r="D69" s="600"/>
      <c r="E69" s="413">
        <v>1.73</v>
      </c>
      <c r="F69" s="413">
        <v>1.94</v>
      </c>
      <c r="G69" s="477">
        <f t="shared" si="1"/>
        <v>0.20999999999999996</v>
      </c>
      <c r="H69" s="607"/>
      <c r="I69" s="608"/>
      <c r="J69" s="608"/>
      <c r="K69" s="608"/>
      <c r="L69" s="609"/>
      <c r="M69" s="230"/>
      <c r="N69" s="231"/>
      <c r="O69" s="386" t="s">
        <v>104</v>
      </c>
    </row>
    <row r="70" spans="1:18" ht="58.5" customHeight="1" thickBot="1">
      <c r="A70" s="320" t="s">
        <v>105</v>
      </c>
      <c r="B70" s="598" t="str">
        <f t="shared" si="4"/>
        <v>☆</v>
      </c>
      <c r="C70" s="599"/>
      <c r="D70" s="600"/>
      <c r="E70" s="488">
        <v>1.98</v>
      </c>
      <c r="F70" s="488">
        <v>2.23</v>
      </c>
      <c r="G70" s="477">
        <f t="shared" ref="G70" si="5">+F70-E70</f>
        <v>0.25</v>
      </c>
      <c r="H70" s="601"/>
      <c r="I70" s="602"/>
      <c r="J70" s="602"/>
      <c r="K70" s="602"/>
      <c r="L70" s="603"/>
      <c r="M70" s="321"/>
      <c r="N70" s="231"/>
      <c r="O70" s="386"/>
    </row>
    <row r="71" spans="1:18" ht="42.75" customHeight="1" thickBot="1">
      <c r="A71" s="322"/>
      <c r="B71" s="322"/>
      <c r="C71" s="322"/>
      <c r="D71" s="322"/>
      <c r="E71" s="646"/>
      <c r="F71" s="646"/>
      <c r="G71" s="646"/>
      <c r="H71" s="646"/>
      <c r="I71" s="646"/>
      <c r="J71" s="646"/>
      <c r="K71" s="646"/>
      <c r="L71" s="646"/>
      <c r="M71" s="65">
        <f>COUNTIF(E23:E69,"&gt;=10")</f>
        <v>0</v>
      </c>
      <c r="N71" s="65">
        <f>COUNTIF(F23:F69,"&gt;=10")</f>
        <v>0</v>
      </c>
      <c r="O71" s="65" t="s">
        <v>29</v>
      </c>
    </row>
    <row r="72" spans="1:18" ht="36.75" customHeight="1" thickBot="1">
      <c r="A72" s="86" t="s">
        <v>21</v>
      </c>
      <c r="B72" s="87"/>
      <c r="C72" s="151"/>
      <c r="D72" s="151"/>
      <c r="E72" s="647" t="s">
        <v>20</v>
      </c>
      <c r="F72" s="647"/>
      <c r="G72" s="647"/>
      <c r="H72" s="648" t="s">
        <v>262</v>
      </c>
      <c r="I72" s="649"/>
      <c r="J72" s="87"/>
      <c r="K72" s="88"/>
      <c r="L72" s="88"/>
      <c r="M72" s="89"/>
      <c r="N72" s="90"/>
    </row>
    <row r="73" spans="1:18" ht="36.75" customHeight="1" thickBot="1">
      <c r="A73" s="91"/>
      <c r="B73" s="323"/>
      <c r="C73" s="650" t="s">
        <v>106</v>
      </c>
      <c r="D73" s="651"/>
      <c r="E73" s="651"/>
      <c r="F73" s="652"/>
      <c r="G73" s="92">
        <f>+F70</f>
        <v>2.23</v>
      </c>
      <c r="H73" s="93" t="s">
        <v>107</v>
      </c>
      <c r="I73" s="653">
        <f>+G70</f>
        <v>0.25</v>
      </c>
      <c r="J73" s="654"/>
      <c r="K73" s="324"/>
      <c r="L73" s="324"/>
      <c r="M73" s="325"/>
      <c r="N73" s="94"/>
    </row>
    <row r="74" spans="1:18" ht="36.75" customHeight="1" thickBot="1">
      <c r="A74" s="91"/>
      <c r="B74" s="323"/>
      <c r="C74" s="616" t="s">
        <v>108</v>
      </c>
      <c r="D74" s="617"/>
      <c r="E74" s="617"/>
      <c r="F74" s="618"/>
      <c r="G74" s="95">
        <f>+F35</f>
        <v>3.11</v>
      </c>
      <c r="H74" s="96" t="s">
        <v>107</v>
      </c>
      <c r="I74" s="619">
        <f>+G35</f>
        <v>0.48999999999999977</v>
      </c>
      <c r="J74" s="620"/>
      <c r="K74" s="324"/>
      <c r="L74" s="324"/>
      <c r="M74" s="325"/>
      <c r="N74" s="94"/>
      <c r="R74" s="365" t="s">
        <v>21</v>
      </c>
    </row>
    <row r="75" spans="1:18" ht="36.75" customHeight="1" thickBot="1">
      <c r="A75" s="91"/>
      <c r="B75" s="323"/>
      <c r="C75" s="621" t="s">
        <v>109</v>
      </c>
      <c r="D75" s="622"/>
      <c r="E75" s="622"/>
      <c r="F75" s="97" t="str">
        <f>VLOOKUP(G75,F:P,10,0)</f>
        <v>大分県</v>
      </c>
      <c r="G75" s="98">
        <f>MAX(F23:F70)</f>
        <v>5.78</v>
      </c>
      <c r="H75" s="623" t="s">
        <v>110</v>
      </c>
      <c r="I75" s="624"/>
      <c r="J75" s="624"/>
      <c r="K75" s="99">
        <f>+N71</f>
        <v>0</v>
      </c>
      <c r="L75" s="100" t="s">
        <v>111</v>
      </c>
      <c r="M75" s="101">
        <f>N71-M71</f>
        <v>0</v>
      </c>
      <c r="N75" s="94"/>
      <c r="R75" s="366"/>
    </row>
    <row r="76" spans="1:18" ht="36.75" customHeight="1" thickBot="1">
      <c r="A76" s="102"/>
      <c r="B76" s="103"/>
      <c r="C76" s="103"/>
      <c r="D76" s="103"/>
      <c r="E76" s="103"/>
      <c r="F76" s="103"/>
      <c r="G76" s="103"/>
      <c r="H76" s="103"/>
      <c r="I76" s="103"/>
      <c r="J76" s="103"/>
      <c r="K76" s="104"/>
      <c r="L76" s="104"/>
      <c r="M76" s="105"/>
      <c r="N76" s="106"/>
      <c r="R76" s="366"/>
    </row>
    <row r="77" spans="1:18" ht="30.75" customHeight="1">
      <c r="A77" s="135"/>
      <c r="B77" s="135"/>
      <c r="C77" s="135"/>
      <c r="D77" s="135"/>
      <c r="E77" s="135"/>
      <c r="F77" s="135"/>
      <c r="G77" s="135"/>
      <c r="H77" s="135"/>
      <c r="I77" s="135"/>
      <c r="J77" s="135"/>
      <c r="K77" s="326"/>
      <c r="L77" s="326"/>
      <c r="M77" s="327"/>
      <c r="N77" s="328"/>
      <c r="R77" s="367"/>
    </row>
    <row r="78" spans="1:18" ht="30.75" customHeight="1" thickBot="1">
      <c r="A78" s="329"/>
      <c r="B78" s="329"/>
      <c r="C78" s="329"/>
      <c r="D78" s="329"/>
      <c r="E78" s="329"/>
      <c r="F78" s="329"/>
      <c r="G78" s="329"/>
      <c r="H78" s="329"/>
      <c r="I78" s="329"/>
      <c r="J78" s="329"/>
      <c r="K78" s="330"/>
      <c r="L78" s="330"/>
      <c r="M78" s="331"/>
      <c r="N78" s="329"/>
    </row>
    <row r="79" spans="1:18" ht="24.75" customHeight="1" thickTop="1">
      <c r="A79" s="625">
        <v>1</v>
      </c>
      <c r="B79" s="628" t="s">
        <v>258</v>
      </c>
      <c r="C79" s="629"/>
      <c r="D79" s="629"/>
      <c r="E79" s="629"/>
      <c r="F79" s="630"/>
      <c r="G79" s="637" t="s">
        <v>259</v>
      </c>
      <c r="H79" s="638"/>
      <c r="I79" s="638"/>
      <c r="J79" s="638"/>
      <c r="K79" s="638"/>
      <c r="L79" s="638"/>
      <c r="M79" s="638"/>
      <c r="N79" s="639"/>
    </row>
    <row r="80" spans="1:18" ht="24.75" customHeight="1">
      <c r="A80" s="626"/>
      <c r="B80" s="631"/>
      <c r="C80" s="632"/>
      <c r="D80" s="632"/>
      <c r="E80" s="632"/>
      <c r="F80" s="633"/>
      <c r="G80" s="640"/>
      <c r="H80" s="641"/>
      <c r="I80" s="641"/>
      <c r="J80" s="641"/>
      <c r="K80" s="641"/>
      <c r="L80" s="641"/>
      <c r="M80" s="641"/>
      <c r="N80" s="642"/>
      <c r="O80" s="332" t="s">
        <v>29</v>
      </c>
      <c r="P80" s="332"/>
    </row>
    <row r="81" spans="1:16" ht="24.75" customHeight="1">
      <c r="A81" s="626"/>
      <c r="B81" s="631"/>
      <c r="C81" s="632"/>
      <c r="D81" s="632"/>
      <c r="E81" s="632"/>
      <c r="F81" s="633"/>
      <c r="G81" s="640"/>
      <c r="H81" s="641"/>
      <c r="I81" s="641"/>
      <c r="J81" s="641"/>
      <c r="K81" s="641"/>
      <c r="L81" s="641"/>
      <c r="M81" s="641"/>
      <c r="N81" s="642"/>
      <c r="O81" s="332" t="s">
        <v>21</v>
      </c>
      <c r="P81" s="332" t="s">
        <v>112</v>
      </c>
    </row>
    <row r="82" spans="1:16" ht="24.75" customHeight="1">
      <c r="A82" s="626"/>
      <c r="B82" s="631"/>
      <c r="C82" s="632"/>
      <c r="D82" s="632"/>
      <c r="E82" s="632"/>
      <c r="F82" s="633"/>
      <c r="G82" s="640"/>
      <c r="H82" s="641"/>
      <c r="I82" s="641"/>
      <c r="J82" s="641"/>
      <c r="K82" s="641"/>
      <c r="L82" s="641"/>
      <c r="M82" s="641"/>
      <c r="N82" s="642"/>
      <c r="O82" s="333"/>
      <c r="P82" s="332"/>
    </row>
    <row r="83" spans="1:16" ht="46.2" customHeight="1" thickBot="1">
      <c r="A83" s="627"/>
      <c r="B83" s="634"/>
      <c r="C83" s="635"/>
      <c r="D83" s="635"/>
      <c r="E83" s="635"/>
      <c r="F83" s="636"/>
      <c r="G83" s="643"/>
      <c r="H83" s="644"/>
      <c r="I83" s="644"/>
      <c r="J83" s="644"/>
      <c r="K83" s="644"/>
      <c r="L83" s="644"/>
      <c r="M83" s="644"/>
      <c r="N83" s="64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52608-3AB5-4BDB-8D55-CE4E0EC27B8D}">
  <sheetPr>
    <pageSetUpPr fitToPage="1"/>
  </sheetPr>
  <dimension ref="A1:R23"/>
  <sheetViews>
    <sheetView zoomScaleNormal="100" zoomScaleSheetLayoutView="95" workbookViewId="0">
      <selection activeCell="V11" sqref="V11"/>
    </sheetView>
  </sheetViews>
  <sheetFormatPr defaultRowHeight="13.2"/>
  <cols>
    <col min="1" max="1" width="4.88671875" style="546" customWidth="1"/>
    <col min="2" max="8" width="8.88671875" style="546"/>
    <col min="9" max="9" width="23.109375" style="546" customWidth="1"/>
    <col min="10" max="11" width="8.88671875" style="546"/>
    <col min="12" max="12" width="18" style="546" customWidth="1"/>
    <col min="13" max="13" width="4.21875" style="546" customWidth="1"/>
    <col min="14" max="14" width="3.44140625" style="546" customWidth="1"/>
    <col min="15" max="256" width="8.88671875" style="546"/>
    <col min="257" max="257" width="4.88671875" style="546" customWidth="1"/>
    <col min="258" max="267" width="8.88671875" style="546"/>
    <col min="268" max="268" width="21.21875" style="546" customWidth="1"/>
    <col min="269" max="269" width="4.21875" style="546" customWidth="1"/>
    <col min="270" max="270" width="3.44140625" style="546" customWidth="1"/>
    <col min="271" max="512" width="8.88671875" style="546"/>
    <col min="513" max="513" width="4.88671875" style="546" customWidth="1"/>
    <col min="514" max="523" width="8.88671875" style="546"/>
    <col min="524" max="524" width="21.21875" style="546" customWidth="1"/>
    <col min="525" max="525" width="4.21875" style="546" customWidth="1"/>
    <col min="526" max="526" width="3.44140625" style="546" customWidth="1"/>
    <col min="527" max="768" width="8.88671875" style="546"/>
    <col min="769" max="769" width="4.88671875" style="546" customWidth="1"/>
    <col min="770" max="779" width="8.88671875" style="546"/>
    <col min="780" max="780" width="21.21875" style="546" customWidth="1"/>
    <col min="781" max="781" width="4.21875" style="546" customWidth="1"/>
    <col min="782" max="782" width="3.44140625" style="546" customWidth="1"/>
    <col min="783" max="1024" width="8.88671875" style="546"/>
    <col min="1025" max="1025" width="4.88671875" style="546" customWidth="1"/>
    <col min="1026" max="1035" width="8.88671875" style="546"/>
    <col min="1036" max="1036" width="21.21875" style="546" customWidth="1"/>
    <col min="1037" max="1037" width="4.21875" style="546" customWidth="1"/>
    <col min="1038" max="1038" width="3.44140625" style="546" customWidth="1"/>
    <col min="1039" max="1280" width="8.88671875" style="546"/>
    <col min="1281" max="1281" width="4.88671875" style="546" customWidth="1"/>
    <col min="1282" max="1291" width="8.88671875" style="546"/>
    <col min="1292" max="1292" width="21.21875" style="546" customWidth="1"/>
    <col min="1293" max="1293" width="4.21875" style="546" customWidth="1"/>
    <col min="1294" max="1294" width="3.44140625" style="546" customWidth="1"/>
    <col min="1295" max="1536" width="8.88671875" style="546"/>
    <col min="1537" max="1537" width="4.88671875" style="546" customWidth="1"/>
    <col min="1538" max="1547" width="8.88671875" style="546"/>
    <col min="1548" max="1548" width="21.21875" style="546" customWidth="1"/>
    <col min="1549" max="1549" width="4.21875" style="546" customWidth="1"/>
    <col min="1550" max="1550" width="3.44140625" style="546" customWidth="1"/>
    <col min="1551" max="1792" width="8.88671875" style="546"/>
    <col min="1793" max="1793" width="4.88671875" style="546" customWidth="1"/>
    <col min="1794" max="1803" width="8.88671875" style="546"/>
    <col min="1804" max="1804" width="21.21875" style="546" customWidth="1"/>
    <col min="1805" max="1805" width="4.21875" style="546" customWidth="1"/>
    <col min="1806" max="1806" width="3.44140625" style="546" customWidth="1"/>
    <col min="1807" max="2048" width="8.88671875" style="546"/>
    <col min="2049" max="2049" width="4.88671875" style="546" customWidth="1"/>
    <col min="2050" max="2059" width="8.88671875" style="546"/>
    <col min="2060" max="2060" width="21.21875" style="546" customWidth="1"/>
    <col min="2061" max="2061" width="4.21875" style="546" customWidth="1"/>
    <col min="2062" max="2062" width="3.44140625" style="546" customWidth="1"/>
    <col min="2063" max="2304" width="8.88671875" style="546"/>
    <col min="2305" max="2305" width="4.88671875" style="546" customWidth="1"/>
    <col min="2306" max="2315" width="8.88671875" style="546"/>
    <col min="2316" max="2316" width="21.21875" style="546" customWidth="1"/>
    <col min="2317" max="2317" width="4.21875" style="546" customWidth="1"/>
    <col min="2318" max="2318" width="3.44140625" style="546" customWidth="1"/>
    <col min="2319" max="2560" width="8.88671875" style="546"/>
    <col min="2561" max="2561" width="4.88671875" style="546" customWidth="1"/>
    <col min="2562" max="2571" width="8.88671875" style="546"/>
    <col min="2572" max="2572" width="21.21875" style="546" customWidth="1"/>
    <col min="2573" max="2573" width="4.21875" style="546" customWidth="1"/>
    <col min="2574" max="2574" width="3.44140625" style="546" customWidth="1"/>
    <col min="2575" max="2816" width="8.88671875" style="546"/>
    <col min="2817" max="2817" width="4.88671875" style="546" customWidth="1"/>
    <col min="2818" max="2827" width="8.88671875" style="546"/>
    <col min="2828" max="2828" width="21.21875" style="546" customWidth="1"/>
    <col min="2829" max="2829" width="4.21875" style="546" customWidth="1"/>
    <col min="2830" max="2830" width="3.44140625" style="546" customWidth="1"/>
    <col min="2831" max="3072" width="8.88671875" style="546"/>
    <col min="3073" max="3073" width="4.88671875" style="546" customWidth="1"/>
    <col min="3074" max="3083" width="8.88671875" style="546"/>
    <col min="3084" max="3084" width="21.21875" style="546" customWidth="1"/>
    <col min="3085" max="3085" width="4.21875" style="546" customWidth="1"/>
    <col min="3086" max="3086" width="3.44140625" style="546" customWidth="1"/>
    <col min="3087" max="3328" width="8.88671875" style="546"/>
    <col min="3329" max="3329" width="4.88671875" style="546" customWidth="1"/>
    <col min="3330" max="3339" width="8.88671875" style="546"/>
    <col min="3340" max="3340" width="21.21875" style="546" customWidth="1"/>
    <col min="3341" max="3341" width="4.21875" style="546" customWidth="1"/>
    <col min="3342" max="3342" width="3.44140625" style="546" customWidth="1"/>
    <col min="3343" max="3584" width="8.88671875" style="546"/>
    <col min="3585" max="3585" width="4.88671875" style="546" customWidth="1"/>
    <col min="3586" max="3595" width="8.88671875" style="546"/>
    <col min="3596" max="3596" width="21.21875" style="546" customWidth="1"/>
    <col min="3597" max="3597" width="4.21875" style="546" customWidth="1"/>
    <col min="3598" max="3598" width="3.44140625" style="546" customWidth="1"/>
    <col min="3599" max="3840" width="8.88671875" style="546"/>
    <col min="3841" max="3841" width="4.88671875" style="546" customWidth="1"/>
    <col min="3842" max="3851" width="8.88671875" style="546"/>
    <col min="3852" max="3852" width="21.21875" style="546" customWidth="1"/>
    <col min="3853" max="3853" width="4.21875" style="546" customWidth="1"/>
    <col min="3854" max="3854" width="3.44140625" style="546" customWidth="1"/>
    <col min="3855" max="4096" width="8.88671875" style="546"/>
    <col min="4097" max="4097" width="4.88671875" style="546" customWidth="1"/>
    <col min="4098" max="4107" width="8.88671875" style="546"/>
    <col min="4108" max="4108" width="21.21875" style="546" customWidth="1"/>
    <col min="4109" max="4109" width="4.21875" style="546" customWidth="1"/>
    <col min="4110" max="4110" width="3.44140625" style="546" customWidth="1"/>
    <col min="4111" max="4352" width="8.88671875" style="546"/>
    <col min="4353" max="4353" width="4.88671875" style="546" customWidth="1"/>
    <col min="4354" max="4363" width="8.88671875" style="546"/>
    <col min="4364" max="4364" width="21.21875" style="546" customWidth="1"/>
    <col min="4365" max="4365" width="4.21875" style="546" customWidth="1"/>
    <col min="4366" max="4366" width="3.44140625" style="546" customWidth="1"/>
    <col min="4367" max="4608" width="8.88671875" style="546"/>
    <col min="4609" max="4609" width="4.88671875" style="546" customWidth="1"/>
    <col min="4610" max="4619" width="8.88671875" style="546"/>
    <col min="4620" max="4620" width="21.21875" style="546" customWidth="1"/>
    <col min="4621" max="4621" width="4.21875" style="546" customWidth="1"/>
    <col min="4622" max="4622" width="3.44140625" style="546" customWidth="1"/>
    <col min="4623" max="4864" width="8.88671875" style="546"/>
    <col min="4865" max="4865" width="4.88671875" style="546" customWidth="1"/>
    <col min="4866" max="4875" width="8.88671875" style="546"/>
    <col min="4876" max="4876" width="21.21875" style="546" customWidth="1"/>
    <col min="4877" max="4877" width="4.21875" style="546" customWidth="1"/>
    <col min="4878" max="4878" width="3.44140625" style="546" customWidth="1"/>
    <col min="4879" max="5120" width="8.88671875" style="546"/>
    <col min="5121" max="5121" width="4.88671875" style="546" customWidth="1"/>
    <col min="5122" max="5131" width="8.88671875" style="546"/>
    <col min="5132" max="5132" width="21.21875" style="546" customWidth="1"/>
    <col min="5133" max="5133" width="4.21875" style="546" customWidth="1"/>
    <col min="5134" max="5134" width="3.44140625" style="546" customWidth="1"/>
    <col min="5135" max="5376" width="8.88671875" style="546"/>
    <col min="5377" max="5377" width="4.88671875" style="546" customWidth="1"/>
    <col min="5378" max="5387" width="8.88671875" style="546"/>
    <col min="5388" max="5388" width="21.21875" style="546" customWidth="1"/>
    <col min="5389" max="5389" width="4.21875" style="546" customWidth="1"/>
    <col min="5390" max="5390" width="3.44140625" style="546" customWidth="1"/>
    <col min="5391" max="5632" width="8.88671875" style="546"/>
    <col min="5633" max="5633" width="4.88671875" style="546" customWidth="1"/>
    <col min="5634" max="5643" width="8.88671875" style="546"/>
    <col min="5644" max="5644" width="21.21875" style="546" customWidth="1"/>
    <col min="5645" max="5645" width="4.21875" style="546" customWidth="1"/>
    <col min="5646" max="5646" width="3.44140625" style="546" customWidth="1"/>
    <col min="5647" max="5888" width="8.88671875" style="546"/>
    <col min="5889" max="5889" width="4.88671875" style="546" customWidth="1"/>
    <col min="5890" max="5899" width="8.88671875" style="546"/>
    <col min="5900" max="5900" width="21.21875" style="546" customWidth="1"/>
    <col min="5901" max="5901" width="4.21875" style="546" customWidth="1"/>
    <col min="5902" max="5902" width="3.44140625" style="546" customWidth="1"/>
    <col min="5903" max="6144" width="8.88671875" style="546"/>
    <col min="6145" max="6145" width="4.88671875" style="546" customWidth="1"/>
    <col min="6146" max="6155" width="8.88671875" style="546"/>
    <col min="6156" max="6156" width="21.21875" style="546" customWidth="1"/>
    <col min="6157" max="6157" width="4.21875" style="546" customWidth="1"/>
    <col min="6158" max="6158" width="3.44140625" style="546" customWidth="1"/>
    <col min="6159" max="6400" width="8.88671875" style="546"/>
    <col min="6401" max="6401" width="4.88671875" style="546" customWidth="1"/>
    <col min="6402" max="6411" width="8.88671875" style="546"/>
    <col min="6412" max="6412" width="21.21875" style="546" customWidth="1"/>
    <col min="6413" max="6413" width="4.21875" style="546" customWidth="1"/>
    <col min="6414" max="6414" width="3.44140625" style="546" customWidth="1"/>
    <col min="6415" max="6656" width="8.88671875" style="546"/>
    <col min="6657" max="6657" width="4.88671875" style="546" customWidth="1"/>
    <col min="6658" max="6667" width="8.88671875" style="546"/>
    <col min="6668" max="6668" width="21.21875" style="546" customWidth="1"/>
    <col min="6669" max="6669" width="4.21875" style="546" customWidth="1"/>
    <col min="6670" max="6670" width="3.44140625" style="546" customWidth="1"/>
    <col min="6671" max="6912" width="8.88671875" style="546"/>
    <col min="6913" max="6913" width="4.88671875" style="546" customWidth="1"/>
    <col min="6914" max="6923" width="8.88671875" style="546"/>
    <col min="6924" max="6924" width="21.21875" style="546" customWidth="1"/>
    <col min="6925" max="6925" width="4.21875" style="546" customWidth="1"/>
    <col min="6926" max="6926" width="3.44140625" style="546" customWidth="1"/>
    <col min="6927" max="7168" width="8.88671875" style="546"/>
    <col min="7169" max="7169" width="4.88671875" style="546" customWidth="1"/>
    <col min="7170" max="7179" width="8.88671875" style="546"/>
    <col min="7180" max="7180" width="21.21875" style="546" customWidth="1"/>
    <col min="7181" max="7181" width="4.21875" style="546" customWidth="1"/>
    <col min="7182" max="7182" width="3.44140625" style="546" customWidth="1"/>
    <col min="7183" max="7424" width="8.88671875" style="546"/>
    <col min="7425" max="7425" width="4.88671875" style="546" customWidth="1"/>
    <col min="7426" max="7435" width="8.88671875" style="546"/>
    <col min="7436" max="7436" width="21.21875" style="546" customWidth="1"/>
    <col min="7437" max="7437" width="4.21875" style="546" customWidth="1"/>
    <col min="7438" max="7438" width="3.44140625" style="546" customWidth="1"/>
    <col min="7439" max="7680" width="8.88671875" style="546"/>
    <col min="7681" max="7681" width="4.88671875" style="546" customWidth="1"/>
    <col min="7682" max="7691" width="8.88671875" style="546"/>
    <col min="7692" max="7692" width="21.21875" style="546" customWidth="1"/>
    <col min="7693" max="7693" width="4.21875" style="546" customWidth="1"/>
    <col min="7694" max="7694" width="3.44140625" style="546" customWidth="1"/>
    <col min="7695" max="7936" width="8.88671875" style="546"/>
    <col min="7937" max="7937" width="4.88671875" style="546" customWidth="1"/>
    <col min="7938" max="7947" width="8.88671875" style="546"/>
    <col min="7948" max="7948" width="21.21875" style="546" customWidth="1"/>
    <col min="7949" max="7949" width="4.21875" style="546" customWidth="1"/>
    <col min="7950" max="7950" width="3.44140625" style="546" customWidth="1"/>
    <col min="7951" max="8192" width="8.88671875" style="546"/>
    <col min="8193" max="8193" width="4.88671875" style="546" customWidth="1"/>
    <col min="8194" max="8203" width="8.88671875" style="546"/>
    <col min="8204" max="8204" width="21.21875" style="546" customWidth="1"/>
    <col min="8205" max="8205" width="4.21875" style="546" customWidth="1"/>
    <col min="8206" max="8206" width="3.44140625" style="546" customWidth="1"/>
    <col min="8207" max="8448" width="8.88671875" style="546"/>
    <col min="8449" max="8449" width="4.88671875" style="546" customWidth="1"/>
    <col min="8450" max="8459" width="8.88671875" style="546"/>
    <col min="8460" max="8460" width="21.21875" style="546" customWidth="1"/>
    <col min="8461" max="8461" width="4.21875" style="546" customWidth="1"/>
    <col min="8462" max="8462" width="3.44140625" style="546" customWidth="1"/>
    <col min="8463" max="8704" width="8.88671875" style="546"/>
    <col min="8705" max="8705" width="4.88671875" style="546" customWidth="1"/>
    <col min="8706" max="8715" width="8.88671875" style="546"/>
    <col min="8716" max="8716" width="21.21875" style="546" customWidth="1"/>
    <col min="8717" max="8717" width="4.21875" style="546" customWidth="1"/>
    <col min="8718" max="8718" width="3.44140625" style="546" customWidth="1"/>
    <col min="8719" max="8960" width="8.88671875" style="546"/>
    <col min="8961" max="8961" width="4.88671875" style="546" customWidth="1"/>
    <col min="8962" max="8971" width="8.88671875" style="546"/>
    <col min="8972" max="8972" width="21.21875" style="546" customWidth="1"/>
    <col min="8973" max="8973" width="4.21875" style="546" customWidth="1"/>
    <col min="8974" max="8974" width="3.44140625" style="546" customWidth="1"/>
    <col min="8975" max="9216" width="8.88671875" style="546"/>
    <col min="9217" max="9217" width="4.88671875" style="546" customWidth="1"/>
    <col min="9218" max="9227" width="8.88671875" style="546"/>
    <col min="9228" max="9228" width="21.21875" style="546" customWidth="1"/>
    <col min="9229" max="9229" width="4.21875" style="546" customWidth="1"/>
    <col min="9230" max="9230" width="3.44140625" style="546" customWidth="1"/>
    <col min="9231" max="9472" width="8.88671875" style="546"/>
    <col min="9473" max="9473" width="4.88671875" style="546" customWidth="1"/>
    <col min="9474" max="9483" width="8.88671875" style="546"/>
    <col min="9484" max="9484" width="21.21875" style="546" customWidth="1"/>
    <col min="9485" max="9485" width="4.21875" style="546" customWidth="1"/>
    <col min="9486" max="9486" width="3.44140625" style="546" customWidth="1"/>
    <col min="9487" max="9728" width="8.88671875" style="546"/>
    <col min="9729" max="9729" width="4.88671875" style="546" customWidth="1"/>
    <col min="9730" max="9739" width="8.88671875" style="546"/>
    <col min="9740" max="9740" width="21.21875" style="546" customWidth="1"/>
    <col min="9741" max="9741" width="4.21875" style="546" customWidth="1"/>
    <col min="9742" max="9742" width="3.44140625" style="546" customWidth="1"/>
    <col min="9743" max="9984" width="8.88671875" style="546"/>
    <col min="9985" max="9985" width="4.88671875" style="546" customWidth="1"/>
    <col min="9986" max="9995" width="8.88671875" style="546"/>
    <col min="9996" max="9996" width="21.21875" style="546" customWidth="1"/>
    <col min="9997" max="9997" width="4.21875" style="546" customWidth="1"/>
    <col min="9998" max="9998" width="3.44140625" style="546" customWidth="1"/>
    <col min="9999" max="10240" width="8.88671875" style="546"/>
    <col min="10241" max="10241" width="4.88671875" style="546" customWidth="1"/>
    <col min="10242" max="10251" width="8.88671875" style="546"/>
    <col min="10252" max="10252" width="21.21875" style="546" customWidth="1"/>
    <col min="10253" max="10253" width="4.21875" style="546" customWidth="1"/>
    <col min="10254" max="10254" width="3.44140625" style="546" customWidth="1"/>
    <col min="10255" max="10496" width="8.88671875" style="546"/>
    <col min="10497" max="10497" width="4.88671875" style="546" customWidth="1"/>
    <col min="10498" max="10507" width="8.88671875" style="546"/>
    <col min="10508" max="10508" width="21.21875" style="546" customWidth="1"/>
    <col min="10509" max="10509" width="4.21875" style="546" customWidth="1"/>
    <col min="10510" max="10510" width="3.44140625" style="546" customWidth="1"/>
    <col min="10511" max="10752" width="8.88671875" style="546"/>
    <col min="10753" max="10753" width="4.88671875" style="546" customWidth="1"/>
    <col min="10754" max="10763" width="8.88671875" style="546"/>
    <col min="10764" max="10764" width="21.21875" style="546" customWidth="1"/>
    <col min="10765" max="10765" width="4.21875" style="546" customWidth="1"/>
    <col min="10766" max="10766" width="3.44140625" style="546" customWidth="1"/>
    <col min="10767" max="11008" width="8.88671875" style="546"/>
    <col min="11009" max="11009" width="4.88671875" style="546" customWidth="1"/>
    <col min="11010" max="11019" width="8.88671875" style="546"/>
    <col min="11020" max="11020" width="21.21875" style="546" customWidth="1"/>
    <col min="11021" max="11021" width="4.21875" style="546" customWidth="1"/>
    <col min="11022" max="11022" width="3.44140625" style="546" customWidth="1"/>
    <col min="11023" max="11264" width="8.88671875" style="546"/>
    <col min="11265" max="11265" width="4.88671875" style="546" customWidth="1"/>
    <col min="11266" max="11275" width="8.88671875" style="546"/>
    <col min="11276" max="11276" width="21.21875" style="546" customWidth="1"/>
    <col min="11277" max="11277" width="4.21875" style="546" customWidth="1"/>
    <col min="11278" max="11278" width="3.44140625" style="546" customWidth="1"/>
    <col min="11279" max="11520" width="8.88671875" style="546"/>
    <col min="11521" max="11521" width="4.88671875" style="546" customWidth="1"/>
    <col min="11522" max="11531" width="8.88671875" style="546"/>
    <col min="11532" max="11532" width="21.21875" style="546" customWidth="1"/>
    <col min="11533" max="11533" width="4.21875" style="546" customWidth="1"/>
    <col min="11534" max="11534" width="3.44140625" style="546" customWidth="1"/>
    <col min="11535" max="11776" width="8.88671875" style="546"/>
    <col min="11777" max="11777" width="4.88671875" style="546" customWidth="1"/>
    <col min="11778" max="11787" width="8.88671875" style="546"/>
    <col min="11788" max="11788" width="21.21875" style="546" customWidth="1"/>
    <col min="11789" max="11789" width="4.21875" style="546" customWidth="1"/>
    <col min="11790" max="11790" width="3.44140625" style="546" customWidth="1"/>
    <col min="11791" max="12032" width="8.88671875" style="546"/>
    <col min="12033" max="12033" width="4.88671875" style="546" customWidth="1"/>
    <col min="12034" max="12043" width="8.88671875" style="546"/>
    <col min="12044" max="12044" width="21.21875" style="546" customWidth="1"/>
    <col min="12045" max="12045" width="4.21875" style="546" customWidth="1"/>
    <col min="12046" max="12046" width="3.44140625" style="546" customWidth="1"/>
    <col min="12047" max="12288" width="8.88671875" style="546"/>
    <col min="12289" max="12289" width="4.88671875" style="546" customWidth="1"/>
    <col min="12290" max="12299" width="8.88671875" style="546"/>
    <col min="12300" max="12300" width="21.21875" style="546" customWidth="1"/>
    <col min="12301" max="12301" width="4.21875" style="546" customWidth="1"/>
    <col min="12302" max="12302" width="3.44140625" style="546" customWidth="1"/>
    <col min="12303" max="12544" width="8.88671875" style="546"/>
    <col min="12545" max="12545" width="4.88671875" style="546" customWidth="1"/>
    <col min="12546" max="12555" width="8.88671875" style="546"/>
    <col min="12556" max="12556" width="21.21875" style="546" customWidth="1"/>
    <col min="12557" max="12557" width="4.21875" style="546" customWidth="1"/>
    <col min="12558" max="12558" width="3.44140625" style="546" customWidth="1"/>
    <col min="12559" max="12800" width="8.88671875" style="546"/>
    <col min="12801" max="12801" width="4.88671875" style="546" customWidth="1"/>
    <col min="12802" max="12811" width="8.88671875" style="546"/>
    <col min="12812" max="12812" width="21.21875" style="546" customWidth="1"/>
    <col min="12813" max="12813" width="4.21875" style="546" customWidth="1"/>
    <col min="12814" max="12814" width="3.44140625" style="546" customWidth="1"/>
    <col min="12815" max="13056" width="8.88671875" style="546"/>
    <col min="13057" max="13057" width="4.88671875" style="546" customWidth="1"/>
    <col min="13058" max="13067" width="8.88671875" style="546"/>
    <col min="13068" max="13068" width="21.21875" style="546" customWidth="1"/>
    <col min="13069" max="13069" width="4.21875" style="546" customWidth="1"/>
    <col min="13070" max="13070" width="3.44140625" style="546" customWidth="1"/>
    <col min="13071" max="13312" width="8.88671875" style="546"/>
    <col min="13313" max="13313" width="4.88671875" style="546" customWidth="1"/>
    <col min="13314" max="13323" width="8.88671875" style="546"/>
    <col min="13324" max="13324" width="21.21875" style="546" customWidth="1"/>
    <col min="13325" max="13325" width="4.21875" style="546" customWidth="1"/>
    <col min="13326" max="13326" width="3.44140625" style="546" customWidth="1"/>
    <col min="13327" max="13568" width="8.88671875" style="546"/>
    <col min="13569" max="13569" width="4.88671875" style="546" customWidth="1"/>
    <col min="13570" max="13579" width="8.88671875" style="546"/>
    <col min="13580" max="13580" width="21.21875" style="546" customWidth="1"/>
    <col min="13581" max="13581" width="4.21875" style="546" customWidth="1"/>
    <col min="13582" max="13582" width="3.44140625" style="546" customWidth="1"/>
    <col min="13583" max="13824" width="8.88671875" style="546"/>
    <col min="13825" max="13825" width="4.88671875" style="546" customWidth="1"/>
    <col min="13826" max="13835" width="8.88671875" style="546"/>
    <col min="13836" max="13836" width="21.21875" style="546" customWidth="1"/>
    <col min="13837" max="13837" width="4.21875" style="546" customWidth="1"/>
    <col min="13838" max="13838" width="3.44140625" style="546" customWidth="1"/>
    <col min="13839" max="14080" width="8.88671875" style="546"/>
    <col min="14081" max="14081" width="4.88671875" style="546" customWidth="1"/>
    <col min="14082" max="14091" width="8.88671875" style="546"/>
    <col min="14092" max="14092" width="21.21875" style="546" customWidth="1"/>
    <col min="14093" max="14093" width="4.21875" style="546" customWidth="1"/>
    <col min="14094" max="14094" width="3.44140625" style="546" customWidth="1"/>
    <col min="14095" max="14336" width="8.88671875" style="546"/>
    <col min="14337" max="14337" width="4.88671875" style="546" customWidth="1"/>
    <col min="14338" max="14347" width="8.88671875" style="546"/>
    <col min="14348" max="14348" width="21.21875" style="546" customWidth="1"/>
    <col min="14349" max="14349" width="4.21875" style="546" customWidth="1"/>
    <col min="14350" max="14350" width="3.44140625" style="546" customWidth="1"/>
    <col min="14351" max="14592" width="8.88671875" style="546"/>
    <col min="14593" max="14593" width="4.88671875" style="546" customWidth="1"/>
    <col min="14594" max="14603" width="8.88671875" style="546"/>
    <col min="14604" max="14604" width="21.21875" style="546" customWidth="1"/>
    <col min="14605" max="14605" width="4.21875" style="546" customWidth="1"/>
    <col min="14606" max="14606" width="3.44140625" style="546" customWidth="1"/>
    <col min="14607" max="14848" width="8.88671875" style="546"/>
    <col min="14849" max="14849" width="4.88671875" style="546" customWidth="1"/>
    <col min="14850" max="14859" width="8.88671875" style="546"/>
    <col min="14860" max="14860" width="21.21875" style="546" customWidth="1"/>
    <col min="14861" max="14861" width="4.21875" style="546" customWidth="1"/>
    <col min="14862" max="14862" width="3.44140625" style="546" customWidth="1"/>
    <col min="14863" max="15104" width="8.88671875" style="546"/>
    <col min="15105" max="15105" width="4.88671875" style="546" customWidth="1"/>
    <col min="15106" max="15115" width="8.88671875" style="546"/>
    <col min="15116" max="15116" width="21.21875" style="546" customWidth="1"/>
    <col min="15117" max="15117" width="4.21875" style="546" customWidth="1"/>
    <col min="15118" max="15118" width="3.44140625" style="546" customWidth="1"/>
    <col min="15119" max="15360" width="8.88671875" style="546"/>
    <col min="15361" max="15361" width="4.88671875" style="546" customWidth="1"/>
    <col min="15362" max="15371" width="8.88671875" style="546"/>
    <col min="15372" max="15372" width="21.21875" style="546" customWidth="1"/>
    <col min="15373" max="15373" width="4.21875" style="546" customWidth="1"/>
    <col min="15374" max="15374" width="3.44140625" style="546" customWidth="1"/>
    <col min="15375" max="15616" width="8.88671875" style="546"/>
    <col min="15617" max="15617" width="4.88671875" style="546" customWidth="1"/>
    <col min="15618" max="15627" width="8.88671875" style="546"/>
    <col min="15628" max="15628" width="21.21875" style="546" customWidth="1"/>
    <col min="15629" max="15629" width="4.21875" style="546" customWidth="1"/>
    <col min="15630" max="15630" width="3.44140625" style="546" customWidth="1"/>
    <col min="15631" max="15872" width="8.88671875" style="546"/>
    <col min="15873" max="15873" width="4.88671875" style="546" customWidth="1"/>
    <col min="15874" max="15883" width="8.88671875" style="546"/>
    <col min="15884" max="15884" width="21.21875" style="546" customWidth="1"/>
    <col min="15885" max="15885" width="4.21875" style="546" customWidth="1"/>
    <col min="15886" max="15886" width="3.44140625" style="546" customWidth="1"/>
    <col min="15887" max="16128" width="8.88671875" style="546"/>
    <col min="16129" max="16129" width="4.88671875" style="546" customWidth="1"/>
    <col min="16130" max="16139" width="8.88671875" style="546"/>
    <col min="16140" max="16140" width="21.21875" style="546" customWidth="1"/>
    <col min="16141" max="16141" width="4.21875" style="546" customWidth="1"/>
    <col min="16142" max="16142" width="3.44140625" style="546" customWidth="1"/>
    <col min="16143" max="16384" width="8.88671875" style="546"/>
  </cols>
  <sheetData>
    <row r="1" spans="1:18" ht="23.4">
      <c r="A1" s="694" t="s">
        <v>273</v>
      </c>
      <c r="B1" s="694"/>
      <c r="C1" s="694"/>
      <c r="D1" s="694"/>
      <c r="E1" s="694"/>
      <c r="F1" s="694"/>
      <c r="G1" s="694"/>
      <c r="H1" s="694"/>
      <c r="I1" s="694"/>
      <c r="J1" s="695"/>
      <c r="K1" s="695"/>
      <c r="L1" s="695"/>
      <c r="M1" s="695"/>
    </row>
    <row r="2" spans="1:18" ht="19.2">
      <c r="A2" s="696" t="s">
        <v>421</v>
      </c>
      <c r="B2" s="696"/>
      <c r="C2" s="696"/>
      <c r="D2" s="696"/>
      <c r="E2" s="696"/>
      <c r="F2" s="696"/>
      <c r="G2" s="696"/>
      <c r="H2" s="696"/>
      <c r="I2" s="696"/>
      <c r="J2" s="697"/>
      <c r="K2" s="697"/>
      <c r="L2" s="697"/>
      <c r="M2" s="697"/>
      <c r="N2" s="568"/>
      <c r="P2" s="1"/>
    </row>
    <row r="3" spans="1:18" ht="24.75" customHeight="1">
      <c r="A3" s="698" t="s">
        <v>422</v>
      </c>
      <c r="B3" s="698"/>
      <c r="C3" s="698"/>
      <c r="D3" s="698"/>
      <c r="E3" s="698"/>
      <c r="F3" s="698"/>
      <c r="G3" s="698"/>
      <c r="H3" s="698"/>
      <c r="I3" s="698"/>
      <c r="J3" s="699"/>
      <c r="K3" s="699"/>
      <c r="L3" s="699"/>
      <c r="M3" s="699"/>
      <c r="N3" s="569"/>
      <c r="P3" s="1"/>
    </row>
    <row r="4" spans="1:18" ht="17.399999999999999">
      <c r="A4" s="700" t="s">
        <v>423</v>
      </c>
      <c r="B4" s="700"/>
      <c r="C4" s="700"/>
      <c r="D4" s="700"/>
      <c r="E4" s="700"/>
      <c r="F4" s="700"/>
      <c r="G4" s="700"/>
      <c r="H4" s="700"/>
      <c r="I4" s="700"/>
      <c r="J4" s="701"/>
      <c r="K4" s="701"/>
      <c r="L4" s="701"/>
      <c r="M4" s="701"/>
      <c r="N4" s="569"/>
      <c r="P4" s="1"/>
      <c r="Q4" s="570"/>
    </row>
    <row r="5" spans="1:18" ht="17.399999999999999">
      <c r="A5" s="571"/>
      <c r="B5" s="572"/>
      <c r="C5" s="573"/>
      <c r="D5" s="573"/>
      <c r="E5" s="573"/>
      <c r="F5" s="573"/>
      <c r="G5" s="573"/>
      <c r="H5" s="573"/>
      <c r="I5" s="573"/>
      <c r="J5" s="573"/>
      <c r="K5" s="573"/>
      <c r="L5" s="573"/>
      <c r="M5" s="573"/>
      <c r="N5" s="569"/>
      <c r="O5" s="570"/>
      <c r="P5" s="570"/>
    </row>
    <row r="6" spans="1:18" ht="21.75" customHeight="1">
      <c r="A6" s="573"/>
      <c r="B6" s="702"/>
      <c r="C6" s="703"/>
      <c r="D6" s="703"/>
      <c r="E6" s="703"/>
      <c r="F6" s="573"/>
      <c r="G6" s="573" t="s">
        <v>21</v>
      </c>
      <c r="H6" s="705" t="s">
        <v>424</v>
      </c>
      <c r="I6" s="706"/>
      <c r="J6" s="706"/>
      <c r="K6" s="706"/>
      <c r="L6" s="706"/>
      <c r="M6" s="573"/>
      <c r="N6" s="569"/>
      <c r="O6" s="570"/>
      <c r="P6" s="1"/>
      <c r="R6" s="570"/>
    </row>
    <row r="7" spans="1:18" ht="21.75" customHeight="1">
      <c r="A7" s="573"/>
      <c r="B7" s="703"/>
      <c r="C7" s="703"/>
      <c r="D7" s="703"/>
      <c r="E7" s="703"/>
      <c r="F7" s="573"/>
      <c r="G7" s="573"/>
      <c r="H7" s="706"/>
      <c r="I7" s="706"/>
      <c r="J7" s="706"/>
      <c r="K7" s="706"/>
      <c r="L7" s="706"/>
      <c r="M7" s="573"/>
      <c r="N7" s="569"/>
      <c r="P7" s="1"/>
    </row>
    <row r="8" spans="1:18" ht="21.75" customHeight="1">
      <c r="A8" s="573"/>
      <c r="B8" s="703"/>
      <c r="C8" s="703"/>
      <c r="D8" s="703"/>
      <c r="E8" s="703"/>
      <c r="F8" s="573"/>
      <c r="G8" s="573"/>
      <c r="H8" s="706"/>
      <c r="I8" s="706"/>
      <c r="J8" s="706"/>
      <c r="K8" s="706"/>
      <c r="L8" s="706"/>
      <c r="M8" s="573"/>
      <c r="O8" s="570"/>
      <c r="P8" s="1"/>
    </row>
    <row r="9" spans="1:18" ht="21.75" customHeight="1">
      <c r="A9" s="573"/>
      <c r="B9" s="703"/>
      <c r="C9" s="703"/>
      <c r="D9" s="703"/>
      <c r="E9" s="703"/>
      <c r="F9" s="573"/>
      <c r="G9" s="573"/>
      <c r="H9" s="706"/>
      <c r="I9" s="706"/>
      <c r="J9" s="706"/>
      <c r="K9" s="706"/>
      <c r="L9" s="706"/>
      <c r="M9" s="573"/>
      <c r="O9" s="537"/>
      <c r="P9" s="1"/>
    </row>
    <row r="10" spans="1:18" ht="21.75" customHeight="1">
      <c r="A10" s="573"/>
      <c r="B10" s="703"/>
      <c r="C10" s="703"/>
      <c r="D10" s="703"/>
      <c r="E10" s="703"/>
      <c r="F10" s="573"/>
      <c r="G10" s="573"/>
      <c r="H10" s="706"/>
      <c r="I10" s="706"/>
      <c r="J10" s="706"/>
      <c r="K10" s="706"/>
      <c r="L10" s="706"/>
      <c r="M10" s="573"/>
      <c r="O10" s="570"/>
      <c r="P10" s="1"/>
    </row>
    <row r="11" spans="1:18" ht="21.75" customHeight="1">
      <c r="A11" s="573"/>
      <c r="B11" s="703"/>
      <c r="C11" s="703"/>
      <c r="D11" s="703"/>
      <c r="E11" s="703"/>
      <c r="F11" s="574"/>
      <c r="G11" s="574"/>
      <c r="H11" s="706"/>
      <c r="I11" s="706"/>
      <c r="J11" s="706"/>
      <c r="K11" s="706"/>
      <c r="L11" s="706"/>
      <c r="M11" s="573"/>
      <c r="P11" s="1"/>
    </row>
    <row r="12" spans="1:18" ht="21.75" customHeight="1">
      <c r="A12" s="573"/>
      <c r="B12" s="703"/>
      <c r="C12" s="703"/>
      <c r="D12" s="703"/>
      <c r="E12" s="703"/>
      <c r="F12" s="575"/>
      <c r="G12" s="575"/>
      <c r="H12" s="706"/>
      <c r="I12" s="706"/>
      <c r="J12" s="706"/>
      <c r="K12" s="706"/>
      <c r="L12" s="706"/>
      <c r="M12" s="573"/>
      <c r="P12" s="1"/>
    </row>
    <row r="13" spans="1:18" ht="21.75" customHeight="1">
      <c r="A13" s="573"/>
      <c r="B13" s="704"/>
      <c r="C13" s="704"/>
      <c r="D13" s="704"/>
      <c r="E13" s="704"/>
      <c r="F13" s="575"/>
      <c r="G13" s="575"/>
      <c r="H13" s="706"/>
      <c r="I13" s="706"/>
      <c r="J13" s="706"/>
      <c r="K13" s="706"/>
      <c r="L13" s="706"/>
      <c r="M13" s="573"/>
      <c r="P13" s="1"/>
    </row>
    <row r="14" spans="1:18" ht="21.75" customHeight="1">
      <c r="A14" s="576"/>
      <c r="B14" s="573"/>
      <c r="C14" s="573"/>
      <c r="D14" s="573"/>
      <c r="E14" s="573"/>
      <c r="F14" s="573"/>
      <c r="G14" s="573"/>
      <c r="H14" s="573"/>
      <c r="I14" s="573"/>
      <c r="J14" s="573"/>
      <c r="K14" s="573"/>
      <c r="L14" s="573"/>
      <c r="M14" s="573"/>
      <c r="P14" s="1"/>
    </row>
    <row r="15" spans="1:18" ht="16.8" thickBot="1">
      <c r="A15" s="577"/>
      <c r="B15" s="578"/>
      <c r="C15" s="579"/>
      <c r="D15" s="579"/>
      <c r="E15" s="579"/>
      <c r="F15" s="579"/>
      <c r="G15" s="579"/>
      <c r="H15" s="579"/>
      <c r="I15" s="579"/>
      <c r="J15" s="579"/>
      <c r="K15" s="579"/>
      <c r="L15" s="579"/>
      <c r="M15" s="579"/>
      <c r="P15" s="1"/>
    </row>
    <row r="16" spans="1:18" s="581" customFormat="1" ht="17.399999999999999" customHeight="1" thickTop="1">
      <c r="A16" s="580"/>
      <c r="B16" s="685" t="s">
        <v>425</v>
      </c>
      <c r="C16" s="686"/>
      <c r="D16" s="686"/>
      <c r="E16" s="686"/>
      <c r="F16" s="686"/>
      <c r="G16" s="686"/>
      <c r="H16" s="686"/>
      <c r="I16" s="686"/>
      <c r="J16" s="686"/>
      <c r="K16" s="686"/>
      <c r="L16" s="687"/>
      <c r="M16" s="580"/>
      <c r="P16" s="1"/>
    </row>
    <row r="17" spans="1:16" s="581" customFormat="1" ht="17.399999999999999" customHeight="1">
      <c r="A17" s="580"/>
      <c r="B17" s="688"/>
      <c r="C17" s="689"/>
      <c r="D17" s="689"/>
      <c r="E17" s="689"/>
      <c r="F17" s="689"/>
      <c r="G17" s="689"/>
      <c r="H17" s="689"/>
      <c r="I17" s="689"/>
      <c r="J17" s="689"/>
      <c r="K17" s="689"/>
      <c r="L17" s="690"/>
      <c r="M17" s="580"/>
      <c r="P17" s="1"/>
    </row>
    <row r="18" spans="1:16" s="581" customFormat="1" ht="17.399999999999999" customHeight="1">
      <c r="A18" s="580"/>
      <c r="B18" s="688"/>
      <c r="C18" s="689"/>
      <c r="D18" s="689"/>
      <c r="E18" s="689"/>
      <c r="F18" s="689"/>
      <c r="G18" s="689"/>
      <c r="H18" s="689"/>
      <c r="I18" s="689"/>
      <c r="J18" s="689"/>
      <c r="K18" s="689"/>
      <c r="L18" s="690"/>
      <c r="M18" s="580"/>
      <c r="P18" s="1"/>
    </row>
    <row r="19" spans="1:16" s="581" customFormat="1" ht="17.399999999999999" customHeight="1">
      <c r="A19" s="580"/>
      <c r="B19" s="688"/>
      <c r="C19" s="689"/>
      <c r="D19" s="689"/>
      <c r="E19" s="689"/>
      <c r="F19" s="689"/>
      <c r="G19" s="689"/>
      <c r="H19" s="689"/>
      <c r="I19" s="689"/>
      <c r="J19" s="689"/>
      <c r="K19" s="689"/>
      <c r="L19" s="690"/>
      <c r="M19" s="580"/>
      <c r="P19" s="1"/>
    </row>
    <row r="20" spans="1:16" s="581" customFormat="1" ht="17.399999999999999" customHeight="1">
      <c r="A20" s="580"/>
      <c r="B20" s="688"/>
      <c r="C20" s="689"/>
      <c r="D20" s="689"/>
      <c r="E20" s="689"/>
      <c r="F20" s="689"/>
      <c r="G20" s="689"/>
      <c r="H20" s="689"/>
      <c r="I20" s="689"/>
      <c r="J20" s="689"/>
      <c r="K20" s="689"/>
      <c r="L20" s="690"/>
      <c r="M20" s="580"/>
      <c r="P20" s="1"/>
    </row>
    <row r="21" spans="1:16" ht="13.8" thickBot="1">
      <c r="A21" s="579"/>
      <c r="B21" s="691"/>
      <c r="C21" s="692"/>
      <c r="D21" s="692"/>
      <c r="E21" s="692"/>
      <c r="F21" s="692"/>
      <c r="G21" s="692"/>
      <c r="H21" s="692"/>
      <c r="I21" s="692"/>
      <c r="J21" s="692"/>
      <c r="K21" s="692"/>
      <c r="L21" s="693"/>
      <c r="M21" s="579"/>
    </row>
    <row r="22" spans="1:16" ht="13.8" thickTop="1">
      <c r="A22" s="579"/>
      <c r="B22" s="579"/>
      <c r="C22" s="579"/>
      <c r="D22" s="579"/>
      <c r="E22" s="579"/>
      <c r="F22" s="579"/>
      <c r="G22" s="579"/>
      <c r="H22" s="579"/>
      <c r="I22" s="579"/>
      <c r="J22" s="579"/>
      <c r="K22" s="579"/>
      <c r="L22" s="579"/>
      <c r="M22" s="579"/>
    </row>
    <row r="23" spans="1:16">
      <c r="A23" s="579"/>
      <c r="B23" s="579"/>
      <c r="C23" s="579"/>
      <c r="D23" s="579"/>
      <c r="E23" s="579"/>
      <c r="F23" s="579"/>
      <c r="G23" s="579"/>
      <c r="H23" s="579"/>
      <c r="I23" s="579"/>
      <c r="J23" s="579"/>
      <c r="K23" s="579"/>
      <c r="L23" s="579"/>
      <c r="M23" s="579"/>
    </row>
  </sheetData>
  <mergeCells count="7">
    <mergeCell ref="B16:L21"/>
    <mergeCell ref="A1:M1"/>
    <mergeCell ref="A2:M2"/>
    <mergeCell ref="A3:M3"/>
    <mergeCell ref="A4:M4"/>
    <mergeCell ref="B6:E13"/>
    <mergeCell ref="H6:L13"/>
  </mergeCells>
  <phoneticPr fontId="106"/>
  <pageMargins left="0.74803149606299213" right="0.74803149606299213" top="0.98425196850393704" bottom="0.98425196850393704" header="0.51181102362204722" footer="0.5118110236220472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zoomScale="75" zoomScaleNormal="75" workbookViewId="0">
      <selection activeCell="P3" sqref="P3"/>
    </sheetView>
  </sheetViews>
  <sheetFormatPr defaultColWidth="8.88671875" defaultRowHeight="14.4"/>
  <cols>
    <col min="1" max="1" width="12.77734375" style="131"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2" customWidth="1"/>
    <col min="17" max="17" width="40.44140625" customWidth="1"/>
  </cols>
  <sheetData>
    <row r="1" spans="2:19" ht="31.2" customHeight="1">
      <c r="B1" s="137"/>
      <c r="C1" s="369" t="s">
        <v>299</v>
      </c>
      <c r="D1" s="187"/>
      <c r="E1" s="187"/>
      <c r="F1" s="187"/>
      <c r="G1" s="187" t="s">
        <v>276</v>
      </c>
      <c r="H1" s="187"/>
      <c r="I1" s="187"/>
      <c r="J1" s="187"/>
      <c r="K1" s="187"/>
      <c r="L1" s="187"/>
      <c r="M1" s="187"/>
      <c r="N1" s="187"/>
      <c r="O1" s="131"/>
      <c r="P1" s="241"/>
    </row>
    <row r="2" spans="2:19" ht="31.2" customHeight="1">
      <c r="B2" s="137"/>
      <c r="C2" s="187"/>
      <c r="D2" s="187"/>
      <c r="E2" s="187"/>
      <c r="F2" s="187"/>
      <c r="G2" s="187"/>
      <c r="H2" s="187"/>
      <c r="I2" s="187"/>
      <c r="J2" s="187"/>
      <c r="K2" s="187"/>
      <c r="L2" s="187"/>
      <c r="M2" s="187"/>
      <c r="N2" s="187"/>
      <c r="O2" s="131"/>
      <c r="P2" s="241"/>
    </row>
    <row r="3" spans="2:19" ht="266.39999999999998" customHeight="1">
      <c r="B3" s="709"/>
      <c r="C3" s="709"/>
      <c r="D3" s="709"/>
      <c r="E3" s="709"/>
      <c r="F3" s="709"/>
      <c r="G3" s="709"/>
      <c r="H3" s="709"/>
      <c r="I3" s="709"/>
      <c r="J3" s="709"/>
      <c r="K3" s="709"/>
      <c r="L3" s="709"/>
      <c r="M3" s="709"/>
      <c r="N3" s="709"/>
      <c r="O3" s="131" t="s">
        <v>206</v>
      </c>
      <c r="P3" s="241"/>
    </row>
    <row r="4" spans="2:19" ht="29.25" customHeight="1">
      <c r="B4" s="208"/>
      <c r="C4" s="209" t="s">
        <v>300</v>
      </c>
      <c r="D4" s="210"/>
      <c r="E4" s="210"/>
      <c r="F4" s="210"/>
      <c r="G4" s="211"/>
      <c r="H4" s="210"/>
      <c r="I4" s="210"/>
      <c r="J4" s="212"/>
      <c r="K4" s="212"/>
      <c r="L4" s="212"/>
      <c r="M4" s="212"/>
      <c r="N4" s="213"/>
      <c r="O4" s="131"/>
      <c r="P4" s="232"/>
    </row>
    <row r="5" spans="2:19" ht="267" customHeight="1">
      <c r="B5" s="714" t="s">
        <v>301</v>
      </c>
      <c r="C5" s="715"/>
      <c r="D5" s="715"/>
      <c r="E5" s="715"/>
      <c r="F5" s="715"/>
      <c r="G5" s="715"/>
      <c r="H5" s="715"/>
      <c r="I5" s="715"/>
      <c r="J5" s="715"/>
      <c r="K5" s="715"/>
      <c r="L5" s="715"/>
      <c r="M5" s="715"/>
      <c r="N5" s="715"/>
      <c r="O5" s="131"/>
      <c r="P5" s="433" t="s">
        <v>206</v>
      </c>
    </row>
    <row r="6" spans="2:19" ht="32.4" customHeight="1">
      <c r="B6" s="718" t="s">
        <v>255</v>
      </c>
      <c r="C6" s="719"/>
      <c r="D6" s="719"/>
      <c r="E6" s="719"/>
      <c r="F6" s="719"/>
      <c r="G6" s="719"/>
      <c r="H6" s="719"/>
      <c r="I6" s="719"/>
      <c r="J6" s="719"/>
      <c r="K6" s="719"/>
      <c r="L6" s="719"/>
      <c r="M6" s="719"/>
      <c r="N6" s="719"/>
      <c r="O6" s="131"/>
      <c r="P6" s="229"/>
    </row>
    <row r="7" spans="2:19" ht="11.4" customHeight="1">
      <c r="B7" s="716"/>
      <c r="C7" s="717"/>
      <c r="D7" s="717"/>
      <c r="E7" s="717"/>
      <c r="F7" s="717"/>
      <c r="G7" s="717"/>
      <c r="H7" s="717"/>
      <c r="I7" s="717"/>
      <c r="J7" s="717"/>
      <c r="K7" s="717"/>
      <c r="L7" s="717"/>
      <c r="M7" s="717"/>
      <c r="N7" s="717"/>
      <c r="O7" s="131"/>
      <c r="P7" s="229"/>
      <c r="R7" t="s">
        <v>223</v>
      </c>
    </row>
    <row r="8" spans="2:19" ht="21.6" customHeight="1">
      <c r="B8" s="216"/>
      <c r="C8" s="710" t="s">
        <v>282</v>
      </c>
      <c r="D8" s="710"/>
      <c r="E8" s="710"/>
      <c r="F8" s="710"/>
      <c r="G8" s="710"/>
      <c r="H8" s="710"/>
      <c r="I8" s="710"/>
      <c r="J8" s="710"/>
      <c r="K8" s="710"/>
      <c r="L8" s="710"/>
      <c r="M8" s="138" t="s">
        <v>206</v>
      </c>
      <c r="N8" s="138"/>
      <c r="O8" s="131"/>
      <c r="P8" s="256"/>
      <c r="Q8" s="465" t="s">
        <v>206</v>
      </c>
    </row>
    <row r="9" spans="2:19" ht="21.6" customHeight="1">
      <c r="B9" s="216"/>
      <c r="C9" s="711" t="s">
        <v>176</v>
      </c>
      <c r="D9" s="711"/>
      <c r="E9" s="711"/>
      <c r="F9" s="711"/>
      <c r="G9" s="711"/>
      <c r="H9" s="711"/>
      <c r="I9" s="711"/>
      <c r="J9" s="711"/>
      <c r="K9" s="711"/>
      <c r="L9" s="711"/>
      <c r="M9" s="138"/>
      <c r="N9" s="163"/>
      <c r="O9" s="131"/>
      <c r="P9" s="257"/>
    </row>
    <row r="10" spans="2:19" ht="21.6" customHeight="1">
      <c r="B10" s="138"/>
      <c r="C10" s="138"/>
      <c r="D10" s="163"/>
      <c r="E10" s="163"/>
      <c r="F10" s="163"/>
      <c r="G10" s="179"/>
      <c r="H10" s="163"/>
      <c r="I10" s="163"/>
      <c r="J10" s="163"/>
      <c r="K10" s="163"/>
      <c r="L10" s="163"/>
      <c r="M10" s="163"/>
      <c r="N10" s="163"/>
      <c r="O10" s="131"/>
      <c r="P10" s="260"/>
    </row>
    <row r="11" spans="2:19" ht="15" customHeight="1">
      <c r="B11" s="131"/>
      <c r="C11" s="131"/>
      <c r="D11" s="180"/>
      <c r="E11" s="180"/>
      <c r="F11" s="180"/>
      <c r="G11" s="181"/>
      <c r="H11" s="180"/>
      <c r="I11" s="180"/>
      <c r="J11" s="180"/>
      <c r="K11" s="180"/>
      <c r="L11" s="180"/>
      <c r="M11" s="180"/>
      <c r="N11" s="180"/>
      <c r="O11" s="131"/>
      <c r="P11" s="456">
        <f>+H13-G13</f>
        <v>2345190</v>
      </c>
      <c r="Q11" s="441"/>
      <c r="R11" s="441"/>
      <c r="S11" s="441"/>
    </row>
    <row r="12" spans="2:19" ht="13.5" customHeight="1">
      <c r="B12" s="131"/>
      <c r="C12" s="131"/>
      <c r="D12" s="712" t="s">
        <v>177</v>
      </c>
      <c r="E12" s="712"/>
      <c r="F12" s="182"/>
      <c r="G12" s="183" t="s">
        <v>178</v>
      </c>
      <c r="H12" s="184" t="s">
        <v>179</v>
      </c>
      <c r="I12" s="185" t="s">
        <v>180</v>
      </c>
      <c r="J12" s="184" t="s">
        <v>181</v>
      </c>
      <c r="K12" s="184" t="s">
        <v>182</v>
      </c>
      <c r="L12" s="186" t="s">
        <v>195</v>
      </c>
      <c r="M12" s="180"/>
      <c r="N12" s="180"/>
      <c r="O12" s="131"/>
      <c r="P12" s="260"/>
      <c r="Q12" s="441"/>
      <c r="R12" s="441"/>
      <c r="S12" s="441"/>
    </row>
    <row r="13" spans="2:19" ht="18" customHeight="1">
      <c r="B13" s="131"/>
      <c r="C13" s="131"/>
      <c r="D13" s="712"/>
      <c r="E13" s="712"/>
      <c r="F13" s="218" t="s">
        <v>183</v>
      </c>
      <c r="G13" s="498">
        <v>630075542</v>
      </c>
      <c r="H13" s="498">
        <v>632420732</v>
      </c>
      <c r="I13" s="215">
        <f t="shared" ref="I13:I23" si="0">+H13/$H$13</f>
        <v>1</v>
      </c>
      <c r="J13" s="492">
        <v>6600081</v>
      </c>
      <c r="K13" s="372">
        <f>+J13/G13</f>
        <v>1.0475063004429396E-2</v>
      </c>
      <c r="L13" s="215">
        <f t="shared" ref="L13:L30" si="1">+H13/G13</f>
        <v>1.003722077502891</v>
      </c>
      <c r="M13" s="713" t="s">
        <v>184</v>
      </c>
      <c r="N13" s="713"/>
      <c r="O13" s="457"/>
      <c r="P13" s="555"/>
      <c r="Q13" s="441"/>
      <c r="R13" s="441"/>
      <c r="S13" s="441"/>
    </row>
    <row r="14" spans="2:19" ht="17.25" customHeight="1">
      <c r="B14" s="131"/>
      <c r="C14" s="131"/>
      <c r="D14" s="712"/>
      <c r="E14" s="712"/>
      <c r="F14" s="448" t="s">
        <v>241</v>
      </c>
      <c r="G14" s="262">
        <v>97447532</v>
      </c>
      <c r="H14" s="262">
        <v>97734261</v>
      </c>
      <c r="I14" s="215">
        <f>+H14/$H$13</f>
        <v>0.15453993845350408</v>
      </c>
      <c r="J14" s="387">
        <v>1072582</v>
      </c>
      <c r="K14" s="243">
        <f>+J14/H14</f>
        <v>1.0974472912830435E-2</v>
      </c>
      <c r="L14" s="244">
        <f t="shared" si="1"/>
        <v>1.0029423936565167</v>
      </c>
      <c r="M14" s="708" t="s">
        <v>215</v>
      </c>
      <c r="N14" s="458">
        <f>+H13-G13</f>
        <v>2345190</v>
      </c>
      <c r="O14" s="457"/>
      <c r="P14" s="555"/>
      <c r="Q14" s="441"/>
      <c r="R14" s="441"/>
      <c r="S14" s="441"/>
    </row>
    <row r="15" spans="2:19" ht="17.25" customHeight="1">
      <c r="B15" s="131"/>
      <c r="C15" s="131"/>
      <c r="D15" s="712"/>
      <c r="E15" s="712"/>
      <c r="F15" s="449" t="s">
        <v>239</v>
      </c>
      <c r="G15" s="262">
        <v>4367727</v>
      </c>
      <c r="H15" s="262">
        <v>4384773</v>
      </c>
      <c r="I15" s="215">
        <f t="shared" si="0"/>
        <v>6.9333163480162444E-3</v>
      </c>
      <c r="J15" s="261">
        <v>46931</v>
      </c>
      <c r="K15" s="243">
        <f>+J15/G15</f>
        <v>1.0744948116033808E-2</v>
      </c>
      <c r="L15" s="244">
        <f t="shared" si="1"/>
        <v>1.0039027164472505</v>
      </c>
      <c r="M15" s="708"/>
      <c r="N15" s="468" t="s">
        <v>206</v>
      </c>
      <c r="O15" s="457"/>
      <c r="P15" s="556"/>
      <c r="Q15" s="259"/>
      <c r="R15" s="441"/>
      <c r="S15" s="441"/>
    </row>
    <row r="16" spans="2:19" ht="17.25" customHeight="1">
      <c r="B16" s="131"/>
      <c r="C16" s="131"/>
      <c r="D16" s="712"/>
      <c r="E16" s="712"/>
      <c r="F16" s="450" t="s">
        <v>242</v>
      </c>
      <c r="G16" s="261">
        <v>7108686</v>
      </c>
      <c r="H16" s="261">
        <v>7113658</v>
      </c>
      <c r="I16" s="215">
        <f t="shared" si="0"/>
        <v>1.1248299810639351E-2</v>
      </c>
      <c r="J16" s="217">
        <v>330424</v>
      </c>
      <c r="K16" s="463">
        <f t="shared" ref="K16:K23" si="2">+J16/H16</f>
        <v>4.6449238914774933E-2</v>
      </c>
      <c r="L16" s="244">
        <f t="shared" si="1"/>
        <v>1.0006994260261319</v>
      </c>
      <c r="M16" s="459"/>
      <c r="N16" s="459"/>
      <c r="O16" s="457"/>
      <c r="P16" s="554"/>
      <c r="Q16" s="260"/>
      <c r="R16" s="441"/>
      <c r="S16" s="441"/>
    </row>
    <row r="17" spans="2:19" ht="17.25" customHeight="1">
      <c r="B17" s="131"/>
      <c r="C17" s="131"/>
      <c r="D17" s="712"/>
      <c r="E17" s="712"/>
      <c r="F17" s="450" t="s">
        <v>243</v>
      </c>
      <c r="G17" s="261">
        <v>34815258</v>
      </c>
      <c r="H17" s="261">
        <v>34849063</v>
      </c>
      <c r="I17" s="215">
        <f t="shared" si="0"/>
        <v>5.5104238739599069E-2</v>
      </c>
      <c r="J17" s="217">
        <v>688332</v>
      </c>
      <c r="K17" s="414">
        <f t="shared" si="2"/>
        <v>1.9751807961092094E-2</v>
      </c>
      <c r="L17" s="244">
        <f t="shared" si="1"/>
        <v>1.0009709823204527</v>
      </c>
      <c r="M17" s="459"/>
      <c r="N17" s="459"/>
      <c r="O17" s="457"/>
      <c r="P17" s="260"/>
      <c r="Q17" s="442"/>
      <c r="R17" s="441"/>
      <c r="S17" s="441"/>
    </row>
    <row r="18" spans="2:19" ht="17.25" customHeight="1">
      <c r="B18" s="131"/>
      <c r="C18" s="131"/>
      <c r="D18" s="712"/>
      <c r="E18" s="712"/>
      <c r="F18" s="449" t="s">
        <v>185</v>
      </c>
      <c r="G18" s="519">
        <v>9717546</v>
      </c>
      <c r="H18" s="519">
        <v>9718875</v>
      </c>
      <c r="I18" s="215">
        <f>+H18/H13</f>
        <v>1.5367736236705155E-2</v>
      </c>
      <c r="J18" s="217">
        <v>129991</v>
      </c>
      <c r="K18" s="243">
        <f t="shared" si="2"/>
        <v>1.3375107715656391E-2</v>
      </c>
      <c r="L18" s="244">
        <f t="shared" si="1"/>
        <v>1.0001367629234788</v>
      </c>
      <c r="M18" s="459"/>
      <c r="N18" s="496"/>
      <c r="O18" s="457"/>
      <c r="P18" s="260"/>
      <c r="Q18" s="259"/>
      <c r="R18" s="441"/>
      <c r="S18" s="441"/>
    </row>
    <row r="19" spans="2:19" ht="17.25" customHeight="1">
      <c r="B19" s="131"/>
      <c r="C19" s="131"/>
      <c r="D19" s="712"/>
      <c r="E19" s="712"/>
      <c r="F19" s="476" t="s">
        <v>253</v>
      </c>
      <c r="G19" s="261">
        <v>4750775</v>
      </c>
      <c r="H19" s="261">
        <v>4786198</v>
      </c>
      <c r="I19" s="215">
        <f t="shared" si="0"/>
        <v>7.568059928813339E-3</v>
      </c>
      <c r="J19" s="217">
        <v>61789</v>
      </c>
      <c r="K19" s="243">
        <f t="shared" si="2"/>
        <v>1.290982947216141E-2</v>
      </c>
      <c r="L19" s="244">
        <f t="shared" si="1"/>
        <v>1.0074562571369934</v>
      </c>
      <c r="M19" s="459"/>
      <c r="N19" s="459"/>
      <c r="O19" s="457"/>
      <c r="P19" s="259"/>
      <c r="Q19" s="260"/>
      <c r="R19" s="441"/>
      <c r="S19" s="441"/>
    </row>
    <row r="20" spans="2:19" ht="17.25" customHeight="1">
      <c r="B20" s="131"/>
      <c r="C20" s="131"/>
      <c r="D20" s="712"/>
      <c r="E20" s="712"/>
      <c r="F20" s="464" t="s">
        <v>244</v>
      </c>
      <c r="G20" s="261">
        <v>4027744</v>
      </c>
      <c r="H20" s="261">
        <v>4029737</v>
      </c>
      <c r="I20" s="215">
        <f t="shared" si="0"/>
        <v>6.3719242524769093E-3</v>
      </c>
      <c r="J20" s="217">
        <v>102363</v>
      </c>
      <c r="K20" s="463">
        <f t="shared" si="2"/>
        <v>2.5401905881202669E-2</v>
      </c>
      <c r="L20" s="244">
        <f t="shared" si="1"/>
        <v>1.0004948179427491</v>
      </c>
      <c r="M20" s="459"/>
      <c r="N20" s="459"/>
      <c r="O20" s="457"/>
      <c r="P20" s="260"/>
      <c r="Q20" s="442"/>
      <c r="R20" s="441"/>
      <c r="S20" s="441"/>
    </row>
    <row r="21" spans="2:19" ht="17.25" customHeight="1">
      <c r="B21" s="131"/>
      <c r="C21" s="131"/>
      <c r="D21" s="712"/>
      <c r="E21" s="712"/>
      <c r="F21" s="448" t="s">
        <v>245</v>
      </c>
      <c r="G21" s="262">
        <v>16919638</v>
      </c>
      <c r="H21" s="262">
        <v>16919638</v>
      </c>
      <c r="I21" s="215">
        <f t="shared" si="0"/>
        <v>2.6753768723698324E-2</v>
      </c>
      <c r="J21" s="490">
        <v>101203</v>
      </c>
      <c r="K21" s="243">
        <f t="shared" si="2"/>
        <v>5.9813927461095798E-3</v>
      </c>
      <c r="L21" s="244">
        <f t="shared" si="1"/>
        <v>1</v>
      </c>
      <c r="M21" s="459"/>
      <c r="N21" s="459"/>
      <c r="O21" s="457"/>
      <c r="P21" s="260"/>
      <c r="Q21" s="259"/>
      <c r="R21" s="441"/>
      <c r="S21" s="441"/>
    </row>
    <row r="22" spans="2:19" ht="17.25" customHeight="1">
      <c r="B22" s="131"/>
      <c r="C22" s="131"/>
      <c r="D22" s="712"/>
      <c r="E22" s="712"/>
      <c r="F22" s="485" t="s">
        <v>246</v>
      </c>
      <c r="G22" s="271">
        <v>7557364</v>
      </c>
      <c r="H22" s="271">
        <v>7558002</v>
      </c>
      <c r="I22" s="215">
        <f t="shared" si="0"/>
        <v>1.1950908023046911E-2</v>
      </c>
      <c r="J22" s="217">
        <v>144587</v>
      </c>
      <c r="K22" s="414">
        <f t="shared" si="2"/>
        <v>1.9130320420661439E-2</v>
      </c>
      <c r="L22" s="244">
        <f t="shared" si="1"/>
        <v>1.000084420970063</v>
      </c>
      <c r="M22" s="459"/>
      <c r="N22" s="459"/>
      <c r="O22" s="457"/>
      <c r="P22" s="517"/>
      <c r="Q22" s="260"/>
      <c r="R22" s="441"/>
      <c r="S22" s="441"/>
    </row>
    <row r="23" spans="2:19" ht="17.25" customHeight="1">
      <c r="B23" s="131"/>
      <c r="C23" s="131"/>
      <c r="D23" s="712"/>
      <c r="E23" s="712"/>
      <c r="F23" s="448" t="s">
        <v>247</v>
      </c>
      <c r="G23" s="262">
        <v>44650662</v>
      </c>
      <c r="H23" s="262">
        <v>44659447</v>
      </c>
      <c r="I23" s="215">
        <f t="shared" si="0"/>
        <v>7.0616671371235187E-2</v>
      </c>
      <c r="J23" s="263">
        <v>530486</v>
      </c>
      <c r="K23" s="243">
        <f t="shared" si="2"/>
        <v>1.1878472207683181E-2</v>
      </c>
      <c r="L23" s="244">
        <f t="shared" si="1"/>
        <v>1.000196749602503</v>
      </c>
      <c r="M23" s="459"/>
      <c r="N23" s="459"/>
      <c r="O23" s="457"/>
      <c r="P23" s="499"/>
      <c r="Q23" s="442"/>
      <c r="R23" s="441"/>
      <c r="S23" s="441"/>
    </row>
    <row r="24" spans="2:19" ht="17.25" customHeight="1">
      <c r="B24" s="131"/>
      <c r="C24" s="131"/>
      <c r="D24" s="712"/>
      <c r="E24" s="712"/>
      <c r="F24" s="451" t="s">
        <v>248</v>
      </c>
      <c r="G24" s="497">
        <v>1573922</v>
      </c>
      <c r="H24" s="497">
        <v>1574321</v>
      </c>
      <c r="I24" s="215">
        <f>+G24/$H$13</f>
        <v>2.4887261286051579E-3</v>
      </c>
      <c r="J24" s="455">
        <v>30627</v>
      </c>
      <c r="K24" s="414">
        <f>+J24/G24</f>
        <v>1.9459032912685637E-2</v>
      </c>
      <c r="L24" s="244">
        <f t="shared" si="1"/>
        <v>1.0002535068446847</v>
      </c>
      <c r="M24" s="459"/>
      <c r="N24" s="459"/>
      <c r="O24" s="457"/>
      <c r="P24" s="499"/>
      <c r="Q24" s="259"/>
      <c r="R24" s="441"/>
      <c r="S24" s="441"/>
    </row>
    <row r="25" spans="2:19" ht="17.25" customHeight="1">
      <c r="B25" s="131"/>
      <c r="C25" s="131"/>
      <c r="D25" s="712"/>
      <c r="E25" s="712"/>
      <c r="F25" s="544" t="s">
        <v>249</v>
      </c>
      <c r="G25" s="373">
        <v>21112216</v>
      </c>
      <c r="H25" s="373">
        <v>21154149</v>
      </c>
      <c r="I25" s="215">
        <f t="shared" ref="I25:I30" si="3">+H25/$H$13</f>
        <v>3.3449486915302452E-2</v>
      </c>
      <c r="J25" s="217">
        <v>382644</v>
      </c>
      <c r="K25" s="545">
        <f t="shared" ref="K25:K30" si="4">+J25/H25</f>
        <v>1.8088366494913126E-2</v>
      </c>
      <c r="L25" s="244">
        <f t="shared" si="1"/>
        <v>1.001986196048771</v>
      </c>
      <c r="M25" s="721" t="s">
        <v>267</v>
      </c>
      <c r="N25" s="721"/>
      <c r="O25" s="457"/>
      <c r="P25" s="499"/>
      <c r="Q25" s="260"/>
      <c r="R25" s="441"/>
      <c r="S25" s="441"/>
    </row>
    <row r="26" spans="2:19" ht="17.25" customHeight="1">
      <c r="B26" s="131"/>
      <c r="C26" s="131"/>
      <c r="D26" s="712"/>
      <c r="E26" s="712"/>
      <c r="F26" s="461" t="s">
        <v>250</v>
      </c>
      <c r="G26" s="373">
        <v>13511768</v>
      </c>
      <c r="H26" s="373">
        <v>13529643</v>
      </c>
      <c r="I26" s="215">
        <f t="shared" si="3"/>
        <v>2.1393421049327649E-2</v>
      </c>
      <c r="J26" s="217">
        <v>115239</v>
      </c>
      <c r="K26" s="462">
        <f t="shared" si="4"/>
        <v>8.5175196418708164E-3</v>
      </c>
      <c r="L26" s="244">
        <f t="shared" si="1"/>
        <v>1.0013229208790442</v>
      </c>
      <c r="M26" s="459"/>
      <c r="N26" s="459"/>
      <c r="O26" s="457"/>
      <c r="P26" s="499"/>
      <c r="Q26" s="442"/>
      <c r="R26" s="441"/>
      <c r="S26" s="441"/>
    </row>
    <row r="27" spans="2:19" ht="17.25" customHeight="1">
      <c r="B27" s="131"/>
      <c r="C27" s="131"/>
      <c r="D27" s="712"/>
      <c r="E27" s="712"/>
      <c r="F27" s="538" t="s">
        <v>240</v>
      </c>
      <c r="G27" s="528">
        <v>36987918</v>
      </c>
      <c r="H27" s="528">
        <v>37140238</v>
      </c>
      <c r="I27" s="527">
        <f t="shared" si="3"/>
        <v>5.8727103842003713E-2</v>
      </c>
      <c r="J27" s="539">
        <v>158317</v>
      </c>
      <c r="K27" s="540">
        <f t="shared" si="4"/>
        <v>4.2626813538459282E-3</v>
      </c>
      <c r="L27" s="486">
        <f t="shared" si="1"/>
        <v>1.0041181014838414</v>
      </c>
      <c r="M27" s="459"/>
      <c r="N27" s="459"/>
      <c r="O27" s="457"/>
      <c r="P27" s="499"/>
      <c r="Q27" s="259"/>
      <c r="R27" s="441"/>
      <c r="S27" s="441"/>
    </row>
    <row r="28" spans="2:19" ht="22.2" customHeight="1">
      <c r="B28" s="131"/>
      <c r="C28" s="131"/>
      <c r="D28" s="712"/>
      <c r="E28" s="712"/>
      <c r="F28" s="541" t="s">
        <v>194</v>
      </c>
      <c r="G28" s="542">
        <v>35571130</v>
      </c>
      <c r="H28" s="542">
        <v>35823771</v>
      </c>
      <c r="I28" s="527">
        <f t="shared" si="3"/>
        <v>5.6645472210737076E-2</v>
      </c>
      <c r="J28" s="543">
        <v>154535</v>
      </c>
      <c r="K28" s="540">
        <f t="shared" si="4"/>
        <v>4.3137558019785242E-3</v>
      </c>
      <c r="L28" s="486">
        <f t="shared" si="1"/>
        <v>1.0071024170443841</v>
      </c>
      <c r="M28" s="520"/>
      <c r="N28" s="459"/>
      <c r="O28" s="457"/>
      <c r="P28" s="499"/>
      <c r="Q28" s="260"/>
      <c r="R28" s="441"/>
      <c r="S28" s="441"/>
    </row>
    <row r="29" spans="2:19" ht="22.2" customHeight="1">
      <c r="B29" s="131"/>
      <c r="C29" s="131"/>
      <c r="D29" s="707"/>
      <c r="E29" s="707"/>
      <c r="F29" s="541" t="s">
        <v>204</v>
      </c>
      <c r="G29" s="557">
        <v>22261640</v>
      </c>
      <c r="H29" s="557">
        <v>22635975</v>
      </c>
      <c r="I29" s="527">
        <f t="shared" si="3"/>
        <v>3.5792588469411531E-2</v>
      </c>
      <c r="J29" s="543">
        <v>47087</v>
      </c>
      <c r="K29" s="540">
        <f t="shared" si="4"/>
        <v>2.0801843083852142E-3</v>
      </c>
      <c r="L29" s="486">
        <f t="shared" si="1"/>
        <v>1.0168152481128974</v>
      </c>
      <c r="M29" s="720" t="s">
        <v>269</v>
      </c>
      <c r="N29" s="720"/>
      <c r="O29" s="457"/>
      <c r="P29" s="499"/>
      <c r="Q29" s="442"/>
      <c r="R29" s="441"/>
      <c r="S29" s="441"/>
    </row>
    <row r="30" spans="2:19" ht="23.4" customHeight="1">
      <c r="B30" s="136"/>
      <c r="C30" s="131"/>
      <c r="D30" s="240"/>
      <c r="E30" s="240"/>
      <c r="F30" s="521" t="s">
        <v>254</v>
      </c>
      <c r="G30" s="526">
        <v>2937389</v>
      </c>
      <c r="H30" s="526">
        <v>2992855</v>
      </c>
      <c r="I30" s="527">
        <f t="shared" si="3"/>
        <v>4.732379646276365E-3</v>
      </c>
      <c r="J30" s="528">
        <v>15689</v>
      </c>
      <c r="K30" s="529">
        <f t="shared" si="4"/>
        <v>5.2421517246909726E-3</v>
      </c>
      <c r="L30" s="486">
        <f t="shared" si="1"/>
        <v>1.0188827560803149</v>
      </c>
      <c r="M30" s="720"/>
      <c r="N30" s="720"/>
      <c r="O30" s="457"/>
      <c r="P30" s="499"/>
      <c r="Q30" s="259"/>
      <c r="R30" s="441"/>
      <c r="S30" s="441"/>
    </row>
    <row r="31" spans="2:19" ht="17.399999999999999" customHeight="1">
      <c r="B31" s="131"/>
      <c r="C31" s="131"/>
      <c r="D31" s="131"/>
      <c r="E31" s="131"/>
      <c r="F31" s="131"/>
      <c r="G31" s="131"/>
      <c r="H31" s="131"/>
      <c r="I31" s="131"/>
      <c r="J31" s="131"/>
      <c r="K31" s="131"/>
      <c r="L31" s="131"/>
      <c r="M31" s="457"/>
      <c r="N31" s="457"/>
      <c r="O31" s="457"/>
      <c r="P31" s="499"/>
      <c r="Q31" s="260"/>
      <c r="R31" s="441"/>
      <c r="S31" s="441"/>
    </row>
    <row r="32" spans="2:19" ht="21.6" customHeight="1">
      <c r="B32" s="171"/>
      <c r="C32" s="171"/>
      <c r="D32" s="171"/>
      <c r="E32" s="171"/>
      <c r="F32" s="171"/>
      <c r="G32" s="171"/>
      <c r="H32" s="171"/>
      <c r="I32" s="171"/>
      <c r="J32" s="171"/>
      <c r="K32" s="171"/>
      <c r="L32" s="742" t="s">
        <v>274</v>
      </c>
      <c r="M32" s="742"/>
      <c r="N32" s="742"/>
      <c r="O32" s="457"/>
      <c r="P32" s="499"/>
      <c r="Q32" s="442"/>
      <c r="R32" s="441"/>
      <c r="S32" s="441"/>
    </row>
    <row r="33" spans="2:19" ht="21.6" customHeight="1">
      <c r="B33" s="171"/>
      <c r="C33" s="171"/>
      <c r="D33" s="171"/>
      <c r="E33" s="171"/>
      <c r="F33" s="171"/>
      <c r="G33" s="171"/>
      <c r="H33" s="171"/>
      <c r="I33" s="171"/>
      <c r="J33" s="171"/>
      <c r="K33" s="171"/>
      <c r="L33" s="742"/>
      <c r="M33" s="742"/>
      <c r="N33" s="742"/>
      <c r="O33" s="457" t="s">
        <v>206</v>
      </c>
      <c r="P33" s="499"/>
      <c r="Q33" s="259"/>
      <c r="R33" s="441"/>
      <c r="S33" s="441"/>
    </row>
    <row r="34" spans="2:19" ht="21.6" customHeight="1">
      <c r="B34" s="171"/>
      <c r="C34" s="171"/>
      <c r="D34" s="171"/>
      <c r="E34" s="171"/>
      <c r="F34" s="171"/>
      <c r="G34" s="171"/>
      <c r="H34" s="171"/>
      <c r="I34" s="171"/>
      <c r="J34" s="171"/>
      <c r="K34" s="171"/>
      <c r="L34" s="742"/>
      <c r="M34" s="742"/>
      <c r="N34" s="742"/>
      <c r="O34" s="460"/>
      <c r="P34" s="499"/>
      <c r="Q34" s="260"/>
      <c r="R34" s="441"/>
      <c r="S34" s="441"/>
    </row>
    <row r="35" spans="2:19" ht="21.6" customHeight="1">
      <c r="B35" s="171"/>
      <c r="C35" s="171"/>
      <c r="D35" s="171"/>
      <c r="E35" s="171"/>
      <c r="F35" s="171"/>
      <c r="G35" s="171"/>
      <c r="H35" s="171"/>
      <c r="I35" s="171"/>
      <c r="J35" s="171"/>
      <c r="K35" s="171"/>
      <c r="L35" s="742"/>
      <c r="M35" s="742"/>
      <c r="N35" s="742"/>
      <c r="O35" s="460"/>
      <c r="P35" s="499"/>
      <c r="Q35" s="442"/>
      <c r="R35" s="441"/>
      <c r="S35" s="441"/>
    </row>
    <row r="36" spans="2:19" ht="21.6" customHeight="1">
      <c r="B36" s="171"/>
      <c r="C36" s="171"/>
      <c r="D36" s="171"/>
      <c r="E36" s="171"/>
      <c r="F36" s="171"/>
      <c r="G36" s="171"/>
      <c r="H36" s="171"/>
      <c r="I36" s="171"/>
      <c r="J36" s="171"/>
      <c r="K36" s="171"/>
      <c r="L36" s="742"/>
      <c r="M36" s="742"/>
      <c r="N36" s="742"/>
      <c r="O36" s="460"/>
      <c r="P36" s="499"/>
      <c r="Q36" s="259"/>
      <c r="R36" s="441"/>
      <c r="S36" s="441"/>
    </row>
    <row r="37" spans="2:19" ht="21.6" customHeight="1">
      <c r="B37" s="424"/>
      <c r="C37" s="171"/>
      <c r="D37" s="171"/>
      <c r="E37" s="171"/>
      <c r="F37" s="171"/>
      <c r="G37" s="171"/>
      <c r="H37" s="171"/>
      <c r="I37" s="171"/>
      <c r="J37" s="171"/>
      <c r="K37" s="171"/>
      <c r="L37" s="742"/>
      <c r="M37" s="742"/>
      <c r="N37" s="742"/>
      <c r="O37" s="460"/>
      <c r="P37" s="499"/>
      <c r="Q37" s="260"/>
      <c r="R37" s="441"/>
      <c r="S37" s="441"/>
    </row>
    <row r="38" spans="2:19" ht="21.6" customHeight="1">
      <c r="B38" s="171"/>
      <c r="C38" s="171"/>
      <c r="D38" s="171"/>
      <c r="E38" s="171"/>
      <c r="F38" s="171"/>
      <c r="G38" s="171"/>
      <c r="H38" s="171"/>
      <c r="I38" s="171"/>
      <c r="J38" s="171"/>
      <c r="K38" s="171"/>
      <c r="L38" s="742"/>
      <c r="M38" s="742"/>
      <c r="N38" s="742"/>
      <c r="O38" s="460"/>
      <c r="P38" s="499"/>
      <c r="Q38" s="442"/>
      <c r="R38" s="441"/>
      <c r="S38" s="441"/>
    </row>
    <row r="39" spans="2:19" ht="21.6" customHeight="1">
      <c r="B39" s="171"/>
      <c r="C39" s="171"/>
      <c r="D39" s="171"/>
      <c r="E39" s="171"/>
      <c r="F39" s="171"/>
      <c r="G39" s="171"/>
      <c r="H39" s="171"/>
      <c r="I39" s="171"/>
      <c r="J39" s="171"/>
      <c r="K39" s="171"/>
      <c r="L39" s="742"/>
      <c r="M39" s="742"/>
      <c r="N39" s="742"/>
      <c r="O39" s="460"/>
      <c r="P39" s="499"/>
      <c r="Q39" s="259"/>
      <c r="R39" s="441"/>
      <c r="S39" s="441"/>
    </row>
    <row r="40" spans="2:19" ht="21.6" customHeight="1">
      <c r="B40" s="171"/>
      <c r="C40" s="171"/>
      <c r="D40" s="171"/>
      <c r="E40" s="171"/>
      <c r="F40" s="171"/>
      <c r="G40" s="171"/>
      <c r="H40" s="171"/>
      <c r="I40" s="171"/>
      <c r="J40" s="171"/>
      <c r="K40" s="171"/>
      <c r="L40" s="742"/>
      <c r="M40" s="742"/>
      <c r="N40" s="742"/>
      <c r="O40" s="460"/>
      <c r="P40" s="499"/>
      <c r="Q40" s="260"/>
      <c r="R40" s="441"/>
      <c r="S40" s="441"/>
    </row>
    <row r="41" spans="2:19" ht="21.6" customHeight="1">
      <c r="B41" s="171"/>
      <c r="C41" s="171"/>
      <c r="D41" s="171"/>
      <c r="E41" s="171"/>
      <c r="F41" s="171"/>
      <c r="G41" s="171"/>
      <c r="H41" s="171"/>
      <c r="I41" s="171"/>
      <c r="J41" s="171"/>
      <c r="K41" s="171"/>
      <c r="L41" s="742"/>
      <c r="M41" s="742"/>
      <c r="N41" s="742"/>
      <c r="O41" s="460"/>
      <c r="P41" s="499"/>
      <c r="Q41" s="442"/>
      <c r="R41" s="441"/>
      <c r="S41" s="441"/>
    </row>
    <row r="42" spans="2:19" ht="21.6" customHeight="1">
      <c r="B42" s="171"/>
      <c r="C42" s="171"/>
      <c r="D42" s="171"/>
      <c r="E42" s="171"/>
      <c r="F42" s="171"/>
      <c r="G42" s="171"/>
      <c r="H42" s="171"/>
      <c r="I42" s="171"/>
      <c r="J42" s="171"/>
      <c r="K42" s="171"/>
      <c r="L42" s="742"/>
      <c r="M42" s="742"/>
      <c r="N42" s="742"/>
      <c r="O42" s="460"/>
      <c r="P42" s="499"/>
      <c r="Q42" s="259"/>
      <c r="R42" s="441"/>
      <c r="S42" s="441"/>
    </row>
    <row r="43" spans="2:19" ht="21.6" customHeight="1">
      <c r="B43" s="131"/>
      <c r="C43" s="131"/>
      <c r="D43" s="131"/>
      <c r="E43" s="131"/>
      <c r="F43" s="131"/>
      <c r="G43" s="131"/>
      <c r="H43" s="131"/>
      <c r="I43" s="131"/>
      <c r="J43" s="131" t="s">
        <v>275</v>
      </c>
      <c r="K43" s="131"/>
      <c r="L43" s="742"/>
      <c r="M43" s="742"/>
      <c r="N43" s="742"/>
      <c r="O43" s="460"/>
      <c r="P43" s="517"/>
      <c r="Q43" s="260"/>
      <c r="R43" s="441"/>
      <c r="S43" s="441"/>
    </row>
    <row r="44" spans="2:19" ht="21.6" customHeight="1">
      <c r="B44" s="131"/>
      <c r="C44" s="131"/>
      <c r="D44" s="131"/>
      <c r="E44" s="131"/>
      <c r="F44" s="131"/>
      <c r="G44" s="131"/>
      <c r="H44" s="131"/>
      <c r="I44" s="131"/>
      <c r="J44" s="131"/>
      <c r="K44" s="131"/>
      <c r="L44" s="742"/>
      <c r="M44" s="742"/>
      <c r="N44" s="742"/>
      <c r="O44" s="460"/>
      <c r="P44" s="499"/>
      <c r="Q44" s="442"/>
      <c r="R44" s="441"/>
      <c r="S44" s="441"/>
    </row>
    <row r="45" spans="2:19" ht="32.4">
      <c r="B45" s="740" t="s">
        <v>186</v>
      </c>
      <c r="C45" s="740"/>
      <c r="D45" s="740"/>
      <c r="E45" s="740"/>
      <c r="F45" s="740"/>
      <c r="G45" s="740"/>
      <c r="H45" s="740"/>
      <c r="I45" s="142"/>
      <c r="J45" s="141"/>
      <c r="K45" s="131"/>
      <c r="L45" s="131"/>
      <c r="M45" s="131"/>
      <c r="N45" s="131"/>
      <c r="O45" s="131"/>
      <c r="P45" s="500"/>
      <c r="Q45" s="260"/>
    </row>
    <row r="46" spans="2:19" ht="18">
      <c r="B46" s="172" t="s">
        <v>138</v>
      </c>
      <c r="C46" s="131"/>
      <c r="D46" s="131"/>
      <c r="E46" s="131"/>
      <c r="F46" s="131"/>
      <c r="G46" s="131"/>
      <c r="H46" s="131"/>
      <c r="I46" s="131"/>
      <c r="J46" s="131"/>
      <c r="K46" s="131"/>
      <c r="L46" s="131"/>
      <c r="M46" s="131"/>
      <c r="N46" s="131"/>
      <c r="O46" s="131"/>
      <c r="P46" s="499"/>
      <c r="Q46" s="442"/>
    </row>
    <row r="47" spans="2:19" ht="18">
      <c r="B47" s="735" t="s">
        <v>139</v>
      </c>
      <c r="C47" s="735"/>
      <c r="D47" s="735"/>
      <c r="E47" s="735"/>
      <c r="F47" s="735"/>
      <c r="G47" s="735"/>
      <c r="H47" s="735"/>
      <c r="I47" s="735"/>
      <c r="J47" s="735"/>
      <c r="K47" s="735"/>
      <c r="L47" s="735"/>
      <c r="M47" s="735"/>
      <c r="N47" s="131"/>
      <c r="O47" s="131"/>
      <c r="P47" s="499"/>
    </row>
    <row r="48" spans="2:19" ht="18">
      <c r="B48" s="741" t="s">
        <v>140</v>
      </c>
      <c r="C48" s="741"/>
      <c r="D48" s="741"/>
      <c r="E48" s="741"/>
      <c r="F48" s="741"/>
      <c r="G48" s="741"/>
      <c r="H48" s="741"/>
      <c r="I48" s="741"/>
      <c r="J48" s="741"/>
      <c r="K48" s="741"/>
      <c r="L48" s="741"/>
      <c r="M48" s="741"/>
      <c r="N48" s="131"/>
      <c r="O48" s="131"/>
      <c r="P48" s="499"/>
    </row>
    <row r="49" spans="2:16" ht="22.5" customHeight="1">
      <c r="B49" s="737" t="s">
        <v>201</v>
      </c>
      <c r="C49" s="738"/>
      <c r="D49" s="738"/>
      <c r="E49" s="738"/>
      <c r="F49" s="738"/>
      <c r="G49" s="738"/>
      <c r="H49" s="738"/>
      <c r="I49" s="738"/>
      <c r="J49" s="738"/>
      <c r="K49" s="738"/>
      <c r="L49" s="738"/>
      <c r="M49" s="739"/>
      <c r="N49" s="736" t="s">
        <v>187</v>
      </c>
      <c r="O49" s="131"/>
      <c r="P49" s="499"/>
    </row>
    <row r="50" spans="2:16" ht="22.5" customHeight="1">
      <c r="B50" s="201" t="s">
        <v>207</v>
      </c>
      <c r="C50" s="199"/>
      <c r="D50" s="199"/>
      <c r="E50" s="199"/>
      <c r="F50" s="199"/>
      <c r="G50" s="199"/>
      <c r="H50" s="199"/>
      <c r="I50" s="199"/>
      <c r="J50" s="199"/>
      <c r="K50" s="199"/>
      <c r="L50" s="199"/>
      <c r="M50" s="200"/>
      <c r="N50" s="736"/>
      <c r="O50" s="131"/>
      <c r="P50" s="499"/>
    </row>
    <row r="51" spans="2:16" ht="18">
      <c r="B51" s="735" t="s">
        <v>197</v>
      </c>
      <c r="C51" s="735"/>
      <c r="D51" s="735"/>
      <c r="E51" s="735"/>
      <c r="F51" s="735"/>
      <c r="G51" s="735"/>
      <c r="H51" s="735"/>
      <c r="I51" s="735"/>
      <c r="J51" s="735"/>
      <c r="K51" s="735"/>
      <c r="L51" s="735"/>
      <c r="M51" s="735"/>
      <c r="N51" s="736"/>
      <c r="O51" s="131"/>
      <c r="P51" s="499"/>
    </row>
    <row r="52" spans="2:16" ht="18">
      <c r="B52" s="741" t="s">
        <v>198</v>
      </c>
      <c r="C52" s="741"/>
      <c r="D52" s="741"/>
      <c r="E52" s="741"/>
      <c r="F52" s="741"/>
      <c r="G52" s="741"/>
      <c r="H52" s="741"/>
      <c r="I52" s="741"/>
      <c r="J52" s="741"/>
      <c r="K52" s="741"/>
      <c r="L52" s="741"/>
      <c r="M52" s="741"/>
      <c r="N52" s="736"/>
      <c r="O52" s="131"/>
      <c r="P52" s="499"/>
    </row>
    <row r="53" spans="2:16" ht="18">
      <c r="B53" s="735" t="s">
        <v>199</v>
      </c>
      <c r="C53" s="735"/>
      <c r="D53" s="735"/>
      <c r="E53" s="735"/>
      <c r="F53" s="735"/>
      <c r="G53" s="735"/>
      <c r="H53" s="735"/>
      <c r="I53" s="735"/>
      <c r="J53" s="735"/>
      <c r="K53" s="735"/>
      <c r="L53" s="735"/>
      <c r="M53" s="735"/>
      <c r="N53" s="736"/>
      <c r="O53" s="131"/>
      <c r="P53" s="499"/>
    </row>
    <row r="54" spans="2:16" ht="18">
      <c r="B54" s="735" t="s">
        <v>200</v>
      </c>
      <c r="C54" s="735"/>
      <c r="D54" s="735"/>
      <c r="E54" s="735"/>
      <c r="F54" s="735"/>
      <c r="G54" s="735"/>
      <c r="H54" s="735"/>
      <c r="I54" s="735"/>
      <c r="J54" s="735"/>
      <c r="K54" s="735"/>
      <c r="L54" s="735"/>
      <c r="M54" s="735"/>
      <c r="N54" s="736"/>
      <c r="O54" s="131"/>
      <c r="P54" s="499"/>
    </row>
    <row r="55" spans="2:16" ht="18">
      <c r="B55" s="144"/>
      <c r="M55" s="131"/>
      <c r="N55" s="736"/>
      <c r="O55" s="131"/>
      <c r="P55" s="499"/>
    </row>
    <row r="56" spans="2:16" ht="17.25" customHeight="1">
      <c r="B56" s="728" t="s">
        <v>141</v>
      </c>
      <c r="C56" s="729"/>
      <c r="D56" s="729"/>
      <c r="E56" s="729"/>
      <c r="F56" s="729"/>
      <c r="G56" s="729"/>
      <c r="H56" s="729"/>
      <c r="I56" s="729"/>
      <c r="J56" s="729"/>
      <c r="K56" s="729"/>
      <c r="L56" s="729"/>
      <c r="M56" s="730"/>
      <c r="N56" s="736"/>
      <c r="O56" s="131"/>
      <c r="P56" s="499"/>
    </row>
    <row r="57" spans="2:16" ht="17.25" customHeight="1">
      <c r="B57" s="728" t="s">
        <v>142</v>
      </c>
      <c r="C57" s="729"/>
      <c r="D57" s="729"/>
      <c r="E57" s="729"/>
      <c r="F57" s="729"/>
      <c r="G57" s="729"/>
      <c r="H57" s="729"/>
      <c r="I57" s="729"/>
      <c r="J57" s="729"/>
      <c r="K57" s="729"/>
      <c r="L57" s="729"/>
      <c r="M57" s="730"/>
      <c r="N57" s="736"/>
      <c r="O57" s="131"/>
      <c r="P57" s="499"/>
    </row>
    <row r="58" spans="2:16" ht="17.25" customHeight="1">
      <c r="B58" s="728" t="s">
        <v>143</v>
      </c>
      <c r="C58" s="729"/>
      <c r="D58" s="729"/>
      <c r="E58" s="729"/>
      <c r="F58" s="729"/>
      <c r="G58" s="729"/>
      <c r="H58" s="729"/>
      <c r="I58" s="729"/>
      <c r="J58" s="729"/>
      <c r="K58" s="729"/>
      <c r="L58" s="729"/>
      <c r="M58" s="730"/>
      <c r="N58" s="736"/>
      <c r="O58" s="131"/>
      <c r="P58" s="499"/>
    </row>
    <row r="59" spans="2:16" ht="18">
      <c r="B59" s="728" t="s">
        <v>144</v>
      </c>
      <c r="C59" s="729"/>
      <c r="D59" s="729"/>
      <c r="E59" s="729"/>
      <c r="F59" s="729"/>
      <c r="G59" s="729"/>
      <c r="H59" s="729"/>
      <c r="I59" s="729"/>
      <c r="J59" s="729"/>
      <c r="K59" s="729"/>
      <c r="L59" s="729"/>
      <c r="M59" s="730"/>
      <c r="N59" s="736"/>
      <c r="O59" s="131"/>
      <c r="P59" s="499"/>
    </row>
    <row r="60" spans="2:16" ht="18">
      <c r="B60" s="728" t="s">
        <v>145</v>
      </c>
      <c r="C60" s="729"/>
      <c r="D60" s="729"/>
      <c r="E60" s="729"/>
      <c r="F60" s="729"/>
      <c r="G60" s="729"/>
      <c r="H60" s="729"/>
      <c r="I60" s="729"/>
      <c r="J60" s="729"/>
      <c r="K60" s="729"/>
      <c r="L60" s="729"/>
      <c r="M60" s="730"/>
      <c r="N60" s="736"/>
      <c r="O60" s="131"/>
      <c r="P60" s="499"/>
    </row>
    <row r="61" spans="2:16" ht="18">
      <c r="B61" s="722" t="s">
        <v>146</v>
      </c>
      <c r="C61" s="723"/>
      <c r="D61" s="723"/>
      <c r="E61" s="723"/>
      <c r="F61" s="723"/>
      <c r="G61" s="723"/>
      <c r="H61" s="723"/>
      <c r="I61" s="723"/>
      <c r="J61" s="723"/>
      <c r="K61" s="723"/>
      <c r="L61" s="723"/>
      <c r="M61" s="724"/>
      <c r="N61" s="131"/>
      <c r="O61" s="131"/>
      <c r="P61" s="499"/>
    </row>
    <row r="62" spans="2:16" ht="18">
      <c r="B62" s="725" t="s">
        <v>147</v>
      </c>
      <c r="C62" s="726"/>
      <c r="D62" s="726"/>
      <c r="E62" s="726"/>
      <c r="F62" s="726"/>
      <c r="G62" s="726"/>
      <c r="H62" s="726"/>
      <c r="I62" s="726"/>
      <c r="J62" s="726"/>
      <c r="K62" s="726"/>
      <c r="L62" s="726"/>
      <c r="M62" s="727"/>
      <c r="N62" s="131"/>
      <c r="O62" s="131"/>
      <c r="P62" s="499"/>
    </row>
    <row r="63" spans="2:16" ht="18">
      <c r="B63" s="728" t="s">
        <v>205</v>
      </c>
      <c r="C63" s="729"/>
      <c r="D63" s="729"/>
      <c r="E63" s="729"/>
      <c r="F63" s="729"/>
      <c r="G63" s="729"/>
      <c r="H63" s="729"/>
      <c r="I63" s="729"/>
      <c r="J63" s="729"/>
      <c r="K63" s="729"/>
      <c r="L63" s="729"/>
      <c r="M63" s="730"/>
      <c r="N63" s="131"/>
      <c r="O63" s="131"/>
      <c r="P63" s="499"/>
    </row>
    <row r="64" spans="2:16" ht="18">
      <c r="B64" s="144"/>
      <c r="M64" s="131"/>
      <c r="N64" s="131"/>
      <c r="O64" s="131"/>
      <c r="P64" s="499"/>
    </row>
    <row r="65" spans="1:16" ht="18.600000000000001" thickBot="1">
      <c r="B65" s="144"/>
      <c r="M65" s="131"/>
      <c r="N65" s="131"/>
      <c r="O65" s="131"/>
      <c r="P65" s="499"/>
    </row>
    <row r="66" spans="1:16" ht="20.25" customHeight="1">
      <c r="B66" s="731" t="s">
        <v>148</v>
      </c>
      <c r="C66" s="731" t="s">
        <v>149</v>
      </c>
      <c r="D66" s="731" t="s">
        <v>150</v>
      </c>
      <c r="E66" s="731" t="s">
        <v>151</v>
      </c>
      <c r="F66" s="145" t="s">
        <v>152</v>
      </c>
      <c r="G66" s="165" t="s">
        <v>213</v>
      </c>
      <c r="H66" s="733" t="s">
        <v>212</v>
      </c>
      <c r="I66" s="733" t="s">
        <v>154</v>
      </c>
      <c r="J66" s="733" t="s">
        <v>155</v>
      </c>
      <c r="K66" s="733" t="s">
        <v>188</v>
      </c>
      <c r="L66" s="731" t="s">
        <v>156</v>
      </c>
      <c r="M66" s="731" t="s">
        <v>208</v>
      </c>
      <c r="N66" s="131"/>
      <c r="O66" s="131"/>
      <c r="P66" s="499"/>
    </row>
    <row r="67" spans="1:16" ht="18.600000000000001" thickBot="1">
      <c r="B67" s="732"/>
      <c r="C67" s="732"/>
      <c r="D67" s="732"/>
      <c r="E67" s="732"/>
      <c r="F67" s="146" t="s">
        <v>153</v>
      </c>
      <c r="G67" s="166"/>
      <c r="H67" s="734"/>
      <c r="I67" s="734"/>
      <c r="J67" s="734"/>
      <c r="K67" s="734"/>
      <c r="L67" s="732"/>
      <c r="M67" s="732"/>
      <c r="N67" s="131"/>
      <c r="O67" s="131"/>
      <c r="P67" s="499"/>
    </row>
    <row r="68" spans="1:16" ht="18.600000000000001" thickBot="1">
      <c r="B68" s="147">
        <v>1</v>
      </c>
      <c r="C68" s="148" t="s">
        <v>157</v>
      </c>
      <c r="D68" s="149"/>
      <c r="E68" s="149"/>
      <c r="F68" s="149"/>
      <c r="G68" s="167"/>
      <c r="H68" s="149"/>
      <c r="I68" s="149"/>
      <c r="J68" s="149"/>
      <c r="K68" s="150" t="s">
        <v>157</v>
      </c>
      <c r="L68" s="149"/>
      <c r="M68" s="149"/>
      <c r="N68" s="131"/>
      <c r="O68" s="131"/>
      <c r="P68" s="499"/>
    </row>
    <row r="69" spans="1:16" ht="18.600000000000001" thickBot="1">
      <c r="A69" s="159" t="s">
        <v>29</v>
      </c>
      <c r="B69" s="160">
        <v>2</v>
      </c>
      <c r="C69" s="161" t="s">
        <v>157</v>
      </c>
      <c r="D69" s="162" t="s">
        <v>157</v>
      </c>
      <c r="E69" s="162" t="s">
        <v>157</v>
      </c>
      <c r="F69" s="162" t="s">
        <v>189</v>
      </c>
      <c r="G69" s="167"/>
      <c r="H69" s="149"/>
      <c r="I69" s="149"/>
      <c r="J69" s="162" t="s">
        <v>190</v>
      </c>
      <c r="K69" s="162" t="s">
        <v>157</v>
      </c>
      <c r="L69" s="149"/>
      <c r="M69" s="149"/>
      <c r="N69" s="131" t="s">
        <v>191</v>
      </c>
      <c r="O69" s="131"/>
      <c r="P69" s="499"/>
    </row>
    <row r="70" spans="1:16" ht="18.600000000000001" thickBot="1">
      <c r="A70" s="159" t="s">
        <v>21</v>
      </c>
      <c r="B70" s="160">
        <v>3</v>
      </c>
      <c r="C70" s="161" t="s">
        <v>157</v>
      </c>
      <c r="D70" s="162" t="s">
        <v>157</v>
      </c>
      <c r="E70" s="162" t="s">
        <v>157</v>
      </c>
      <c r="F70" s="162" t="s">
        <v>157</v>
      </c>
      <c r="G70" s="167"/>
      <c r="H70" s="149"/>
      <c r="I70" s="149"/>
      <c r="J70" s="162" t="s">
        <v>157</v>
      </c>
      <c r="K70" s="162" t="s">
        <v>157</v>
      </c>
      <c r="L70" s="162" t="s">
        <v>157</v>
      </c>
      <c r="M70" s="149"/>
      <c r="N70" s="131"/>
      <c r="O70" s="131"/>
      <c r="P70" s="499"/>
    </row>
    <row r="71" spans="1:16" ht="18.600000000000001" thickBot="1">
      <c r="A71" s="159" t="s">
        <v>192</v>
      </c>
      <c r="B71" s="156">
        <v>4</v>
      </c>
      <c r="C71" s="157" t="s">
        <v>157</v>
      </c>
      <c r="D71" s="158" t="s">
        <v>157</v>
      </c>
      <c r="E71" s="158" t="s">
        <v>157</v>
      </c>
      <c r="F71" s="158" t="s">
        <v>157</v>
      </c>
      <c r="G71" s="158" t="s">
        <v>157</v>
      </c>
      <c r="H71" s="158" t="s">
        <v>157</v>
      </c>
      <c r="I71" s="149" t="s">
        <v>210</v>
      </c>
      <c r="J71" s="158" t="s">
        <v>157</v>
      </c>
      <c r="K71" s="158" t="s">
        <v>157</v>
      </c>
      <c r="L71" s="158" t="s">
        <v>157</v>
      </c>
      <c r="M71" s="158" t="s">
        <v>157</v>
      </c>
      <c r="N71" t="s">
        <v>209</v>
      </c>
      <c r="O71" s="131"/>
      <c r="P71" s="499"/>
    </row>
    <row r="72" spans="1:16" ht="18.600000000000001" thickBot="1">
      <c r="A72" s="159"/>
      <c r="B72" s="160">
        <v>5</v>
      </c>
      <c r="C72" s="161" t="s">
        <v>157</v>
      </c>
      <c r="D72" s="162" t="s">
        <v>157</v>
      </c>
      <c r="E72" s="162" t="s">
        <v>157</v>
      </c>
      <c r="F72" s="162" t="s">
        <v>157</v>
      </c>
      <c r="G72" s="162" t="s">
        <v>157</v>
      </c>
      <c r="H72" s="162" t="s">
        <v>157</v>
      </c>
      <c r="I72" s="162" t="s">
        <v>157</v>
      </c>
      <c r="J72" s="162" t="s">
        <v>157</v>
      </c>
      <c r="K72" s="162" t="s">
        <v>157</v>
      </c>
      <c r="L72" s="162" t="s">
        <v>157</v>
      </c>
      <c r="M72" s="162" t="s">
        <v>157</v>
      </c>
      <c r="N72" s="131"/>
      <c r="O72" s="131"/>
      <c r="P72" s="500"/>
    </row>
    <row r="73" spans="1:16" ht="18.600000000000001" thickBot="1">
      <c r="B73" s="147">
        <v>6</v>
      </c>
      <c r="C73" s="148" t="s">
        <v>157</v>
      </c>
      <c r="D73" s="150" t="s">
        <v>157</v>
      </c>
      <c r="E73" s="150" t="s">
        <v>157</v>
      </c>
      <c r="F73" s="150" t="s">
        <v>157</v>
      </c>
      <c r="G73" s="150" t="s">
        <v>157</v>
      </c>
      <c r="H73" s="150" t="s">
        <v>157</v>
      </c>
      <c r="I73" s="150" t="s">
        <v>157</v>
      </c>
      <c r="J73" s="150" t="s">
        <v>157</v>
      </c>
      <c r="K73" s="150" t="s">
        <v>157</v>
      </c>
      <c r="L73" s="150" t="s">
        <v>157</v>
      </c>
      <c r="M73" s="150" t="s">
        <v>157</v>
      </c>
      <c r="N73" s="131"/>
      <c r="O73" s="131"/>
      <c r="P73" s="500"/>
    </row>
    <row r="74" spans="1:16" ht="18.600000000000001" thickBot="1">
      <c r="B74" s="147">
        <v>7</v>
      </c>
      <c r="C74" s="148" t="s">
        <v>157</v>
      </c>
      <c r="D74" s="150" t="s">
        <v>157</v>
      </c>
      <c r="E74" s="150" t="s">
        <v>157</v>
      </c>
      <c r="F74" s="150" t="s">
        <v>157</v>
      </c>
      <c r="G74" s="150" t="s">
        <v>157</v>
      </c>
      <c r="H74" s="150" t="s">
        <v>157</v>
      </c>
      <c r="I74" s="150" t="s">
        <v>157</v>
      </c>
      <c r="J74" s="150" t="s">
        <v>157</v>
      </c>
      <c r="K74" s="150" t="s">
        <v>157</v>
      </c>
      <c r="L74" s="150" t="s">
        <v>157</v>
      </c>
      <c r="M74" s="150" t="s">
        <v>157</v>
      </c>
      <c r="N74" s="131"/>
      <c r="O74" s="131"/>
      <c r="P74" s="500"/>
    </row>
    <row r="75" spans="1:16" ht="15.6">
      <c r="N75" s="131"/>
      <c r="O75" s="131"/>
      <c r="P75" s="500"/>
    </row>
    <row r="76" spans="1:16" ht="15.6">
      <c r="I76" t="s">
        <v>211</v>
      </c>
      <c r="N76" s="131"/>
      <c r="O76" s="131"/>
      <c r="P76" s="500"/>
    </row>
    <row r="77" spans="1:16" ht="15.6">
      <c r="N77" s="131"/>
      <c r="O77" s="131"/>
      <c r="P77" s="500"/>
    </row>
    <row r="78" spans="1:16" ht="15.6">
      <c r="P78" s="500"/>
    </row>
    <row r="79" spans="1:16" ht="15.6">
      <c r="P79" s="500"/>
    </row>
    <row r="80" spans="1:16" ht="15.6">
      <c r="P80" s="500"/>
    </row>
    <row r="81" spans="16:16" ht="15.6">
      <c r="P81" s="500"/>
    </row>
    <row r="82" spans="16:16" ht="15.6">
      <c r="P82" s="500"/>
    </row>
    <row r="83" spans="16:16" ht="15.6">
      <c r="P83" s="500"/>
    </row>
    <row r="84" spans="16:16" ht="15.6">
      <c r="P84" s="500"/>
    </row>
    <row r="85" spans="16:16" ht="15.6">
      <c r="P85" s="500"/>
    </row>
    <row r="86" spans="16:16" ht="15.6">
      <c r="P86" s="500"/>
    </row>
    <row r="87" spans="16:16" ht="15.6">
      <c r="P87" s="500"/>
    </row>
    <row r="88" spans="16:16" ht="15.6">
      <c r="P88" s="500"/>
    </row>
    <row r="89" spans="16:16" ht="15.6">
      <c r="P89" s="500"/>
    </row>
    <row r="90" spans="16:16" ht="15.6">
      <c r="P90" s="500"/>
    </row>
    <row r="91" spans="16:16" ht="15.6">
      <c r="P91" s="500"/>
    </row>
    <row r="92" spans="16:16" ht="15.6">
      <c r="P92" s="500"/>
    </row>
    <row r="93" spans="16:16" ht="15.6">
      <c r="P93" s="500"/>
    </row>
    <row r="94" spans="16:16" ht="15.6">
      <c r="P94" s="500"/>
    </row>
    <row r="95" spans="16:16" ht="15.6">
      <c r="P95" s="500"/>
    </row>
    <row r="96" spans="16:16" ht="15.6">
      <c r="P96" s="500"/>
    </row>
    <row r="97" spans="16:16" ht="15.6">
      <c r="P97" s="500"/>
    </row>
    <row r="98" spans="16:16" ht="15.6">
      <c r="P98" s="500"/>
    </row>
    <row r="99" spans="16:16" ht="15.6">
      <c r="P99" s="500"/>
    </row>
  </sheetData>
  <mergeCells count="40">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D29:E29"/>
    <mergeCell ref="M14:M15"/>
    <mergeCell ref="B3:N3"/>
    <mergeCell ref="C8:L8"/>
    <mergeCell ref="C9:L9"/>
    <mergeCell ref="D12:E28"/>
    <mergeCell ref="M13:N13"/>
    <mergeCell ref="B5:N5"/>
    <mergeCell ref="B7:N7"/>
    <mergeCell ref="B6:N6"/>
    <mergeCell ref="M29:N30"/>
    <mergeCell ref="M25:N25"/>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1"/>
  <sheetViews>
    <sheetView showGridLines="0" zoomScale="80" zoomScaleNormal="80" zoomScaleSheetLayoutView="79" workbookViewId="0">
      <selection activeCell="A26" sqref="A26:XFD37"/>
    </sheetView>
  </sheetViews>
  <sheetFormatPr defaultColWidth="9" defaultRowHeight="19.2"/>
  <cols>
    <col min="1" max="1" width="193.44140625" style="437" customWidth="1"/>
    <col min="2" max="2" width="11.21875" style="435" customWidth="1"/>
    <col min="3" max="3" width="27.44140625" style="435" customWidth="1"/>
    <col min="4" max="4" width="17.88671875" style="436" customWidth="1"/>
    <col min="5" max="16384" width="9" style="1"/>
  </cols>
  <sheetData>
    <row r="1" spans="1:4" s="43" customFormat="1" ht="44.25" customHeight="1" thickBot="1">
      <c r="A1" s="265" t="s">
        <v>303</v>
      </c>
      <c r="B1" s="266" t="s">
        <v>0</v>
      </c>
      <c r="C1" s="267" t="s">
        <v>1</v>
      </c>
      <c r="D1" s="434" t="s">
        <v>2</v>
      </c>
    </row>
    <row r="2" spans="1:4" s="43" customFormat="1" ht="44.25" customHeight="1" thickTop="1">
      <c r="A2" s="253" t="s">
        <v>366</v>
      </c>
      <c r="B2" s="505"/>
      <c r="C2" s="743" t="s">
        <v>369</v>
      </c>
      <c r="D2" s="506"/>
    </row>
    <row r="3" spans="1:4" s="43" customFormat="1" ht="163.19999999999999" customHeight="1">
      <c r="A3" s="522" t="s">
        <v>367</v>
      </c>
      <c r="B3" s="566" t="s">
        <v>380</v>
      </c>
      <c r="C3" s="744"/>
      <c r="D3" s="508">
        <v>44869</v>
      </c>
    </row>
    <row r="4" spans="1:4" s="43" customFormat="1" ht="36.6" customHeight="1" thickBot="1">
      <c r="A4" s="254" t="s">
        <v>368</v>
      </c>
      <c r="B4" s="502"/>
      <c r="C4" s="745"/>
      <c r="D4" s="510"/>
    </row>
    <row r="5" spans="1:4" s="43" customFormat="1" ht="37.950000000000003" customHeight="1" thickTop="1">
      <c r="A5" s="504" t="s">
        <v>370</v>
      </c>
      <c r="B5" s="505"/>
      <c r="C5" s="743" t="s">
        <v>371</v>
      </c>
      <c r="D5" s="530"/>
    </row>
    <row r="6" spans="1:4" s="43" customFormat="1" ht="217.2" customHeight="1">
      <c r="A6" s="507" t="s">
        <v>373</v>
      </c>
      <c r="B6" s="547" t="s">
        <v>372</v>
      </c>
      <c r="C6" s="744"/>
      <c r="D6" s="508">
        <v>44870</v>
      </c>
    </row>
    <row r="7" spans="1:4" s="43" customFormat="1" ht="37.200000000000003" customHeight="1" thickBot="1">
      <c r="A7" s="509" t="s">
        <v>374</v>
      </c>
      <c r="B7" s="502"/>
      <c r="C7" s="745"/>
      <c r="D7" s="510"/>
    </row>
    <row r="8" spans="1:4" s="43" customFormat="1" ht="44.25" customHeight="1" thickTop="1">
      <c r="A8" s="253" t="s">
        <v>375</v>
      </c>
      <c r="B8" s="754" t="s">
        <v>372</v>
      </c>
      <c r="C8" s="749" t="s">
        <v>378</v>
      </c>
      <c r="D8" s="746"/>
    </row>
    <row r="9" spans="1:4" s="43" customFormat="1" ht="217.2" customHeight="1">
      <c r="A9" s="480" t="s">
        <v>376</v>
      </c>
      <c r="B9" s="755"/>
      <c r="C9" s="750"/>
      <c r="D9" s="747"/>
    </row>
    <row r="10" spans="1:4" s="43" customFormat="1" ht="36.6" customHeight="1" thickBot="1">
      <c r="A10" s="254" t="s">
        <v>377</v>
      </c>
      <c r="B10" s="756"/>
      <c r="C10" s="751"/>
      <c r="D10" s="748"/>
    </row>
    <row r="11" spans="1:4" s="43" customFormat="1" ht="44.25" customHeight="1">
      <c r="A11" s="253" t="s">
        <v>382</v>
      </c>
      <c r="B11" s="754" t="s">
        <v>379</v>
      </c>
      <c r="C11" s="749" t="s">
        <v>384</v>
      </c>
      <c r="D11" s="746">
        <v>44866</v>
      </c>
    </row>
    <row r="12" spans="1:4" s="43" customFormat="1" ht="196.8" customHeight="1" thickBot="1">
      <c r="A12" s="548" t="s">
        <v>381</v>
      </c>
      <c r="B12" s="755"/>
      <c r="C12" s="750"/>
      <c r="D12" s="747"/>
    </row>
    <row r="13" spans="1:4" s="43" customFormat="1" ht="36.6" customHeight="1" thickBot="1">
      <c r="A13" s="549" t="s">
        <v>383</v>
      </c>
      <c r="B13" s="756"/>
      <c r="C13" s="751"/>
      <c r="D13" s="748"/>
    </row>
    <row r="14" spans="1:4" s="43" customFormat="1" ht="46.2" customHeight="1" thickBot="1">
      <c r="A14" s="253" t="s">
        <v>385</v>
      </c>
      <c r="B14" s="246"/>
      <c r="C14" s="749" t="s">
        <v>389</v>
      </c>
      <c r="D14" s="752">
        <v>44563</v>
      </c>
    </row>
    <row r="15" spans="1:4" s="43" customFormat="1" ht="147.6" customHeight="1" thickBot="1">
      <c r="A15" s="550" t="s">
        <v>386</v>
      </c>
      <c r="B15" s="478" t="s">
        <v>388</v>
      </c>
      <c r="C15" s="750"/>
      <c r="D15" s="753"/>
    </row>
    <row r="16" spans="1:4" s="43" customFormat="1" ht="34.950000000000003" customHeight="1" thickBot="1">
      <c r="A16" s="549" t="s">
        <v>387</v>
      </c>
      <c r="B16" s="248"/>
      <c r="C16" s="751"/>
      <c r="D16" s="753"/>
    </row>
    <row r="17" spans="1:4" s="43" customFormat="1" ht="43.8" customHeight="1" thickTop="1">
      <c r="A17" s="551" t="s">
        <v>390</v>
      </c>
      <c r="B17" s="246"/>
      <c r="C17" s="743" t="s">
        <v>392</v>
      </c>
      <c r="D17" s="746">
        <v>44867</v>
      </c>
    </row>
    <row r="18" spans="1:4" s="43" customFormat="1" ht="114.6" customHeight="1">
      <c r="A18" s="522" t="s">
        <v>391</v>
      </c>
      <c r="B18" s="247" t="s">
        <v>379</v>
      </c>
      <c r="C18" s="744"/>
      <c r="D18" s="747"/>
    </row>
    <row r="19" spans="1:4" s="43" customFormat="1" ht="34.950000000000003" customHeight="1" thickBot="1">
      <c r="A19" s="254" t="s">
        <v>393</v>
      </c>
      <c r="B19" s="248"/>
      <c r="C19" s="745"/>
      <c r="D19" s="748"/>
    </row>
    <row r="20" spans="1:4" s="43" customFormat="1" ht="44.25" customHeight="1" thickTop="1">
      <c r="A20" s="551" t="s">
        <v>394</v>
      </c>
      <c r="B20" s="246"/>
      <c r="C20" s="743" t="s">
        <v>397</v>
      </c>
      <c r="D20" s="746">
        <v>44867</v>
      </c>
    </row>
    <row r="21" spans="1:4" s="43" customFormat="1" ht="88.8" customHeight="1">
      <c r="A21" s="522" t="s">
        <v>395</v>
      </c>
      <c r="B21" s="247" t="s">
        <v>398</v>
      </c>
      <c r="C21" s="744"/>
      <c r="D21" s="747"/>
    </row>
    <row r="22" spans="1:4" s="43" customFormat="1" ht="35.4" customHeight="1" thickBot="1">
      <c r="A22" s="254" t="s">
        <v>396</v>
      </c>
      <c r="B22" s="248"/>
      <c r="C22" s="745"/>
      <c r="D22" s="748"/>
    </row>
    <row r="23" spans="1:4" s="43" customFormat="1" ht="44.25" customHeight="1" thickBot="1">
      <c r="A23" s="253" t="s">
        <v>399</v>
      </c>
      <c r="B23" s="246"/>
      <c r="C23" s="749" t="s">
        <v>403</v>
      </c>
      <c r="D23" s="752">
        <v>44867</v>
      </c>
    </row>
    <row r="24" spans="1:4" s="43" customFormat="1" ht="120.6" customHeight="1" thickBot="1">
      <c r="A24" s="532" t="s">
        <v>400</v>
      </c>
      <c r="B24" s="552" t="s">
        <v>402</v>
      </c>
      <c r="C24" s="750"/>
      <c r="D24" s="753"/>
    </row>
    <row r="25" spans="1:4" s="43" customFormat="1" ht="38.4" customHeight="1" thickBot="1">
      <c r="A25" s="567" t="s">
        <v>401</v>
      </c>
      <c r="B25" s="248"/>
      <c r="C25" s="751"/>
      <c r="D25" s="753"/>
    </row>
    <row r="26" spans="1:4" s="43" customFormat="1" ht="44.25" hidden="1" customHeight="1" thickBot="1">
      <c r="A26" s="470"/>
      <c r="B26" s="757"/>
      <c r="C26" s="749"/>
      <c r="D26" s="752"/>
    </row>
    <row r="27" spans="1:4" s="43" customFormat="1" ht="171.6" hidden="1" customHeight="1" thickBot="1">
      <c r="A27" s="481"/>
      <c r="B27" s="758"/>
      <c r="C27" s="750"/>
      <c r="D27" s="753"/>
    </row>
    <row r="28" spans="1:4" s="43" customFormat="1" ht="46.2" hidden="1" customHeight="1" thickBot="1">
      <c r="A28" s="283"/>
      <c r="B28" s="759"/>
      <c r="C28" s="751"/>
      <c r="D28" s="753"/>
    </row>
    <row r="29" spans="1:4" s="43" customFormat="1" ht="52.2" hidden="1" customHeight="1" thickTop="1" thickBot="1">
      <c r="A29" s="253"/>
      <c r="B29" s="246"/>
      <c r="C29" s="749"/>
      <c r="D29" s="752"/>
    </row>
    <row r="30" spans="1:4" s="43" customFormat="1" ht="299.39999999999998" hidden="1" customHeight="1" thickBot="1">
      <c r="A30" s="480"/>
      <c r="B30" s="247"/>
      <c r="C30" s="750"/>
      <c r="D30" s="753"/>
    </row>
    <row r="31" spans="1:4" s="43" customFormat="1" ht="45" hidden="1" customHeight="1" thickBot="1">
      <c r="A31" s="254"/>
      <c r="B31" s="248"/>
      <c r="C31" s="751"/>
      <c r="D31" s="753"/>
    </row>
    <row r="32" spans="1:4" s="43" customFormat="1" ht="48.6" hidden="1" customHeight="1" thickTop="1">
      <c r="A32" s="452"/>
      <c r="B32" s="762"/>
      <c r="C32" s="749"/>
      <c r="D32" s="771"/>
    </row>
    <row r="33" spans="1:4" s="43" customFormat="1" ht="225" hidden="1" customHeight="1">
      <c r="A33" s="558"/>
      <c r="B33" s="755"/>
      <c r="C33" s="750"/>
      <c r="D33" s="772"/>
    </row>
    <row r="34" spans="1:4" s="43" customFormat="1" ht="43.2" hidden="1" customHeight="1" thickBot="1">
      <c r="A34" s="443"/>
      <c r="B34" s="756"/>
      <c r="C34" s="751"/>
      <c r="D34" s="773"/>
    </row>
    <row r="35" spans="1:4" s="43" customFormat="1" ht="63.6" hidden="1" customHeight="1" thickTop="1" thickBot="1">
      <c r="A35" s="531"/>
      <c r="B35" s="757"/>
      <c r="C35" s="757"/>
      <c r="D35" s="752"/>
    </row>
    <row r="36" spans="1:4" s="43" customFormat="1" ht="244.8" hidden="1" customHeight="1" thickBot="1">
      <c r="A36" s="503"/>
      <c r="B36" s="758"/>
      <c r="C36" s="758"/>
      <c r="D36" s="753"/>
    </row>
    <row r="37" spans="1:4" s="43" customFormat="1" ht="43.2" hidden="1" customHeight="1" thickBot="1">
      <c r="A37" s="479"/>
      <c r="B37" s="759"/>
      <c r="C37" s="759"/>
      <c r="D37" s="753"/>
    </row>
    <row r="38" spans="1:4" s="43" customFormat="1" ht="48.6" hidden="1" customHeight="1" thickTop="1" thickBot="1">
      <c r="A38" s="255"/>
      <c r="B38" s="763"/>
      <c r="C38" s="768"/>
      <c r="D38" s="752"/>
    </row>
    <row r="39" spans="1:4" s="43" customFormat="1" ht="97.2" hidden="1" customHeight="1" thickBot="1">
      <c r="A39" s="760"/>
      <c r="B39" s="764"/>
      <c r="C39" s="769"/>
      <c r="D39" s="753"/>
    </row>
    <row r="40" spans="1:4" s="43" customFormat="1" ht="60.6" hidden="1" customHeight="1" thickBot="1">
      <c r="A40" s="761"/>
      <c r="B40" s="764"/>
      <c r="C40" s="769"/>
      <c r="D40" s="766"/>
    </row>
    <row r="41" spans="1:4" s="43" customFormat="1" ht="40.950000000000003" hidden="1" customHeight="1" thickBot="1">
      <c r="A41" s="471"/>
      <c r="B41" s="765"/>
      <c r="C41" s="770"/>
      <c r="D41" s="767"/>
    </row>
  </sheetData>
  <mergeCells count="31">
    <mergeCell ref="D20:D22"/>
    <mergeCell ref="D17:D19"/>
    <mergeCell ref="D23:D25"/>
    <mergeCell ref="A39:A40"/>
    <mergeCell ref="B32:B34"/>
    <mergeCell ref="C32:C34"/>
    <mergeCell ref="B38:B41"/>
    <mergeCell ref="C17:C19"/>
    <mergeCell ref="C23:C25"/>
    <mergeCell ref="C20:C22"/>
    <mergeCell ref="B26:B28"/>
    <mergeCell ref="B35:B37"/>
    <mergeCell ref="D38:D41"/>
    <mergeCell ref="C38:C41"/>
    <mergeCell ref="D32:D34"/>
    <mergeCell ref="C26:C28"/>
    <mergeCell ref="D26:D28"/>
    <mergeCell ref="C35:C37"/>
    <mergeCell ref="D35:D37"/>
    <mergeCell ref="C29:C31"/>
    <mergeCell ref="D29:D31"/>
    <mergeCell ref="C2:C4"/>
    <mergeCell ref="D8:D10"/>
    <mergeCell ref="C14:C16"/>
    <mergeCell ref="D14:D16"/>
    <mergeCell ref="B11:B13"/>
    <mergeCell ref="C11:C13"/>
    <mergeCell ref="D11:D13"/>
    <mergeCell ref="C5:C7"/>
    <mergeCell ref="B8:B10"/>
    <mergeCell ref="C8:C10"/>
  </mergeCells>
  <phoneticPr fontId="16"/>
  <hyperlinks>
    <hyperlink ref="A4" r:id="rId1" xr:uid="{6399C1DA-C18D-4E65-BFB9-8F8CF24CCBB3}"/>
    <hyperlink ref="A7" r:id="rId2" xr:uid="{50C76EEA-6F96-4323-AFBE-5E2357840409}"/>
    <hyperlink ref="A10" r:id="rId3" xr:uid="{74951AD7-6CCB-433E-B31F-33DCE152CC13}"/>
    <hyperlink ref="A13" r:id="rId4" xr:uid="{EC378C7A-EA10-4378-99BD-5A4108DEFE72}"/>
    <hyperlink ref="A16" r:id="rId5" xr:uid="{E3CB305C-A318-4F2B-982C-D08D206342B1}"/>
    <hyperlink ref="A19" r:id="rId6" xr:uid="{6C66A4B2-83F7-4051-AB04-6BA00AAAE3B4}"/>
    <hyperlink ref="A22" r:id="rId7" xr:uid="{9A060492-5F1E-4F9E-A8E3-61DB2CB098CE}"/>
    <hyperlink ref="A25" r:id="rId8" xr:uid="{259EC4D7-E2C5-4D3D-B290-66F2A694D899}"/>
  </hyperlinks>
  <pageMargins left="0" right="0" top="0.19685039370078741" bottom="0.39370078740157483" header="0" footer="0.19685039370078741"/>
  <pageSetup paperSize="8" scale="28" orientation="portrait" horizontalDpi="300" verticalDpi="300"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38"/>
  <sheetViews>
    <sheetView defaultGridColor="0" view="pageBreakPreview" topLeftCell="A5" colorId="56" zoomScale="83" zoomScaleNormal="66" zoomScaleSheetLayoutView="83" workbookViewId="0">
      <selection activeCell="C6" sqref="C6"/>
    </sheetView>
  </sheetViews>
  <sheetFormatPr defaultColWidth="9" defaultRowHeight="19.2"/>
  <cols>
    <col min="1" max="1" width="213.21875" style="466" customWidth="1"/>
    <col min="2" max="2" width="18" style="197" customWidth="1"/>
    <col min="3" max="3" width="20.109375" style="198" customWidth="1"/>
    <col min="4" max="16384" width="9" style="39"/>
  </cols>
  <sheetData>
    <row r="1" spans="1:3" ht="58.95" customHeight="1" thickBot="1">
      <c r="A1" s="38" t="s">
        <v>304</v>
      </c>
      <c r="B1" s="418" t="s">
        <v>24</v>
      </c>
      <c r="C1" s="419" t="s">
        <v>2</v>
      </c>
    </row>
    <row r="2" spans="1:3" ht="48" customHeight="1">
      <c r="A2" s="422" t="s">
        <v>404</v>
      </c>
      <c r="B2" s="246"/>
      <c r="C2" s="472"/>
    </row>
    <row r="3" spans="1:3" ht="223.2" customHeight="1">
      <c r="A3" s="562" t="s">
        <v>451</v>
      </c>
      <c r="B3" s="478" t="s">
        <v>459</v>
      </c>
      <c r="C3" s="420">
        <v>44868</v>
      </c>
    </row>
    <row r="4" spans="1:3" ht="39.75" customHeight="1" thickBot="1">
      <c r="A4" s="207" t="s">
        <v>412</v>
      </c>
      <c r="B4" s="248"/>
      <c r="C4" s="474"/>
    </row>
    <row r="5" spans="1:3" ht="45.6" customHeight="1">
      <c r="A5" s="422" t="s">
        <v>405</v>
      </c>
      <c r="B5" s="246"/>
      <c r="C5" s="472"/>
    </row>
    <row r="6" spans="1:3" ht="394.8" customHeight="1">
      <c r="A6" s="858" t="s">
        <v>452</v>
      </c>
      <c r="B6" s="247" t="s">
        <v>464</v>
      </c>
      <c r="C6" s="473">
        <v>44868</v>
      </c>
    </row>
    <row r="7" spans="1:3" ht="44.4" customHeight="1" thickBot="1">
      <c r="A7" s="469" t="s">
        <v>413</v>
      </c>
      <c r="B7" s="248"/>
      <c r="C7" s="474"/>
    </row>
    <row r="8" spans="1:3" ht="42" customHeight="1">
      <c r="A8" s="422" t="s">
        <v>406</v>
      </c>
      <c r="B8" s="246"/>
      <c r="C8" s="472"/>
    </row>
    <row r="9" spans="1:3" ht="409.2" customHeight="1" thickBot="1">
      <c r="A9" s="858" t="s">
        <v>453</v>
      </c>
      <c r="B9" s="421" t="s">
        <v>460</v>
      </c>
      <c r="C9" s="473">
        <v>44867</v>
      </c>
    </row>
    <row r="10" spans="1:3" ht="36" customHeight="1" thickBot="1">
      <c r="A10" s="469" t="s">
        <v>414</v>
      </c>
      <c r="B10" s="421"/>
      <c r="C10" s="474"/>
    </row>
    <row r="11" spans="1:3" ht="52.2" customHeight="1">
      <c r="A11" s="175" t="s">
        <v>407</v>
      </c>
      <c r="B11" s="189"/>
      <c r="C11" s="190"/>
    </row>
    <row r="12" spans="1:3" ht="247.2" customHeight="1">
      <c r="A12" s="524" t="s">
        <v>454</v>
      </c>
      <c r="B12" s="518"/>
      <c r="C12" s="191">
        <v>44866</v>
      </c>
    </row>
    <row r="13" spans="1:3" ht="36" customHeight="1" thickBot="1">
      <c r="A13" s="469" t="s">
        <v>415</v>
      </c>
      <c r="B13" s="192"/>
      <c r="C13" s="193"/>
    </row>
    <row r="14" spans="1:3" ht="50.4" customHeight="1">
      <c r="A14" s="453" t="s">
        <v>408</v>
      </c>
      <c r="B14" s="194"/>
      <c r="C14" s="191"/>
    </row>
    <row r="15" spans="1:3" ht="305.39999999999998" customHeight="1">
      <c r="A15" s="524" t="s">
        <v>455</v>
      </c>
      <c r="B15" s="194" t="s">
        <v>461</v>
      </c>
      <c r="C15" s="191">
        <v>44866</v>
      </c>
    </row>
    <row r="16" spans="1:3" ht="34.200000000000003" customHeight="1" thickBot="1">
      <c r="A16" s="475" t="s">
        <v>416</v>
      </c>
      <c r="B16" s="192"/>
      <c r="C16" s="193"/>
    </row>
    <row r="17" spans="1:3" ht="42" customHeight="1">
      <c r="A17" s="422" t="s">
        <v>409</v>
      </c>
      <c r="B17" s="246"/>
      <c r="C17" s="472"/>
    </row>
    <row r="18" spans="1:3" ht="151.80000000000001" customHeight="1" thickBot="1">
      <c r="A18" s="525" t="s">
        <v>456</v>
      </c>
      <c r="B18" s="421" t="s">
        <v>462</v>
      </c>
      <c r="C18" s="473">
        <v>44866</v>
      </c>
    </row>
    <row r="19" spans="1:3" ht="36" customHeight="1" thickBot="1">
      <c r="A19" s="469" t="s">
        <v>417</v>
      </c>
      <c r="B19" s="421"/>
      <c r="C19" s="474"/>
    </row>
    <row r="20" spans="1:3" ht="52.2" customHeight="1">
      <c r="A20" s="175" t="s">
        <v>410</v>
      </c>
      <c r="B20" s="189"/>
      <c r="C20" s="190"/>
    </row>
    <row r="21" spans="1:3" ht="198.6" customHeight="1">
      <c r="A21" s="524" t="s">
        <v>457</v>
      </c>
      <c r="B21" s="518" t="s">
        <v>463</v>
      </c>
      <c r="C21" s="191">
        <v>44867</v>
      </c>
    </row>
    <row r="22" spans="1:3" ht="36" customHeight="1" thickBot="1">
      <c r="A22" s="469" t="s">
        <v>418</v>
      </c>
      <c r="B22" s="192"/>
      <c r="C22" s="193"/>
    </row>
    <row r="23" spans="1:3" ht="50.4" customHeight="1">
      <c r="A23" s="453" t="s">
        <v>411</v>
      </c>
      <c r="B23" s="194"/>
      <c r="C23" s="191"/>
    </row>
    <row r="24" spans="1:3" ht="118.2" customHeight="1">
      <c r="A24" s="524" t="s">
        <v>458</v>
      </c>
      <c r="B24" s="194" t="s">
        <v>460</v>
      </c>
      <c r="C24" s="191">
        <v>44866</v>
      </c>
    </row>
    <row r="25" spans="1:3" ht="34.200000000000003" customHeight="1" thickBot="1">
      <c r="A25" s="475" t="s">
        <v>419</v>
      </c>
      <c r="B25" s="192"/>
      <c r="C25" s="193"/>
    </row>
    <row r="26" spans="1:3" ht="45" hidden="1" customHeight="1">
      <c r="A26" s="175"/>
      <c r="B26" s="189"/>
      <c r="C26" s="190"/>
    </row>
    <row r="27" spans="1:3" ht="341.4" hidden="1" customHeight="1">
      <c r="A27" s="524"/>
      <c r="B27" s="518"/>
      <c r="C27" s="191"/>
    </row>
    <row r="28" spans="1:3" ht="34.200000000000003" hidden="1" customHeight="1" thickBot="1">
      <c r="A28" s="475"/>
      <c r="B28" s="192"/>
      <c r="C28" s="193"/>
    </row>
    <row r="29" spans="1:3" ht="43.2" hidden="1" customHeight="1">
      <c r="A29" s="453"/>
      <c r="B29" s="194"/>
      <c r="C29" s="191"/>
    </row>
    <row r="30" spans="1:3" ht="153" hidden="1" customHeight="1">
      <c r="A30" s="524"/>
      <c r="B30" s="495"/>
      <c r="C30" s="191"/>
    </row>
    <row r="31" spans="1:3" ht="39" hidden="1" customHeight="1" thickBot="1">
      <c r="A31" s="475"/>
      <c r="B31" s="192"/>
      <c r="C31" s="193"/>
    </row>
    <row r="32" spans="1:3" ht="48.6" hidden="1" customHeight="1">
      <c r="A32" s="175"/>
      <c r="B32" s="189"/>
      <c r="C32" s="190"/>
    </row>
    <row r="33" spans="1:3" ht="48.6" hidden="1" customHeight="1">
      <c r="A33" s="482"/>
      <c r="B33" s="483"/>
      <c r="C33" s="191"/>
    </row>
    <row r="34" spans="1:3" ht="48.6" hidden="1" customHeight="1" thickBot="1">
      <c r="A34" s="475"/>
      <c r="B34" s="192"/>
      <c r="C34" s="193"/>
    </row>
    <row r="35" spans="1:3" ht="48.6" customHeight="1" thickBot="1">
      <c r="A35" s="501"/>
      <c r="B35" s="195"/>
      <c r="C35" s="196"/>
    </row>
    <row r="36" spans="1:3" ht="37.799999999999997" customHeight="1">
      <c r="A36" s="774" t="s">
        <v>28</v>
      </c>
      <c r="B36" s="774"/>
      <c r="C36" s="774"/>
    </row>
    <row r="37" spans="1:3" ht="46.2" customHeight="1">
      <c r="A37" s="775" t="s">
        <v>27</v>
      </c>
      <c r="B37" s="776"/>
      <c r="C37" s="776"/>
    </row>
    <row r="38" spans="1:3">
      <c r="A38" s="466" t="s">
        <v>252</v>
      </c>
    </row>
  </sheetData>
  <mergeCells count="2">
    <mergeCell ref="A36:C36"/>
    <mergeCell ref="A37:C37"/>
  </mergeCells>
  <phoneticPr fontId="16"/>
  <hyperlinks>
    <hyperlink ref="A4" r:id="rId1" xr:uid="{A4D26BED-1AB6-44DD-9C61-6D085EA57A2E}"/>
    <hyperlink ref="A7" r:id="rId2" xr:uid="{A2DF5630-5C05-4199-8F79-0D6A9C580AEC}"/>
    <hyperlink ref="A10" r:id="rId3" xr:uid="{C279F8B5-0476-4A70-828B-6F8A366F4E78}"/>
    <hyperlink ref="A13" r:id="rId4" xr:uid="{8B08727E-DB05-4E50-972D-B2039AB4D8A3}"/>
    <hyperlink ref="A16" r:id="rId5" xr:uid="{4DB4E21A-787D-44C8-8A65-F7D09F6DF9C1}"/>
    <hyperlink ref="A19" r:id="rId6" xr:uid="{A011DC87-4403-4C82-93DD-7D94916A0C12}"/>
    <hyperlink ref="A22" r:id="rId7" xr:uid="{FDA05EFE-BF86-40C6-BF0F-EFC46C32B070}"/>
    <hyperlink ref="A25" r:id="rId8" xr:uid="{8B1C146C-E7D8-476D-B196-8C4AE143353C}"/>
  </hyperlinks>
  <pageMargins left="0.74803149606299213" right="0.74803149606299213" top="0.98425196850393704" bottom="0.98425196850393704" header="0.51181102362204722" footer="0.51181102362204722"/>
  <pageSetup paperSize="9" scale="16" fitToHeight="3" orientation="portrait" r:id="rId9"/>
  <headerFooter alignWithMargins="0"/>
  <rowBreaks count="1" manualBreakCount="1">
    <brk id="35"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3" sqref="D3"/>
    </sheetView>
  </sheetViews>
  <sheetFormatPr defaultColWidth="9" defaultRowHeight="13.2"/>
  <cols>
    <col min="1" max="1" width="2.109375" style="1" customWidth="1"/>
    <col min="2" max="2" width="25.77734375" style="108" customWidth="1"/>
    <col min="3" max="3" width="65.33203125" style="1" customWidth="1"/>
    <col min="4" max="4" width="96.33203125" style="1" customWidth="1"/>
    <col min="5" max="5" width="3.88671875" style="1" customWidth="1"/>
    <col min="6" max="16384" width="9" style="1"/>
  </cols>
  <sheetData>
    <row r="1" spans="2:7" ht="18.75" customHeight="1">
      <c r="B1" s="108" t="s">
        <v>113</v>
      </c>
    </row>
    <row r="2" spans="2:7" ht="17.25" customHeight="1" thickBot="1">
      <c r="B2" t="s">
        <v>426</v>
      </c>
      <c r="D2" s="779"/>
      <c r="E2" s="695"/>
    </row>
    <row r="3" spans="2:7" ht="16.5" customHeight="1" thickBot="1">
      <c r="B3" s="109" t="s">
        <v>114</v>
      </c>
      <c r="C3" s="284" t="s">
        <v>115</v>
      </c>
      <c r="D3" s="207" t="s">
        <v>219</v>
      </c>
    </row>
    <row r="4" spans="2:7" ht="17.25" customHeight="1" thickBot="1">
      <c r="B4" s="110" t="s">
        <v>116</v>
      </c>
      <c r="C4" s="143" t="s">
        <v>289</v>
      </c>
      <c r="D4" s="111"/>
    </row>
    <row r="5" spans="2:7" ht="17.25" customHeight="1">
      <c r="B5" s="780" t="s">
        <v>175</v>
      </c>
      <c r="C5" s="783" t="s">
        <v>216</v>
      </c>
      <c r="D5" s="784"/>
    </row>
    <row r="6" spans="2:7" ht="19.2" customHeight="1">
      <c r="B6" s="781"/>
      <c r="C6" s="785" t="s">
        <v>217</v>
      </c>
      <c r="D6" s="786"/>
      <c r="G6" s="233"/>
    </row>
    <row r="7" spans="2:7" ht="19.95" customHeight="1">
      <c r="B7" s="781"/>
      <c r="C7" s="285" t="s">
        <v>218</v>
      </c>
      <c r="D7" s="286"/>
      <c r="G7" s="233"/>
    </row>
    <row r="8" spans="2:7" ht="19.8" customHeight="1" thickBot="1">
      <c r="B8" s="782"/>
      <c r="C8" s="235" t="s">
        <v>220</v>
      </c>
      <c r="D8" s="234"/>
      <c r="G8" s="233"/>
    </row>
    <row r="9" spans="2:7" ht="34.200000000000003" customHeight="1" thickBot="1">
      <c r="B9" s="112" t="s">
        <v>117</v>
      </c>
      <c r="C9" s="787" t="s">
        <v>264</v>
      </c>
      <c r="D9" s="788"/>
    </row>
    <row r="10" spans="2:7" ht="69" customHeight="1" thickBot="1">
      <c r="B10" s="113" t="s">
        <v>118</v>
      </c>
      <c r="C10" s="789" t="s">
        <v>291</v>
      </c>
      <c r="D10" s="790"/>
    </row>
    <row r="11" spans="2:7" ht="76.8" customHeight="1" thickBot="1">
      <c r="B11" s="114"/>
      <c r="C11" s="115" t="s">
        <v>290</v>
      </c>
      <c r="D11" s="245" t="s">
        <v>292</v>
      </c>
      <c r="F11" s="1" t="s">
        <v>21</v>
      </c>
    </row>
    <row r="12" spans="2:7" ht="42.6" hidden="1" customHeight="1" thickBot="1">
      <c r="B12" s="112" t="s">
        <v>256</v>
      </c>
      <c r="C12" s="117" t="s">
        <v>266</v>
      </c>
      <c r="D12" s="116"/>
    </row>
    <row r="13" spans="2:7" ht="100.8" customHeight="1" thickBot="1">
      <c r="B13" s="118" t="s">
        <v>119</v>
      </c>
      <c r="C13" s="119" t="s">
        <v>293</v>
      </c>
      <c r="D13" s="202" t="s">
        <v>294</v>
      </c>
      <c r="F13" t="s">
        <v>29</v>
      </c>
    </row>
    <row r="14" spans="2:7" ht="79.2" customHeight="1" thickBot="1">
      <c r="B14" s="120" t="s">
        <v>120</v>
      </c>
      <c r="C14" s="777" t="s">
        <v>295</v>
      </c>
      <c r="D14" s="778"/>
    </row>
    <row r="15" spans="2:7" ht="17.25" customHeight="1"/>
    <row r="16" spans="2:7" ht="17.25" customHeight="1">
      <c r="C16" s="563" t="s">
        <v>296</v>
      </c>
      <c r="D16" s="1">
        <v>0</v>
      </c>
    </row>
    <row r="17" spans="2:5">
      <c r="C17" s="1" t="s">
        <v>29</v>
      </c>
    </row>
    <row r="18" spans="2:5">
      <c r="E18" s="1" t="s">
        <v>21</v>
      </c>
    </row>
    <row r="21" spans="2:5">
      <c r="B21" s="108" t="s">
        <v>21</v>
      </c>
    </row>
    <row r="29" spans="2:5">
      <c r="D29" s="1" t="s">
        <v>257</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27" sqref="AE27"/>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93" t="s">
        <v>3</v>
      </c>
      <c r="B1" s="794"/>
      <c r="C1" s="794"/>
      <c r="D1" s="794"/>
      <c r="E1" s="794"/>
      <c r="F1" s="794"/>
      <c r="G1" s="794"/>
      <c r="H1" s="794"/>
      <c r="I1" s="794"/>
      <c r="J1" s="794"/>
      <c r="K1" s="794"/>
      <c r="L1" s="794"/>
      <c r="M1" s="794"/>
      <c r="N1" s="795"/>
      <c r="P1" s="796" t="s">
        <v>4</v>
      </c>
      <c r="Q1" s="797"/>
      <c r="R1" s="797"/>
      <c r="S1" s="797"/>
      <c r="T1" s="797"/>
      <c r="U1" s="797"/>
      <c r="V1" s="797"/>
      <c r="W1" s="797"/>
      <c r="X1" s="797"/>
      <c r="Y1" s="797"/>
      <c r="Z1" s="797"/>
      <c r="AA1" s="797"/>
      <c r="AB1" s="797"/>
      <c r="AC1" s="798"/>
    </row>
    <row r="2" spans="1:29" ht="18" customHeight="1" thickBot="1">
      <c r="A2" s="799" t="s">
        <v>5</v>
      </c>
      <c r="B2" s="800"/>
      <c r="C2" s="800"/>
      <c r="D2" s="800"/>
      <c r="E2" s="800"/>
      <c r="F2" s="800"/>
      <c r="G2" s="800"/>
      <c r="H2" s="800"/>
      <c r="I2" s="800"/>
      <c r="J2" s="800"/>
      <c r="K2" s="800"/>
      <c r="L2" s="800"/>
      <c r="M2" s="800"/>
      <c r="N2" s="801"/>
      <c r="P2" s="802" t="s">
        <v>6</v>
      </c>
      <c r="Q2" s="800"/>
      <c r="R2" s="800"/>
      <c r="S2" s="800"/>
      <c r="T2" s="800"/>
      <c r="U2" s="800"/>
      <c r="V2" s="800"/>
      <c r="W2" s="800"/>
      <c r="X2" s="800"/>
      <c r="Y2" s="800"/>
      <c r="Z2" s="800"/>
      <c r="AA2" s="800"/>
      <c r="AB2" s="800"/>
      <c r="AC2" s="803"/>
    </row>
    <row r="3" spans="1:29" ht="13.8" thickBot="1">
      <c r="A3" s="6"/>
      <c r="B3" s="214" t="s">
        <v>235</v>
      </c>
      <c r="C3" s="214" t="s">
        <v>7</v>
      </c>
      <c r="D3" s="214" t="s">
        <v>8</v>
      </c>
      <c r="E3" s="214" t="s">
        <v>9</v>
      </c>
      <c r="F3" s="214" t="s">
        <v>10</v>
      </c>
      <c r="G3" s="214" t="s">
        <v>11</v>
      </c>
      <c r="H3" s="214" t="s">
        <v>12</v>
      </c>
      <c r="I3" s="214" t="s">
        <v>13</v>
      </c>
      <c r="J3" s="214" t="s">
        <v>14</v>
      </c>
      <c r="K3" s="204" t="s">
        <v>15</v>
      </c>
      <c r="L3" s="214" t="s">
        <v>16</v>
      </c>
      <c r="M3" s="214" t="s">
        <v>17</v>
      </c>
      <c r="N3" s="7" t="s">
        <v>18</v>
      </c>
      <c r="P3" s="8"/>
      <c r="Q3" s="214" t="s">
        <v>235</v>
      </c>
      <c r="R3" s="214" t="s">
        <v>7</v>
      </c>
      <c r="S3" s="214" t="s">
        <v>8</v>
      </c>
      <c r="T3" s="214" t="s">
        <v>9</v>
      </c>
      <c r="U3" s="214" t="s">
        <v>10</v>
      </c>
      <c r="V3" s="214" t="s">
        <v>11</v>
      </c>
      <c r="W3" s="214" t="s">
        <v>12</v>
      </c>
      <c r="X3" s="214" t="s">
        <v>13</v>
      </c>
      <c r="Y3" s="214" t="s">
        <v>14</v>
      </c>
      <c r="Z3" s="204" t="s">
        <v>15</v>
      </c>
      <c r="AA3" s="214" t="s">
        <v>16</v>
      </c>
      <c r="AB3" s="214" t="s">
        <v>17</v>
      </c>
      <c r="AC3" s="9" t="s">
        <v>19</v>
      </c>
    </row>
    <row r="4" spans="1:29" ht="19.8" thickBot="1">
      <c r="A4" s="371" t="s">
        <v>233</v>
      </c>
      <c r="B4" s="334">
        <f>AVERAGE(B8:B17)</f>
        <v>65.400000000000006</v>
      </c>
      <c r="C4" s="334">
        <f t="shared" ref="C4:M4" si="0">AVERAGE(C7:C17)</f>
        <v>55.545454545454547</v>
      </c>
      <c r="D4" s="334">
        <f t="shared" si="0"/>
        <v>64.454545454545453</v>
      </c>
      <c r="E4" s="334">
        <f t="shared" si="0"/>
        <v>102.45454545454545</v>
      </c>
      <c r="F4" s="334">
        <f t="shared" si="0"/>
        <v>184.81818181818181</v>
      </c>
      <c r="G4" s="334">
        <f t="shared" si="0"/>
        <v>405.27272727272725</v>
      </c>
      <c r="H4" s="334">
        <f t="shared" si="0"/>
        <v>614.90909090909088</v>
      </c>
      <c r="I4" s="334">
        <f t="shared" si="0"/>
        <v>875.18181818181813</v>
      </c>
      <c r="J4" s="334">
        <f t="shared" si="0"/>
        <v>564.09090909090912</v>
      </c>
      <c r="K4" s="334">
        <f t="shared" ref="K4" si="1">AVERAGE(K7:K17)</f>
        <v>353.90909090909093</v>
      </c>
      <c r="L4" s="334">
        <f t="shared" si="0"/>
        <v>210.8</v>
      </c>
      <c r="M4" s="334">
        <f t="shared" si="0"/>
        <v>131.5</v>
      </c>
      <c r="N4" s="334">
        <f>SUM(B4:M4)</f>
        <v>3628.3363636363638</v>
      </c>
      <c r="O4" s="11"/>
      <c r="P4" s="10" t="str">
        <f>+A4</f>
        <v>12-21年月平均</v>
      </c>
      <c r="Q4" s="334">
        <f t="shared" ref="Q4:AB4" si="2">AVERAGE(Q8:Q17)</f>
        <v>9.6999999999999993</v>
      </c>
      <c r="R4" s="334">
        <f t="shared" si="2"/>
        <v>9.9</v>
      </c>
      <c r="S4" s="334">
        <f t="shared" si="2"/>
        <v>15</v>
      </c>
      <c r="T4" s="334">
        <f t="shared" si="2"/>
        <v>7.5</v>
      </c>
      <c r="U4" s="334">
        <f t="shared" si="2"/>
        <v>10.7</v>
      </c>
      <c r="V4" s="334">
        <f t="shared" si="2"/>
        <v>9.9</v>
      </c>
      <c r="W4" s="334">
        <f t="shared" si="2"/>
        <v>8.9</v>
      </c>
      <c r="X4" s="334">
        <f t="shared" ref="X4:Y4" si="3">AVERAGE(X7:X17)</f>
        <v>11.545454545454545</v>
      </c>
      <c r="Y4" s="334">
        <f t="shared" si="3"/>
        <v>9.9090909090909083</v>
      </c>
      <c r="Z4" s="334">
        <f t="shared" ref="Z4" si="4">AVERAGE(Z7:Z17)</f>
        <v>19.818181818181817</v>
      </c>
      <c r="AA4" s="334">
        <f t="shared" si="2"/>
        <v>12.8</v>
      </c>
      <c r="AB4" s="334">
        <f t="shared" si="2"/>
        <v>12.9</v>
      </c>
      <c r="AC4" s="334">
        <f>SUM(Q4:AB4)</f>
        <v>138.57272727272726</v>
      </c>
    </row>
    <row r="5" spans="1:29" ht="13.8" thickBot="1">
      <c r="A5" s="375"/>
      <c r="B5" s="375"/>
      <c r="C5" s="125"/>
      <c r="D5" s="125"/>
      <c r="E5" s="125"/>
      <c r="F5" s="125"/>
      <c r="G5" s="125"/>
      <c r="H5" s="125"/>
      <c r="I5" s="125"/>
      <c r="J5" s="125"/>
      <c r="K5" s="12" t="s">
        <v>20</v>
      </c>
      <c r="L5" s="336"/>
      <c r="M5" s="336"/>
      <c r="N5" s="336"/>
      <c r="O5" s="130"/>
      <c r="P5" s="206"/>
      <c r="Q5" s="206"/>
      <c r="R5" s="125"/>
      <c r="S5" s="125"/>
      <c r="T5" s="125"/>
      <c r="U5" s="125"/>
      <c r="V5" s="125"/>
      <c r="W5" s="125"/>
      <c r="X5" s="125"/>
      <c r="Y5" s="125"/>
      <c r="Z5" s="12" t="s">
        <v>20</v>
      </c>
      <c r="AA5" s="336"/>
      <c r="AB5" s="336"/>
      <c r="AC5" s="336"/>
    </row>
    <row r="6" spans="1:29" ht="13.8" thickBot="1">
      <c r="A6" s="203"/>
      <c r="B6" s="203"/>
      <c r="C6" s="415"/>
      <c r="D6" s="415"/>
      <c r="E6" s="415"/>
      <c r="F6" s="415"/>
      <c r="G6" s="415"/>
      <c r="H6" s="415"/>
      <c r="I6" s="415"/>
      <c r="J6" s="415"/>
      <c r="K6" s="272">
        <v>84</v>
      </c>
      <c r="L6" s="335"/>
      <c r="M6" s="335"/>
      <c r="N6" s="336"/>
      <c r="O6" s="11"/>
      <c r="P6" s="206"/>
      <c r="Q6" s="206"/>
      <c r="R6" s="415"/>
      <c r="S6" s="415"/>
      <c r="T6" s="415"/>
      <c r="U6" s="415"/>
      <c r="V6" s="415"/>
      <c r="W6" s="415"/>
      <c r="X6" s="415"/>
      <c r="Y6" s="415"/>
      <c r="Z6" s="272">
        <v>0</v>
      </c>
      <c r="AA6" s="125"/>
      <c r="AB6" s="125"/>
      <c r="AC6" s="336"/>
    </row>
    <row r="7" spans="1:29" ht="18" customHeight="1" thickBot="1">
      <c r="A7" s="376" t="s">
        <v>234</v>
      </c>
      <c r="B7" s="401">
        <v>81</v>
      </c>
      <c r="C7" s="402">
        <v>39</v>
      </c>
      <c r="D7" s="402">
        <v>72</v>
      </c>
      <c r="E7" s="533">
        <v>89</v>
      </c>
      <c r="F7" s="533">
        <v>258</v>
      </c>
      <c r="G7" s="533">
        <v>416</v>
      </c>
      <c r="H7" s="533">
        <v>554</v>
      </c>
      <c r="I7" s="533">
        <v>568</v>
      </c>
      <c r="J7" s="533">
        <v>571</v>
      </c>
      <c r="K7" s="533">
        <v>229</v>
      </c>
      <c r="L7" s="335"/>
      <c r="M7" s="335"/>
      <c r="N7" s="205">
        <f t="shared" ref="N7:N18" si="5">SUM(B7:M7)</f>
        <v>2877</v>
      </c>
      <c r="O7" s="135" t="s">
        <v>21</v>
      </c>
      <c r="P7" s="376" t="s">
        <v>234</v>
      </c>
      <c r="Q7" s="401">
        <v>0</v>
      </c>
      <c r="R7" s="402">
        <v>5</v>
      </c>
      <c r="S7" s="402">
        <v>4</v>
      </c>
      <c r="T7" s="402">
        <v>1</v>
      </c>
      <c r="U7" s="402">
        <v>1</v>
      </c>
      <c r="V7" s="402">
        <v>1</v>
      </c>
      <c r="W7" s="402">
        <v>1</v>
      </c>
      <c r="X7" s="402">
        <v>1</v>
      </c>
      <c r="Y7" s="335">
        <v>0</v>
      </c>
      <c r="Z7" s="335">
        <v>0</v>
      </c>
      <c r="AA7" s="335"/>
      <c r="AB7" s="335"/>
      <c r="AC7" s="205">
        <f t="shared" ref="AC7:AC18" si="6">SUM(Q7:AB7)</f>
        <v>14</v>
      </c>
    </row>
    <row r="8" spans="1:29" ht="18" customHeight="1" thickBot="1">
      <c r="A8" s="376" t="s">
        <v>203</v>
      </c>
      <c r="B8" s="399">
        <v>81</v>
      </c>
      <c r="C8" s="399">
        <v>48</v>
      </c>
      <c r="D8" s="400">
        <v>71</v>
      </c>
      <c r="E8" s="399">
        <v>128</v>
      </c>
      <c r="F8" s="399">
        <v>171</v>
      </c>
      <c r="G8" s="399">
        <v>350</v>
      </c>
      <c r="H8" s="399">
        <v>569</v>
      </c>
      <c r="I8" s="399">
        <v>553</v>
      </c>
      <c r="J8" s="399">
        <v>458</v>
      </c>
      <c r="K8" s="399">
        <v>306</v>
      </c>
      <c r="L8" s="399">
        <v>220</v>
      </c>
      <c r="M8" s="400">
        <v>229</v>
      </c>
      <c r="N8" s="393">
        <f t="shared" si="5"/>
        <v>3184</v>
      </c>
      <c r="O8" s="374"/>
      <c r="P8" s="377" t="s">
        <v>202</v>
      </c>
      <c r="Q8" s="403">
        <v>1</v>
      </c>
      <c r="R8" s="403">
        <v>2</v>
      </c>
      <c r="S8" s="403">
        <v>1</v>
      </c>
      <c r="T8" s="403">
        <v>0</v>
      </c>
      <c r="U8" s="403">
        <v>0</v>
      </c>
      <c r="V8" s="403">
        <v>0</v>
      </c>
      <c r="W8" s="403">
        <v>1</v>
      </c>
      <c r="X8" s="403">
        <v>1</v>
      </c>
      <c r="Y8" s="403">
        <v>0</v>
      </c>
      <c r="Z8" s="403">
        <v>1</v>
      </c>
      <c r="AA8" s="403">
        <v>0</v>
      </c>
      <c r="AB8" s="403">
        <v>0</v>
      </c>
      <c r="AC8" s="404">
        <f t="shared" si="6"/>
        <v>7</v>
      </c>
    </row>
    <row r="9" spans="1:29" ht="18" customHeight="1" thickBot="1">
      <c r="A9" s="377" t="s">
        <v>136</v>
      </c>
      <c r="B9" s="268">
        <v>112</v>
      </c>
      <c r="C9" s="268">
        <v>85</v>
      </c>
      <c r="D9" s="268">
        <v>60</v>
      </c>
      <c r="E9" s="268">
        <v>97</v>
      </c>
      <c r="F9" s="268">
        <v>95</v>
      </c>
      <c r="G9" s="268">
        <v>305</v>
      </c>
      <c r="H9" s="268">
        <v>544</v>
      </c>
      <c r="I9" s="268">
        <v>449</v>
      </c>
      <c r="J9" s="268">
        <v>475</v>
      </c>
      <c r="K9" s="268">
        <v>505</v>
      </c>
      <c r="L9" s="268">
        <v>219</v>
      </c>
      <c r="M9" s="269">
        <v>98</v>
      </c>
      <c r="N9" s="392">
        <f t="shared" si="5"/>
        <v>3044</v>
      </c>
      <c r="O9" s="135"/>
      <c r="P9" s="377" t="s">
        <v>136</v>
      </c>
      <c r="Q9" s="337">
        <v>16</v>
      </c>
      <c r="R9" s="337">
        <v>1</v>
      </c>
      <c r="S9" s="337">
        <v>19</v>
      </c>
      <c r="T9" s="335">
        <v>3</v>
      </c>
      <c r="U9" s="335">
        <v>13</v>
      </c>
      <c r="V9" s="335">
        <v>1</v>
      </c>
      <c r="W9" s="335">
        <v>2</v>
      </c>
      <c r="X9" s="335">
        <v>2</v>
      </c>
      <c r="Y9" s="335">
        <v>0</v>
      </c>
      <c r="Z9" s="335">
        <v>24</v>
      </c>
      <c r="AA9" s="335">
        <v>4</v>
      </c>
      <c r="AB9" s="335">
        <v>1</v>
      </c>
      <c r="AC9" s="391">
        <f t="shared" si="6"/>
        <v>86</v>
      </c>
    </row>
    <row r="10" spans="1:29" ht="18" customHeight="1" thickBot="1">
      <c r="A10" s="378" t="s">
        <v>30</v>
      </c>
      <c r="B10" s="338">
        <v>84</v>
      </c>
      <c r="C10" s="338">
        <v>100</v>
      </c>
      <c r="D10" s="339">
        <v>77</v>
      </c>
      <c r="E10" s="339">
        <v>80</v>
      </c>
      <c r="F10" s="177">
        <v>236</v>
      </c>
      <c r="G10" s="177">
        <v>438</v>
      </c>
      <c r="H10" s="178">
        <v>631</v>
      </c>
      <c r="I10" s="177">
        <v>752</v>
      </c>
      <c r="J10" s="176">
        <v>523</v>
      </c>
      <c r="K10" s="177">
        <v>427</v>
      </c>
      <c r="L10" s="176">
        <v>253</v>
      </c>
      <c r="M10" s="340">
        <v>136</v>
      </c>
      <c r="N10" s="381">
        <f t="shared" si="5"/>
        <v>3737</v>
      </c>
      <c r="O10" s="135"/>
      <c r="P10" s="379" t="s">
        <v>22</v>
      </c>
      <c r="Q10" s="341">
        <v>7</v>
      </c>
      <c r="R10" s="341">
        <v>7</v>
      </c>
      <c r="S10" s="342">
        <v>13</v>
      </c>
      <c r="T10" s="342">
        <v>3</v>
      </c>
      <c r="U10" s="342">
        <v>8</v>
      </c>
      <c r="V10" s="342">
        <v>11</v>
      </c>
      <c r="W10" s="341">
        <v>5</v>
      </c>
      <c r="X10" s="342">
        <v>11</v>
      </c>
      <c r="Y10" s="342">
        <v>9</v>
      </c>
      <c r="Z10" s="342">
        <v>9</v>
      </c>
      <c r="AA10" s="343">
        <v>20</v>
      </c>
      <c r="AB10" s="343">
        <v>35</v>
      </c>
      <c r="AC10" s="389">
        <f t="shared" si="6"/>
        <v>138</v>
      </c>
    </row>
    <row r="11" spans="1:29" ht="18" customHeight="1" thickBot="1">
      <c r="A11" s="378" t="s">
        <v>31</v>
      </c>
      <c r="B11" s="342">
        <v>41</v>
      </c>
      <c r="C11" s="342">
        <v>44</v>
      </c>
      <c r="D11" s="342">
        <v>67</v>
      </c>
      <c r="E11" s="342">
        <v>103</v>
      </c>
      <c r="F11" s="344">
        <v>311</v>
      </c>
      <c r="G11" s="342">
        <v>415</v>
      </c>
      <c r="H11" s="342">
        <v>539</v>
      </c>
      <c r="I11" s="344">
        <v>1165</v>
      </c>
      <c r="J11" s="342">
        <v>534</v>
      </c>
      <c r="K11" s="342">
        <v>297</v>
      </c>
      <c r="L11" s="341">
        <v>205</v>
      </c>
      <c r="M11" s="345">
        <v>92</v>
      </c>
      <c r="N11" s="382">
        <f t="shared" si="5"/>
        <v>3813</v>
      </c>
      <c r="O11" s="135"/>
      <c r="P11" s="378" t="s">
        <v>31</v>
      </c>
      <c r="Q11" s="342">
        <v>9</v>
      </c>
      <c r="R11" s="342">
        <v>22</v>
      </c>
      <c r="S11" s="341">
        <v>18</v>
      </c>
      <c r="T11" s="342">
        <v>9</v>
      </c>
      <c r="U11" s="346">
        <v>21</v>
      </c>
      <c r="V11" s="342">
        <v>14</v>
      </c>
      <c r="W11" s="342">
        <v>6</v>
      </c>
      <c r="X11" s="342">
        <v>13</v>
      </c>
      <c r="Y11" s="342">
        <v>7</v>
      </c>
      <c r="Z11" s="347">
        <v>81</v>
      </c>
      <c r="AA11" s="346">
        <v>31</v>
      </c>
      <c r="AB11" s="347">
        <v>37</v>
      </c>
      <c r="AC11" s="390">
        <f t="shared" si="6"/>
        <v>268</v>
      </c>
    </row>
    <row r="12" spans="1:29" ht="18" customHeight="1" thickBot="1">
      <c r="A12" s="378" t="s">
        <v>32</v>
      </c>
      <c r="B12" s="342">
        <v>57</v>
      </c>
      <c r="C12" s="341">
        <v>35</v>
      </c>
      <c r="D12" s="342">
        <v>95</v>
      </c>
      <c r="E12" s="341">
        <v>112</v>
      </c>
      <c r="F12" s="342">
        <v>131</v>
      </c>
      <c r="G12" s="15">
        <v>340</v>
      </c>
      <c r="H12" s="15">
        <v>483</v>
      </c>
      <c r="I12" s="16">
        <v>1339</v>
      </c>
      <c r="J12" s="15">
        <v>614</v>
      </c>
      <c r="K12" s="15">
        <v>349</v>
      </c>
      <c r="L12" s="15">
        <v>236</v>
      </c>
      <c r="M12" s="348">
        <v>68</v>
      </c>
      <c r="N12" s="381">
        <f t="shared" si="5"/>
        <v>3859</v>
      </c>
      <c r="O12" s="135"/>
      <c r="P12" s="378" t="s">
        <v>32</v>
      </c>
      <c r="Q12" s="342">
        <v>19</v>
      </c>
      <c r="R12" s="342">
        <v>12</v>
      </c>
      <c r="S12" s="342">
        <v>8</v>
      </c>
      <c r="T12" s="341">
        <v>12</v>
      </c>
      <c r="U12" s="342">
        <v>7</v>
      </c>
      <c r="V12" s="342">
        <v>15</v>
      </c>
      <c r="W12" s="15">
        <v>16</v>
      </c>
      <c r="X12" s="348">
        <v>12</v>
      </c>
      <c r="Y12" s="341">
        <v>16</v>
      </c>
      <c r="Z12" s="342">
        <v>6</v>
      </c>
      <c r="AA12" s="341">
        <v>12</v>
      </c>
      <c r="AB12" s="341">
        <v>6</v>
      </c>
      <c r="AC12" s="389">
        <f t="shared" si="6"/>
        <v>141</v>
      </c>
    </row>
    <row r="13" spans="1:29" ht="18" customHeight="1" thickBot="1">
      <c r="A13" s="378" t="s">
        <v>33</v>
      </c>
      <c r="B13" s="349">
        <v>68</v>
      </c>
      <c r="C13" s="342">
        <v>42</v>
      </c>
      <c r="D13" s="342">
        <v>44</v>
      </c>
      <c r="E13" s="341">
        <v>75</v>
      </c>
      <c r="F13" s="341">
        <v>135</v>
      </c>
      <c r="G13" s="341">
        <v>448</v>
      </c>
      <c r="H13" s="342">
        <v>507</v>
      </c>
      <c r="I13" s="342">
        <v>808</v>
      </c>
      <c r="J13" s="346">
        <v>795</v>
      </c>
      <c r="K13" s="341">
        <v>313</v>
      </c>
      <c r="L13" s="341">
        <v>246</v>
      </c>
      <c r="M13" s="341">
        <v>143</v>
      </c>
      <c r="N13" s="381">
        <f t="shared" si="5"/>
        <v>3624</v>
      </c>
      <c r="O13" s="135"/>
      <c r="P13" s="378" t="s">
        <v>33</v>
      </c>
      <c r="Q13" s="351">
        <v>9</v>
      </c>
      <c r="R13" s="342">
        <v>16</v>
      </c>
      <c r="S13" s="342">
        <v>12</v>
      </c>
      <c r="T13" s="341">
        <v>6</v>
      </c>
      <c r="U13" s="352">
        <v>7</v>
      </c>
      <c r="V13" s="352">
        <v>14</v>
      </c>
      <c r="W13" s="342">
        <v>9</v>
      </c>
      <c r="X13" s="342">
        <v>14</v>
      </c>
      <c r="Y13" s="342">
        <v>9</v>
      </c>
      <c r="Z13" s="342">
        <v>9</v>
      </c>
      <c r="AA13" s="352">
        <v>8</v>
      </c>
      <c r="AB13" s="352">
        <v>7</v>
      </c>
      <c r="AC13" s="389">
        <f t="shared" si="6"/>
        <v>120</v>
      </c>
    </row>
    <row r="14" spans="1:29" ht="18" customHeight="1" thickBot="1">
      <c r="A14" s="14" t="s">
        <v>34</v>
      </c>
      <c r="B14" s="353">
        <v>71</v>
      </c>
      <c r="C14" s="353">
        <v>97</v>
      </c>
      <c r="D14" s="353">
        <v>61</v>
      </c>
      <c r="E14" s="354">
        <v>105</v>
      </c>
      <c r="F14" s="354">
        <v>198</v>
      </c>
      <c r="G14" s="354">
        <v>442</v>
      </c>
      <c r="H14" s="355">
        <v>790</v>
      </c>
      <c r="I14" s="17">
        <v>674</v>
      </c>
      <c r="J14" s="17">
        <v>594</v>
      </c>
      <c r="K14" s="354">
        <v>275</v>
      </c>
      <c r="L14" s="354">
        <v>133</v>
      </c>
      <c r="M14" s="354">
        <v>108</v>
      </c>
      <c r="N14" s="381">
        <f t="shared" si="5"/>
        <v>3548</v>
      </c>
      <c r="O14" s="11"/>
      <c r="P14" s="380" t="s">
        <v>34</v>
      </c>
      <c r="Q14" s="353">
        <v>7</v>
      </c>
      <c r="R14" s="353">
        <v>13</v>
      </c>
      <c r="S14" s="353">
        <v>11</v>
      </c>
      <c r="T14" s="354">
        <v>11</v>
      </c>
      <c r="U14" s="354">
        <v>12</v>
      </c>
      <c r="V14" s="354">
        <v>15</v>
      </c>
      <c r="W14" s="354">
        <v>20</v>
      </c>
      <c r="X14" s="354">
        <v>15</v>
      </c>
      <c r="Y14" s="354">
        <v>15</v>
      </c>
      <c r="Z14" s="354">
        <v>20</v>
      </c>
      <c r="AA14" s="354">
        <v>9</v>
      </c>
      <c r="AB14" s="354">
        <v>7</v>
      </c>
      <c r="AC14" s="388">
        <f t="shared" si="6"/>
        <v>155</v>
      </c>
    </row>
    <row r="15" spans="1:29" ht="13.8" hidden="1" thickBot="1">
      <c r="A15" s="19" t="s">
        <v>35</v>
      </c>
      <c r="B15" s="351">
        <v>38</v>
      </c>
      <c r="C15" s="354">
        <v>19</v>
      </c>
      <c r="D15" s="354">
        <v>38</v>
      </c>
      <c r="E15" s="354">
        <v>203</v>
      </c>
      <c r="F15" s="354">
        <v>146</v>
      </c>
      <c r="G15" s="354">
        <v>439</v>
      </c>
      <c r="H15" s="355">
        <v>964</v>
      </c>
      <c r="I15" s="355">
        <v>1154</v>
      </c>
      <c r="J15" s="354">
        <v>423</v>
      </c>
      <c r="K15" s="354">
        <v>388</v>
      </c>
      <c r="L15" s="354">
        <v>176</v>
      </c>
      <c r="M15" s="354">
        <v>143</v>
      </c>
      <c r="N15" s="356">
        <f t="shared" si="5"/>
        <v>4131</v>
      </c>
      <c r="O15" s="11"/>
      <c r="P15" s="18" t="s">
        <v>35</v>
      </c>
      <c r="Q15" s="354">
        <v>7</v>
      </c>
      <c r="R15" s="354">
        <v>7</v>
      </c>
      <c r="S15" s="354">
        <v>8</v>
      </c>
      <c r="T15" s="354">
        <v>12</v>
      </c>
      <c r="U15" s="354">
        <v>9</v>
      </c>
      <c r="V15" s="354">
        <v>6</v>
      </c>
      <c r="W15" s="354">
        <v>11</v>
      </c>
      <c r="X15" s="354">
        <v>8</v>
      </c>
      <c r="Y15" s="354">
        <v>16</v>
      </c>
      <c r="Z15" s="354">
        <v>40</v>
      </c>
      <c r="AA15" s="354">
        <v>17</v>
      </c>
      <c r="AB15" s="354">
        <v>16</v>
      </c>
      <c r="AC15" s="354">
        <f t="shared" si="6"/>
        <v>157</v>
      </c>
    </row>
    <row r="16" spans="1:29" ht="13.8" hidden="1" thickBot="1">
      <c r="A16" s="357" t="s">
        <v>36</v>
      </c>
      <c r="B16" s="17">
        <v>49</v>
      </c>
      <c r="C16" s="17">
        <v>63</v>
      </c>
      <c r="D16" s="17">
        <v>50</v>
      </c>
      <c r="E16" s="17">
        <v>71</v>
      </c>
      <c r="F16" s="17">
        <v>144</v>
      </c>
      <c r="G16" s="17">
        <v>374</v>
      </c>
      <c r="H16" s="132">
        <v>729</v>
      </c>
      <c r="I16" s="132">
        <v>1097</v>
      </c>
      <c r="J16" s="132">
        <v>650</v>
      </c>
      <c r="K16" s="17">
        <v>397</v>
      </c>
      <c r="L16" s="17">
        <v>192</v>
      </c>
      <c r="M16" s="17">
        <v>217</v>
      </c>
      <c r="N16" s="356">
        <f t="shared" si="5"/>
        <v>4033</v>
      </c>
      <c r="O16" s="11"/>
      <c r="P16" s="20" t="s">
        <v>36</v>
      </c>
      <c r="Q16" s="17">
        <v>10</v>
      </c>
      <c r="R16" s="17">
        <v>6</v>
      </c>
      <c r="S16" s="17">
        <v>14</v>
      </c>
      <c r="T16" s="17">
        <v>10</v>
      </c>
      <c r="U16" s="17">
        <v>10</v>
      </c>
      <c r="V16" s="17">
        <v>19</v>
      </c>
      <c r="W16" s="17">
        <v>11</v>
      </c>
      <c r="X16" s="17">
        <v>20</v>
      </c>
      <c r="Y16" s="17">
        <v>15</v>
      </c>
      <c r="Z16" s="17">
        <v>8</v>
      </c>
      <c r="AA16" s="17">
        <v>11</v>
      </c>
      <c r="AB16" s="17">
        <v>8</v>
      </c>
      <c r="AC16" s="354">
        <f t="shared" si="6"/>
        <v>142</v>
      </c>
    </row>
    <row r="17" spans="1:30" ht="13.8" hidden="1" thickBot="1">
      <c r="A17" s="19" t="s">
        <v>37</v>
      </c>
      <c r="B17" s="17">
        <v>53</v>
      </c>
      <c r="C17" s="17">
        <v>39</v>
      </c>
      <c r="D17" s="17">
        <v>74</v>
      </c>
      <c r="E17" s="17">
        <v>64</v>
      </c>
      <c r="F17" s="17">
        <v>208</v>
      </c>
      <c r="G17" s="17">
        <v>491</v>
      </c>
      <c r="H17" s="17">
        <v>454</v>
      </c>
      <c r="I17" s="132">
        <v>1068</v>
      </c>
      <c r="J17" s="17">
        <v>568</v>
      </c>
      <c r="K17" s="17">
        <v>407</v>
      </c>
      <c r="L17" s="17">
        <v>228</v>
      </c>
      <c r="M17" s="17">
        <v>81</v>
      </c>
      <c r="N17" s="350">
        <f t="shared" si="5"/>
        <v>3735</v>
      </c>
      <c r="O17" s="11"/>
      <c r="P17" s="18" t="s">
        <v>37</v>
      </c>
      <c r="Q17" s="17">
        <v>12</v>
      </c>
      <c r="R17" s="17">
        <v>13</v>
      </c>
      <c r="S17" s="17">
        <v>46</v>
      </c>
      <c r="T17" s="17">
        <v>9</v>
      </c>
      <c r="U17" s="17">
        <v>20</v>
      </c>
      <c r="V17" s="17">
        <v>4</v>
      </c>
      <c r="W17" s="17">
        <v>8</v>
      </c>
      <c r="X17" s="17">
        <v>30</v>
      </c>
      <c r="Y17" s="17">
        <v>22</v>
      </c>
      <c r="Z17" s="17">
        <v>20</v>
      </c>
      <c r="AA17" s="17">
        <v>16</v>
      </c>
      <c r="AB17" s="17">
        <v>12</v>
      </c>
      <c r="AC17" s="358">
        <f t="shared" si="6"/>
        <v>212</v>
      </c>
    </row>
    <row r="18" spans="1:30" ht="13.8" hidden="1" thickBot="1">
      <c r="A18" s="19" t="s">
        <v>23</v>
      </c>
      <c r="B18" s="133">
        <v>67</v>
      </c>
      <c r="C18" s="133">
        <v>62</v>
      </c>
      <c r="D18" s="133">
        <v>57</v>
      </c>
      <c r="E18" s="133">
        <v>77</v>
      </c>
      <c r="F18" s="133">
        <v>473</v>
      </c>
      <c r="G18" s="133">
        <v>468</v>
      </c>
      <c r="H18" s="134">
        <v>659</v>
      </c>
      <c r="I18" s="133">
        <v>851</v>
      </c>
      <c r="J18" s="133">
        <v>542</v>
      </c>
      <c r="K18" s="133">
        <v>270</v>
      </c>
      <c r="L18" s="133">
        <v>208</v>
      </c>
      <c r="M18" s="133">
        <v>174</v>
      </c>
      <c r="N18" s="359">
        <f t="shared" si="5"/>
        <v>3908</v>
      </c>
      <c r="O18" s="11" t="s">
        <v>29</v>
      </c>
      <c r="P18" s="20" t="s">
        <v>23</v>
      </c>
      <c r="Q18" s="17">
        <v>6</v>
      </c>
      <c r="R18" s="17">
        <v>25</v>
      </c>
      <c r="S18" s="17">
        <v>29</v>
      </c>
      <c r="T18" s="17">
        <v>4</v>
      </c>
      <c r="U18" s="17">
        <v>17</v>
      </c>
      <c r="V18" s="17">
        <v>19</v>
      </c>
      <c r="W18" s="17">
        <v>14</v>
      </c>
      <c r="X18" s="17">
        <v>37</v>
      </c>
      <c r="Y18" s="21">
        <v>76</v>
      </c>
      <c r="Z18" s="17">
        <v>34</v>
      </c>
      <c r="AA18" s="17">
        <v>17</v>
      </c>
      <c r="AB18" s="17">
        <v>18</v>
      </c>
      <c r="AC18" s="358">
        <f t="shared" si="6"/>
        <v>296</v>
      </c>
    </row>
    <row r="19" spans="1:30">
      <c r="A19" s="22"/>
      <c r="B19" s="360"/>
      <c r="C19" s="360"/>
      <c r="D19" s="360"/>
      <c r="E19" s="360"/>
      <c r="F19" s="360"/>
      <c r="G19" s="360"/>
      <c r="H19" s="360"/>
      <c r="I19" s="360"/>
      <c r="J19" s="360"/>
      <c r="K19" s="360"/>
      <c r="L19" s="360"/>
      <c r="M19" s="360"/>
      <c r="N19" s="23"/>
      <c r="O19" s="11"/>
      <c r="P19" s="24"/>
      <c r="Q19" s="361"/>
      <c r="R19" s="361"/>
      <c r="S19" s="361"/>
      <c r="T19" s="361"/>
      <c r="U19" s="361"/>
      <c r="V19" s="361"/>
      <c r="W19" s="361"/>
      <c r="X19" s="361"/>
      <c r="Y19" s="361"/>
      <c r="Z19" s="361"/>
      <c r="AA19" s="361"/>
      <c r="AB19" s="361"/>
      <c r="AC19" s="360"/>
    </row>
    <row r="20" spans="1:30" ht="13.5" customHeight="1">
      <c r="A20" s="804" t="s">
        <v>283</v>
      </c>
      <c r="B20" s="805"/>
      <c r="C20" s="805"/>
      <c r="D20" s="805"/>
      <c r="E20" s="805"/>
      <c r="F20" s="805"/>
      <c r="G20" s="805"/>
      <c r="H20" s="805"/>
      <c r="I20" s="805"/>
      <c r="J20" s="805"/>
      <c r="K20" s="805"/>
      <c r="L20" s="805"/>
      <c r="M20" s="805"/>
      <c r="N20" s="806"/>
      <c r="O20" s="11"/>
      <c r="P20" s="804" t="str">
        <f>+A20</f>
        <v>※2022年 第42週（10/17～10/23）</v>
      </c>
      <c r="Q20" s="805"/>
      <c r="R20" s="805"/>
      <c r="S20" s="805"/>
      <c r="T20" s="805"/>
      <c r="U20" s="805"/>
      <c r="V20" s="805"/>
      <c r="W20" s="805"/>
      <c r="X20" s="805"/>
      <c r="Y20" s="805"/>
      <c r="Z20" s="805"/>
      <c r="AA20" s="805"/>
      <c r="AB20" s="805"/>
      <c r="AC20" s="806"/>
    </row>
    <row r="21" spans="1:30" ht="13.8" thickBot="1">
      <c r="A21" s="582" t="s">
        <v>428</v>
      </c>
      <c r="B21" s="11"/>
      <c r="C21" s="11"/>
      <c r="D21" s="11"/>
      <c r="E21" s="11"/>
      <c r="F21" s="11"/>
      <c r="G21" s="11" t="s">
        <v>21</v>
      </c>
      <c r="H21" s="11"/>
      <c r="I21" s="11"/>
      <c r="J21" s="11"/>
      <c r="K21" s="11"/>
      <c r="L21" s="11"/>
      <c r="M21" s="11"/>
      <c r="N21" s="26"/>
      <c r="O21" s="11"/>
      <c r="P21" s="583" t="s">
        <v>427</v>
      </c>
      <c r="Q21" s="11"/>
      <c r="R21" s="11"/>
      <c r="S21" s="11"/>
      <c r="T21" s="11"/>
      <c r="U21" s="11"/>
      <c r="V21" s="11"/>
      <c r="W21" s="11"/>
      <c r="X21" s="11"/>
      <c r="Y21" s="11"/>
      <c r="Z21" s="11"/>
      <c r="AA21" s="11"/>
      <c r="AB21" s="11"/>
      <c r="AC21" s="28"/>
    </row>
    <row r="22" spans="1:30" ht="17.25" customHeight="1" thickBot="1">
      <c r="A22" s="25"/>
      <c r="B22" s="362" t="s">
        <v>226</v>
      </c>
      <c r="C22" s="11"/>
      <c r="D22" s="553" t="s">
        <v>284</v>
      </c>
      <c r="E22" s="29"/>
      <c r="F22" s="11"/>
      <c r="G22" s="11" t="s">
        <v>21</v>
      </c>
      <c r="H22" s="11"/>
      <c r="I22" s="11"/>
      <c r="J22" s="11"/>
      <c r="K22" s="11"/>
      <c r="L22" s="11"/>
      <c r="M22" s="11"/>
      <c r="N22" s="26"/>
      <c r="O22" s="135" t="s">
        <v>21</v>
      </c>
      <c r="P22" s="228"/>
      <c r="Q22" s="363" t="s">
        <v>227</v>
      </c>
      <c r="R22" s="791" t="s">
        <v>251</v>
      </c>
      <c r="S22" s="792"/>
      <c r="T22" s="523" t="s">
        <v>265</v>
      </c>
      <c r="U22" s="523"/>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5" t="s">
        <v>21</v>
      </c>
      <c r="P23" s="227"/>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5"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0"/>
    </row>
    <row r="26" spans="1:30">
      <c r="A26" s="25"/>
      <c r="B26" s="11"/>
      <c r="C26" s="11"/>
      <c r="D26" s="11"/>
      <c r="E26" s="11"/>
      <c r="F26" s="11"/>
      <c r="G26" s="11"/>
      <c r="H26" s="11"/>
      <c r="I26" s="11"/>
      <c r="J26" s="11"/>
      <c r="K26" s="11"/>
      <c r="L26" s="11"/>
      <c r="M26" s="11"/>
      <c r="N26" s="26"/>
      <c r="O26" s="11" t="s">
        <v>21</v>
      </c>
      <c r="P26" s="13"/>
      <c r="AC26" s="30"/>
    </row>
    <row r="27" spans="1:30">
      <c r="A27" s="25"/>
      <c r="B27" s="11"/>
      <c r="C27" s="11"/>
      <c r="D27" s="11"/>
      <c r="E27" s="11"/>
      <c r="F27" s="11"/>
      <c r="G27" s="11"/>
      <c r="H27" s="11"/>
      <c r="I27" s="11"/>
      <c r="J27" s="11"/>
      <c r="K27" s="11"/>
      <c r="L27" s="11"/>
      <c r="M27" s="11"/>
      <c r="N27" s="26"/>
      <c r="O27" s="11" t="s">
        <v>21</v>
      </c>
      <c r="P27" s="13"/>
      <c r="AC27" s="30"/>
      <c r="AD27" s="270"/>
    </row>
    <row r="28" spans="1:30">
      <c r="A28" s="25"/>
      <c r="B28" s="11"/>
      <c r="C28" s="11"/>
      <c r="D28" s="11"/>
      <c r="E28" s="11"/>
      <c r="F28" s="11"/>
      <c r="G28" s="11"/>
      <c r="H28" s="11"/>
      <c r="I28" s="11"/>
      <c r="J28" s="11"/>
      <c r="K28" s="11"/>
      <c r="L28" s="11"/>
      <c r="M28" s="11"/>
      <c r="N28" s="26"/>
      <c r="O28" s="11"/>
      <c r="P28" s="13"/>
      <c r="AC28" s="30"/>
    </row>
    <row r="29" spans="1:30">
      <c r="A29" s="25"/>
      <c r="B29" s="11"/>
      <c r="C29" s="11"/>
      <c r="D29" s="11"/>
      <c r="E29" s="11"/>
      <c r="F29" s="11"/>
      <c r="G29" s="11"/>
      <c r="H29" s="11"/>
      <c r="I29" s="11"/>
      <c r="J29" s="11"/>
      <c r="K29" s="11"/>
      <c r="L29" s="11"/>
      <c r="M29" s="11"/>
      <c r="N29" s="26"/>
      <c r="O29" s="11"/>
      <c r="P29" s="13"/>
      <c r="AC29" s="30"/>
    </row>
    <row r="30" spans="1:30"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0">
      <c r="A31" s="37"/>
      <c r="C31" s="11"/>
      <c r="D31" s="11"/>
      <c r="E31" s="11"/>
      <c r="F31" s="11"/>
      <c r="G31" s="11"/>
      <c r="H31" s="11"/>
      <c r="I31" s="11"/>
      <c r="J31" s="11"/>
      <c r="K31" s="11"/>
      <c r="L31" s="11"/>
      <c r="M31" s="11"/>
      <c r="N31" s="11"/>
      <c r="O31" s="11"/>
    </row>
    <row r="32" spans="1:30">
      <c r="O32" s="11"/>
    </row>
    <row r="33" spans="1:29">
      <c r="K33" s="364"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9" t="s">
        <v>228</v>
      </c>
      <c r="R37" s="169"/>
      <c r="S37" s="169"/>
      <c r="T37" s="169"/>
      <c r="U37" s="169"/>
      <c r="V37" s="169"/>
      <c r="W37" s="169"/>
      <c r="X37" s="169"/>
    </row>
    <row r="38" spans="1:29">
      <c r="Q38" s="169" t="s">
        <v>229</v>
      </c>
      <c r="R38" s="169"/>
      <c r="S38" s="169"/>
      <c r="T38" s="169"/>
      <c r="U38" s="169"/>
      <c r="V38" s="169"/>
      <c r="W38" s="169"/>
      <c r="X38" s="16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42　ノロウイルス関連情報 </vt:lpstr>
      <vt:lpstr>43  衛生訓話</vt:lpstr>
      <vt:lpstr>43　新型コロナウイルス情報</vt:lpstr>
      <vt:lpstr>43　食中毒記事等 </vt:lpstr>
      <vt:lpstr>43　海外情報</vt:lpstr>
      <vt:lpstr>41　感染症情報</vt:lpstr>
      <vt:lpstr>42　感染症統計</vt:lpstr>
      <vt:lpstr>43 食品回収</vt:lpstr>
      <vt:lpstr>43　食品表示</vt:lpstr>
      <vt:lpstr>43残留農薬　等 </vt:lpstr>
      <vt:lpstr>'41　感染症情報'!Print_Area</vt:lpstr>
      <vt:lpstr>'42　ノロウイルス関連情報 '!Print_Area</vt:lpstr>
      <vt:lpstr>'42　感染症統計'!Print_Area</vt:lpstr>
      <vt:lpstr>'43  衛生訓話'!Print_Area</vt:lpstr>
      <vt:lpstr>'43　海外情報'!Print_Area</vt:lpstr>
      <vt:lpstr>'43　食中毒記事等 '!Print_Area</vt:lpstr>
      <vt:lpstr>'43 食品回収'!Print_Area</vt:lpstr>
      <vt:lpstr>'43　食品表示'!Print_Area</vt:lpstr>
      <vt:lpstr>'43残留農薬　等 '!Print_Area</vt:lpstr>
      <vt:lpstr>スポンサー公告!Print_Area</vt:lpstr>
      <vt:lpstr>'43　食中毒記事等 '!Print_Titles</vt:lpstr>
      <vt:lpstr>'43残留農薬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2022-11-06T07:28:48Z</dcterms:modified>
</cp:coreProperties>
</file>