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codeName="ThisWorkbook"/>
  <xr:revisionPtr revIDLastSave="0" documentId="13_ncr:1_{6BF8D61F-9271-4A11-BE8D-3F2898405489}" xr6:coauthVersionLast="47" xr6:coauthVersionMax="47" xr10:uidLastSave="{00000000-0000-0000-0000-000000000000}"/>
  <bookViews>
    <workbookView xWindow="-108" yWindow="-108" windowWidth="23256" windowHeight="12456" firstSheet="2" activeTab="2" xr2:uid="{00000000-000D-0000-FFFF-FFFF00000000}"/>
  </bookViews>
  <sheets>
    <sheet name="ヘッドライン" sheetId="78" state="hidden" r:id="rId1"/>
    <sheet name="スポンサー公告" sheetId="115" r:id="rId2"/>
    <sheet name="42　ノロウイルス関連情報 " sheetId="101" r:id="rId3"/>
    <sheet name="42  衛生訓話 " sheetId="119" r:id="rId4"/>
    <sheet name="42　新型コロナウイルス情報" sheetId="82" r:id="rId5"/>
    <sheet name="42　食中毒記事等 " sheetId="29" r:id="rId6"/>
    <sheet name="42　海外情報" sheetId="31" r:id="rId7"/>
    <sheet name="41　感染症情報" sheetId="103" r:id="rId8"/>
    <sheet name="42　感染症統計" sheetId="106" r:id="rId9"/>
    <sheet name="42 食品回収" sheetId="60" r:id="rId10"/>
    <sheet name="42　食品表示" sheetId="34" r:id="rId11"/>
    <sheet name="42残留農薬　等 " sheetId="35" r:id="rId12"/>
  </sheets>
  <definedNames>
    <definedName name="_xlnm._FilterDatabase" localSheetId="2" hidden="1">'42　ノロウイルス関連情報 '!$A$22:$G$75</definedName>
    <definedName name="_xlnm._FilterDatabase" localSheetId="5" hidden="1">'42　食中毒記事等 '!$A$1:$D$1</definedName>
    <definedName name="_xlnm._FilterDatabase" localSheetId="11" hidden="1">'42残留農薬　等 '!$A$1:$C$1</definedName>
    <definedName name="_xlnm.Print_Area" localSheetId="7">'41　感染症情報'!$A$1:$E$21</definedName>
    <definedName name="_xlnm.Print_Area" localSheetId="3">'42  衛生訓話 '!$A$1:$N$26</definedName>
    <definedName name="_xlnm.Print_Area" localSheetId="2">'42　ノロウイルス関連情報 '!$A$1:$N$84</definedName>
    <definedName name="_xlnm.Print_Area" localSheetId="6">'42　海外情報'!$A$1:$C$40</definedName>
    <definedName name="_xlnm.Print_Area" localSheetId="8">'42　感染症統計'!$A$1:$AC$36</definedName>
    <definedName name="_xlnm.Print_Area" localSheetId="5">'42　食中毒記事等 '!$A$1:$D$6</definedName>
    <definedName name="_xlnm.Print_Area" localSheetId="9">'42 食品回収'!$A$1:$E$45</definedName>
    <definedName name="_xlnm.Print_Area" localSheetId="10">'42　食品表示'!$A$1:$N$18</definedName>
    <definedName name="_xlnm.Print_Area" localSheetId="11">'42残留農薬　等 '!$A$1:$A$19</definedName>
    <definedName name="_xlnm.Print_Area" localSheetId="1">スポンサー公告!$A$1:$Y$30</definedName>
    <definedName name="_xlnm.Print_Titles" localSheetId="5">'42　食中毒記事等 '!$1:$1</definedName>
    <definedName name="_xlnm.Print_Titles" localSheetId="11">'42残留農薬　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3" i="78" l="1"/>
  <c r="B17" i="78"/>
  <c r="B34" i="101" l="1"/>
  <c r="B35" i="101"/>
  <c r="B36" i="101"/>
  <c r="B37" i="101"/>
  <c r="B38" i="101"/>
  <c r="B39" i="101"/>
  <c r="B40" i="101"/>
  <c r="B41" i="101"/>
  <c r="B42" i="101"/>
  <c r="B43" i="101"/>
  <c r="B44" i="101"/>
  <c r="B45" i="101"/>
  <c r="B46" i="101"/>
  <c r="B47" i="101"/>
  <c r="B48" i="101"/>
  <c r="B49" i="101"/>
  <c r="B50" i="101"/>
  <c r="B51" i="101"/>
  <c r="B53" i="101"/>
  <c r="B54" i="101"/>
  <c r="B55" i="101"/>
  <c r="B56" i="101"/>
  <c r="B57" i="101"/>
  <c r="B58" i="101"/>
  <c r="B59" i="101"/>
  <c r="B60" i="101"/>
  <c r="B61" i="101"/>
  <c r="B62" i="101"/>
  <c r="B63" i="101"/>
  <c r="B64" i="101"/>
  <c r="B65" i="101"/>
  <c r="B66" i="101"/>
  <c r="B67" i="101"/>
  <c r="B68" i="101"/>
  <c r="B69" i="101"/>
  <c r="B70" i="101"/>
  <c r="B25" i="101"/>
  <c r="B26" i="101"/>
  <c r="B27" i="101"/>
  <c r="B28" i="101"/>
  <c r="B29" i="101"/>
  <c r="B30" i="101"/>
  <c r="B31" i="101"/>
  <c r="B33" i="101"/>
  <c r="P11" i="82" l="1"/>
  <c r="Z4" i="106"/>
  <c r="K4" i="106"/>
  <c r="B9" i="78" l="1"/>
  <c r="I14" i="82" l="1"/>
  <c r="C13" i="78"/>
  <c r="B11" i="78"/>
  <c r="I18" i="82"/>
  <c r="I15" i="82"/>
  <c r="I16" i="82"/>
  <c r="I17" i="82"/>
  <c r="I19" i="82"/>
  <c r="I20" i="82"/>
  <c r="I21" i="82"/>
  <c r="I22" i="82"/>
  <c r="I23" i="82"/>
  <c r="Y4" i="106"/>
  <c r="X4" i="106"/>
  <c r="C14" i="78" l="1"/>
  <c r="B14" i="78"/>
  <c r="B16" i="78" l="1"/>
  <c r="M71" i="101" l="1"/>
  <c r="N71" i="101"/>
  <c r="G74" i="101" l="1"/>
  <c r="G24" i="101"/>
  <c r="B24" i="101" s="1"/>
  <c r="G25" i="101"/>
  <c r="G26" i="10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G23" i="101"/>
  <c r="B23" i="101" s="1"/>
  <c r="B12" i="78" l="1"/>
  <c r="L30" i="82" l="1"/>
  <c r="K28" i="82"/>
  <c r="K29" i="82"/>
  <c r="K30" i="82"/>
  <c r="I30" i="82"/>
  <c r="L27" i="82"/>
  <c r="B15" i="78" l="1"/>
  <c r="B4" i="106"/>
  <c r="C4" i="106"/>
  <c r="D4" i="106"/>
  <c r="E4" i="106"/>
  <c r="F4" i="106"/>
  <c r="G4" i="106"/>
  <c r="H4" i="106"/>
  <c r="I4" i="106"/>
  <c r="J4" i="106"/>
  <c r="L4" i="106"/>
  <c r="M4" i="106"/>
  <c r="P4" i="106"/>
  <c r="Q4" i="106"/>
  <c r="AC4" i="106" s="1"/>
  <c r="R4" i="106"/>
  <c r="S4" i="106"/>
  <c r="T4" i="106"/>
  <c r="U4" i="106"/>
  <c r="V4" i="106"/>
  <c r="W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N14" i="82" l="1"/>
  <c r="B10" i="78" l="1"/>
  <c r="G75" i="101" l="1"/>
  <c r="F75" i="101" s="1"/>
  <c r="G73" i="101"/>
  <c r="D10" i="78" s="1"/>
  <c r="I74" i="101" l="1"/>
  <c r="I73" i="101"/>
  <c r="F10" i="78" s="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<sst xmlns="http://schemas.openxmlformats.org/spreadsheetml/2006/main" count="716" uniqueCount="495">
  <si>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</si>
  <si>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</si>
  <si>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</si>
  <si>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</si>
  <si>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</si>
  <si>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</si>
  <si>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</si>
  <si>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</si>
  <si>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</si>
  <si>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</si>
  <si>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</si>
  <si>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</si>
  <si>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</si>
  <si>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</si>
  <si>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</si>
  <si>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</si>
  <si>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</si>
  <si>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</si>
  <si>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</si>
  <si>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</si>
  <si>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</si>
  <si>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</si>
  <si>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</si>
  <si>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</si>
  <si>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</si>
  <si>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</si>
  <si>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</si>
  <si>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</si>
  <si>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</si>
  <si>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</si>
  <si>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</si>
  <si>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</si>
  <si>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</si>
  <si>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</si>
  <si>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</si>
  <si>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</si>
  <si>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</si>
  <si>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</si>
  <si>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</si>
  <si>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</si>
  <si>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</si>
  <si>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</si>
  <si>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</si>
  <si>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</si>
  <si>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</si>
  <si>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</si>
  <si>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</si>
  <si>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</si>
  <si>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</si>
  <si>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</si>
  <si>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</si>
  <si>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</si>
  <si>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</si>
  <si>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</si>
  <si>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</si>
  <si>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</si>
  <si>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</si>
  <si>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</si>
  <si>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</si>
  <si>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</si>
  <si>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</si>
  <si>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</si>
  <si>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</si>
  <si>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</si>
  <si>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</si>
  <si>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</si>
  <si>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</si>
  <si>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</si>
  <si>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</si>
  <si>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</si>
  <si>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</si>
  <si>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</si>
  <si>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</si>
  <si>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</si>
  <si>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</si>
  <si>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</si>
  <si>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</si>
  <si>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</si>
  <si>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</si>
  <si>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</si>
  <si>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</si>
  <si>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</si>
  <si>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</si>
  <si>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</si>
  <si>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</si>
  <si>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</si>
  <si>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</si>
  <si>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</si>
  <si>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</si>
  <si>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</si>
  <si>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</si>
  <si>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</si>
  <si>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</si>
  <si>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</si>
  <si>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</si>
  <si>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</si>
  <si>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</si>
  <si>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</si>
  <si>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</si>
  <si>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</si>
  <si>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</si>
  <si>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</si>
  <si>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</si>
  <si>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</si>
  <si>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</si>
  <si>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</si>
  <si>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</si>
  <si>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</si>
  <si>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</si>
  <si>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</si>
  <si>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</si>
  <si>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</si>
  <si>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</si>
  <si>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</si>
  <si>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</si>
  <si>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</si>
  <si>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</si>
  <si>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</si>
  <si>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</si>
  <si>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</si>
  <si>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</si>
  <si>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</si>
  <si>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</si>
  <si>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</si>
  <si>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</si>
  <si>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</si>
  <si>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</si>
  <si>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</si>
  <si>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</si>
  <si>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</si>
  <si>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</si>
  <si>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</si>
  <si>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</si>
  <si>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</si>
  <si>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</si>
  <si>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</si>
  <si>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</si>
  <si>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</si>
  <si>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</si>
  <si>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</si>
  <si>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</si>
  <si>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</si>
  <si>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</si>
  <si>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</si>
  <si>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</si>
  <si>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</si>
  <si>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</si>
  <si>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</si>
  <si>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</si>
  <si>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</si>
  <si>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</si>
  <si>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</si>
  <si>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</si>
  <si>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</si>
  <si>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</si>
  <si>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</si>
  <si>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</si>
  <si>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</si>
  <si>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</si>
  <si>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</si>
  <si>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</si>
  <si>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</si>
  <si>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</si>
  <si>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</si>
  <si>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</si>
  <si>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</si>
  <si>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</si>
  <si>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</si>
  <si>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</si>
  <si>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</si>
  <si>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</si>
  <si>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</si>
  <si>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</si>
  <si>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</si>
  <si>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</si>
  <si>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</si>
  <si>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</si>
  <si>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</si>
  <si>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</si>
  <si>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</si>
  <si>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</si>
  <si>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</si>
  <si>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</si>
  <si>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</si>
  <si>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</si>
  <si>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</si>
  <si>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</si>
  <si>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</si>
  <si>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</si>
  <si>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</si>
  <si>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</si>
  <si>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</si>
  <si>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</si>
  <si>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</si>
  <si>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</si>
  <si>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</si>
  <si>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</si>
  <si>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</si>
  <si>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</si>
  <si>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</si>
  <si>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</si>
  <si>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</si>
  <si>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</si>
  <si>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</si>
  <si>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</si>
  <si>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</si>
  <si>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</si>
  <si>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</si>
  <si>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</si>
  <si>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</si>
  <si>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</si>
  <si>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</si>
  <si>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</si>
  <si>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</si>
  <si>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</si>
  <si>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</si>
  <si>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</si>
  <si>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</si>
  <si>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</si>
  <si>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</si>
  <si>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</si>
  <si>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</si>
  <si>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</si>
  <si>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</si>
  <si>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</si>
  <si>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</si>
  <si>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</si>
  <si>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</si>
  <si>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</si>
  <si>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</si>
  <si>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</si>
  <si>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</si>
  <si>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</si>
  <si>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</si>
  <si>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</si>
  <si>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</si>
  <si>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</si>
  <si>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</si>
  <si>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</si>
  <si>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</si>
  <si>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</si>
  <si>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</si>
  <si>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</si>
  <si>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</si>
  <si>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</si>
  <si>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</si>
  <si>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</si>
  <si>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</si>
  <si>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</si>
  <si>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</si>
  <si>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</si>
  <si>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</si>
  <si>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</si>
  <si>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</si>
  <si>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</si>
  <si>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　</t>
    <phoneticPr fontId="16"/>
  </si>
  <si>
    <r>
      <rPr>
        <sz val="13"/>
        <color theme="0"/>
        <rFont val="ＭＳ Ｐゴシック"/>
        <family val="3"/>
        <charset val="128"/>
      </rPr>
      <t>チリ</t>
    </r>
    <phoneticPr fontId="5"/>
  </si>
  <si>
    <r>
      <rPr>
        <b/>
        <sz val="12.55"/>
        <color theme="0"/>
        <rFont val="Inherit"/>
        <family val="2"/>
      </rPr>
      <t>中国</t>
    </r>
    <rPh sb="0" eb="2">
      <t>チュウゴク</t>
    </rPh>
    <phoneticPr fontId="106"/>
  </si>
  <si>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</si>
  <si>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</si>
  <si>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</si>
  <si>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県内で流行・食中毒原因が一件以上報告される
定点観測値が2.00を超える</t>
    <phoneticPr fontId="106"/>
  </si>
  <si>
    <t>【情報共有】　週間・情報収集/情報共有は月一回以上
【体調管理】  従業員の健康チェックは続ける</t>
    <phoneticPr fontId="106"/>
  </si>
  <si>
    <t xml:space="preserve">  </t>
    <phoneticPr fontId="16"/>
  </si>
  <si>
    <t>l</t>
    <phoneticPr fontId="33"/>
  </si>
  <si>
    <t>管理レベル「1」　</t>
    <phoneticPr fontId="5"/>
  </si>
  <si>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</si>
  <si>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細菌性赤痢　無</t>
    <rPh sb="6" eb="7">
      <t>ナシ</t>
    </rPh>
    <phoneticPr fontId="106"/>
  </si>
  <si>
    <t>　コロナ渦</t>
    <rPh sb="4" eb="5">
      <t>ウズ</t>
    </rPh>
    <phoneticPr fontId="5"/>
  </si>
  <si>
    <t>腸チフス1例 感染地域：国内・国外不明
パラチフス1例 感染地域：インド</t>
    <phoneticPr fontId="106"/>
  </si>
  <si>
    <t>冬に向かいロシアの感染状況が一気に悪化</t>
    <rPh sb="0" eb="1">
      <t>フユ</t>
    </rPh>
    <rPh sb="2" eb="3">
      <t>ム</t>
    </rPh>
    <rPh sb="9" eb="11">
      <t>カンセン</t>
    </rPh>
    <rPh sb="11" eb="13">
      <t>ジョウキョウ</t>
    </rPh>
    <rPh sb="14" eb="16">
      <t>イッキ</t>
    </rPh>
    <rPh sb="17" eb="19">
      <t>アッカ</t>
    </rPh>
    <phoneticPr fontId="106"/>
  </si>
  <si>
    <t>-</t>
    <phoneticPr fontId="106"/>
  </si>
  <si>
    <r>
      <rPr>
        <sz val="12.55"/>
        <color theme="0"/>
        <rFont val="ＭＳ Ｐゴシック"/>
        <family val="3"/>
        <charset val="128"/>
      </rPr>
      <t>日本は、世界第一位の増加率とはいえ、かなり沈静化してきている。</t>
    </r>
    <r>
      <rPr>
        <sz val="12.55"/>
        <color rgb="FFFFFF00"/>
        <rFont val="ＭＳ Ｐゴシック"/>
        <family val="3"/>
        <charset val="128"/>
      </rPr>
      <t xml:space="preserve">
冬に向かい中国の感染状況が一気に悪化</t>
    </r>
    <rPh sb="0" eb="2">
      <t>ニホン</t>
    </rPh>
    <rPh sb="4" eb="6">
      <t>セカイ</t>
    </rPh>
    <rPh sb="6" eb="8">
      <t>ダイイチ</t>
    </rPh>
    <rPh sb="8" eb="9">
      <t>イ</t>
    </rPh>
    <rPh sb="10" eb="13">
      <t>ゾウカリツ</t>
    </rPh>
    <rPh sb="21" eb="24">
      <t>チンセイカ</t>
    </rPh>
    <rPh sb="37" eb="39">
      <t>チュウゴク</t>
    </rPh>
    <phoneticPr fontId="106"/>
  </si>
  <si>
    <t>回収</t>
  </si>
  <si>
    <t>回収＆返金/交換</t>
  </si>
  <si>
    <t>回収＆返金</t>
  </si>
  <si>
    <t>毎週　　ひとつ　　覚えていきましょう</t>
    <phoneticPr fontId="5"/>
  </si>
  <si>
    <t xml:space="preserve">最近のBA5株では、1.1%以下です。こうなると感染症法の位置づけとしても5類季節性インフルエンザ相当が適当となります。
なお患者数は、全数把握は当然必要です。詳細な診断情報は、高齢者と基礎疾患を持つもの、更に12歳以下の学童や幼児の重症例が必要です。
</t>
    <rPh sb="0" eb="2">
      <t>サイキン</t>
    </rPh>
    <rPh sb="6" eb="7">
      <t>カブ</t>
    </rPh>
    <rPh sb="14" eb="16">
      <t>イカ</t>
    </rPh>
    <rPh sb="24" eb="28">
      <t>カンセンショウホウ</t>
    </rPh>
    <rPh sb="29" eb="31">
      <t>イチ</t>
    </rPh>
    <rPh sb="39" eb="42">
      <t>キセツセイ</t>
    </rPh>
    <rPh sb="49" eb="51">
      <t>ソウトウ</t>
    </rPh>
    <rPh sb="52" eb="54">
      <t>テキトウ</t>
    </rPh>
    <rPh sb="63" eb="66">
      <t>カンジャスウ</t>
    </rPh>
    <rPh sb="68" eb="72">
      <t>ゼンスウハアク</t>
    </rPh>
    <rPh sb="73" eb="77">
      <t>トウゼンヒツヨウ</t>
    </rPh>
    <rPh sb="80" eb="82">
      <t>ショウサイ</t>
    </rPh>
    <rPh sb="83" eb="87">
      <t>シンダンジョウホウ</t>
    </rPh>
    <rPh sb="89" eb="92">
      <t>コウレイシャ</t>
    </rPh>
    <rPh sb="93" eb="97">
      <t>キソシッカン</t>
    </rPh>
    <rPh sb="98" eb="99">
      <t>モ</t>
    </rPh>
    <rPh sb="103" eb="104">
      <t>サラ</t>
    </rPh>
    <rPh sb="107" eb="110">
      <t>サイイカ</t>
    </rPh>
    <rPh sb="111" eb="113">
      <t>ガクドウ</t>
    </rPh>
    <rPh sb="114" eb="116">
      <t>ヨウジ</t>
    </rPh>
    <rPh sb="117" eb="120">
      <t>ジュウショウレイ</t>
    </rPh>
    <rPh sb="121" eb="123">
      <t>ヒツヨウ</t>
    </rPh>
    <phoneticPr fontId="106"/>
  </si>
  <si>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</si>
  <si>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</si>
  <si>
    <t>新規感染者数　 132</t>
    <rPh sb="0" eb="2">
      <t>シンキ</t>
    </rPh>
    <rPh sb="2" eb="5">
      <t>カンセンシャ</t>
    </rPh>
    <rPh sb="5" eb="6">
      <t>スウ</t>
    </rPh>
    <phoneticPr fontId="5"/>
  </si>
  <si>
    <t>2022/41週</t>
    <phoneticPr fontId="5"/>
  </si>
  <si>
    <t>福岡市は21日、西区内の保育所で下痢などの症状を訴える患者が集団発生したと発表した。検査の結果、一部の園児からはノロウイルスが検出された。重症者はいないという。</t>
    <phoneticPr fontId="106"/>
  </si>
  <si>
    <t>RKB毎日放送</t>
    <phoneticPr fontId="106"/>
  </si>
  <si>
    <t>共栄食品</t>
  </si>
  <si>
    <t>マックスバリュ西...</t>
  </si>
  <si>
    <t>サミット</t>
  </si>
  <si>
    <t>タイ</t>
    <phoneticPr fontId="16"/>
  </si>
  <si>
    <t>スイス</t>
    <phoneticPr fontId="16"/>
  </si>
  <si>
    <t>ケニア</t>
    <phoneticPr fontId="16"/>
  </si>
  <si>
    <t>皆様  週刊情報2022-41を配信いたします</t>
    <phoneticPr fontId="5"/>
  </si>
  <si>
    <t xml:space="preserve"> GⅡ　41週　0例</t>
    <rPh sb="6" eb="7">
      <t>シュウ</t>
    </rPh>
    <phoneticPr fontId="5"/>
  </si>
  <si>
    <t xml:space="preserve"> GⅡ　42週　0例</t>
    <rPh sb="9" eb="10">
      <t>レイ</t>
    </rPh>
    <phoneticPr fontId="5"/>
  </si>
  <si>
    <t>2022/42週</t>
    <phoneticPr fontId="5"/>
  </si>
  <si>
    <t>今週のニュース（Noroｖｉｒｕｓ）　(10/24-10/30)</t>
    <rPh sb="0" eb="2">
      <t>コンシュウ</t>
    </rPh>
    <phoneticPr fontId="5"/>
  </si>
  <si>
    <t>食中毒情報　(10/24-10/30)</t>
    <rPh sb="0" eb="3">
      <t>ショクチュウドク</t>
    </rPh>
    <rPh sb="3" eb="5">
      <t>ジョウホウ</t>
    </rPh>
    <phoneticPr fontId="5"/>
  </si>
  <si>
    <r>
      <t>海外情報　</t>
    </r>
    <r>
      <rPr>
        <sz val="20"/>
        <rFont val="ＭＳ Ｐゴシック"/>
        <family val="3"/>
        <charset val="128"/>
      </rPr>
      <t>(10/24-10/30)</t>
    </r>
    <rPh sb="0" eb="2">
      <t>カイガイ</t>
    </rPh>
    <rPh sb="2" eb="4">
      <t>ジョウホウ</t>
    </rPh>
    <phoneticPr fontId="5"/>
  </si>
  <si>
    <t>食品リコール・回収情報
(10/24-10/30)</t>
    <rPh sb="0" eb="2">
      <t>ショクヒン</t>
    </rPh>
    <rPh sb="7" eb="9">
      <t>カイシュウ</t>
    </rPh>
    <rPh sb="9" eb="11">
      <t>ジョウホウ</t>
    </rPh>
    <phoneticPr fontId="5"/>
  </si>
  <si>
    <t>食品表示　(10/24-10/30)</t>
    <rPh sb="0" eb="2">
      <t>ショクヒン</t>
    </rPh>
    <rPh sb="2" eb="4">
      <t>ヒョウジ</t>
    </rPh>
    <phoneticPr fontId="5"/>
  </si>
  <si>
    <t>機能性表示食10/30  現在　5,908品目です　</t>
    <phoneticPr fontId="16"/>
  </si>
  <si>
    <t>残留農薬　(10/24-10/30)</t>
    <phoneticPr fontId="16"/>
  </si>
  <si>
    <t>Reported 10/30　 6:20 (前週より296万人) 　　世界は感染　第五波は終息中、アジアでは一部拡大傾向</t>
    <rPh sb="22" eb="24">
      <t>ゼンシュウ</t>
    </rPh>
    <rPh sb="23" eb="24">
      <t>シュウ</t>
    </rPh>
    <rPh sb="24" eb="25">
      <t>ゼンシュウ</t>
    </rPh>
    <rPh sb="29" eb="31">
      <t>マンニン</t>
    </rPh>
    <rPh sb="35" eb="37">
      <t>セカイ</t>
    </rPh>
    <rPh sb="38" eb="40">
      <t>カンセン</t>
    </rPh>
    <rPh sb="41" eb="43">
      <t>ダイゴ</t>
    </rPh>
    <rPh sb="43" eb="44">
      <t>ナミ</t>
    </rPh>
    <rPh sb="45" eb="47">
      <t>シュウソク</t>
    </rPh>
    <rPh sb="47" eb="48">
      <t>チュウ</t>
    </rPh>
    <rPh sb="54" eb="56">
      <t>イチブ</t>
    </rPh>
    <rPh sb="56" eb="60">
      <t>カクダイケイコウ</t>
    </rPh>
    <phoneticPr fontId="5"/>
  </si>
  <si>
    <t>今週の新型コロナ 新規感染者数　世界で263万人(対前週の増減 : 33万人減少)</t>
    <rPh sb="0" eb="2">
      <t>コンシュウ</t>
    </rPh>
    <rPh sb="9" eb="15">
      <t>シンキカンセンシャスウ</t>
    </rPh>
    <rPh sb="23" eb="24">
      <t>ニン</t>
    </rPh>
    <rPh sb="24" eb="25">
      <t>タイ</t>
    </rPh>
    <rPh sb="25" eb="27">
      <t>ゼンシュウ</t>
    </rPh>
    <rPh sb="29" eb="31">
      <t>ゾウゲン</t>
    </rPh>
    <rPh sb="36" eb="38">
      <t>マンニン</t>
    </rPh>
    <rPh sb="38" eb="40">
      <t>ゲンショウ</t>
    </rPh>
    <phoneticPr fontId="5"/>
  </si>
  <si>
    <t xml:space="preserve">
世界の新規感染者数: 263万人で感染持続 　世界は第5波が終了し落ち着いている。
北半球は冬に向かいインフルエンザとの同時流行に警戒。</t>
    <rPh sb="1" eb="3">
      <t>セカイ</t>
    </rPh>
    <rPh sb="4" eb="6">
      <t>シンキ</t>
    </rPh>
    <rPh sb="6" eb="10">
      <t>カンセンシャスウ</t>
    </rPh>
    <rPh sb="15" eb="17">
      <t>マンニン</t>
    </rPh>
    <rPh sb="18" eb="20">
      <t>カンセン</t>
    </rPh>
    <rPh sb="20" eb="22">
      <t>ジゾク</t>
    </rPh>
    <rPh sb="24" eb="26">
      <t>セカイ</t>
    </rPh>
    <rPh sb="27" eb="28">
      <t>ダイ</t>
    </rPh>
    <rPh sb="29" eb="30">
      <t>ハ</t>
    </rPh>
    <rPh sb="31" eb="33">
      <t>シュウリョウ</t>
    </rPh>
    <rPh sb="34" eb="35">
      <t>オ</t>
    </rPh>
    <rPh sb="36" eb="37">
      <t>ツ</t>
    </rPh>
    <rPh sb="43" eb="46">
      <t>キタハンキュウ</t>
    </rPh>
    <rPh sb="47" eb="48">
      <t>フユ</t>
    </rPh>
    <rPh sb="49" eb="50">
      <t>ム</t>
    </rPh>
    <rPh sb="61" eb="63">
      <t>ドウジ</t>
    </rPh>
    <rPh sb="63" eb="65">
      <t>リュウコウ</t>
    </rPh>
    <rPh sb="66" eb="68">
      <t>ケイカイ</t>
    </rPh>
    <phoneticPr fontId="5"/>
  </si>
  <si>
    <t>南あわじの旅館で食中毒、3日間営業停止　男女12人に症状　兵庫</t>
    <phoneticPr fontId="16"/>
  </si>
  <si>
    <t>兵庫県</t>
    <rPh sb="0" eb="3">
      <t>ヒョウゴケン</t>
    </rPh>
    <phoneticPr fontId="16"/>
  </si>
  <si>
    <t>兵庫県洲本健康福祉事務所は29日、同県南あわじ市沼島の「木村屋旅館」で22、23日に食事をした11～75歳の男女12人に、嘔吐や下痢などの症状が出たと発表した。同事務所は食中毒と断定し、同旅館に31日まで3日間の営業停止を命じた。入院した人はおらず、全員が快方に向かっているという。　同事務所によると、同旅館では22、23日に8団体30人が食事。調査ができた7団体21人のうち、兵庫県太子町や神戸、大阪市などから訪れた12人が症状を訴えた。ハモすき鍋やアオリイカの刺し身などを食べたという。</t>
    <phoneticPr fontId="16"/>
  </si>
  <si>
    <t>兵庫新聞</t>
    <rPh sb="0" eb="4">
      <t>ヒョウゴシンブン</t>
    </rPh>
    <phoneticPr fontId="16"/>
  </si>
  <si>
    <t>https://nordot.app/959026104500436992?c=768367547562557440</t>
    <phoneticPr fontId="16"/>
  </si>
  <si>
    <t>違反食品の回収等のお知らせ（10月28日公表）</t>
    <phoneticPr fontId="16"/>
  </si>
  <si>
    <t xml:space="preserve">令和4年10月21日(金曜日)、市保健所が、市内の食品輸入業者が輸入したスナック菓子を収去し、酸化防止剤の検査を実施したところ、令和4年10月27日(木曜日)に指定外添加物であるtert-ブチルヒドロキノン（以下、「TBHQ」という。）が検出されました。
このことから、令和4年10月28日(金曜日)、千葉市保健所長は、食品衛生法第12条違反として、営業者に対し、当該食品の回収および廃棄を命じたので、お知らせします。
なお、当該食品については既に流通していますが、現時点で当該食品の喫食による健康被害等の届出はありません。品衛生法第12条違反　（TBHQ　0.007g/kg検出）
日本国内では食品添加物として認められていない指定外添加物であるTBHQを含む食品を輸入および販売等したこと。
</t>
    <phoneticPr fontId="16"/>
  </si>
  <si>
    <t>ヒラタケと間違えて汁に…嘔吐、下痢、頭痛　職場近くで毒キノコ「ツキヨタケ」採取　同僚5人が食中毒</t>
    <phoneticPr fontId="16"/>
  </si>
  <si>
    <t>島根県安来市で、毒キノコ「ツキヨタケ」を食べた5人が食中毒を発症していたことが分かりました。
島根県薬事衛生課によりますと26日、昼食にキノコを食べた7人のうち、10代～70代の男女5人が嘔吐、下痢、頭痛などの症状を訴えたということです。安来市内の医療機関が松江保健所に連絡し、県の研究センターがキノコを鑑定したところ、7人が食べたのは毒キノコ「ツキヨタケ」であると判明。保健所は5人について「ツキヨタケ」による食中毒と判断しました。5人のうち入院した人はおらず、全員が回復しているということです。キノコを食べた7人は安来市内の職場の同僚で、このうち1人が事業所の近くでヒラタケと間違えて「ツキヨタケ」を採取。すまし汁にして、みんなで食べたということです。島根県によりますと「ツキヨタケ」はヒラタケ、ムキタケ、シイタケとよく似ていて、ブナ・カエデなどの枯れ木上に重なり合って発生。食後30分～1時間程度で嘔吐・下痢などの消化器系の中毒症状が現れるということです。島根県でツキヨタケによる食中毒が確認されたのは13年ぶりだということです。県は、食べられるキノコと食べられないキノコを見分けるのは素人には難しいので、食用と判断できないキノコは絶対に食べないよう呼び掛けています。</t>
    <phoneticPr fontId="16"/>
  </si>
  <si>
    <t>https://news.yahoo.co.jp/articles/480ca5b9e7970f293cd75d1f4ac9266ef6559f61</t>
    <phoneticPr fontId="16"/>
  </si>
  <si>
    <t>山陰放送</t>
    <phoneticPr fontId="16"/>
  </si>
  <si>
    <t>島根県</t>
    <rPh sb="0" eb="2">
      <t>シマネ</t>
    </rPh>
    <rPh sb="2" eb="3">
      <t>ケン</t>
    </rPh>
    <phoneticPr fontId="16"/>
  </si>
  <si>
    <t>男女４人が食中毒、焼き鳥店で夕食…３日ほど経って発熱など症状　カンピロバクター検出、営業停止に</t>
    <phoneticPr fontId="16"/>
  </si>
  <si>
    <t>埼玉県川越市は２６日、同市脇田町の焼き鳥店「鶏ジロー川越東口店」で飲食した４人が下痢や発熱などの症状を訴え、食中毒と断定された、と発表した。　市食品・環境衛生課によると、食中毒になったのは同店で１４日午後７時ごろに飲食したいずれも２０代の職場の同僚５人のうち、吉川市と川越市に住む男性３人、女性１人の計４人。２１日、このうち１人から市保健所に「１８日午前８時ごろから下痢の症状が出た」との電話連絡があり、調査したところ、１７日以降に４人が同様の症状を訴えていたことが分かったという。うち、３人の便から食中毒を引き起こすカンピロバクターが検出された。　市は同店を２６日から５日間の営業停止処分にした。４人の症状は快方に向かっているという。</t>
    <phoneticPr fontId="16"/>
  </si>
  <si>
    <t>https://topics.smt.docomo.ne.jp/article/saitama/region/saitama-20221027083549</t>
    <phoneticPr fontId="16"/>
  </si>
  <si>
    <t>埼玉県</t>
    <rPh sb="0" eb="3">
      <t>サイタマケン</t>
    </rPh>
    <phoneticPr fontId="16"/>
  </si>
  <si>
    <t>埼玉新聞</t>
    <rPh sb="0" eb="4">
      <t>サイタマシンブン</t>
    </rPh>
    <phoneticPr fontId="16"/>
  </si>
  <si>
    <t>観賞用植物の誤食による食中毒防止について</t>
    <phoneticPr fontId="16"/>
  </si>
  <si>
    <r>
      <t xml:space="preserve">例年、特に春先に、山菜等と誤って採取した有毒植物による食中毒が多く発生している
ことから、注意喚起を行っていただくようお願いしているところですが、野草の誤食のみならず、グロリオサ、イヌサフラン等の観賞用として栽培されている植物の誤食による食中毒事例も散見され、死者も発生しています。
このため、別添のとおり、観賞用植物の誤食による食中毒を予防するための留意事項をまとめたリーフレットを作成しましたので御活用ください。
注意喚起を行う際は、幼児・児童の保護者や、認知症又は認知機能が低下した方の介護者並びに学校、保育園、介護施設等の関連施設も含め、広く周知されるよう広報媒体等を御検討いただくとともに、必要に応じ、種苗の販売者等を所管する農林部局等関係部局とも連携し、情報提供を行っていただくようお願いします。
参考）厚生労働省ホームページ
</t>
    </r>
    <r>
      <rPr>
        <b/>
        <sz val="16"/>
        <color rgb="FF000033"/>
        <rFont val="Wingdings"/>
        <family val="3"/>
        <charset val="2"/>
      </rPr>
      <t></t>
    </r>
    <r>
      <rPr>
        <b/>
        <sz val="16"/>
        <color rgb="FF000033"/>
        <rFont val="游ゴシック"/>
        <family val="3"/>
        <charset val="128"/>
      </rPr>
      <t xml:space="preserve"> 有毒植物による食中毒に注意しましょう
（http://www.mhlw.go.jp/stf/seisakunitsuite/bunya/kenkou_iryou/shokuhin/yuudoku/index.html）
</t>
    </r>
    <r>
      <rPr>
        <b/>
        <sz val="16"/>
        <color rgb="FF000033"/>
        <rFont val="Wingdings"/>
        <family val="3"/>
        <charset val="2"/>
      </rPr>
      <t></t>
    </r>
    <r>
      <rPr>
        <b/>
        <sz val="16"/>
        <color rgb="FF000033"/>
        <rFont val="游ゴシック"/>
        <family val="3"/>
        <charset val="128"/>
      </rPr>
      <t xml:space="preserve"> 自然毒のリスクプロファイル
（http://www.mhlw.go.jp/stf/seisakunitsuite/bunya/kenkou_iryou/shokuhin/syokuchu/poison/index.html</t>
    </r>
    <phoneticPr fontId="16"/>
  </si>
  <si>
    <t>https://www.yutaka.ed.jp/wordpress/wp-content/uploads/2022/10/c24ca636ba1a8b1ad0d45bbe6269048b.pdf</t>
    <phoneticPr fontId="16"/>
  </si>
  <si>
    <t>厚生労働省医薬</t>
    <phoneticPr fontId="16"/>
  </si>
  <si>
    <t>北九州市のこども園で集団食中毒</t>
    <phoneticPr fontId="16"/>
  </si>
  <si>
    <t>北九州市の認定こども園で園児２０人に発熱や下痢の症状が続いていて市は、２５日、給食が原因による集団食中毒であると断定しました。
北九州市によりますと、北九州市八幡西区の認定こども園で今月１５日から園児が相次いで発熱や下痢を訴えました。
保健所の調査で、一部の人の便からサルモネラ菌が検出されたことなどから、市は、園で調理した肉や卵を使った給食による食中毒と断定しました。給食を食べた、園児と職員１６１人のうち、園児２０人に高い熱と、腹痛、下痢の症状が出て、現在も続いています。北九州市でのサルモネラ菌による集団食中毒は１３年ぶりで、市は、肉や卵は、よく焼く、よくゆでるなどしっかり加熱するよう、呼びかけています。</t>
    <phoneticPr fontId="16"/>
  </si>
  <si>
    <t>https://kbc.co.jp/news/article.php?id=9206501&amp;ymd=2022-10-26</t>
    <phoneticPr fontId="16"/>
  </si>
  <si>
    <t>九州朝日放送</t>
    <rPh sb="0" eb="2">
      <t>キュウシュウ</t>
    </rPh>
    <rPh sb="2" eb="6">
      <t>アサヒホウソウ</t>
    </rPh>
    <phoneticPr fontId="16"/>
  </si>
  <si>
    <t>北九州</t>
    <rPh sb="0" eb="3">
      <t>キタキュウシュウ</t>
    </rPh>
    <phoneticPr fontId="16"/>
  </si>
  <si>
    <t>食中毒でスーパーを営業停止　熊本市</t>
    <phoneticPr fontId="16"/>
  </si>
  <si>
    <t>熊本市は25日、サバの刺し身を食べた市内の50代女性が、寄生虫アニサキスによる食中毒を発症したと発表。調理販売した同市西区のスーパー「イワサキエースJR上熊本駅店」を同日、営業停止処分にした。アニサキスによる食中毒は県内で今年5例目。市保健所によると、女性は20日に同店のサバを購入して食べた。翌朝、腹痛や嘔吐［おうと］の症状が出て医療機関を受診し、胃にアニサキスがいるのが見つかった。ほかに生の魚介類を食べておらず、保健所はサバが原因と断定した。</t>
    <phoneticPr fontId="16"/>
  </si>
  <si>
    <t>https://kumanichi.com/articles/835085</t>
    <phoneticPr fontId="16"/>
  </si>
  <si>
    <t>熊本市</t>
    <rPh sb="0" eb="3">
      <t>クマモトシ</t>
    </rPh>
    <phoneticPr fontId="16"/>
  </si>
  <si>
    <t>熊本日日新聞</t>
    <phoneticPr fontId="16"/>
  </si>
  <si>
    <t>食中毒（疑い）が発生しました</t>
    <phoneticPr fontId="16"/>
  </si>
  <si>
    <t>　令和４年１０月２４日（月）、遠賀郡の医療機関から、食中毒様症状を呈した患者を診察し、胃アニサキス症と診断した旨、宗像・遠賀保健福祉環境事務所に届出があった。同事務所が調査したところ、１０月２３日（日）に、北九州市内の複数の飲食店で刺身等を食べて、１０月２４日（月）午前１時頃から食中毒様症状を呈していることが判明した。
　現在、同事務所において、食中毒疑いとして調査を進めるとともに、北九州市に対して飲食店の調査を依頼している。</t>
    <phoneticPr fontId="16"/>
  </si>
  <si>
    <t>https://www.pref.fukuoka.lg.jp/press-release/syokuchudoku20221025.html</t>
    <phoneticPr fontId="16"/>
  </si>
  <si>
    <t>福岡県</t>
    <rPh sb="0" eb="3">
      <t>フクオカケン</t>
    </rPh>
    <phoneticPr fontId="16"/>
  </si>
  <si>
    <t>生活衛生課　食品衛生係</t>
    <phoneticPr fontId="16"/>
  </si>
  <si>
    <t>静岡の飲食店　４人が食中毒　保健所が営業禁止命令</t>
    <phoneticPr fontId="16"/>
  </si>
  <si>
    <t>静岡市保健所は２４日、葵区瀬名の飲食店「ぼら鳥」で飲食した市内外の男女４人が食中毒症状を発症したと発表した。同保健所は同日、店に営業禁止命令を出した。　同保健所によると、４人は２０～２２歳で、３人が市内在住、１人は市外。９日に来店し、鳥刺しや焼き鳥などを食べた。鳥刺しは加熱用の鶏肉を十分に熱していない状態で提供していたという。
　４人は１２日以降に腹痛や下痢、発熱などの症状が出た。３人の便からはカンピロバクターが検出された。全員快方に向かっているという。</t>
    <phoneticPr fontId="16"/>
  </si>
  <si>
    <t>静岡県</t>
    <rPh sb="0" eb="2">
      <t>シズオカケン</t>
    </rPh>
    <phoneticPr fontId="16"/>
  </si>
  <si>
    <t>https://www.at-s.com/news/article/shizuoka/1141079.html</t>
    <phoneticPr fontId="16"/>
  </si>
  <si>
    <t>静岡新聞</t>
    <rPh sb="0" eb="4">
      <t>シズオカシンブン</t>
    </rPh>
    <phoneticPr fontId="16"/>
  </si>
  <si>
    <t>金沢の飲食店で食中毒 黄色ブドウ球菌検出  弁当を食べた10人が嘔吐や下痢訴える</t>
    <phoneticPr fontId="16"/>
  </si>
  <si>
    <t>今月15日、金沢市の飲食店が調理した弁当を食べた男女10人が下痢などの症状を訴え、金沢市は黄色ブドウ球菌が原因の食中毒と断定しこの店を3日間の営業停止処分としました。食中毒が発生したのは金沢市本多町3丁目の飲食店「畑の子」で、今月15日に、この店で調理した弁当を食べた20代から80代の男女10人が下痢や嘔吐などの症状を訴えたということです。
市の保健所が調べたところ、患者6人の便から黄色ブドウ球菌が検出されました。入院した患者はおらず、いずれも回復に向かっています。
10人が食べたのは野菜を主体とした弁当で、市は患者が食べた中で共通する食べ物が弁当以外に無いことなどから、黄色ブドウ球菌が原因の食中毒と断定し、25日から3日間、店を営業停止処分にしました。</t>
    <phoneticPr fontId="16"/>
  </si>
  <si>
    <t>https://newsdig.tbs.co.jp/articles/-/187062?display=1</t>
    <phoneticPr fontId="16"/>
  </si>
  <si>
    <t>金沢市</t>
    <rPh sb="0" eb="3">
      <t>カナザワシ</t>
    </rPh>
    <phoneticPr fontId="16"/>
  </si>
  <si>
    <t>北陸新聞</t>
    <rPh sb="0" eb="4">
      <t>ホクリクシンブン</t>
    </rPh>
    <phoneticPr fontId="16"/>
  </si>
  <si>
    <t>https://www.teny.co.jp/nnn/news114xe6ylqir1vlseu0n.html</t>
    <phoneticPr fontId="16"/>
  </si>
  <si>
    <t>キノコと野菜の炒め物を食べた女性が毒キノコによる食中毒　県が＂毒きのこ食中毒発生注意報”を発令　</t>
    <phoneticPr fontId="16"/>
  </si>
  <si>
    <t>新潟県</t>
    <rPh sb="0" eb="3">
      <t>ニイガタケン</t>
    </rPh>
    <phoneticPr fontId="16"/>
  </si>
  <si>
    <t xml:space="preserve">自宅で調理したキノコの炒め物を食べた６０代の女性がおう吐や寒気の症状を訴えました。保健所が調査したところ、ツキヨタケによる食中毒と断定されました。新潟県はこの秋初めて毒キノコによる食中毒が発生したとして「毒キノコ食中毒発生注意報」を発令し、注意を呼びかけています
柏崎保健所によりますと、食中毒の症状が出たのは柏崎市の女性です。この女性は１０月２１日午後７時頃、柏崎市の自宅敷地内で家族が採取したキノコを食用のヒラタケと思い、野菜と炒めて調理して家族と食べました。午後８時頃になって、おう吐や寒気の症状を訴え、深夜に医療機関を受診しました。保健所が、女性の自宅に残っていた炒め物のキノコと未調理のキノコを調査したところ、有毒のツキヨタケであることが判明しました。また、女性の症状がツキヨタケによる中毒の症状と一致することや医師から食中毒の届け出があったことから、ツキヨタケによる食中毒と断定されました。女性は入院はしておらず、回復しているということです。家族の中で、他に治療を受けた人はいませんでした。
県によりますと、ツキヨタケは食用に適したムキタケやヒラタケと形が似ていることから間違えて食べ、食中毒に至ることが多いといいます。
ツキヨタケによる食中毒は、直近ではおととし県内で１件確認されています。
県は、「食用と正確に判断できないキノコは、絶対に『採らない』『食べない』『人にあげない』」と注意を呼びかけています。また、“ナスと調理すれば食べられる”などの根拠のない言い伝えは信用しないでとしています。
</t>
    <phoneticPr fontId="16"/>
  </si>
  <si>
    <t>テレビ新潟</t>
    <rPh sb="3" eb="5">
      <t>ニイガタ</t>
    </rPh>
    <phoneticPr fontId="16"/>
  </si>
  <si>
    <t>仙台・太白区の業者が作った弁当を食べた２９人が食中毒の症状</t>
    <phoneticPr fontId="16"/>
  </si>
  <si>
    <t>東日本放送</t>
    <rPh sb="0" eb="3">
      <t>ヒガシニホン</t>
    </rPh>
    <rPh sb="3" eb="5">
      <t>ホウソウ</t>
    </rPh>
    <phoneticPr fontId="16"/>
  </si>
  <si>
    <t>仙台市</t>
    <rPh sb="0" eb="3">
      <t>センダイシ</t>
    </rPh>
    <phoneticPr fontId="16"/>
  </si>
  <si>
    <t>仙台市太白区の弁当業者が作った弁当を食べた２９人が、下痢や腹痛などを訴えました。仙台市保健所は食中毒と断定し、この事業所を２４日から３日間の営業停止処分にしました。29人に食中毒の症状
　営業停止処分を受けたのは、太白区の弁当製造販売業のやまと給食センターです。
　仙台市によりますと、このセンターが製造し黒川郡の事業所に配達した日替わり弁当を３日から７日までの間に食べた人のうち２９人が下痢や腹痛、発熱などの症状を訴え、このうち１０人からサルモネラ菌が検出されました。
　弁当を作った従業員や調理器具、検査用に保存していた食品からサルモネラ菌は検出されませんでしたが、仙台市は症状を訴えた人が共通して弁当を食べていたことから、食中毒が原因と断定しました。　仙台市保健所はやまと給食センターを２４日から３日間の営業停止処分にしました。
　症状を訴えた２９人は、いずれも快方に向かっているということです。</t>
    <phoneticPr fontId="16"/>
  </si>
  <si>
    <t>https://news.yahoo.co.jp/articles/9fff326acbdf8916b277f3855cd217aab6d1cd80</t>
    <phoneticPr fontId="16"/>
  </si>
  <si>
    <r>
      <rPr>
        <b/>
        <sz val="20"/>
        <color rgb="FF000000"/>
        <rFont val="ＭＳ Ｐゴシック"/>
        <family val="2"/>
        <charset val="128"/>
      </rPr>
      <t>タイマー</t>
    </r>
    <r>
      <rPr>
        <b/>
        <sz val="20"/>
        <color rgb="FF000000"/>
        <rFont val="Arial"/>
        <family val="2"/>
        <charset val="128"/>
      </rPr>
      <t xml:space="preserve"> </t>
    </r>
    <r>
      <rPr>
        <b/>
        <sz val="20"/>
        <color rgb="FF000000"/>
        <rFont val="ＭＳ Ｐゴシック"/>
        <family val="2"/>
        <charset val="128"/>
      </rPr>
      <t>非接触</t>
    </r>
    <r>
      <rPr>
        <b/>
        <sz val="20"/>
        <color rgb="FF000000"/>
        <rFont val="Arial"/>
        <family val="2"/>
        <charset val="128"/>
      </rPr>
      <t xml:space="preserve"> </t>
    </r>
    <r>
      <rPr>
        <b/>
        <sz val="20"/>
        <color rgb="FF000000"/>
        <rFont val="ＭＳ Ｐゴシック"/>
        <family val="2"/>
        <charset val="128"/>
      </rPr>
      <t>手洗い</t>
    </r>
    <r>
      <rPr>
        <b/>
        <sz val="20"/>
        <color rgb="FF000000"/>
        <rFont val="Arial"/>
        <family val="2"/>
        <charset val="128"/>
      </rPr>
      <t xml:space="preserve"> </t>
    </r>
    <r>
      <rPr>
        <b/>
        <sz val="20"/>
        <color rgb="FF000000"/>
        <rFont val="ＭＳ Ｐゴシック"/>
        <family val="2"/>
        <charset val="128"/>
      </rPr>
      <t>ノータッチタイマー</t>
    </r>
    <r>
      <rPr>
        <b/>
        <sz val="20"/>
        <color rgb="FF000000"/>
        <rFont val="Arial"/>
        <family val="2"/>
        <charset val="128"/>
      </rPr>
      <t xml:space="preserve"> TM-29(1707-30) </t>
    </r>
    <r>
      <rPr>
        <b/>
        <sz val="20"/>
        <color rgb="FF000000"/>
        <rFont val="ＭＳ Ｐゴシック"/>
        <family val="2"/>
        <charset val="128"/>
      </rPr>
      <t>キッチンタイマー</t>
    </r>
    <r>
      <rPr>
        <b/>
        <sz val="20"/>
        <color rgb="FF000000"/>
        <rFont val="Arial"/>
        <family val="2"/>
        <charset val="128"/>
      </rPr>
      <t xml:space="preserve"> </t>
    </r>
    <r>
      <rPr>
        <b/>
        <sz val="20"/>
        <color rgb="FF000000"/>
        <rFont val="ＭＳ Ｐゴシック"/>
        <family val="2"/>
        <charset val="128"/>
      </rPr>
      <t>衛生管理</t>
    </r>
    <r>
      <rPr>
        <b/>
        <sz val="20"/>
        <color rgb="FF000000"/>
        <rFont val="Arial"/>
        <family val="2"/>
        <charset val="128"/>
      </rPr>
      <t xml:space="preserve"> </t>
    </r>
    <r>
      <rPr>
        <b/>
        <sz val="20"/>
        <color rgb="FF000000"/>
        <rFont val="ＭＳ Ｐゴシック"/>
        <family val="2"/>
        <charset val="128"/>
      </rPr>
      <t>感染予防</t>
    </r>
    <r>
      <rPr>
        <b/>
        <sz val="20"/>
        <color rgb="FF000000"/>
        <rFont val="Arial"/>
        <family val="2"/>
        <charset val="128"/>
      </rPr>
      <t xml:space="preserve"> </t>
    </r>
    <r>
      <rPr>
        <b/>
        <sz val="20"/>
        <color rgb="FF000000"/>
        <rFont val="ＭＳ Ｐゴシック"/>
        <family val="2"/>
        <charset val="128"/>
      </rPr>
      <t>ウイルス対策</t>
    </r>
    <r>
      <rPr>
        <b/>
        <sz val="20"/>
        <color rgb="FF000000"/>
        <rFont val="Arial"/>
        <family val="2"/>
        <charset val="128"/>
      </rPr>
      <t xml:space="preserve"> </t>
    </r>
    <r>
      <rPr>
        <b/>
        <sz val="20"/>
        <color rgb="FF000000"/>
        <rFont val="ＭＳ Ｐゴシック"/>
        <family val="2"/>
        <charset val="128"/>
      </rPr>
      <t>食中毒予防</t>
    </r>
    <r>
      <rPr>
        <b/>
        <sz val="20"/>
        <color rgb="FF000000"/>
        <rFont val="Arial"/>
        <family val="2"/>
        <charset val="128"/>
      </rPr>
      <t xml:space="preserve"> </t>
    </r>
    <r>
      <rPr>
        <b/>
        <sz val="20"/>
        <color rgb="FF000000"/>
        <rFont val="ＭＳ Ｐゴシック"/>
        <family val="2"/>
        <charset val="128"/>
      </rPr>
      <t>佐藤計量器</t>
    </r>
    <r>
      <rPr>
        <b/>
        <sz val="20"/>
        <color rgb="FF000000"/>
        <rFont val="Arial"/>
        <family val="2"/>
        <charset val="128"/>
      </rPr>
      <t>/SATO</t>
    </r>
    <phoneticPr fontId="16"/>
  </si>
  <si>
    <t>TM-29(1707-30),www.poriborton.news,ウイルス対策,佐藤計量器/SATO,キッチンタイマー,2086円,食中毒予防,ノータッチタイマー,/antichrist272905.html,衛生管理,手洗い,感染予防,住まい・ペット・DIY , キッチン用品・食器・調理器具 , 調理器具・製菓器具,非接触,タイマー タイマー 非接触 手洗い ノータッチタイマー TM-29 メーカー再生品 1707-30 キッチンタイマー 衛生管理 佐藤計量器 感染予防 食中毒予防 ウイルス対策 SATO 2086円 タイマー 非接触 手洗い ノータッチタイマー TM-29(1707-30) キッチンタイマー 衛生管理 感染予防 ウイルス対策 食中毒予防 佐藤計量器/SATO 
手をかざすだけでスタートストップが出来る！調理場や施設などに！
スタート/ストップが非接触で衛生的！
手洗い・調理・ラボ等・インフルエンザの予防や食中毒の予防に！！</t>
    <phoneticPr fontId="16"/>
  </si>
  <si>
    <t>http://www.poriborton.news/antichrist272905.html</t>
    <phoneticPr fontId="16"/>
  </si>
  <si>
    <t>本社　　東京都</t>
    <rPh sb="0" eb="2">
      <t>ホンシャ</t>
    </rPh>
    <rPh sb="4" eb="7">
      <t>トウキョウト</t>
    </rPh>
    <phoneticPr fontId="16"/>
  </si>
  <si>
    <t>Poriborton</t>
    <phoneticPr fontId="16"/>
  </si>
  <si>
    <t>※2022年 第42週（10/17～10/23）</t>
    <phoneticPr fontId="5"/>
  </si>
  <si>
    <t>例年並み</t>
    <rPh sb="0" eb="3">
      <t>レイネンナ</t>
    </rPh>
    <phoneticPr fontId="106"/>
  </si>
  <si>
    <t>サンエー</t>
  </si>
  <si>
    <t>イオン琉球</t>
  </si>
  <si>
    <t>スターバックス・...</t>
  </si>
  <si>
    <t>オークワ</t>
  </si>
  <si>
    <t>富士食品</t>
  </si>
  <si>
    <t>山口油屋福太郎</t>
  </si>
  <si>
    <t>北海道エルム豊上...</t>
  </si>
  <si>
    <t>合同会社Good...</t>
  </si>
  <si>
    <t>GOLDEN SWEET CORN 指定外添加物検出</t>
  </si>
  <si>
    <t>Snacku 一部指定外添加物検出</t>
  </si>
  <si>
    <t>ヤオコー</t>
  </si>
  <si>
    <t>いか昆布ちりめんご飯ロースとんかつ弁当 一部表示欠落</t>
  </si>
  <si>
    <t>回収＆交換</t>
  </si>
  <si>
    <t>クラシエフーズ</t>
  </si>
  <si>
    <t>チュッパチャプス スカル3Dアソートディスプレイ けがの恐れ</t>
  </si>
  <si>
    <t>タナカ</t>
  </si>
  <si>
    <t>ビジュードビスキュイプティ 一部ラベル誤貼付で表示欠落</t>
  </si>
  <si>
    <t>神戸物産</t>
  </si>
  <si>
    <t>イタリアン粉チーズ 一部商品でカビ発生</t>
  </si>
  <si>
    <t>平和堂</t>
  </si>
  <si>
    <t>海老とまいたけのつまみ揚げ 一部ラベル誤貼付で表示欠落</t>
  </si>
  <si>
    <t>山崎製パン</t>
  </si>
  <si>
    <t>三角チョコパイ 一部誤ってくるみ使用</t>
  </si>
  <si>
    <t>とろさば（切身）一部保存方法誤表示</t>
  </si>
  <si>
    <t>レイジースーザン...</t>
  </si>
  <si>
    <t>サブレディアマン,ボワット・グルマン 一部特定原材料表示欠落</t>
  </si>
  <si>
    <t>REGENT CHEESE RING他4品目 一部酸化防止剤含有</t>
  </si>
  <si>
    <t>マルヒ</t>
  </si>
  <si>
    <t>茨城県産丸干しいも 甘ころ 一部カビ発生の恐れ</t>
  </si>
  <si>
    <t>三洋通商</t>
  </si>
  <si>
    <t>エリンギ缶不定形 二酸化硫黄基準超過</t>
  </si>
  <si>
    <t>エクレティコス</t>
  </si>
  <si>
    <t>Krispy Brown ブラウニークリスプ,キューブ 一部異物混入の恐れ</t>
  </si>
  <si>
    <t>海老スティック春巻 一部賞味期限誤表記</t>
  </si>
  <si>
    <t>ヨーク</t>
  </si>
  <si>
    <t>さばを味わう明太巻 一部卵表示欠落</t>
  </si>
  <si>
    <t>むすんでひらいて...</t>
  </si>
  <si>
    <t>カルボナーラ風パスタ 一部ラベル誤貼付で(卵)表示欠落</t>
  </si>
  <si>
    <t>アクシアルリテイ...</t>
  </si>
  <si>
    <t>国産豚うす切り肉バラ 一部消費期限誤表示</t>
  </si>
  <si>
    <t>宇多津店 満天の星 一部管理温度超えて販売</t>
  </si>
  <si>
    <t>スイートボックス...</t>
  </si>
  <si>
    <t>NIDおいしい贅沢あたりめ 一部カビ発生</t>
  </si>
  <si>
    <t>コモディイイダ</t>
  </si>
  <si>
    <t>甘口銀鮭西京漬</t>
  </si>
  <si>
    <t>江戸屋</t>
  </si>
  <si>
    <t>博多まるたか水産無着色辛子明太子 賞味期限誤表示</t>
  </si>
  <si>
    <t>飯岡屋水産</t>
  </si>
  <si>
    <t>焼するめさき 一部カビ発生の恐れ</t>
  </si>
  <si>
    <t>立誠社</t>
  </si>
  <si>
    <t>日本縦断鉄シール入りウエハース 一部賞味期限欠落</t>
  </si>
  <si>
    <t>大分県農業協同組...</t>
  </si>
  <si>
    <t>高菜 一部適用外農薬使用</t>
  </si>
  <si>
    <t>真ほっけ開き,甘口あぶらかれい 保存方法,賞味期限誤表示</t>
  </si>
  <si>
    <t>三重テラス わかさぎ甘露煮 一部容器膨張</t>
  </si>
  <si>
    <t>西友</t>
  </si>
  <si>
    <t>生クリーム入り とろけるカマンベール</t>
  </si>
  <si>
    <t>特定非営利活動法...</t>
  </si>
  <si>
    <t>屋久島の黒豚味噌 ステンレス製金タワシ片混入の恐れ</t>
  </si>
  <si>
    <t>イオン東北</t>
  </si>
  <si>
    <t>青森店 田さ恋むらフルーツサンド 一部食品表示欠落</t>
  </si>
  <si>
    <t>為又シティ ドレッシング 一部冷蔵商品を常温販売</t>
  </si>
  <si>
    <t>カットサラダ各種 一部保存温度10度以下の商品を常温保管</t>
  </si>
  <si>
    <t>焼き上げハンバーグ 一部(鶏肉)表示欠落</t>
  </si>
  <si>
    <t>スタバ3店舗で販売 ビスコットティー 特定原材料(乳)表示欠落</t>
  </si>
  <si>
    <t>養老店 萩屋ケイちゃん幻のこしょう味 一部冷凍品を冷蔵販売</t>
  </si>
  <si>
    <t>玄米はいが 一部大腸菌群陽性</t>
  </si>
  <si>
    <t>福太郎THE MENTAIあまえびDailypack 一部一括表示欠落</t>
  </si>
  <si>
    <t>はちみつバターケーキ 一部使用期限過ぎた商品混入</t>
  </si>
  <si>
    <t>2022年 第41週（10月10日〜 10月16日）</t>
    <phoneticPr fontId="106"/>
  </si>
  <si>
    <t>結核例187</t>
    <phoneticPr fontId="5"/>
  </si>
  <si>
    <t>年齢群：‌1歳（1例）、2歳（2例）、3歳（1例）、5歳（1例）、6歳（1例）、8歳（2例）、  9歳（2例）、10代（5例）、20代（8例）、30代（6例）、40代（3例）、50代（3例）、    60代（7例）、70代（6例）、80代（2例）</t>
    <phoneticPr fontId="106"/>
  </si>
  <si>
    <t xml:space="preserve">腸管出血性大腸菌感染症50例（有症者34例、うちHUS 1例）
感染地域：国内35例、国内・国外不明15例
国内の感染地域：‌東京都3例、福岡県3例、神奈川県2例、岐阜県2例、北海道1例、青森県1例、岩手県1例、宮城県1例、山形県1例、群馬県1例、千葉県野県1例、静岡県1例、奈良県1例、        和歌山県1例、愛媛県1例、大分県1例、宮崎県1例、鹿児島県1例、沖縄県1例、京都府/島根県1例、国内（都道府県不明）5例
</t>
    <phoneticPr fontId="106"/>
  </si>
  <si>
    <t>血清群・毒素型：‌O157 VT1・VT2（16例）、O157 VT2（9例）、O121 VT2（2例）、O157 VT1（2例）、
O103VT1（1例）、O111 VT1（1例）、O128 VT1・VT2（1例）、O15 VT1（1例）、O26 VT1（1例）、O26 VT2（1例）、
その他・不明（15例）
累積報告数：2,795例（有症者1,920例、うちHUS 40例．死亡3例）</t>
    <phoneticPr fontId="106"/>
  </si>
  <si>
    <t>E型肝炎7例 感染地域（感染源）：北海道1例（鳥刺し）、茨城県1例（不明）、  群馬県1例（不明）、石川県1例（豚レバー）、東京都/神奈川県1例（不明）、   国内（都道府県不明）1例（不明）、タイ1例（氷）</t>
    <phoneticPr fontId="106"/>
  </si>
  <si>
    <t>レジオネラ症42例（肺炎型40例、ポンティアック型2例）
感染地域：‌茨城県4例、大阪府4例、愛知県3例、岡山県3例、福島県2例、栃木県2例、福岡県2例、熊本県2例、     北海道1例、群馬県1例、東京都1例、新潟県1例、静岡県1例、三重県1例、京都府1例、徳島県1例、愛媛県1例、   沖縄県1例、国内（都道府県不明）3例、国内・国外不明7例
年齢群：‌40代（1例）、50代（3例）、60代（15例）、70代（11例）、80代（11例）、90代以上（1例）累積報告数：1,751例</t>
    <phoneticPr fontId="106"/>
  </si>
  <si>
    <t>アメーバ赤痢5例（腸管アメーバ症5例）
感染地域：‌埼玉県1例、東京都1例、愛知県1例、国内（都道府県不明）2例
感染経路：性的接触1例（異性間）、不明4例</t>
    <phoneticPr fontId="106"/>
  </si>
  <si>
    <t>外国アサリを産地偽装　三重県内３事業者、126トン</t>
    <phoneticPr fontId="16"/>
  </si>
  <si>
    <t>三重県は28日、県内の３事業者が中国産や韓国産などのアサリを三重県産や熊本県産と偽って販売していたと発表した。昨年１月から今年４月までに約126トンの産地を偽装。３事業者とも県の調査に偽装を認めている。県によると、産地を偽ったのは六花社（伊勢市村松町）、イソザキ商店（松阪市新松ケ島町）、濱口商店（同市町平尾町）。卸売業者などから仕入れたアサリを水槽で保管した後、伝票の記載を偽って出荷した。六花社は昨年１月から中国産や韓国産などの107トンを三重県産として販売。イソザキ商店は昨年９月から中国産などの15トンを熊本県産として、濱口商店も同月から愛知県産の３トンを熊本県産として販売した。これらの一部は県内外のスーパーで実際とは異なる産地を記載して販売されたとみられる。県は食品表示法に基づき、３事業者に対して是正を指示した。原因や再発防止策を報告するよう求めている。
熊本県内でアサリの産地偽装が発覚した今年２月以降、農林水産省や県に通報が寄せられたことをきっかけに発覚。県は５月から３事業者を立入調査し、出荷伝票の提出を求めるなどして偽装を確認した。
六花社の代表は県の聞き取りに「もともと県産を売りにしていたが、漁獲量が減ってきたので偽装に至った」と説明している。県は今のところ、他の２事業者には動機を聞き取っていないという。医療保健部食品安全課の下尾貴宏課長は記者会見で「いかなる理由があれども原産地を偽りなく適正に表示することが前提。（産地偽装は）きちんと表示している事業者に迷惑がかかる。厳格に対応したい」と述べた。</t>
    <phoneticPr fontId="16"/>
  </si>
  <si>
    <t>スタバ3店舗で販売 ビスコットティー 特定原材料(乳)表示欠落</t>
    <phoneticPr fontId="16"/>
  </si>
  <si>
    <t>2020年11月13日～2022年10月24日にスターバックス リザーブ® ロースタリー 東京、スターバックス リザーブ® ストア 銀座マロニエ通り、プリンチ 代官山T-SITEの3店舗で販売した「ビスコット ティー」において、①原材料名アレルゲン一括表示への特定原材料「乳」の表記漏れ ②原材料名(ぶどう酢、食塩)と添加物名(香料)の表記漏れ ③栄養成分表示の誤表記(「炭水化物、脂質、たんぱく質、食塩相当量」の項目の順序と数値の誤り)が判明したため、回収・返金する。これまで健康被害の報告はない。(リコールプラス)</t>
    <phoneticPr fontId="16"/>
  </si>
  <si>
    <t>愛媛の老舗麦味噌店が「味噌と名乗れなくなりそう」と悲鳴　保健所から突如指導...一体何があったのか</t>
    <phoneticPr fontId="16"/>
  </si>
  <si>
    <t>愛媛県宇和島市内の老舗の麦味噌メーカーが、保健所の指導を受けて、味噌と名乗れない見通しになったとツイッターで明かし、県に伝統文化の存続を求める要望書を提出した。 大豆を原材料に含めないと味噌と表示できないというのがその理由だ。なぜ麦だけだと味噌と名乗れないのだろうか。
『宇和島麦みそ』文化の存続」と題した要望書を愛媛県に提出
   このメーカーは、1958年（昭和33年）に創業した「井伊商店」だ。  「当店の麦味噌が『味噌』と名乗れなくなりそうです」。井伊商店の井伊友博さんは2022年10月26日、ツイッターでこう切り出した。創業当時から製法は変えていないにもかかわらず、8月末に保健所などの職員が来て、指導の文書を手渡されたとした。   井伊さんは、「納得出来なかった」として、同様な指導を受けた他の2メーカーとともに、愛媛県に対して、「『宇和島麦みそ』文化の存続」と題した要望書を25日付で提出したことを明らかにした。   要望書の画像も投稿しており、それによると、県の宇和島保健所の職員らが8月25日に来て、「原材料に大豆を含まない麦味噌は、麦味噌と表示できません」「パッケージにも『味噌』の二文字は使用できません」と言われたという。これに対し、創業時から麦と塩だけの味噌を作っており、味噌と名乗れないことに大変困惑しているとし、伝統製法が消えて客も混乱するため、麦味噌を地域の特産品として残してほしいと訴えている。</t>
    <phoneticPr fontId="16"/>
  </si>
  <si>
    <t>【残留農薬】そばからハロキシホップ 検出</t>
    <phoneticPr fontId="16"/>
  </si>
  <si>
    <t>https://www.shokukanken.com/news/safety/221027-1150.html</t>
    <phoneticPr fontId="16"/>
  </si>
  <si>
    <t>中国から輸入された「そば」から、人の健康を損なうおそれのない量として定める量を超えて、
ハロキシポップが検出されました。
食環境衛生研究所では、ハロキシホップに関する検査を行っております。
検査をご希望のお客様はぜひご依頼ください！</t>
    <phoneticPr fontId="16"/>
  </si>
  <si>
    <t xml:space="preserve">クルミの表示義務化へ アレルギー症例増加で | 山陰中央新報デジタル </t>
    <phoneticPr fontId="16"/>
  </si>
  <si>
    <t>消費者庁は13日、アレルギー物質を含むとして加工食品に表示を義務付ける品目に、近年アレルギー症例の増えている「クルミ」を新たに加えるとした食品表示基準の一部改正案をホームページで公表した。11月12日までパブリックコメント（意見公募）を実施し、本年度中にも内閣府の消費者委員会食品表示部会に諮問する。
現在の制度で表示が義務付けられているのは、エビ、カニ、小麦、そば、卵、乳、落花生の7品目で、クルミや大豆など21品目は表示を推奨する品目となっている。    消費者庁が約3年ごとに実施する実態調査によると、急激な血圧低下や意識障害を引き起こすアナフィラキシーショックなどクルミによる何らかの症例は、2021年度は463例と全体の7.6%で、18年度の5.2%から急増。鶏卵、牛乳、小麦に次いで4番目に多く、エビやカニよりも多かった。クルミの消費量が増えたことが関係している可能性が指摘されている。食品表示部会が今年6月、発症数や重篤度を踏まえ義務化する方向で一致し、手続きを進めていた。</t>
    <phoneticPr fontId="16"/>
  </si>
  <si>
    <t>https://www.nikkei.com/article/DGXZQOUF141K70U2A011C2000000/</t>
    <phoneticPr fontId="16"/>
  </si>
  <si>
    <t>「海外に行ってもおいしく食べてほしい」青森・平川市の高校生が栽培したコメを初輸出　香港やシンガポールへ</t>
    <phoneticPr fontId="16"/>
  </si>
  <si>
    <t>平川市の柏木農業高校の生徒たちが栽培したコメが、初めて海外に輸出されます。
輸出されるのは柏木農業高校の学校田で栽培された「まっしぐら」1260キロで、大手農機具メーカーの「クボタ」の仲介で輸出されます。出発式では、残留農薬が検出されなかったという証明書などが、生徒の代表からクボタの担当者に手渡されました。
柏木農業高校は2020年、農産物の安全などに関する国際的な認証「グローバルGAP」を取得していて、世界基準をクリアした商品は海外に輸出できることを生徒に実感してもらおうと行われました。
【柏木農業高校2年　後藤司輝人さん】
「自分たちが生産した米が海外に行くことはとてもうれしいです」「海外に行ってもおいしく食べてほしいです」
輸出米は八戸港から香港とシンガポールに送られます。</t>
    <phoneticPr fontId="16"/>
  </si>
  <si>
    <t>https://news.yahoo.co.jp/articles/cc7e5c198b162f7668f85c173333218987e4b477</t>
    <phoneticPr fontId="16"/>
  </si>
  <si>
    <t>https://bit.ly/3z5Q0N5</t>
    <phoneticPr fontId="16"/>
  </si>
  <si>
    <t>https://foodfun.jp/archives/20924</t>
    <phoneticPr fontId="16"/>
  </si>
  <si>
    <t>https://www.atpress.ne.jp/news/330145</t>
    <phoneticPr fontId="16"/>
  </si>
  <si>
    <t>https://www.jetro.go.jp/biznews/2022/10/52f568133835844c.html</t>
    <phoneticPr fontId="16"/>
  </si>
  <si>
    <t>https://www.ey.com/ja_jp/ey-japan-tax-library/tax-alerts/2022/tax-alerts-10-24</t>
    <phoneticPr fontId="16"/>
  </si>
  <si>
    <t>https://www.jacom.or.jp/ryutsu/news/2022/10/221026-62401.php</t>
    <phoneticPr fontId="16"/>
  </si>
  <si>
    <t>シンガポール食品庁から鶏卵農場建設の基本認可取得　イセ・フーズ・ホールディングス｜JAcom 農業協同組合新聞</t>
  </si>
  <si>
    <t>タイ財務省、砂糖入り飲料の物品税率引き上げの延期措置を公表 ｜ EY Japan</t>
  </si>
  <si>
    <t xml:space="preserve">香港で佐賀県産日本酒のポップアップストアを開設(香港、日本) | ビジネス短信 ―ジェトロの海外 </t>
  </si>
  <si>
    <t>“ケニア発の極上クラフトジン”堂々日本初上陸！10月24日(水)Makuakeにて先行予約開始！ atpress.ne.jp</t>
  </si>
  <si>
    <t xml:space="preserve">［常温］英国が生んだプレミアム割材〈フィーバーツリー〉が23年1月にアサヒビールから発売へ 　FOOD FUN! </t>
  </si>
  <si>
    <t>スイス食品手ネスレ、シアトルズベストコーヒー買収へ スターバックスから - SWI swissinfo.ch</t>
  </si>
  <si>
    <t>飲酒は大罪のヒンズー教徒が人口の8割を占めるインドはウイスキー販売量が世界1位 鈴木健太 週刊エコノミスト</t>
  </si>
  <si>
    <t>インテグレーションシステムには種鶏場、孵化場が含まれ、IFHは卵生産の重要な投入物である初生びなの供給を自給自足できるようになる。完全稼動時には、年間3億6000万個の卵と最大500万羽のひなを生産する能力を持ち、シンガポールの鶏卵産業の生産能力を、現在の約30％から約半分まで高めることができる。この採卵農場では、人工知能（AI）、IoT（Internet of Things）、ビジュアル分析検査を活用し、採卵農場運営のインテリジェント・コネクティビティの実現を予定している。また、シンガポール国立大学（NUS）と共同で、独自の最先端技術を開発し、職場環境の改善を視野に入れた24時間体制のライブ遠隔監視システムを構築。AIによる画像認識技術を導入し、鶏舎内の環境や鶏の臨床症状を人手を介さずにリアルタイムで検出する。鶏舎内の環境を最適な状態に維持するだけでなく、鶏に異常症状が検知された場合、獣医師に通知され、迅速に治療を受けられる体制を整えている。
多くの養鶏作業を自動化することで、より価値の高い業務に人員を優先的に配置することが可能になり、労働集約型の養鶏業における人手不足の解消に貢献。シンガポールにおけるハイテク産業の雇用を創出する。IFHの新しい施設では、エネルギー効率を高め、より環境に優しい廃棄物管理を採用することで、持続可能性を高めるための措置を講じる。特に、「二酸化炭素排出量ゼロ」「高品質の肥料」「化石燃料の使用量削減」「水のリサイクルシステム」などに重点を置く予定。さらに、再生可能エネルギーの利用、センサー付きの省エネ照明器具による過剰な電力使用の削減、空調の必要性を減らす自然換気なども視野に入れている。
今回の取り組みについて、イセ・フーズ・ホールディングスの吉川月乃CEOは「世界的な課題である飼料の安定確保については、日本国内で安全・安心で高品質な飼料用穀物および食用穀物類の生産とそれらに付随する設備に関する研究開発を、大学の研究機関と連携して進めている。これらの成果物は、シンガポールへの輸出および日本国内における供給を第一段階として計画している。持続可能な食の安全保障を目指し、シンガポール、日本両国に貢献できるよう、また、これらのプロジェクトを通して世界の農業にイノベーションを起こせるよう、頑張りたい」とコメント。また、シンガポールのグレース・フー持続可能性・環境大臣／コー・ポー・クーン上級国務大臣は「昨年9月のSFAとIFHのMOU締結以来、IFHが農場のレイアウト、プロセスフロー、農場管理手順についてSFAから基本的な承認を得て大きく前進した。2024年の生産施設オープンを楽しみにしている」と話している。</t>
    <phoneticPr fontId="16"/>
  </si>
  <si>
    <t>財務省は、2023年3月31日までの砂糖入り飲料に適用される物品税の従量税率引き上げの延期措置を公表しました。この延期措置は、新型コロナウイルス感染症（COVID-19）世界的流行の影響に苦しむ飲料事業者を支援するとともに、高インフレ期の生活費への影響を緩和するためのものです。
財務省は、2022年10月1日から発効する、物品税表02.02-02.04及び16.90に基づいて砂糖入り飲料に適用される従量税率の引き上げを延期する物品税率に関する省令（第28号）を公表しました。税率引き上げの実施日程は、下表のとおり要約されます。</t>
    <phoneticPr fontId="16"/>
  </si>
  <si>
    <t>香港で日本産酒類を取り扱う地場のディストリビューター「ザ・タイム・ソムリエ（逸品侍）」（注）は、香港の商業施設において、佐賀県の日本酒などの販売促進を行う「SAGABAR」を10月13日から11月9日までの期間限定ストアとしてオープンした。10月13日にはオープニングセレモニーが行われ、在香港日本総領事館や佐賀県産品流通デザイン公社（佐賀県産品の販売を促進する公益財団法人）、現地のディストリビューターなどの関係者が参加した。ジェトロは、日本産酒類の普及と発展に寄与する取り組みである本イベントを後援している。「SAGABAR」では、佐賀の日本酒（蔵元15社、50銘柄以上）をはじめ、日本国内各地のウィスキーやリキュールなどを取りそろえ、無料で試飲を提供しながら販売促進を行っている。前年に続く2回目の開催で、前回は、商業の中心地である銅鑼湾（コーズウェイベイ）の商業施設「タイムズスクエア（時代広場）」5階オープンスペースに会場を設け、佐賀の日本酒3銘柄の飲み比べセットメニューを用意した。今回は、香港屈指の繁華街である尖沙咀（チムサーチョイ）の地下鉄駅と直結する商業施設「K11アートモール（購物芸術館）」の地下2階に出店。好立地な人通りの多いオープンスペースに設置した。前回に人気の高かった銘柄や期間限定の商品を厳選し、グラス売りではなく試飲によるボトル売りに注力した。
今回は、香港での新型コロナウイルスの規制が緩和され（2022年10月7日記事参照）、徐々に新型コロナウイルス感染拡大前の人流に回復しつつある中での開催となった。「ザ・タイム・ソムリエ（逸品侍）」の創業者であるケネス・リー総経理は「香港では日本酒の人気が高く、日本料理とのペアリングなどで認知度を広めてきた。これからはさまざまなプロモーションや提案（中華料理の中での提供など）を行い、今まであまり日本食に触れていない層も取り込んでいきたい。今回の期間限定ストアでは、佐賀県産の日本酒販売1,000本達成を目指したい」とコメントした。</t>
    <phoneticPr fontId="16"/>
  </si>
  <si>
    <t>南米ボリビアのマスカット香る蒸留酒『シンガニ』を中心とした酒類の輸入代理店を行うSudoWork合同会社(本社：東京都豊島区、代表：魚住 聖治)はクラウドファンディングサイト「Makuake」にてフレッシュクラフトジンである「プロセラジン」輸入のための先行予約プロジェクトを2022年10月24日(月)に開始いたしました。「Makuake」クラウドファンディングサイト　　https://www.makuake.com/project/procera/
輸入背景
プロセラジンは、以下2人のバーテンダーが実際にケニアの蒸留所に訪問したことが輸入のきっかけとなりました。2人は元々、ナイロビにあるバー「Hero Bar」からゲストバーテンダーとして招待されたときに、運命的な出会いを果たしました。アフリカのジュニパーベリーかつ"フレッシュ蒸留"で造られているジンに興味があり、実際に見学のアポイントを取って訪問しました。そこで、実際に味や製法、生産者の想いに触れ、プロセラジンの魅力に惚れ込みました。
一方で、生産者も日本への輸出に大変興味があり、「プロセラ」の素晴らしさを日本にも届けたいという2人と思惑が一致しました。「プロセラ」に対しての熱い想いを持った鹿山氏・高梨氏が先導に立ち、この度日本で販売することとなりました。</t>
    <phoneticPr fontId="16"/>
  </si>
  <si>
    <t>アサヒビールは英・フィーバーツリー社の割り材用炭酸飲料〈フィーバーツリー〉の日本国内における販売権を取得し、2023年１月１日から料飲店用・家庭用両方のチャネルで販売を開始する。ウィスク・イーからの輸入エージェント移行。　フィーバーツリー社は04年に英・ロンドンでチャールズ・ロールス氏とティム・ワリロー氏により創業された。製造方法や素材にこだわったジンなどのスピリッツ市場が世界で伸長している一方で、カクテルの大部分を占める割り材がコスト重視の製品に独占されていることに両氏は疑問を抱き、「プレミアムミキサー」という新市場を創出した。
　ミキサーとはカクテルの味わいを引き立てる割り材として使用される炭酸飲料を指す。現在、80カ国以上でプレミアムミキサーを販売する。
　〈フィーバーツリー〉は天然素材にこだわって作られるプレミアムミキサーで、ブランド名でもあるフィーバーツリーは、トニックウォーターに必要不可欠な苦み成分が取れるキナの木の愛称。　代表製品の〈プレミアムトニックウォーター〉瓶200mlは、キナ由来の優しい苦味とビターオレンジの爽やかな香りが特徴。割り材として使用するほか、直接飲用しても楽しめる。なお、アサヒビールが販売する予定のフィーバーツリー製品は６種となる。</t>
    <phoneticPr fontId="16"/>
  </si>
  <si>
    <t>シアトルズベストコーヒーは1970年設立。2003年にスターバックスグループに吸収された。買収金額は非公開で、年内に取引を完了する見込み。
ネスレとスターバックスは2018年に、スターバックスの店舗を除く、小売用、業務用製品を世界中で販売する無期限のグローバルライセンスを締結した。21年にネスレが販売したスターバックス製品の世界総売上高は31億フラン（約4622億円）に達した。
ネスレグループは、キットカットやネスプレッソなどのブランドを持つ。インフレによる一連の製品の値上げを受け、今年1～9月期決算の売上高は9.2％増の691億フランだった。一方、21年に2桁の成長率を見せたコーヒーの売り上げは、今年の現時点までで1桁にとどまる。ネスプレッソの業務用コーヒーの主力であるコーヒーポッドの売上は、わずか0.4％増の47億フランだった。</t>
    <phoneticPr fontId="16"/>
  </si>
  <si>
    <t>https://weekly-economist.mainichi.jp/articles/20221101/se1/00m/020/064000c</t>
    <phoneticPr fontId="16"/>
  </si>
  <si>
    <t>実は、インドは世界最大のウイスキー消費国だ。英・酒類調査会社IWSRなどによると、国内のウイスキー販売量は近年、年間2億ケース前後（1ケースは9リットル）に到達。2021年調査では世界販売量の46％を占め首位を維持した。人口増加に伴い飲酒人口も増えており、国内のウイスキー販売量は11年から20年にかけて13％増加した。　インドは人口約14億人のうちヒンズー教徒が8割、イスラム教徒が1割強に上り、宗教上の理由から酒を飲まない人は多い。ただ、実際に飲むかどうかの判断は居住地や年代、個人の考え方によって異なる。</t>
    <phoneticPr fontId="16"/>
  </si>
  <si>
    <t xml:space="preserve">世界初!? クルマが電力源のホテルが英国に誕生 「ホテル・ヒョンデ」 </t>
    <phoneticPr fontId="16"/>
  </si>
  <si>
    <t>https://kuruma-news.jp/post/570404</t>
    <phoneticPr fontId="16"/>
  </si>
  <si>
    <t>V2Lとは、EVなどに搭載される大容量バッテリーに貯められた電力を外部に供給する機能を指します。ホテル・ヒョンデでは、アイオニック5から供給された電力を生かしてホテルを営業するといいます。バー・レストランでは、ホテルの位置するエセックス州の地元で取れた食材を活用し、美味しく持続可能なメニューを提供。映画を鑑賞できる施設もあり、ポップコーンマシーンの電力ももちろんアイオニック5から賄われるということです。
　ホテル・ヒョンデの責任者を務めるグレース・テント氏は、次のようにコメントしています。
「宿泊される方が、サステイナブルで地元産の食材を使ったメニューや、同じく素晴らしいカクテルを味わっていただき、ぐっすりお休みいただけることを楽しみにしています。この3週間営業されるポップアップホテルが、クルマからの電力でラグジュアリーな体験を提供するというコンセプトの始まりになればと思います」　ホテル・ヒョンデは、10月19日から11月1日まで営業されます。</t>
    <phoneticPr fontId="16"/>
  </si>
  <si>
    <t>次号は祝日が入るので掲載なし　公的データは11月7日に公開予定</t>
    <rPh sb="0" eb="2">
      <t>ジゴウ</t>
    </rPh>
    <rPh sb="3" eb="5">
      <t>シュクジツ</t>
    </rPh>
    <rPh sb="6" eb="7">
      <t>ハイ</t>
    </rPh>
    <rPh sb="10" eb="12">
      <t>ケイサイ</t>
    </rPh>
    <rPh sb="15" eb="17">
      <t>コウテキ</t>
    </rPh>
    <rPh sb="23" eb="24">
      <t>ガツ</t>
    </rPh>
    <rPh sb="25" eb="26">
      <t>ヒ</t>
    </rPh>
    <rPh sb="27" eb="29">
      <t>コウカイ</t>
    </rPh>
    <rPh sb="29" eb="31">
      <t>ヨテイ</t>
    </rPh>
    <phoneticPr fontId="106"/>
  </si>
  <si>
    <t>　今週のお題(鳥肉の加熱不足に注意：カンピロバクタ－が怖い)</t>
    <rPh sb="27" eb="28">
      <t>コワ</t>
    </rPh>
    <phoneticPr fontId="5"/>
  </si>
  <si>
    <t>　↓　職場の先輩は、以下のことを理解して　わかり易く　指導しましょう　↓</t>
    <phoneticPr fontId="5"/>
  </si>
  <si>
    <t xml:space="preserve"> 　鳥肉の加熱不足でカンピロバクタ－食中毒が多発しています</t>
    <rPh sb="18" eb="21">
      <t>ショクチュウドク</t>
    </rPh>
    <rPh sb="22" eb="24">
      <t>タハツ</t>
    </rPh>
    <phoneticPr fontId="5"/>
  </si>
  <si>
    <t>　いま最も注意すべき食中毒菌の徹底予防対策.</t>
    <phoneticPr fontId="5"/>
  </si>
  <si>
    <t>★カンピロバクター食中毒対策のポイントは、「加熱」と「消毒」です。肉の色が変わるまでしっかりと加熱することで菌は死にます。目安は、75度以上の熱で数分間（中心の温度が75度以上で1分間）しっかり火を通すことです。
★原因食材は鶏肉です。ササミの湯通し程度では死滅しないと考えてください。また前述したように、この菌はわずかな数であっても感染する恐れがあるので、二次汚染に注意することがとても大事です。肉を触った手でサラダを作ったり、肉を切った包丁やまな板でカマボコなど生食用品を切ったりすると、その菌は簡単にほかの食材に広がります。肉を扱った手や調理器具はしっかり洗い、またアルコール消毒、漂白剤、塩素消毒などこまめに行いましょう。</t>
    <rPh sb="235" eb="236">
      <t>ヨウ</t>
    </rPh>
    <rPh sb="236" eb="237">
      <t>ヒン</t>
    </rPh>
    <phoneticPr fontId="5"/>
  </si>
  <si>
    <t>★カンピロバクターに罹ったら病院に行けば治る。美味しければ何でも出す。
客が注文するから出している。今まで食中毒は経験していないから食べても大丈夫。
これらはすべて大間違いです。
★カンピロバクターの危険性
①ギラン・バレー症候群(自己免疫疾患)のリスクを上げるといわれています。
一般に免疫能というのは、その病原体にさらされるほど上昇します。
そして免疫能が上昇しすぎて自分の体まで攻撃する状態を自己免疫状態といいます。
②抗菌薬が効かないカンピロバクターが誕生しています。 鶏の飼育に欠かせない抗生物質の大量使用が原因です。このような鶏に感染しているカンピロバクターの多くは、薬剤が効かない耐性菌です。</t>
    <rPh sb="29" eb="30">
      <t>ナン</t>
    </rPh>
    <rPh sb="32" eb="33">
      <t>ダ</t>
    </rPh>
    <rPh sb="36" eb="37">
      <t>キャク</t>
    </rPh>
    <rPh sb="38" eb="40">
      <t>チュウモン</t>
    </rPh>
    <rPh sb="44" eb="45">
      <t>ダ</t>
    </rPh>
    <rPh sb="50" eb="51">
      <t>イマ</t>
    </rPh>
    <rPh sb="53" eb="56">
      <t>ショクチュウドク</t>
    </rPh>
    <rPh sb="57" eb="59">
      <t>ケイケン</t>
    </rPh>
    <rPh sb="66" eb="67">
      <t>タ</t>
    </rPh>
    <rPh sb="70" eb="73">
      <t>ダイジョウブ</t>
    </rPh>
    <rPh sb="82" eb="85">
      <t>オオマチガ</t>
    </rPh>
    <rPh sb="112" eb="115">
      <t>ショウコウグン</t>
    </rPh>
    <rPh sb="186" eb="188">
      <t>ジブン</t>
    </rPh>
    <rPh sb="189" eb="190">
      <t>カラダ</t>
    </rPh>
    <rPh sb="192" eb="194">
      <t>コウゲキ</t>
    </rPh>
    <rPh sb="196" eb="198">
      <t>ジョウタイ</t>
    </rPh>
    <rPh sb="201" eb="203">
      <t>メンエキ</t>
    </rPh>
    <rPh sb="203" eb="205">
      <t>ジョウタイ</t>
    </rPh>
    <rPh sb="256" eb="258">
      <t>シヨウ</t>
    </rPh>
    <rPh sb="259" eb="261">
      <t>ゲンイン</t>
    </rPh>
    <rPh sb="286" eb="287">
      <t>オオ</t>
    </rPh>
    <rPh sb="290" eb="292">
      <t>ヤクザイ</t>
    </rPh>
    <rPh sb="293" eb="294">
      <t>キ</t>
    </rPh>
    <phoneticPr fontId="5"/>
  </si>
  <si>
    <t>シンガポール</t>
    <phoneticPr fontId="16"/>
  </si>
  <si>
    <t>香港</t>
    <rPh sb="0" eb="2">
      <t>ホンコン</t>
    </rPh>
    <phoneticPr fontId="16"/>
  </si>
  <si>
    <t>英国</t>
    <rPh sb="0" eb="2">
      <t>エイコク</t>
    </rPh>
    <phoneticPr fontId="16"/>
  </si>
  <si>
    <t>インド</t>
    <phoneticPr fontId="16"/>
  </si>
  <si>
    <t>ユーロベリタスジャパンの食品分析</t>
    <rPh sb="12" eb="16">
      <t>ショクヒンブンセキ</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</si>
</sst>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6">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sz val="13"/>
      <color theme="0"/>
      <name val="ＭＳ Ｐゴシック"/>
      <family val="3"/>
      <charset val="128"/>
    </font>
    <font>
      <b/>
      <sz val="12.55"/>
      <color theme="0"/>
      <name val="Inherit"/>
    </font>
    <font>
      <b/>
      <sz val="12.55"/>
      <color theme="0"/>
      <name val="Inherit"/>
      <family val="2"/>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Arial"/>
      <family val="2"/>
    </font>
    <font>
      <b/>
      <sz val="13"/>
      <name val="ＭＳ Ｐゴシック"/>
      <family val="3"/>
      <charset val="128"/>
      <scheme val="minor"/>
    </font>
    <font>
      <b/>
      <sz val="16"/>
      <color rgb="FF333333"/>
      <name val="メイリオ"/>
      <family val="3"/>
      <charset val="128"/>
    </font>
    <font>
      <b/>
      <sz val="13"/>
      <name val="游ゴシック"/>
      <family val="2"/>
      <charset val="128"/>
    </font>
    <font>
      <b/>
      <sz val="16"/>
      <name val="メイリオ"/>
      <family val="3"/>
      <charset val="128"/>
    </font>
    <font>
      <b/>
      <sz val="20"/>
      <color rgb="FF000000"/>
      <name val="ＭＳ Ｐゴシック"/>
      <family val="3"/>
      <charset val="128"/>
    </font>
    <font>
      <b/>
      <sz val="16"/>
      <color theme="1"/>
      <name val="メイリオ"/>
      <family val="3"/>
      <charset val="128"/>
    </font>
    <font>
      <b/>
      <sz val="15"/>
      <name val="メイリオ"/>
      <family val="3"/>
      <charset val="128"/>
    </font>
    <font>
      <b/>
      <sz val="20"/>
      <color rgb="FF000000"/>
      <name val="Arial"/>
      <family val="2"/>
      <charset val="128"/>
    </font>
    <font>
      <b/>
      <sz val="14"/>
      <name val="ＭＳ Ｐゴシック"/>
      <family val="3"/>
      <charset val="128"/>
      <scheme val="minor"/>
    </font>
    <font>
      <b/>
      <u/>
      <sz val="14"/>
      <name val="ＭＳ Ｐゴシック"/>
      <family val="3"/>
      <charset val="128"/>
    </font>
    <font>
      <b/>
      <sz val="13"/>
      <color theme="0"/>
      <name val="ＭＳ Ｐゴシック"/>
      <family val="3"/>
      <charset val="128"/>
      <scheme val="minor"/>
    </font>
    <font>
      <b/>
      <sz val="13"/>
      <color theme="0"/>
      <name val="Arial"/>
      <family val="2"/>
    </font>
    <font>
      <b/>
      <sz val="13"/>
      <color theme="0"/>
      <name val="9,776"/>
    </font>
    <font>
      <sz val="20"/>
      <color indexed="9"/>
      <name val="ＭＳ Ｐゴシック"/>
      <family val="3"/>
      <charset val="128"/>
    </font>
    <font>
      <sz val="10"/>
      <name val="Arial"/>
      <family val="2"/>
    </font>
    <font>
      <b/>
      <sz val="14"/>
      <color indexed="53"/>
      <name val="ＭＳ Ｐゴシック"/>
      <family val="3"/>
      <charset val="128"/>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16"/>
      <color rgb="FF000033"/>
      <name val="游ゴシック"/>
      <family val="3"/>
      <charset val="128"/>
    </font>
    <font>
      <sz val="20"/>
      <color theme="1"/>
      <name val="ＭＳ Ｐゴシック"/>
      <family val="3"/>
      <charset val="128"/>
      <scheme val="minor"/>
    </font>
    <font>
      <b/>
      <sz val="10"/>
      <color indexed="10"/>
      <name val="ＭＳ Ｐゴシック"/>
      <family val="3"/>
      <charset val="128"/>
    </font>
    <font>
      <b/>
      <sz val="16"/>
      <color rgb="FF000033"/>
      <name val="Wingdings"/>
      <family val="3"/>
      <charset val="2"/>
    </font>
    <font>
      <b/>
      <sz val="20"/>
      <color rgb="FF000000"/>
      <name val="ＭＳ Ｐゴシック"/>
      <family val="2"/>
      <charset val="128"/>
    </font>
    <font>
      <b/>
      <sz val="20"/>
      <color rgb="FF333333"/>
      <name val="ＭＳ Ｐゴシック"/>
      <family val="3"/>
      <charset val="128"/>
      <scheme val="minor"/>
    </font>
    <font>
      <b/>
      <sz val="15"/>
      <color theme="1"/>
      <name val="メイリオ"/>
      <family val="3"/>
      <charset val="128"/>
    </font>
    <font>
      <b/>
      <sz val="16"/>
      <color rgb="FFFFFC79"/>
      <name val="ＭＳ Ｐゴシック"/>
      <family val="3"/>
      <charset val="128"/>
    </font>
    <font>
      <b/>
      <sz val="8"/>
      <color indexed="10"/>
      <name val="ＭＳ Ｐゴシック"/>
      <family val="3"/>
      <charset val="128"/>
    </font>
    <font>
      <b/>
      <sz val="14"/>
      <color rgb="FFFF0000"/>
      <name val="ＭＳ Ｐゴシック"/>
      <family val="3"/>
      <charset val="128"/>
    </font>
    <font>
      <b/>
      <sz val="10"/>
      <color indexed="9"/>
      <name val="ＭＳ Ｐゴシック"/>
      <family val="3"/>
      <charset val="128"/>
    </font>
    <font>
      <sz val="11"/>
      <color rgb="FFFF0000"/>
      <name val="HGS行書体"/>
      <family val="4"/>
      <charset val="128"/>
    </font>
  </fonts>
  <fills count="5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theme="5"/>
        <bgColor indexed="64"/>
      </patternFill>
    </fill>
    <fill>
      <patternFill patternType="solid">
        <fgColor rgb="FF00B0F0"/>
        <bgColor indexed="64"/>
      </patternFill>
    </fill>
    <fill>
      <patternFill patternType="solid">
        <fgColor theme="2"/>
        <bgColor indexed="64"/>
      </patternFill>
    </fill>
    <fill>
      <patternFill patternType="solid">
        <fgColor rgb="FFDFEAFF"/>
        <bgColor indexed="64"/>
      </patternFill>
    </fill>
    <fill>
      <patternFill patternType="solid">
        <fgColor rgb="FF92D050"/>
        <bgColor indexed="64"/>
      </patternFill>
    </fill>
    <fill>
      <patternFill patternType="solid">
        <fgColor rgb="FF6DDDF7"/>
        <bgColor indexed="64"/>
      </patternFill>
    </fill>
    <fill>
      <patternFill patternType="solid">
        <fgColor rgb="FF7BB2F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indexed="12"/>
        <bgColor indexed="64"/>
      </patternFill>
    </fill>
    <fill>
      <patternFill patternType="solid">
        <fgColor theme="7" tint="-0.249977111117893"/>
        <bgColor indexed="64"/>
      </patternFill>
    </fill>
    <fill>
      <patternFill patternType="solid">
        <fgColor theme="1" tint="4.9989318521683403E-2"/>
        <bgColor indexed="64"/>
      </patternFill>
    </fill>
    <fill>
      <patternFill patternType="solid">
        <fgColor theme="5" tint="-0.499984740745262"/>
        <bgColor indexed="64"/>
      </patternFill>
    </fill>
    <fill>
      <patternFill patternType="solid">
        <fgColor rgb="FFFF0000"/>
        <bgColor indexed="64"/>
      </patternFill>
    </fill>
  </fills>
  <borders count="229">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auto="1"/>
      </left>
      <right style="medium">
        <color indexed="12"/>
      </right>
      <top style="thin">
        <color indexed="12"/>
      </top>
      <bottom/>
      <diagonal/>
    </border>
    <border>
      <left style="medium">
        <color auto="1"/>
      </left>
      <right style="thick">
        <color indexed="12"/>
      </right>
      <top/>
      <bottom style="thin">
        <color auto="1"/>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12"/>
      </left>
      <right style="medium">
        <color indexed="12"/>
      </right>
      <top style="medium">
        <color indexed="12"/>
      </top>
      <bottom style="medium">
        <color indexed="12"/>
      </bottom>
      <diagonal/>
    </border>
    <border>
      <left style="medium">
        <color rgb="FF3399FF"/>
      </left>
      <right style="medium">
        <color rgb="FF3399FF"/>
      </right>
      <top style="medium">
        <color rgb="FF3399FF"/>
      </top>
      <bottom style="medium">
        <color rgb="FF3399FF"/>
      </bottom>
      <diagonal/>
    </border>
    <border>
      <left/>
      <right/>
      <top/>
      <bottom style="thick">
        <color indexed="12"/>
      </bottom>
      <diagonal/>
    </border>
    <border>
      <left style="medium">
        <color auto="1"/>
      </left>
      <right/>
      <top/>
      <bottom style="thin">
        <color indexed="12"/>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70" fillId="0" borderId="0"/>
    <xf numFmtId="0" fontId="171" fillId="0" borderId="0" applyNumberFormat="0" applyFill="0" applyBorder="0" applyAlignment="0" applyProtection="0"/>
    <xf numFmtId="0" fontId="170" fillId="0" borderId="0"/>
  </cellStyleXfs>
  <cellXfs count="858">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Alignment="1">
      <alignment horizontal="center" vertical="center"/>
    </xf>
    <xf numFmtId="0" fontId="26" fillId="0" borderId="0" xfId="19" applyFont="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6" xfId="17" applyFont="1" applyFill="1" applyBorder="1" applyAlignment="1">
      <alignment horizontal="left" vertical="center"/>
    </xf>
    <xf numFmtId="0" fontId="34" fillId="10" borderId="47" xfId="17" applyFont="1" applyFill="1" applyBorder="1" applyAlignment="1">
      <alignment horizontal="center" vertical="center"/>
    </xf>
    <xf numFmtId="0" fontId="34" fillId="10" borderId="47" xfId="2" applyFont="1" applyFill="1" applyBorder="1" applyAlignment="1">
      <alignment horizontal="center" vertical="center"/>
    </xf>
    <xf numFmtId="0" fontId="35" fillId="10" borderId="47" xfId="2" applyFont="1" applyFill="1" applyBorder="1" applyAlignment="1">
      <alignment horizontal="center" vertical="center"/>
    </xf>
    <xf numFmtId="0" fontId="35" fillId="10" borderId="48"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49" xfId="2" applyFont="1" applyFill="1" applyBorder="1" applyAlignment="1">
      <alignment horizontal="center" vertical="center"/>
    </xf>
    <xf numFmtId="0" fontId="35" fillId="10" borderId="50"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0"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9" xfId="1" applyFill="1" applyBorder="1" applyAlignment="1" applyProtection="1">
      <alignment vertical="center"/>
    </xf>
    <xf numFmtId="0" fontId="1" fillId="11" borderId="50"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0"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6" xfId="17" applyFont="1" applyFill="1" applyBorder="1" applyAlignment="1">
      <alignment horizontal="center" vertical="center"/>
    </xf>
    <xf numFmtId="0" fontId="57" fillId="3" borderId="58" xfId="17" applyFont="1" applyFill="1" applyBorder="1" applyAlignment="1">
      <alignment horizontal="center" vertical="center" wrapText="1"/>
    </xf>
    <xf numFmtId="0" fontId="7" fillId="3" borderId="59" xfId="17" applyFont="1" applyFill="1" applyBorder="1" applyAlignment="1">
      <alignment horizontal="center" vertical="center" wrapText="1"/>
    </xf>
    <xf numFmtId="0" fontId="14" fillId="3" borderId="59" xfId="17" applyFont="1" applyFill="1" applyBorder="1" applyAlignment="1">
      <alignment horizontal="center" vertical="center" wrapText="1"/>
    </xf>
    <xf numFmtId="0" fontId="59"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2" xfId="17" applyNumberFormat="1" applyFont="1" applyFill="1" applyBorder="1" applyAlignment="1">
      <alignment horizontal="center" vertical="center" wrapText="1"/>
    </xf>
    <xf numFmtId="0" fontId="60" fillId="3" borderId="42"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1" xfId="17" applyNumberFormat="1" applyFont="1" applyFill="1" applyBorder="1" applyAlignment="1">
      <alignment horizontal="center" vertical="center" wrapText="1"/>
    </xf>
    <xf numFmtId="0" fontId="60" fillId="14" borderId="61" xfId="17" applyFont="1" applyFill="1" applyBorder="1" applyAlignment="1">
      <alignment horizontal="left" vertical="center" wrapText="1"/>
    </xf>
    <xf numFmtId="0" fontId="64" fillId="15" borderId="62" xfId="17" applyFont="1" applyFill="1" applyBorder="1" applyAlignment="1">
      <alignment horizontal="center" vertical="center" wrapText="1"/>
    </xf>
    <xf numFmtId="176" fontId="62" fillId="15" borderId="62" xfId="17" applyNumberFormat="1" applyFont="1" applyFill="1" applyBorder="1" applyAlignment="1">
      <alignment horizontal="center" vertical="center" wrapText="1"/>
    </xf>
    <xf numFmtId="181" fontId="64" fillId="11" borderId="62" xfId="0" applyNumberFormat="1" applyFont="1" applyFill="1" applyBorder="1" applyAlignment="1">
      <alignment horizontal="center" vertical="center"/>
    </xf>
    <xf numFmtId="0" fontId="64" fillId="15" borderId="63" xfId="17" applyFont="1" applyFill="1" applyBorder="1" applyAlignment="1">
      <alignment horizontal="center" vertical="center" wrapText="1"/>
    </xf>
    <xf numFmtId="182" fontId="66" fillId="15" borderId="64"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6" xfId="2" applyFill="1" applyBorder="1" applyAlignment="1">
      <alignment vertical="top" wrapText="1"/>
    </xf>
    <xf numFmtId="0" fontId="6" fillId="2" borderId="67" xfId="2" applyFill="1" applyBorder="1" applyAlignment="1">
      <alignment vertical="top" wrapText="1"/>
    </xf>
    <xf numFmtId="0" fontId="1" fillId="2" borderId="68" xfId="2" applyFont="1" applyFill="1" applyBorder="1" applyAlignment="1">
      <alignment vertical="top" wrapText="1"/>
    </xf>
    <xf numFmtId="0" fontId="1" fillId="2" borderId="66" xfId="2" applyFont="1" applyFill="1" applyBorder="1" applyAlignment="1">
      <alignment vertical="top" wrapText="1"/>
    </xf>
    <xf numFmtId="0" fontId="1" fillId="2" borderId="65" xfId="2" applyFont="1" applyFill="1" applyBorder="1" applyAlignment="1">
      <alignment vertical="top" wrapText="1"/>
    </xf>
    <xf numFmtId="0" fontId="6" fillId="3" borderId="14" xfId="2" applyFill="1" applyBorder="1">
      <alignment vertical="center"/>
    </xf>
    <xf numFmtId="0" fontId="1" fillId="3" borderId="69" xfId="2" applyFont="1" applyFill="1" applyBorder="1" applyAlignment="1">
      <alignment vertical="top" wrapText="1"/>
    </xf>
    <xf numFmtId="0" fontId="6" fillId="17" borderId="14" xfId="2" applyFill="1" applyBorder="1">
      <alignment vertical="center"/>
    </xf>
    <xf numFmtId="0" fontId="0" fillId="0" borderId="71" xfId="0" applyBorder="1">
      <alignment vertical="center"/>
    </xf>
    <xf numFmtId="0" fontId="15" fillId="0" borderId="71" xfId="0" applyFont="1" applyBorder="1">
      <alignment vertical="center"/>
    </xf>
    <xf numFmtId="0" fontId="0" fillId="0" borderId="72" xfId="0" applyBorder="1">
      <alignment vertical="center"/>
    </xf>
    <xf numFmtId="0" fontId="0" fillId="0" borderId="52"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7" xfId="2" applyBorder="1" applyAlignment="1">
      <alignment horizontal="center" vertical="center" wrapText="1"/>
    </xf>
    <xf numFmtId="0" fontId="6" fillId="7" borderId="107"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1"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8" xfId="2" applyFont="1" applyFill="1" applyBorder="1" applyAlignment="1">
      <alignment vertical="top" wrapText="1"/>
    </xf>
    <xf numFmtId="0" fontId="79" fillId="0" borderId="0" xfId="0" applyFont="1" applyAlignment="1">
      <alignment horizontal="justify" vertical="center"/>
    </xf>
    <xf numFmtId="0" fontId="82" fillId="0" borderId="60"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3"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59"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3"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3"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6" xfId="1" applyFill="1" applyBorder="1" applyAlignment="1" applyProtection="1">
      <alignment vertical="center" wrapText="1"/>
    </xf>
    <xf numFmtId="0" fontId="97" fillId="0" borderId="60"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7"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14" fontId="6" fillId="0" borderId="0" xfId="2" applyNumberFormat="1">
      <alignment vertical="center"/>
    </xf>
    <xf numFmtId="0" fontId="26" fillId="0" borderId="0" xfId="19" applyFont="1">
      <alignment vertical="center"/>
    </xf>
    <xf numFmtId="0" fontId="18" fillId="2" borderId="45"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lignment vertical="center"/>
    </xf>
    <xf numFmtId="0" fontId="110" fillId="24" borderId="33" xfId="2" applyFont="1" applyFill="1" applyBorder="1" applyAlignment="1">
      <alignment horizontal="center" vertical="center" wrapText="1"/>
    </xf>
    <xf numFmtId="0" fontId="113" fillId="3" borderId="43" xfId="2" applyFont="1" applyFill="1" applyBorder="1" applyAlignment="1">
      <alignment horizontal="center" vertical="center"/>
    </xf>
    <xf numFmtId="14" fontId="113" fillId="3" borderId="42"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1"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Alignment="1">
      <alignment horizontal="center" vertical="center"/>
    </xf>
    <xf numFmtId="14" fontId="113" fillId="22" borderId="0" xfId="2" applyNumberFormat="1" applyFont="1" applyFill="1" applyAlignment="1">
      <alignment horizontal="center" vertical="center"/>
    </xf>
    <xf numFmtId="0" fontId="114" fillId="0" borderId="0" xfId="2" applyFont="1" applyAlignment="1">
      <alignment horizontal="center" vertical="center"/>
    </xf>
    <xf numFmtId="14" fontId="113" fillId="0" borderId="0" xfId="2" applyNumberFormat="1" applyFont="1" applyAlignment="1">
      <alignment horizontal="center"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18" fillId="26" borderId="115"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6"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77" fontId="137" fillId="27" borderId="0" xfId="0" applyNumberFormat="1" applyFont="1" applyFill="1" applyAlignment="1">
      <alignment horizontal="right" vertical="center" wrapText="1"/>
    </xf>
    <xf numFmtId="0" fontId="138" fillId="27" borderId="0" xfId="0" applyFont="1" applyFill="1" applyAlignment="1">
      <alignment vertical="center" wrapText="1"/>
    </xf>
    <xf numFmtId="0" fontId="6" fillId="0" borderId="70" xfId="0" applyFont="1" applyBorder="1">
      <alignment vertical="center"/>
    </xf>
    <xf numFmtId="0" fontId="6" fillId="0" borderId="47" xfId="0" applyFont="1" applyBorder="1">
      <alignment vertical="center"/>
    </xf>
    <xf numFmtId="0" fontId="6" fillId="0" borderId="71" xfId="0" applyFont="1" applyBorder="1">
      <alignment vertical="center"/>
    </xf>
    <xf numFmtId="0" fontId="6" fillId="0" borderId="0" xfId="0" applyFont="1">
      <alignment vertical="center"/>
    </xf>
    <xf numFmtId="0" fontId="111" fillId="0" borderId="71" xfId="0" applyFont="1" applyBorder="1">
      <alignment vertical="center"/>
    </xf>
    <xf numFmtId="0" fontId="111" fillId="0" borderId="0" xfId="0" applyFont="1">
      <alignment vertical="center"/>
    </xf>
    <xf numFmtId="0" fontId="111" fillId="6" borderId="71" xfId="0" applyFont="1" applyFill="1" applyBorder="1">
      <alignment vertical="center"/>
    </xf>
    <xf numFmtId="0" fontId="111" fillId="6" borderId="0" xfId="0" applyFont="1" applyFill="1">
      <alignment vertical="center"/>
    </xf>
    <xf numFmtId="0" fontId="6" fillId="6" borderId="155" xfId="2" applyFill="1" applyBorder="1">
      <alignment vertical="center"/>
    </xf>
    <xf numFmtId="0" fontId="6" fillId="0" borderId="155" xfId="2" applyBorder="1">
      <alignment vertical="center"/>
    </xf>
    <xf numFmtId="3" fontId="144" fillId="22" borderId="0" xfId="0" applyNumberFormat="1" applyFont="1" applyFill="1" applyAlignment="1">
      <alignment vertical="center" wrapText="1"/>
    </xf>
    <xf numFmtId="0" fontId="115" fillId="22" borderId="153" xfId="17" applyFont="1" applyFill="1" applyBorder="1" applyAlignment="1">
      <alignment horizontal="center" vertical="center" wrapText="1"/>
    </xf>
    <xf numFmtId="14" fontId="115" fillId="22" borderId="154"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66" xfId="2" applyFill="1" applyBorder="1" applyAlignment="1">
      <alignment horizontal="left" vertical="top"/>
    </xf>
    <xf numFmtId="0" fontId="8" fillId="38" borderId="165" xfId="1" applyFill="1" applyBorder="1" applyAlignment="1" applyProtection="1">
      <alignment horizontal="left" vertical="top"/>
    </xf>
    <xf numFmtId="14" fontId="19" fillId="3" borderId="105" xfId="2" applyNumberFormat="1" applyFont="1" applyFill="1" applyBorder="1" applyAlignment="1">
      <alignment horizontal="center" vertical="center" shrinkToFit="1"/>
    </xf>
    <xf numFmtId="14" fontId="27" fillId="3" borderId="105" xfId="1" applyNumberFormat="1" applyFont="1" applyFill="1" applyBorder="1" applyAlignment="1" applyProtection="1">
      <alignment horizontal="center" vertical="center" wrapText="1" shrinkToFit="1"/>
    </xf>
    <xf numFmtId="0" fontId="8" fillId="0" borderId="113"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Alignment="1">
      <alignment horizontal="center" vertical="center" wrapText="1"/>
    </xf>
    <xf numFmtId="184" fontId="138" fillId="27" borderId="0" xfId="0" applyNumberFormat="1" applyFont="1" applyFill="1" applyAlignment="1">
      <alignment vertical="center" wrapText="1"/>
    </xf>
    <xf numFmtId="0" fontId="150" fillId="2" borderId="66" xfId="2" applyFont="1" applyFill="1" applyBorder="1" applyAlignment="1">
      <alignment vertical="top" wrapText="1"/>
    </xf>
    <xf numFmtId="0" fontId="113" fillId="24" borderId="43"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1" xfId="2" applyFont="1" applyFill="1" applyBorder="1" applyAlignment="1">
      <alignment horizontal="center" vertical="center"/>
    </xf>
    <xf numFmtId="0" fontId="8" fillId="0" borderId="0" xfId="1" applyFill="1" applyBorder="1" applyAlignment="1" applyProtection="1">
      <alignment vertical="center" wrapText="1"/>
    </xf>
    <xf numFmtId="0" fontId="13" fillId="22" borderId="0" xfId="2" applyFont="1" applyFill="1" applyAlignment="1">
      <alignment horizontal="center" vertical="center" wrapText="1"/>
    </xf>
    <xf numFmtId="14" fontId="13" fillId="22" borderId="0" xfId="2" applyNumberFormat="1" applyFont="1" applyFill="1" applyAlignment="1">
      <alignment horizontal="center" vertical="center"/>
    </xf>
    <xf numFmtId="14" fontId="13" fillId="22" borderId="0" xfId="2" applyNumberFormat="1" applyFont="1" applyFill="1" applyAlignment="1">
      <alignment horizontal="left" vertical="center"/>
    </xf>
    <xf numFmtId="0" fontId="18" fillId="24" borderId="175" xfId="2" applyFont="1" applyFill="1" applyBorder="1" applyAlignment="1">
      <alignment horizontal="center" vertical="center" wrapText="1"/>
    </xf>
    <xf numFmtId="0" fontId="8" fillId="0" borderId="178" xfId="1" applyFill="1" applyBorder="1" applyAlignment="1" applyProtection="1">
      <alignment vertical="center" wrapText="1"/>
    </xf>
    <xf numFmtId="0" fontId="18" fillId="24" borderId="179" xfId="1" applyFont="1" applyFill="1" applyBorder="1" applyAlignment="1" applyProtection="1">
      <alignment horizontal="center" vertical="center"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54" fillId="0" borderId="0" xfId="0" applyFont="1" applyAlignment="1">
      <alignment vertical="center" wrapText="1"/>
    </xf>
    <xf numFmtId="0" fontId="155"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Alignment="1">
      <alignment horizontal="right" vertical="center" wrapText="1"/>
    </xf>
    <xf numFmtId="177" fontId="138" fillId="27" borderId="0" xfId="0" applyNumberFormat="1" applyFont="1" applyFill="1" applyAlignment="1">
      <alignment horizontal="right" vertical="center" wrapText="1"/>
    </xf>
    <xf numFmtId="0" fontId="27" fillId="0" borderId="99" xfId="2" applyFont="1" applyBorder="1" applyAlignment="1">
      <alignment vertical="top" wrapText="1"/>
    </xf>
    <xf numFmtId="0" fontId="18" fillId="26" borderId="171" xfId="2" applyFont="1" applyFill="1" applyBorder="1" applyAlignment="1">
      <alignment horizontal="center" vertical="center" wrapText="1"/>
    </xf>
    <xf numFmtId="0" fontId="108" fillId="26" borderId="172" xfId="2" applyFont="1" applyFill="1" applyBorder="1" applyAlignment="1">
      <alignment horizontal="center" vertical="center"/>
    </xf>
    <xf numFmtId="0" fontId="108" fillId="26" borderId="173" xfId="2" applyFont="1" applyFill="1" applyBorder="1" applyAlignment="1">
      <alignment horizontal="center" vertical="center"/>
    </xf>
    <xf numFmtId="0" fontId="158" fillId="22" borderId="8" xfId="0" applyFont="1" applyFill="1" applyBorder="1" applyAlignment="1">
      <alignment horizontal="center" vertical="center" wrapText="1"/>
    </xf>
    <xf numFmtId="177" fontId="159" fillId="22" borderId="8" xfId="2" applyNumberFormat="1" applyFont="1" applyFill="1" applyBorder="1" applyAlignment="1">
      <alignment horizontal="center" vertical="center" shrinkToFit="1"/>
    </xf>
    <xf numFmtId="0" fontId="6" fillId="0" borderId="0" xfId="2" applyAlignment="1">
      <alignment horizontal="left" vertical="center"/>
    </xf>
    <xf numFmtId="3" fontId="160"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2" fillId="6" borderId="71" xfId="0" applyFont="1" applyFill="1" applyBorder="1">
      <alignment vertical="center"/>
    </xf>
    <xf numFmtId="0" fontId="162" fillId="6" borderId="0" xfId="0" applyFont="1" applyFill="1" applyAlignment="1">
      <alignment horizontal="left" vertical="center"/>
    </xf>
    <xf numFmtId="0" fontId="162" fillId="6" borderId="0" xfId="0" applyFont="1" applyFill="1">
      <alignment vertical="center"/>
    </xf>
    <xf numFmtId="176" fontId="162" fillId="6" borderId="0" xfId="0" applyNumberFormat="1" applyFont="1" applyFill="1" applyAlignment="1">
      <alignment horizontal="left" vertical="center"/>
    </xf>
    <xf numFmtId="183" fontId="162" fillId="6" borderId="0" xfId="0" applyNumberFormat="1" applyFont="1" applyFill="1" applyAlignment="1">
      <alignment horizontal="center" vertical="center"/>
    </xf>
    <xf numFmtId="0" fontId="162" fillId="6" borderId="71" xfId="0" applyFont="1" applyFill="1" applyBorder="1" applyAlignment="1">
      <alignment vertical="top"/>
    </xf>
    <xf numFmtId="0" fontId="162" fillId="6" borderId="0" xfId="0" applyFont="1" applyFill="1" applyAlignment="1">
      <alignment vertical="top"/>
    </xf>
    <xf numFmtId="14" fontId="162" fillId="6" borderId="0" xfId="0" applyNumberFormat="1" applyFont="1" applyFill="1" applyAlignment="1">
      <alignment horizontal="left" vertical="center"/>
    </xf>
    <xf numFmtId="14" fontId="162" fillId="0" borderId="0" xfId="0" applyNumberFormat="1" applyFont="1">
      <alignment vertical="center"/>
    </xf>
    <xf numFmtId="0" fontId="163" fillId="0" borderId="0" xfId="0" applyFont="1">
      <alignment vertical="center"/>
    </xf>
    <xf numFmtId="0" fontId="8" fillId="0" borderId="188" xfId="1" applyBorder="1" applyAlignment="1" applyProtection="1">
      <alignment vertical="center"/>
    </xf>
    <xf numFmtId="0" fontId="6" fillId="0" borderId="65" xfId="2" applyBorder="1" applyAlignment="1">
      <alignment vertical="top" wrapText="1"/>
    </xf>
    <xf numFmtId="0" fontId="8" fillId="38" borderId="141" xfId="1" applyFill="1" applyBorder="1" applyAlignment="1" applyProtection="1">
      <alignment horizontal="left" vertical="top"/>
    </xf>
    <xf numFmtId="0" fontId="6" fillId="38" borderId="164"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9"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49"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2" xfId="17" applyFont="1" applyBorder="1">
      <alignment vertical="center"/>
    </xf>
    <xf numFmtId="0" fontId="50" fillId="0" borderId="52" xfId="17" applyFont="1" applyBorder="1" applyAlignment="1">
      <alignment horizontal="right" vertical="center"/>
    </xf>
    <xf numFmtId="0" fontId="38" fillId="0" borderId="54" xfId="17" applyFont="1" applyBorder="1" applyAlignment="1">
      <alignment horizontal="center" vertical="center"/>
    </xf>
    <xf numFmtId="0" fontId="38" fillId="0" borderId="189"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0" xfId="17" applyFont="1" applyBorder="1" applyAlignment="1">
      <alignment horizontal="center" vertical="center" shrinkToFit="1"/>
    </xf>
    <xf numFmtId="0" fontId="50" fillId="0" borderId="55" xfId="17" applyFont="1" applyBorder="1" applyAlignment="1">
      <alignment vertical="center" shrinkToFit="1"/>
    </xf>
    <xf numFmtId="0" fontId="50" fillId="0" borderId="55" xfId="17" applyFont="1" applyBorder="1" applyAlignment="1">
      <alignment horizontal="center" vertical="center"/>
    </xf>
    <xf numFmtId="0" fontId="1" fillId="0" borderId="145" xfId="17" applyBorder="1" applyAlignment="1">
      <alignment horizontal="center" vertical="center" wrapText="1"/>
    </xf>
    <xf numFmtId="0" fontId="1" fillId="0" borderId="146" xfId="17" applyBorder="1" applyAlignment="1">
      <alignment horizontal="center" vertical="center"/>
    </xf>
    <xf numFmtId="0" fontId="13" fillId="0" borderId="148" xfId="2" applyFont="1" applyBorder="1" applyAlignment="1">
      <alignment horizontal="center" vertical="center" wrapText="1"/>
    </xf>
    <xf numFmtId="0" fontId="13" fillId="0" borderId="149"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2"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6"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6"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8"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50" fillId="22" borderId="190" xfId="16" applyFont="1" applyFill="1" applyBorder="1">
      <alignment vertical="center"/>
    </xf>
    <xf numFmtId="0" fontId="50" fillId="22" borderId="191" xfId="16" applyFont="1" applyFill="1" applyBorder="1">
      <alignment vertical="center"/>
    </xf>
    <xf numFmtId="0" fontId="10" fillId="22" borderId="191" xfId="16" applyFont="1" applyFill="1" applyBorder="1">
      <alignment vertical="center"/>
    </xf>
    <xf numFmtId="0" fontId="37" fillId="0" borderId="0" xfId="17" applyFont="1" applyAlignment="1">
      <alignment horizontal="left" vertical="center" indent="2"/>
    </xf>
    <xf numFmtId="0" fontId="143" fillId="28" borderId="0" xfId="0" applyFont="1" applyFill="1">
      <alignment vertical="center"/>
    </xf>
    <xf numFmtId="0" fontId="164" fillId="0" borderId="0" xfId="17" applyFont="1">
      <alignment vertical="center"/>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Alignment="1">
      <alignment vertical="center"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2"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0" borderId="106" xfId="2" applyNumberFormat="1" applyFont="1" applyFill="1" applyBorder="1" applyAlignment="1">
      <alignment horizontal="center" vertical="center" wrapText="1"/>
    </xf>
    <xf numFmtId="177" fontId="13" fillId="40" borderId="8" xfId="2" applyNumberFormat="1" applyFont="1" applyFill="1" applyBorder="1" applyAlignment="1">
      <alignment horizontal="center" vertical="center" shrinkToFit="1"/>
    </xf>
    <xf numFmtId="14" fontId="26" fillId="22" borderId="0" xfId="2" applyNumberFormat="1" applyFont="1" applyFill="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5" xfId="2" applyNumberFormat="1" applyFont="1" applyFill="1" applyBorder="1" applyAlignment="1">
      <alignment horizontal="center" vertical="center" wrapText="1"/>
    </xf>
    <xf numFmtId="177" fontId="13" fillId="22" borderId="106" xfId="2" applyNumberFormat="1" applyFont="1" applyFill="1" applyBorder="1" applyAlignment="1">
      <alignment horizontal="center" vertical="center" wrapText="1"/>
    </xf>
    <xf numFmtId="0" fontId="13" fillId="0" borderId="193" xfId="2" applyFont="1" applyBorder="1" applyAlignment="1">
      <alignment horizontal="center" vertical="center" wrapText="1"/>
    </xf>
    <xf numFmtId="0" fontId="13" fillId="0" borderId="194" xfId="2" applyFont="1" applyBorder="1" applyAlignment="1">
      <alignment horizontal="center" vertical="center" wrapText="1"/>
    </xf>
    <xf numFmtId="0" fontId="13" fillId="0" borderId="195" xfId="2" applyFont="1" applyBorder="1" applyAlignment="1">
      <alignment horizontal="center" vertical="center" wrapText="1"/>
    </xf>
    <xf numFmtId="0" fontId="13" fillId="0" borderId="193" xfId="2" applyFont="1" applyBorder="1" applyAlignment="1">
      <alignment horizontal="center" vertical="center"/>
    </xf>
    <xf numFmtId="0" fontId="13" fillId="6" borderId="193" xfId="2" applyFont="1" applyFill="1" applyBorder="1" applyAlignment="1">
      <alignment horizontal="center" vertical="center" wrapText="1"/>
    </xf>
    <xf numFmtId="0" fontId="158" fillId="22" borderId="156" xfId="0" applyFont="1" applyFill="1" applyBorder="1" applyAlignment="1">
      <alignment horizontal="center" vertical="center" wrapText="1"/>
    </xf>
    <xf numFmtId="0" fontId="158" fillId="22" borderId="184" xfId="0" applyFont="1" applyFill="1" applyBorder="1" applyAlignment="1">
      <alignment horizontal="center" vertical="center" wrapText="1"/>
    </xf>
    <xf numFmtId="0" fontId="172" fillId="22" borderId="192" xfId="2" applyFont="1" applyFill="1" applyBorder="1" applyAlignment="1">
      <alignment horizontal="center" vertical="center"/>
    </xf>
    <xf numFmtId="177" fontId="172" fillId="22" borderId="8" xfId="2" applyNumberFormat="1" applyFont="1" applyFill="1" applyBorder="1" applyAlignment="1">
      <alignment horizontal="center" vertical="center" shrinkToFit="1"/>
    </xf>
    <xf numFmtId="177" fontId="173" fillId="22" borderId="10" xfId="2" applyNumberFormat="1" applyFont="1" applyFill="1" applyBorder="1" applyAlignment="1">
      <alignment horizontal="center" vertical="center" shrinkToFit="1"/>
    </xf>
    <xf numFmtId="177" fontId="174" fillId="22" borderId="105" xfId="2" applyNumberFormat="1" applyFont="1" applyFill="1" applyBorder="1" applyAlignment="1">
      <alignment horizontal="center" vertical="center" wrapText="1"/>
    </xf>
    <xf numFmtId="0" fontId="128" fillId="34" borderId="196" xfId="2" applyFont="1" applyFill="1" applyBorder="1" applyAlignment="1">
      <alignment horizontal="center" vertical="center" wrapText="1"/>
    </xf>
    <xf numFmtId="0" fontId="129" fillId="34" borderId="197" xfId="2" applyFont="1" applyFill="1" applyBorder="1" applyAlignment="1">
      <alignment horizontal="center" vertical="center" wrapText="1"/>
    </xf>
    <xf numFmtId="0" fontId="167" fillId="34" borderId="197" xfId="2" applyFont="1" applyFill="1" applyBorder="1" applyAlignment="1">
      <alignment horizontal="left" vertical="center"/>
    </xf>
    <xf numFmtId="0" fontId="122" fillId="34" borderId="197" xfId="2" applyFont="1" applyFill="1" applyBorder="1" applyAlignment="1">
      <alignment horizontal="center" vertical="center"/>
    </xf>
    <xf numFmtId="0" fontId="122" fillId="34" borderId="198" xfId="2" applyFont="1" applyFill="1" applyBorder="1" applyAlignment="1">
      <alignment horizontal="center" vertical="center"/>
    </xf>
    <xf numFmtId="0" fontId="76" fillId="22" borderId="199" xfId="0" applyFont="1" applyFill="1" applyBorder="1" applyAlignment="1">
      <alignment horizontal="left" vertical="center"/>
    </xf>
    <xf numFmtId="14" fontId="76" fillId="22" borderId="199" xfId="0" applyNumberFormat="1" applyFont="1" applyFill="1" applyBorder="1" applyAlignment="1">
      <alignment horizontal="left" vertical="center"/>
    </xf>
    <xf numFmtId="0" fontId="103" fillId="0" borderId="137" xfId="0" applyFont="1" applyBorder="1" applyAlignment="1">
      <alignment horizontal="center" vertical="center" wrapText="1"/>
    </xf>
    <xf numFmtId="0" fontId="103" fillId="0" borderId="156" xfId="0" applyFont="1" applyBorder="1" applyAlignment="1">
      <alignment horizontal="center" vertical="center" wrapText="1"/>
    </xf>
    <xf numFmtId="184" fontId="161" fillId="41" borderId="0" xfId="0" applyNumberFormat="1" applyFont="1" applyFill="1" applyAlignment="1">
      <alignment horizontal="center" vertical="center" wrapText="1"/>
    </xf>
    <xf numFmtId="177" fontId="23" fillId="22" borderId="8" xfId="2" applyNumberFormat="1" applyFont="1" applyFill="1" applyBorder="1" applyAlignment="1">
      <alignment horizontal="center" vertical="center" shrinkToFit="1"/>
    </xf>
    <xf numFmtId="0" fontId="152" fillId="42" borderId="0" xfId="0" applyFont="1" applyFill="1" applyAlignment="1">
      <alignment horizontal="center" vertical="center" wrapText="1"/>
    </xf>
    <xf numFmtId="0" fontId="151" fillId="42" borderId="112"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5" xfId="2" applyFont="1" applyFill="1" applyBorder="1" applyAlignment="1">
      <alignment horizontal="center"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4" xfId="17" applyNumberFormat="1" applyFont="1" applyBorder="1" applyAlignment="1">
      <alignment horizontal="center" vertical="center"/>
    </xf>
    <xf numFmtId="0" fontId="1" fillId="0" borderId="153" xfId="17" applyBorder="1" applyAlignment="1">
      <alignment horizontal="center" vertical="center" wrapText="1"/>
    </xf>
    <xf numFmtId="0" fontId="146" fillId="22" borderId="0" xfId="0" applyFont="1" applyFill="1" applyAlignment="1">
      <alignment horizontal="center" vertical="center" wrapText="1"/>
    </xf>
    <xf numFmtId="14" fontId="37" fillId="22" borderId="154" xfId="17" applyNumberFormat="1" applyFont="1" applyFill="1" applyBorder="1" applyAlignment="1">
      <alignment horizontal="center" vertical="center" wrapText="1"/>
    </xf>
    <xf numFmtId="0" fontId="13" fillId="22" borderId="153" xfId="17" applyFont="1" applyFill="1" applyBorder="1" applyAlignment="1">
      <alignment horizontal="center" vertical="center" wrapText="1"/>
    </xf>
    <xf numFmtId="14" fontId="13" fillId="22" borderId="154" xfId="17" applyNumberFormat="1" applyFont="1" applyFill="1" applyBorder="1" applyAlignment="1">
      <alignment horizontal="center" vertical="center"/>
    </xf>
    <xf numFmtId="0" fontId="37" fillId="22" borderId="153" xfId="17" applyFont="1" applyFill="1" applyBorder="1" applyAlignment="1">
      <alignment horizontal="center" vertical="center" wrapText="1"/>
    </xf>
    <xf numFmtId="14" fontId="37" fillId="22" borderId="154" xfId="17" applyNumberFormat="1" applyFont="1" applyFill="1" applyBorder="1" applyAlignment="1">
      <alignment horizontal="center" vertical="center"/>
    </xf>
    <xf numFmtId="0" fontId="1" fillId="22" borderId="153" xfId="17" applyFill="1" applyBorder="1" applyAlignment="1">
      <alignment horizontal="center" vertical="center" wrapText="1"/>
    </xf>
    <xf numFmtId="14" fontId="1" fillId="22" borderId="154"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4"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14" fontId="115" fillId="22" borderId="154"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66" fillId="0" borderId="0" xfId="0" applyFont="1">
      <alignment vertical="center"/>
    </xf>
    <xf numFmtId="0" fontId="175" fillId="0" borderId="0" xfId="0" applyFont="1" applyAlignment="1">
      <alignment vertical="center" wrapText="1"/>
    </xf>
    <xf numFmtId="0" fontId="8" fillId="0" borderId="200" xfId="1" applyBorder="1" applyAlignment="1" applyProtection="1">
      <alignment vertical="center"/>
    </xf>
    <xf numFmtId="0" fontId="41" fillId="0" borderId="0" xfId="17" applyFont="1" applyAlignment="1">
      <alignment horizontal="center" vertical="center"/>
    </xf>
    <xf numFmtId="0" fontId="162"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65" fillId="27" borderId="0" xfId="0" applyFont="1" applyFill="1" applyAlignment="1">
      <alignment horizontal="left" vertical="center" wrapText="1"/>
    </xf>
    <xf numFmtId="0" fontId="178" fillId="27" borderId="0" xfId="0" applyFont="1" applyFill="1" applyAlignment="1">
      <alignment horizontal="left" vertical="center" wrapText="1"/>
    </xf>
    <xf numFmtId="0" fontId="165" fillId="41" borderId="0" xfId="0" applyFont="1" applyFill="1" applyAlignment="1">
      <alignment horizontal="left" vertical="center" wrapText="1"/>
    </xf>
    <xf numFmtId="0" fontId="165" fillId="41" borderId="0" xfId="0" applyFont="1" applyFill="1" applyAlignment="1">
      <alignment horizontal="left" vertical="center" shrinkToFit="1"/>
    </xf>
    <xf numFmtId="0" fontId="180" fillId="24" borderId="181" xfId="1" applyFont="1" applyFill="1" applyBorder="1" applyAlignment="1" applyProtection="1">
      <alignment horizontal="center" vertical="center" wrapText="1"/>
    </xf>
    <xf numFmtId="0" fontId="18" fillId="2" borderId="202" xfId="2" applyFont="1" applyFill="1" applyBorder="1" applyAlignment="1">
      <alignment horizontal="center" vertical="center" wrapText="1"/>
    </xf>
    <xf numFmtId="0" fontId="177" fillId="22" borderId="0" xfId="17" applyFont="1" applyFill="1" applyAlignment="1">
      <alignment horizontal="left" vertical="center"/>
    </xf>
    <xf numFmtId="3" fontId="142" fillId="27" borderId="0" xfId="0" applyNumberFormat="1" applyFont="1" applyFill="1" applyAlignment="1">
      <alignment vertical="center" wrapText="1"/>
    </xf>
    <xf numFmtId="3" fontId="154" fillId="0" borderId="0" xfId="0" applyNumberFormat="1" applyFont="1" applyAlignment="1">
      <alignment vertical="center" wrapText="1"/>
    </xf>
    <xf numFmtId="0" fontId="111" fillId="22" borderId="0" xfId="0" applyFont="1" applyFill="1">
      <alignment vertical="center"/>
    </xf>
    <xf numFmtId="3" fontId="182" fillId="27" borderId="0" xfId="0" applyNumberFormat="1" applyFont="1" applyFill="1" applyAlignment="1">
      <alignment vertical="top" wrapText="1"/>
    </xf>
    <xf numFmtId="0" fontId="181" fillId="27" borderId="0" xfId="0" applyFont="1" applyFill="1" applyAlignment="1">
      <alignment vertical="top" wrapText="1"/>
    </xf>
    <xf numFmtId="0" fontId="183" fillId="22" borderId="0" xfId="0" applyFont="1" applyFill="1" applyAlignment="1">
      <alignment vertical="top" wrapText="1"/>
    </xf>
    <xf numFmtId="0" fontId="176" fillId="27" borderId="0" xfId="0" applyFont="1" applyFill="1" applyAlignment="1">
      <alignment horizontal="left" vertical="center" shrinkToFit="1"/>
    </xf>
    <xf numFmtId="184" fontId="137" fillId="27" borderId="0" xfId="0" applyNumberFormat="1" applyFont="1" applyFill="1" applyAlignment="1">
      <alignment horizontal="center" vertical="center" wrapText="1"/>
    </xf>
    <xf numFmtId="184" fontId="130" fillId="41" borderId="0" xfId="0" applyNumberFormat="1" applyFont="1" applyFill="1" applyAlignment="1">
      <alignment horizontal="center" vertical="center" wrapText="1"/>
    </xf>
    <xf numFmtId="0" fontId="165" fillId="41" borderId="0" xfId="0" applyFont="1" applyFill="1" applyAlignment="1">
      <alignment horizontal="left" vertical="center"/>
    </xf>
    <xf numFmtId="3" fontId="0" fillId="0" borderId="0" xfId="0" applyNumberFormat="1">
      <alignment vertical="center"/>
    </xf>
    <xf numFmtId="0" fontId="108" fillId="0" borderId="0" xfId="2" applyFont="1" applyAlignment="1">
      <alignment vertical="top" wrapText="1"/>
    </xf>
    <xf numFmtId="0" fontId="148" fillId="22" borderId="153"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32" xfId="1" applyFill="1" applyBorder="1" applyAlignment="1" applyProtection="1">
      <alignment vertical="center" wrapText="1"/>
    </xf>
    <xf numFmtId="0" fontId="149" fillId="24" borderId="0" xfId="0" applyFont="1" applyFill="1" applyAlignment="1">
      <alignment horizontal="center" vertical="center" shrinkToFit="1"/>
    </xf>
    <xf numFmtId="0" fontId="8" fillId="0" borderId="210" xfId="1" applyBorder="1" applyAlignment="1" applyProtection="1">
      <alignment vertical="center" wrapText="1"/>
    </xf>
    <xf numFmtId="14" fontId="113" fillId="24" borderId="42"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8" fillId="0" borderId="201" xfId="1" applyFill="1" applyBorder="1" applyAlignment="1" applyProtection="1">
      <alignment vertical="center" wrapText="1"/>
    </xf>
    <xf numFmtId="0" fontId="137" fillId="27" borderId="0" xfId="0" applyFont="1" applyFill="1" applyAlignment="1">
      <alignment horizontal="left" vertical="center" wrapText="1"/>
    </xf>
    <xf numFmtId="180" fontId="50" fillId="13" borderId="211"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88" xfId="1" applyBorder="1" applyAlignment="1" applyProtection="1">
      <alignment vertical="center" wrapText="1"/>
    </xf>
    <xf numFmtId="0" fontId="190" fillId="0" borderId="177" xfId="1" applyFont="1" applyFill="1" applyBorder="1" applyAlignment="1" applyProtection="1">
      <alignment vertical="top" wrapText="1"/>
    </xf>
    <xf numFmtId="0" fontId="190" fillId="0" borderId="170" xfId="1" applyFont="1" applyBorder="1" applyAlignment="1" applyProtection="1">
      <alignment horizontal="left" vertical="top" wrapText="1"/>
    </xf>
    <xf numFmtId="0" fontId="190" fillId="0" borderId="44" xfId="1" applyFont="1" applyFill="1" applyBorder="1" applyAlignment="1" applyProtection="1">
      <alignment vertical="top" wrapText="1"/>
    </xf>
    <xf numFmtId="0" fontId="191"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0" fontId="165" fillId="44" borderId="0" xfId="0" applyFont="1" applyFill="1" applyAlignment="1">
      <alignment horizontal="left" vertical="center" wrapText="1"/>
    </xf>
    <xf numFmtId="184" fontId="161" fillId="43" borderId="0" xfId="0" applyNumberFormat="1" applyFont="1" applyFill="1" applyAlignment="1">
      <alignment vertical="center" wrapText="1"/>
    </xf>
    <xf numFmtId="0" fontId="153" fillId="45" borderId="101" xfId="2" applyFont="1" applyFill="1" applyBorder="1" applyAlignment="1">
      <alignment horizontal="center" vertical="center" wrapText="1" shrinkToFit="1"/>
    </xf>
    <xf numFmtId="0" fontId="103" fillId="46" borderId="137" xfId="0" applyFont="1" applyFill="1" applyBorder="1" applyAlignment="1">
      <alignment horizontal="center" vertical="center" wrapText="1"/>
    </xf>
    <xf numFmtId="0" fontId="21" fillId="0" borderId="98" xfId="1" applyFont="1" applyBorder="1" applyAlignment="1" applyProtection="1">
      <alignment vertical="top" wrapText="1"/>
    </xf>
    <xf numFmtId="3" fontId="142" fillId="27" borderId="0" xfId="0" applyNumberFormat="1" applyFont="1" applyFill="1" applyAlignment="1">
      <alignment horizontal="right" vertical="center"/>
    </xf>
    <xf numFmtId="14" fontId="148" fillId="22" borderId="154" xfId="17" applyNumberFormat="1" applyFont="1" applyFill="1" applyBorder="1" applyAlignment="1">
      <alignment horizontal="center" vertical="center" wrapText="1"/>
    </xf>
    <xf numFmtId="3" fontId="192" fillId="27" borderId="0" xfId="0" applyNumberFormat="1" applyFont="1" applyFill="1" applyAlignment="1">
      <alignment vertical="center" wrapText="1"/>
    </xf>
    <xf numFmtId="0" fontId="8" fillId="0" borderId="0" xfId="1" applyFill="1" applyAlignment="1" applyProtection="1">
      <alignment vertical="center"/>
    </xf>
    <xf numFmtId="0" fontId="21" fillId="0" borderId="136" xfId="1" applyFont="1" applyFill="1" applyBorder="1" applyAlignment="1" applyProtection="1">
      <alignment horizontal="left" vertical="top" wrapText="1"/>
    </xf>
    <xf numFmtId="0" fontId="113" fillId="3" borderId="9" xfId="2" applyFont="1" applyFill="1" applyBorder="1" applyAlignment="1">
      <alignment horizontal="center" vertical="center" wrapText="1" shrinkToFit="1"/>
    </xf>
    <xf numFmtId="0" fontId="137" fillId="27" borderId="0" xfId="0" applyFont="1" applyFill="1" applyAlignment="1">
      <alignment vertical="top" wrapText="1"/>
    </xf>
    <xf numFmtId="3" fontId="138" fillId="27" borderId="0" xfId="0" applyNumberFormat="1" applyFont="1" applyFill="1">
      <alignment vertical="center"/>
    </xf>
    <xf numFmtId="3" fontId="193" fillId="27" borderId="0" xfId="0" applyNumberFormat="1" applyFont="1" applyFill="1">
      <alignment vertical="center"/>
    </xf>
    <xf numFmtId="0" fontId="194" fillId="0" borderId="0" xfId="0" applyFont="1" applyAlignment="1">
      <alignment horizontal="left" vertical="center" wrapText="1"/>
    </xf>
    <xf numFmtId="185" fontId="195" fillId="0" borderId="0" xfId="0" applyNumberFormat="1" applyFont="1" applyAlignment="1">
      <alignment horizontal="left" vertical="center"/>
    </xf>
    <xf numFmtId="0" fontId="8" fillId="22" borderId="0" xfId="1" applyFill="1" applyBorder="1" applyAlignment="1" applyProtection="1">
      <alignment vertical="center" wrapText="1"/>
    </xf>
    <xf numFmtId="14" fontId="113" fillId="24" borderId="1" xfId="2" applyNumberFormat="1" applyFont="1" applyFill="1" applyBorder="1" applyAlignment="1">
      <alignment vertical="center" shrinkToFit="1"/>
    </xf>
    <xf numFmtId="14" fontId="113" fillId="24" borderId="157" xfId="2" applyNumberFormat="1" applyFont="1" applyFill="1" applyBorder="1" applyAlignment="1">
      <alignment vertical="center" shrinkToFit="1"/>
    </xf>
    <xf numFmtId="0" fontId="190" fillId="22" borderId="170" xfId="1" applyFont="1" applyFill="1" applyBorder="1" applyAlignment="1" applyProtection="1">
      <alignment horizontal="left" vertical="top" wrapText="1"/>
    </xf>
    <xf numFmtId="0" fontId="28" fillId="24" borderId="214" xfId="0" applyFont="1" applyFill="1" applyBorder="1" applyAlignment="1">
      <alignment horizontal="center" vertical="center" wrapText="1"/>
    </xf>
    <xf numFmtId="14" fontId="29" fillId="24" borderId="215" xfId="2" applyNumberFormat="1" applyFont="1" applyFill="1" applyBorder="1" applyAlignment="1">
      <alignment horizontal="center" vertical="center" shrinkToFit="1"/>
    </xf>
    <xf numFmtId="0" fontId="108" fillId="24" borderId="216" xfId="2" applyFont="1" applyFill="1" applyBorder="1">
      <alignment vertical="center"/>
    </xf>
    <xf numFmtId="0" fontId="196" fillId="0" borderId="158" xfId="0" applyFont="1" applyBorder="1" applyAlignment="1">
      <alignment horizontal="left" vertical="top" wrapText="1"/>
    </xf>
    <xf numFmtId="14" fontId="108" fillId="24" borderId="217" xfId="1" applyNumberFormat="1" applyFont="1" applyFill="1" applyBorder="1" applyAlignment="1" applyProtection="1">
      <alignment vertical="center" wrapText="1"/>
    </xf>
    <xf numFmtId="0" fontId="8" fillId="0" borderId="218" xfId="1" applyFill="1" applyBorder="1" applyAlignment="1" applyProtection="1">
      <alignment vertical="center"/>
    </xf>
    <xf numFmtId="14" fontId="108" fillId="24" borderId="219" xfId="1" applyNumberFormat="1" applyFont="1" applyFill="1" applyBorder="1" applyAlignment="1" applyProtection="1">
      <alignment vertical="center" wrapText="1"/>
    </xf>
    <xf numFmtId="0" fontId="184" fillId="22" borderId="220" xfId="0" applyFont="1" applyFill="1" applyBorder="1" applyAlignment="1">
      <alignment horizontal="left" vertical="center"/>
    </xf>
    <xf numFmtId="14" fontId="76" fillId="22" borderId="221" xfId="0" applyNumberFormat="1" applyFont="1" applyFill="1" applyBorder="1" applyAlignment="1">
      <alignment horizontal="left" vertical="center"/>
    </xf>
    <xf numFmtId="0" fontId="184" fillId="22" borderId="222" xfId="0" applyFont="1" applyFill="1" applyBorder="1" applyAlignment="1">
      <alignment horizontal="left" vertical="center"/>
    </xf>
    <xf numFmtId="0" fontId="76" fillId="22" borderId="223" xfId="0" applyFont="1" applyFill="1" applyBorder="1" applyAlignment="1">
      <alignment horizontal="left" vertical="center"/>
    </xf>
    <xf numFmtId="14" fontId="76" fillId="22" borderId="223" xfId="0" applyNumberFormat="1" applyFont="1" applyFill="1" applyBorder="1" applyAlignment="1">
      <alignment horizontal="left" vertical="center"/>
    </xf>
    <xf numFmtId="14" fontId="76" fillId="22" borderId="224" xfId="0" applyNumberFormat="1" applyFont="1" applyFill="1" applyBorder="1" applyAlignment="1">
      <alignment horizontal="left" vertical="center"/>
    </xf>
    <xf numFmtId="0" fontId="197" fillId="0" borderId="0" xfId="0" applyFont="1" applyAlignment="1">
      <alignment horizontal="left" vertical="center" wrapText="1"/>
    </xf>
    <xf numFmtId="0" fontId="113" fillId="3" borderId="9" xfId="2" applyFont="1" applyFill="1" applyBorder="1" applyAlignment="1">
      <alignment horizontal="center" vertical="center" wrapText="1"/>
    </xf>
    <xf numFmtId="177" fontId="142" fillId="27" borderId="0" xfId="0" applyNumberFormat="1" applyFont="1" applyFill="1" applyAlignment="1">
      <alignment horizontal="right" vertical="center" wrapText="1"/>
    </xf>
    <xf numFmtId="0" fontId="185" fillId="27" borderId="0" xfId="0" applyFont="1" applyFill="1" applyAlignment="1">
      <alignment vertical="top" wrapText="1"/>
    </xf>
    <xf numFmtId="0" fontId="188" fillId="43" borderId="0" xfId="0" applyFont="1" applyFill="1" applyAlignment="1">
      <alignment vertical="center" wrapText="1"/>
    </xf>
    <xf numFmtId="0" fontId="198" fillId="0" borderId="177" xfId="1" applyFont="1" applyFill="1" applyBorder="1" applyAlignment="1" applyProtection="1">
      <alignment vertical="top" wrapText="1"/>
    </xf>
    <xf numFmtId="0" fontId="91" fillId="26" borderId="0" xfId="2" applyFont="1" applyFill="1">
      <alignment vertical="center"/>
    </xf>
    <xf numFmtId="0" fontId="200" fillId="0" borderId="0" xfId="0" applyFont="1" applyAlignment="1">
      <alignment vertical="top" wrapText="1"/>
    </xf>
    <xf numFmtId="0" fontId="198" fillId="0" borderId="44" xfId="1" applyFont="1" applyFill="1" applyBorder="1" applyAlignment="1" applyProtection="1">
      <alignment vertical="top" wrapText="1"/>
    </xf>
    <xf numFmtId="0" fontId="201" fillId="0" borderId="44" xfId="1" applyFont="1" applyFill="1" applyBorder="1" applyAlignment="1" applyProtection="1">
      <alignment vertical="top" wrapText="1"/>
    </xf>
    <xf numFmtId="0" fontId="200" fillId="0" borderId="0" xfId="1" applyFont="1" applyAlignment="1" applyProtection="1">
      <alignment horizontal="left" vertical="top" wrapText="1"/>
    </xf>
    <xf numFmtId="177" fontId="165" fillId="43" borderId="0" xfId="0" applyNumberFormat="1" applyFont="1" applyFill="1" applyAlignment="1">
      <alignment vertical="center" wrapText="1"/>
    </xf>
    <xf numFmtId="184" fontId="165" fillId="43" borderId="0" xfId="0" applyNumberFormat="1" applyFont="1" applyFill="1" applyAlignment="1">
      <alignment vertical="center" wrapText="1"/>
    </xf>
    <xf numFmtId="3" fontId="165" fillId="43" borderId="0" xfId="0" applyNumberFormat="1" applyFont="1" applyFill="1" applyAlignment="1">
      <alignment vertical="center" wrapText="1"/>
    </xf>
    <xf numFmtId="184" fontId="165" fillId="43" borderId="0" xfId="0" applyNumberFormat="1" applyFont="1" applyFill="1" applyAlignment="1">
      <alignment horizontal="center" vertical="center" wrapText="1"/>
    </xf>
    <xf numFmtId="56" fontId="108" fillId="24" borderId="216" xfId="2" applyNumberFormat="1" applyFont="1" applyFill="1" applyBorder="1">
      <alignment vertical="center"/>
    </xf>
    <xf numFmtId="0" fontId="202" fillId="24" borderId="0" xfId="0" applyFont="1" applyFill="1" applyAlignment="1">
      <alignment horizontal="center" vertical="center" wrapText="1"/>
    </xf>
    <xf numFmtId="0" fontId="198" fillId="0" borderId="212" xfId="1" applyFont="1" applyFill="1" applyBorder="1" applyAlignment="1" applyProtection="1">
      <alignment horizontal="left" vertical="top" wrapText="1"/>
    </xf>
    <xf numFmtId="0" fontId="186" fillId="0" borderId="8" xfId="0" applyFont="1" applyBorder="1" applyAlignment="1">
      <alignment horizontal="center" vertical="center" wrapText="1"/>
    </xf>
    <xf numFmtId="0" fontId="76" fillId="24" borderId="199" xfId="0" applyFont="1" applyFill="1" applyBorder="1" applyAlignment="1">
      <alignment horizontal="left" vertical="center"/>
    </xf>
    <xf numFmtId="0" fontId="76" fillId="47" borderId="199" xfId="0" applyFont="1" applyFill="1" applyBorder="1" applyAlignment="1">
      <alignment horizontal="left" vertical="center"/>
    </xf>
    <xf numFmtId="0" fontId="76" fillId="48" borderId="199" xfId="0" applyFont="1" applyFill="1" applyBorder="1" applyAlignment="1">
      <alignment horizontal="left" vertical="center"/>
    </xf>
    <xf numFmtId="0" fontId="76" fillId="38" borderId="199" xfId="0" applyFont="1" applyFill="1" applyBorder="1" applyAlignment="1">
      <alignment horizontal="left" vertical="center"/>
    </xf>
    <xf numFmtId="0" fontId="0" fillId="49" borderId="0" xfId="0" applyFill="1">
      <alignment vertical="center"/>
    </xf>
    <xf numFmtId="0" fontId="203" fillId="49" borderId="0" xfId="0" applyFont="1" applyFill="1">
      <alignment vertical="center"/>
    </xf>
    <xf numFmtId="0" fontId="204" fillId="49" borderId="0" xfId="1" applyFont="1" applyFill="1" applyAlignment="1" applyProtection="1">
      <alignment vertical="center"/>
    </xf>
    <xf numFmtId="0" fontId="76" fillId="50" borderId="199" xfId="0" applyFont="1" applyFill="1" applyBorder="1" applyAlignment="1">
      <alignment horizontal="left" vertical="center"/>
    </xf>
    <xf numFmtId="0" fontId="76" fillId="51" borderId="199" xfId="0" applyFont="1" applyFill="1" applyBorder="1" applyAlignment="1">
      <alignment horizontal="left" vertical="center"/>
    </xf>
    <xf numFmtId="0" fontId="8" fillId="0" borderId="0" xfId="1" applyAlignment="1" applyProtection="1">
      <alignment vertical="center"/>
    </xf>
    <xf numFmtId="0" fontId="179" fillId="43" borderId="0" xfId="0" applyFont="1" applyFill="1" applyAlignment="1">
      <alignment horizontal="left" vertical="center" shrinkToFit="1"/>
    </xf>
    <xf numFmtId="177" fontId="165" fillId="43" borderId="0" xfId="0" applyNumberFormat="1" applyFont="1" applyFill="1" applyAlignment="1">
      <alignment horizontal="right" vertical="center" wrapText="1"/>
    </xf>
    <xf numFmtId="184" fontId="176" fillId="43" borderId="0" xfId="0" applyNumberFormat="1" applyFont="1" applyFill="1" applyAlignment="1">
      <alignment horizontal="center" vertical="center" wrapText="1"/>
    </xf>
    <xf numFmtId="0" fontId="205" fillId="43" borderId="0" xfId="0" applyFont="1" applyFill="1" applyAlignment="1">
      <alignment horizontal="left" vertical="center"/>
    </xf>
    <xf numFmtId="3" fontId="206" fillId="43" borderId="0" xfId="0" applyNumberFormat="1" applyFont="1" applyFill="1">
      <alignment vertical="center"/>
    </xf>
    <xf numFmtId="177" fontId="207" fillId="43" borderId="0" xfId="0" applyNumberFormat="1" applyFont="1" applyFill="1">
      <alignment vertical="center"/>
    </xf>
    <xf numFmtId="0" fontId="165" fillId="27" borderId="0" xfId="0" applyFont="1" applyFill="1" applyAlignment="1">
      <alignment horizontal="left" vertical="center" shrinkToFit="1"/>
    </xf>
    <xf numFmtId="184" fontId="161" fillId="44" borderId="0" xfId="0" applyNumberFormat="1" applyFont="1" applyFill="1" applyAlignment="1">
      <alignment horizontal="center" vertical="center" wrapText="1"/>
    </xf>
    <xf numFmtId="0" fontId="6" fillId="0" borderId="0" xfId="4"/>
    <xf numFmtId="14" fontId="113" fillId="24" borderId="1" xfId="2" applyNumberFormat="1" applyFont="1" applyFill="1" applyBorder="1" applyAlignment="1">
      <alignment vertical="center" wrapText="1" shrinkToFit="1"/>
    </xf>
    <xf numFmtId="0" fontId="214" fillId="0" borderId="0" xfId="0" applyFont="1" applyAlignment="1">
      <alignment horizontal="left" vertical="top" wrapText="1"/>
    </xf>
    <xf numFmtId="0" fontId="8" fillId="0" borderId="225" xfId="1" applyBorder="1" applyAlignment="1" applyProtection="1">
      <alignment vertical="center"/>
    </xf>
    <xf numFmtId="0" fontId="190" fillId="0" borderId="0" xfId="0" applyFont="1" applyAlignment="1">
      <alignment horizontal="left" vertical="top" wrapText="1"/>
    </xf>
    <xf numFmtId="0" fontId="215" fillId="24" borderId="0" xfId="0" applyFont="1" applyFill="1" applyAlignment="1">
      <alignment horizontal="center" vertical="center"/>
    </xf>
    <xf numFmtId="0" fontId="18" fillId="24" borderId="228" xfId="2" applyFont="1" applyFill="1" applyBorder="1" applyAlignment="1">
      <alignment horizontal="center" vertical="center" wrapText="1"/>
    </xf>
    <xf numFmtId="0" fontId="8" fillId="0" borderId="226" xfId="1" applyBorder="1" applyAlignment="1" applyProtection="1">
      <alignment vertical="center" wrapText="1"/>
    </xf>
    <xf numFmtId="0" fontId="127" fillId="24" borderId="0" xfId="0" quotePrefix="1" applyFont="1" applyFill="1">
      <alignment vertical="center"/>
    </xf>
    <xf numFmtId="0" fontId="216" fillId="6" borderId="18" xfId="2" applyFont="1" applyFill="1" applyBorder="1">
      <alignment vertical="center"/>
    </xf>
    <xf numFmtId="0" fontId="0" fillId="0" borderId="0" xfId="0" applyAlignment="1">
      <alignment vertical="center" wrapText="1"/>
    </xf>
    <xf numFmtId="0" fontId="144" fillId="0" borderId="0" xfId="0" applyFont="1" applyAlignment="1">
      <alignment vertical="center" wrapText="1"/>
    </xf>
    <xf numFmtId="0" fontId="147" fillId="0" borderId="0" xfId="0" applyFont="1" applyAlignment="1">
      <alignment vertical="center" wrapText="1"/>
    </xf>
    <xf numFmtId="3" fontId="206" fillId="43" borderId="0" xfId="0" applyNumberFormat="1" applyFont="1" applyFill="1" applyAlignment="1">
      <alignment vertical="center" wrapText="1"/>
    </xf>
    <xf numFmtId="0" fontId="190" fillId="0" borderId="170" xfId="0" applyFont="1" applyBorder="1" applyAlignment="1">
      <alignment horizontal="left" vertical="top" wrapText="1"/>
    </xf>
    <xf numFmtId="0" fontId="76" fillId="22" borderId="114" xfId="0" applyFont="1" applyFill="1" applyBorder="1" applyAlignment="1">
      <alignment horizontal="left" vertical="center"/>
    </xf>
    <xf numFmtId="14" fontId="76" fillId="22" borderId="114" xfId="0" applyNumberFormat="1" applyFont="1" applyFill="1" applyBorder="1" applyAlignment="1">
      <alignment horizontal="left" vertical="center"/>
    </xf>
    <xf numFmtId="0" fontId="76" fillId="24" borderId="114" xfId="0" applyFont="1" applyFill="1" applyBorder="1" applyAlignment="1">
      <alignment horizontal="left" vertical="center"/>
    </xf>
    <xf numFmtId="0" fontId="76" fillId="47" borderId="114" xfId="0" applyFont="1" applyFill="1" applyBorder="1" applyAlignment="1">
      <alignment horizontal="left" vertical="center"/>
    </xf>
    <xf numFmtId="0" fontId="76" fillId="38" borderId="114" xfId="0" applyFont="1" applyFill="1" applyBorder="1" applyAlignment="1">
      <alignment horizontal="left" vertical="center"/>
    </xf>
    <xf numFmtId="0" fontId="76" fillId="50" borderId="114" xfId="0" applyFont="1" applyFill="1" applyBorder="1" applyAlignment="1">
      <alignment horizontal="left" vertical="center"/>
    </xf>
    <xf numFmtId="0" fontId="76" fillId="48" borderId="223" xfId="0" applyFont="1" applyFill="1" applyBorder="1" applyAlignment="1">
      <alignment horizontal="left" vertical="center"/>
    </xf>
    <xf numFmtId="0" fontId="76" fillId="48" borderId="114" xfId="0" applyFont="1" applyFill="1" applyBorder="1" applyAlignment="1">
      <alignment horizontal="left" vertical="center"/>
    </xf>
    <xf numFmtId="0" fontId="219" fillId="0" borderId="0" xfId="0" applyFont="1" applyAlignment="1">
      <alignment horizontal="center" vertical="center" wrapText="1"/>
    </xf>
    <xf numFmtId="0" fontId="220" fillId="0" borderId="0" xfId="1" applyFont="1" applyAlignment="1" applyProtection="1">
      <alignment horizontal="left" vertical="top" wrapText="1"/>
    </xf>
    <xf numFmtId="0" fontId="76" fillId="0" borderId="0" xfId="0" applyFont="1">
      <alignment vertical="center"/>
    </xf>
    <xf numFmtId="0" fontId="6" fillId="27" borderId="0" xfId="2" applyFill="1">
      <alignment vertical="center"/>
    </xf>
    <xf numFmtId="0" fontId="7" fillId="33" borderId="0" xfId="4" applyFont="1" applyFill="1" applyAlignment="1">
      <alignment vertical="top"/>
    </xf>
    <xf numFmtId="0" fontId="7" fillId="33" borderId="0" xfId="2" applyFont="1" applyFill="1" applyAlignment="1">
      <alignment vertical="top"/>
    </xf>
    <xf numFmtId="0" fontId="209" fillId="33" borderId="0" xfId="2" applyFont="1" applyFill="1">
      <alignment vertical="center"/>
    </xf>
    <xf numFmtId="0" fontId="6" fillId="33" borderId="0" xfId="4" applyFill="1"/>
    <xf numFmtId="0" fontId="213" fillId="33" borderId="0" xfId="2" applyFont="1" applyFill="1" applyAlignment="1">
      <alignment vertical="top"/>
    </xf>
    <xf numFmtId="0" fontId="34" fillId="33" borderId="0" xfId="2" applyFont="1" applyFill="1" applyAlignment="1">
      <alignment vertical="top"/>
    </xf>
    <xf numFmtId="0" fontId="222" fillId="33" borderId="0" xfId="2" applyFont="1" applyFill="1" applyAlignment="1">
      <alignment vertical="top"/>
    </xf>
    <xf numFmtId="0" fontId="6" fillId="33" borderId="0" xfId="2" applyFill="1" applyAlignment="1">
      <alignment horizontal="left" vertical="center"/>
    </xf>
    <xf numFmtId="0" fontId="223" fillId="56" borderId="0" xfId="4" applyFont="1" applyFill="1"/>
    <xf numFmtId="0" fontId="224" fillId="56" borderId="0" xfId="4" applyFont="1" applyFill="1"/>
    <xf numFmtId="0" fontId="17" fillId="56" borderId="0" xfId="4" applyFont="1" applyFill="1"/>
    <xf numFmtId="0" fontId="6" fillId="56" borderId="0" xfId="4" applyFill="1"/>
    <xf numFmtId="0" fontId="101" fillId="56" borderId="0" xfId="4" applyFont="1" applyFill="1"/>
    <xf numFmtId="0" fontId="6" fillId="0" borderId="0" xfId="4" applyAlignment="1">
      <alignment horizontal="center" vertical="center"/>
    </xf>
    <xf numFmtId="0" fontId="101" fillId="56" borderId="0" xfId="2" applyFont="1" applyFill="1">
      <alignment vertical="center"/>
    </xf>
    <xf numFmtId="0" fontId="225" fillId="56" borderId="0" xfId="2" applyFont="1" applyFill="1">
      <alignment vertical="center"/>
    </xf>
    <xf numFmtId="0" fontId="0" fillId="56" borderId="0" xfId="0" applyFill="1" applyAlignment="1">
      <alignment vertical="top"/>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Alignment="1">
      <alignment horizontal="left" vertical="center" wrapText="1"/>
    </xf>
    <xf numFmtId="0" fontId="6" fillId="0" borderId="71" xfId="0" applyFont="1" applyBorder="1" applyAlignment="1">
      <alignment horizontal="left" vertical="center"/>
    </xf>
    <xf numFmtId="0" fontId="6" fillId="0" borderId="0" xfId="0" applyFont="1" applyAlignment="1">
      <alignment horizontal="left" vertical="center"/>
    </xf>
    <xf numFmtId="0" fontId="6" fillId="0" borderId="73" xfId="0" applyFont="1" applyBorder="1" applyAlignment="1">
      <alignment horizontal="left" vertical="center"/>
    </xf>
    <xf numFmtId="0" fontId="162" fillId="6" borderId="0" xfId="0" applyFont="1" applyFill="1" applyAlignment="1">
      <alignment horizontal="left" vertical="center" wrapText="1"/>
    </xf>
    <xf numFmtId="0" fontId="162" fillId="6" borderId="73" xfId="0" applyFont="1" applyFill="1" applyBorder="1" applyAlignment="1">
      <alignment horizontal="left" vertical="center" wrapText="1"/>
    </xf>
    <xf numFmtId="0" fontId="162" fillId="6" borderId="0" xfId="0" applyFont="1" applyFill="1" applyAlignment="1">
      <alignment horizontal="left" vertical="center"/>
    </xf>
    <xf numFmtId="0" fontId="162" fillId="6" borderId="0" xfId="0" applyFont="1" applyFill="1" applyAlignment="1">
      <alignment horizontal="left" vertical="top" wrapText="1"/>
    </xf>
    <xf numFmtId="0" fontId="8" fillId="0" borderId="0" xfId="1" applyAlignment="1" applyProtection="1">
      <alignment horizontal="center" vertical="center" wrapText="1"/>
    </xf>
    <xf numFmtId="0" fontId="10" fillId="7" borderId="150" xfId="17" applyFont="1" applyFill="1" applyBorder="1" applyAlignment="1">
      <alignment horizontal="left" vertical="center" wrapText="1"/>
    </xf>
    <xf numFmtId="0" fontId="10" fillId="7" borderId="147" xfId="17" applyFont="1" applyFill="1" applyBorder="1" applyAlignment="1">
      <alignment horizontal="left" vertical="center" wrapText="1"/>
    </xf>
    <xf numFmtId="0" fontId="10" fillId="7" borderId="151" xfId="17" applyFont="1" applyFill="1" applyBorder="1" applyAlignment="1">
      <alignment horizontal="left" vertical="center" wrapText="1"/>
    </xf>
    <xf numFmtId="0" fontId="37" fillId="22" borderId="185" xfId="17" applyFont="1" applyFill="1" applyBorder="1" applyAlignment="1">
      <alignment horizontal="left" vertical="top" wrapText="1"/>
    </xf>
    <xf numFmtId="0" fontId="37" fillId="22" borderId="186" xfId="17" applyFont="1" applyFill="1" applyBorder="1" applyAlignment="1">
      <alignment horizontal="left" vertical="top" wrapText="1"/>
    </xf>
    <xf numFmtId="0" fontId="37" fillId="22" borderId="187" xfId="17" applyFont="1" applyFill="1" applyBorder="1" applyAlignment="1">
      <alignment horizontal="left" vertical="top" wrapText="1"/>
    </xf>
    <xf numFmtId="0" fontId="50" fillId="0" borderId="51" xfId="17" applyFont="1" applyBorder="1" applyAlignment="1">
      <alignment horizontal="center" vertical="center"/>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1" fillId="0" borderId="79" xfId="17"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38" fillId="0" borderId="82" xfId="17" applyFont="1" applyBorder="1" applyAlignment="1">
      <alignment horizontal="center" vertical="center" wrapText="1"/>
    </xf>
    <xf numFmtId="0" fontId="38" fillId="0" borderId="47" xfId="17" applyFont="1" applyBorder="1" applyAlignment="1">
      <alignment horizontal="center" vertical="center" wrapText="1"/>
    </xf>
    <xf numFmtId="0" fontId="34" fillId="19" borderId="0" xfId="17" applyFont="1" applyFill="1" applyAlignment="1">
      <alignment horizontal="center" vertical="center"/>
    </xf>
    <xf numFmtId="179" fontId="11" fillId="0" borderId="83" xfId="17" applyNumberFormat="1" applyFont="1" applyBorder="1" applyAlignment="1">
      <alignment horizontal="center" vertical="center" shrinkToFit="1"/>
    </xf>
    <xf numFmtId="179" fontId="11" fillId="0" borderId="84" xfId="17" applyNumberFormat="1" applyFont="1" applyBorder="1" applyAlignment="1">
      <alignment horizontal="center" vertical="center" shrinkToFit="1"/>
    </xf>
    <xf numFmtId="0" fontId="48" fillId="0" borderId="85" xfId="17" applyFont="1" applyBorder="1" applyAlignment="1">
      <alignment horizontal="center" vertical="center"/>
    </xf>
    <xf numFmtId="0" fontId="48" fillId="0" borderId="86" xfId="17" applyFont="1" applyBorder="1" applyAlignment="1">
      <alignment horizontal="center" vertical="center"/>
    </xf>
    <xf numFmtId="0" fontId="37" fillId="12" borderId="87" xfId="18" applyFont="1" applyFill="1" applyBorder="1" applyAlignment="1">
      <alignment horizontal="center" vertical="center"/>
    </xf>
    <xf numFmtId="0" fontId="37" fillId="12" borderId="88" xfId="18" applyFont="1" applyFill="1" applyBorder="1" applyAlignment="1">
      <alignment horizontal="center" vertical="center"/>
    </xf>
    <xf numFmtId="0" fontId="12" fillId="0" borderId="138" xfId="17" applyFont="1" applyBorder="1" applyAlignment="1">
      <alignment horizontal="center" vertical="center" wrapText="1"/>
    </xf>
    <xf numFmtId="0" fontId="12" fillId="0" borderId="139" xfId="17" applyFont="1" applyBorder="1" applyAlignment="1">
      <alignment horizontal="center" vertical="center" wrapText="1"/>
    </xf>
    <xf numFmtId="0" fontId="12" fillId="0" borderId="140" xfId="17" applyFont="1" applyBorder="1" applyAlignment="1">
      <alignment horizontal="center" vertical="center" wrapText="1"/>
    </xf>
    <xf numFmtId="0" fontId="55" fillId="0" borderId="142" xfId="17" applyFont="1" applyBorder="1" applyAlignment="1">
      <alignment horizontal="center" vertical="center"/>
    </xf>
    <xf numFmtId="0" fontId="55" fillId="0" borderId="143" xfId="17" applyFont="1" applyBorder="1" applyAlignment="1">
      <alignment horizontal="center" vertical="center"/>
    </xf>
    <xf numFmtId="0" fontId="55" fillId="0" borderId="144" xfId="17" applyFont="1" applyBorder="1" applyAlignment="1">
      <alignment horizontal="center" vertical="center"/>
    </xf>
    <xf numFmtId="0" fontId="169" fillId="22" borderId="185" xfId="17" applyFont="1" applyFill="1" applyBorder="1" applyAlignment="1">
      <alignment horizontal="left" vertical="top" wrapText="1"/>
    </xf>
    <xf numFmtId="0" fontId="169" fillId="22" borderId="186" xfId="17" applyFont="1" applyFill="1" applyBorder="1" applyAlignment="1">
      <alignment horizontal="left" vertical="top" wrapText="1"/>
    </xf>
    <xf numFmtId="0" fontId="169" fillId="22" borderId="187" xfId="17" applyFont="1" applyFill="1" applyBorder="1" applyAlignment="1">
      <alignment horizontal="left" vertical="top" wrapText="1"/>
    </xf>
    <xf numFmtId="0" fontId="13" fillId="22" borderId="185" xfId="17" applyFont="1" applyFill="1" applyBorder="1" applyAlignment="1">
      <alignment horizontal="left" vertical="top" wrapText="1"/>
    </xf>
    <xf numFmtId="0" fontId="13" fillId="22" borderId="186" xfId="17" applyFont="1" applyFill="1" applyBorder="1" applyAlignment="1">
      <alignment horizontal="left" vertical="top" wrapText="1"/>
    </xf>
    <xf numFmtId="0" fontId="13" fillId="22" borderId="187" xfId="17" applyFont="1" applyFill="1" applyBorder="1" applyAlignment="1">
      <alignment horizontal="left" vertical="top" wrapText="1"/>
    </xf>
    <xf numFmtId="0" fontId="13" fillId="22" borderId="185" xfId="2" applyFont="1" applyFill="1" applyBorder="1" applyAlignment="1">
      <alignment horizontal="left" vertical="top" wrapText="1"/>
    </xf>
    <xf numFmtId="0" fontId="13" fillId="22" borderId="186" xfId="2" applyFont="1" applyFill="1" applyBorder="1" applyAlignment="1">
      <alignment horizontal="left" vertical="top" wrapText="1"/>
    </xf>
    <xf numFmtId="0" fontId="13" fillId="22" borderId="187" xfId="2" applyFont="1" applyFill="1" applyBorder="1" applyAlignment="1">
      <alignment horizontal="left" vertical="top" wrapText="1"/>
    </xf>
    <xf numFmtId="0" fontId="60" fillId="14" borderId="61" xfId="17" applyFont="1" applyFill="1" applyBorder="1" applyAlignment="1">
      <alignment horizontal="right" vertical="center" wrapText="1"/>
    </xf>
    <xf numFmtId="0" fontId="61" fillId="14" borderId="61" xfId="0" applyFont="1" applyFill="1" applyBorder="1" applyAlignment="1">
      <alignment horizontal="right" vertical="center"/>
    </xf>
    <xf numFmtId="0" fontId="0" fillId="14" borderId="61" xfId="0" applyFill="1" applyBorder="1" applyAlignment="1">
      <alignment horizontal="right" vertical="center"/>
    </xf>
    <xf numFmtId="180" fontId="60" fillId="14" borderId="61" xfId="17" applyNumberFormat="1" applyFont="1" applyFill="1" applyBorder="1" applyAlignment="1">
      <alignment horizontal="center" vertical="center" wrapText="1"/>
    </xf>
    <xf numFmtId="180" fontId="0" fillId="14" borderId="61" xfId="0" applyNumberFormat="1" applyFill="1" applyBorder="1" applyAlignment="1">
      <alignment horizontal="center" vertical="center" wrapText="1"/>
    </xf>
    <xf numFmtId="0" fontId="62" fillId="15" borderId="62" xfId="17" applyFont="1" applyFill="1" applyBorder="1" applyAlignment="1">
      <alignment horizontal="center" vertical="center" wrapText="1"/>
    </xf>
    <xf numFmtId="0" fontId="63" fillId="15" borderId="62" xfId="0" applyFont="1" applyFill="1" applyBorder="1" applyAlignment="1">
      <alignment horizontal="center" vertical="center"/>
    </xf>
    <xf numFmtId="0" fontId="62" fillId="11" borderId="62" xfId="0" applyFont="1" applyFill="1" applyBorder="1" applyAlignment="1">
      <alignment horizontal="center" vertical="center"/>
    </xf>
    <xf numFmtId="0" fontId="65" fillId="11" borderId="62" xfId="0" applyFont="1" applyFill="1" applyBorder="1" applyAlignment="1">
      <alignment horizontal="center" vertical="center"/>
    </xf>
    <xf numFmtId="0" fontId="67" fillId="21" borderId="124" xfId="16" applyFont="1" applyFill="1" applyBorder="1" applyAlignment="1">
      <alignment horizontal="center" vertical="center"/>
    </xf>
    <xf numFmtId="0" fontId="67" fillId="21" borderId="129" xfId="16" applyFont="1" applyFill="1" applyBorder="1" applyAlignment="1">
      <alignment horizontal="center" vertical="center"/>
    </xf>
    <xf numFmtId="0" fontId="67" fillId="21" borderId="131" xfId="16" applyFont="1" applyFill="1" applyBorder="1" applyAlignment="1">
      <alignment horizontal="center" vertical="center"/>
    </xf>
    <xf numFmtId="0" fontId="68" fillId="2" borderId="125" xfId="16" applyFont="1" applyFill="1" applyBorder="1" applyAlignment="1">
      <alignment vertical="center" wrapText="1"/>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03" xfId="16" applyFont="1" applyFill="1" applyBorder="1" applyAlignment="1">
      <alignment vertical="center" wrapText="1"/>
    </xf>
    <xf numFmtId="0" fontId="68" fillId="2" borderId="0" xfId="16" applyFont="1" applyFill="1" applyAlignment="1">
      <alignment vertical="center" wrapText="1"/>
    </xf>
    <xf numFmtId="0" fontId="68" fillId="2" borderId="104" xfId="16" applyFont="1" applyFill="1" applyBorder="1" applyAlignment="1">
      <alignment vertical="center" wrapText="1"/>
    </xf>
    <xf numFmtId="0" fontId="68" fillId="2" borderId="132"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25"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28" xfId="16" applyFont="1" applyFill="1" applyBorder="1" applyAlignment="1">
      <alignment horizontal="left" vertical="center" wrapText="1"/>
    </xf>
    <xf numFmtId="0" fontId="68" fillId="2" borderId="103"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0" xfId="16" applyFont="1" applyFill="1" applyBorder="1" applyAlignment="1">
      <alignment horizontal="left" vertical="center" wrapText="1"/>
    </xf>
    <xf numFmtId="0" fontId="68" fillId="2" borderId="132"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5"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5" xfId="17" applyFont="1" applyFill="1" applyBorder="1" applyAlignment="1">
      <alignment horizontal="center" vertical="center" wrapText="1"/>
    </xf>
    <xf numFmtId="0" fontId="58" fillId="18" borderId="75" xfId="17" applyFont="1" applyFill="1" applyBorder="1" applyAlignment="1">
      <alignment horizontal="center" vertical="center" wrapText="1"/>
    </xf>
    <xf numFmtId="0" fontId="0" fillId="18" borderId="75" xfId="0" applyFill="1" applyBorder="1" applyAlignment="1">
      <alignment horizontal="center" vertical="center" wrapText="1"/>
    </xf>
    <xf numFmtId="0" fontId="68" fillId="3" borderId="76" xfId="17" applyFont="1"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180" fontId="60" fillId="3" borderId="76" xfId="17" applyNumberFormat="1" applyFont="1" applyFill="1" applyBorder="1" applyAlignment="1">
      <alignment horizontal="center" vertical="center" wrapText="1"/>
    </xf>
    <xf numFmtId="180" fontId="60" fillId="3" borderId="78" xfId="17" applyNumberFormat="1" applyFont="1" applyFill="1" applyBorder="1" applyAlignment="1">
      <alignment horizontal="center" vertical="center" wrapText="1"/>
    </xf>
    <xf numFmtId="0" fontId="37" fillId="0" borderId="185" xfId="17" applyFont="1" applyBorder="1" applyAlignment="1">
      <alignment horizontal="left" vertical="top" wrapText="1"/>
    </xf>
    <xf numFmtId="0" fontId="37" fillId="0" borderId="186" xfId="17" applyFont="1" applyBorder="1" applyAlignment="1">
      <alignment horizontal="left" vertical="top" wrapText="1"/>
    </xf>
    <xf numFmtId="0" fontId="37" fillId="0" borderId="187" xfId="17" applyFont="1" applyBorder="1" applyAlignment="1">
      <alignment horizontal="left" vertical="top" wrapText="1"/>
    </xf>
    <xf numFmtId="0" fontId="121" fillId="22" borderId="185" xfId="2" applyFont="1" applyFill="1" applyBorder="1" applyAlignment="1">
      <alignment horizontal="left" vertical="top" wrapText="1"/>
    </xf>
    <xf numFmtId="0" fontId="121" fillId="22" borderId="186" xfId="2" applyFont="1" applyFill="1" applyBorder="1" applyAlignment="1">
      <alignment horizontal="left" vertical="top" wrapText="1"/>
    </xf>
    <xf numFmtId="0" fontId="121" fillId="22" borderId="187" xfId="2" applyFont="1" applyFill="1" applyBorder="1" applyAlignment="1">
      <alignment horizontal="left" vertical="top" wrapText="1"/>
    </xf>
    <xf numFmtId="0" fontId="13" fillId="22" borderId="185" xfId="2" applyFont="1" applyFill="1" applyBorder="1" applyAlignment="1">
      <alignment horizontal="center" vertical="center" wrapText="1"/>
    </xf>
    <xf numFmtId="0" fontId="13" fillId="22" borderId="186" xfId="2" applyFont="1" applyFill="1" applyBorder="1" applyAlignment="1">
      <alignment horizontal="center" vertical="center" wrapText="1"/>
    </xf>
    <xf numFmtId="0" fontId="13" fillId="22" borderId="187" xfId="2" applyFont="1" applyFill="1" applyBorder="1" applyAlignment="1">
      <alignment horizontal="center" vertical="center" wrapText="1"/>
    </xf>
    <xf numFmtId="0" fontId="51" fillId="53" borderId="0" xfId="4" applyFont="1" applyFill="1" applyAlignment="1">
      <alignment horizontal="left" vertical="center" wrapText="1" indent="1"/>
    </xf>
    <xf numFmtId="0" fontId="0" fillId="53" borderId="0" xfId="0" applyFill="1" applyAlignment="1">
      <alignment horizontal="left" vertical="center" indent="1"/>
    </xf>
    <xf numFmtId="0" fontId="208" fillId="52" borderId="0" xfId="2" applyFont="1" applyFill="1" applyAlignment="1">
      <alignment horizontal="center" vertical="center"/>
    </xf>
    <xf numFmtId="0" fontId="6" fillId="0" borderId="0" xfId="2">
      <alignment vertical="center"/>
    </xf>
    <xf numFmtId="0" fontId="21" fillId="22" borderId="0" xfId="2" applyFont="1" applyFill="1" applyAlignment="1">
      <alignment horizontal="center" vertical="center"/>
    </xf>
    <xf numFmtId="0" fontId="210" fillId="22" borderId="0" xfId="2" applyFont="1" applyFill="1" applyAlignment="1">
      <alignment horizontal="center" vertical="center"/>
    </xf>
    <xf numFmtId="0" fontId="25" fillId="22" borderId="0" xfId="2" applyFont="1" applyFill="1" applyAlignment="1">
      <alignment horizontal="center" vertical="center"/>
    </xf>
    <xf numFmtId="0" fontId="34" fillId="54" borderId="0" xfId="2" applyFont="1" applyFill="1" applyAlignment="1">
      <alignment horizontal="center" vertical="center"/>
    </xf>
    <xf numFmtId="0" fontId="6" fillId="54" borderId="0" xfId="2" applyFill="1" applyAlignment="1">
      <alignment horizontal="center" vertical="center"/>
    </xf>
    <xf numFmtId="0" fontId="221" fillId="33" borderId="0" xfId="2" applyFont="1" applyFill="1" applyAlignment="1">
      <alignment horizontal="center" vertical="center"/>
    </xf>
    <xf numFmtId="0" fontId="211" fillId="33" borderId="0" xfId="2" applyFont="1" applyFill="1" applyAlignment="1">
      <alignment vertical="top" wrapText="1"/>
    </xf>
    <xf numFmtId="0" fontId="212" fillId="33" borderId="0" xfId="2" applyFont="1" applyFill="1" applyAlignment="1">
      <alignment vertical="top" wrapText="1"/>
    </xf>
    <xf numFmtId="0" fontId="6" fillId="33" borderId="0" xfId="2" applyFill="1" applyAlignment="1">
      <alignment vertical="top" wrapText="1"/>
    </xf>
    <xf numFmtId="0" fontId="51" fillId="55" borderId="0" xfId="2" applyFont="1" applyFill="1" applyAlignment="1">
      <alignment horizontal="left" vertical="center" wrapText="1"/>
    </xf>
    <xf numFmtId="0" fontId="104" fillId="22" borderId="0" xfId="0" applyFont="1" applyFill="1" applyAlignment="1">
      <alignment horizontal="left" vertical="center"/>
    </xf>
    <xf numFmtId="0" fontId="79" fillId="0" borderId="114" xfId="0" applyFont="1" applyBorder="1" applyAlignment="1">
      <alignment horizontal="left" vertical="center"/>
    </xf>
    <xf numFmtId="0" fontId="79" fillId="22" borderId="114" xfId="0" applyFont="1" applyFill="1" applyBorder="1" applyAlignment="1">
      <alignment horizontal="left" vertical="center"/>
    </xf>
    <xf numFmtId="0" fontId="149" fillId="22" borderId="0" xfId="0" applyFont="1" applyFill="1" applyAlignment="1">
      <alignment horizontal="left" vertical="top" wrapText="1"/>
    </xf>
    <xf numFmtId="0" fontId="105" fillId="33" borderId="0" xfId="0" applyFont="1" applyFill="1" applyAlignment="1">
      <alignment horizontal="left" vertical="center" wrapText="1"/>
    </xf>
    <xf numFmtId="0" fontId="79" fillId="25" borderId="115" xfId="0" applyFont="1" applyFill="1" applyBorder="1" applyAlignment="1">
      <alignment horizontal="left" vertical="center"/>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107" fillId="26" borderId="115" xfId="0" applyFont="1" applyFill="1" applyBorder="1" applyAlignment="1">
      <alignment horizontal="left"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79" fillId="25" borderId="118"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3"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2" xfId="0" applyFont="1" applyFill="1" applyBorder="1" applyAlignment="1">
      <alignment horizontal="left" vertical="center"/>
    </xf>
    <xf numFmtId="0" fontId="81" fillId="0" borderId="112" xfId="0" applyFont="1" applyBorder="1" applyAlignment="1">
      <alignment horizontal="justify" vertical="center" wrapText="1"/>
    </xf>
    <xf numFmtId="0" fontId="81" fillId="0" borderId="113" xfId="0" applyFont="1" applyBorder="1" applyAlignment="1">
      <alignment horizontal="justify" vertical="center" wrapText="1"/>
    </xf>
    <xf numFmtId="0" fontId="79" fillId="0" borderId="112" xfId="0" applyFont="1" applyBorder="1" applyAlignment="1">
      <alignment horizontal="justify" vertical="center" wrapText="1"/>
    </xf>
    <xf numFmtId="0" fontId="79" fillId="0" borderId="113" xfId="0" applyFont="1" applyBorder="1" applyAlignment="1">
      <alignment horizontal="justify" vertical="center" wrapText="1"/>
    </xf>
    <xf numFmtId="0" fontId="156" fillId="27" borderId="0" xfId="0" applyFont="1" applyFill="1" applyAlignment="1">
      <alignment horizontal="center" vertical="top" wrapText="1"/>
    </xf>
    <xf numFmtId="0" fontId="181"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81"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0" fontId="185" fillId="27" borderId="0" xfId="0" applyFont="1" applyFill="1" applyAlignment="1">
      <alignment horizontal="left" vertical="top" wrapText="1"/>
    </xf>
    <xf numFmtId="0" fontId="185" fillId="27" borderId="0" xfId="0" applyFont="1" applyFill="1" applyAlignment="1">
      <alignment horizontal="center" vertical="top"/>
    </xf>
    <xf numFmtId="14" fontId="108" fillId="24" borderId="206" xfId="1" applyNumberFormat="1" applyFont="1" applyFill="1" applyBorder="1" applyAlignment="1" applyProtection="1">
      <alignment horizontal="center" vertical="center" wrapText="1"/>
    </xf>
    <xf numFmtId="14" fontId="108" fillId="24" borderId="207" xfId="1" applyNumberFormat="1" applyFont="1" applyFill="1" applyBorder="1" applyAlignment="1" applyProtection="1">
      <alignment horizontal="center" vertical="center" wrapText="1"/>
    </xf>
    <xf numFmtId="14" fontId="108" fillId="24" borderId="208" xfId="1" applyNumberFormat="1" applyFont="1" applyFill="1" applyBorder="1" applyAlignment="1" applyProtection="1">
      <alignment horizontal="center" vertical="center" wrapText="1"/>
    </xf>
    <xf numFmtId="14" fontId="108" fillId="24" borderId="176" xfId="1" applyNumberFormat="1" applyFont="1" applyFill="1" applyBorder="1" applyAlignment="1" applyProtection="1">
      <alignment horizontal="center" vertical="center" wrapText="1"/>
    </xf>
    <xf numFmtId="0" fontId="108" fillId="24" borderId="176" xfId="2" applyFont="1" applyFill="1" applyBorder="1" applyAlignment="1">
      <alignment horizontal="center" vertical="center"/>
    </xf>
    <xf numFmtId="0" fontId="108" fillId="0" borderId="209" xfId="2" applyFont="1" applyBorder="1" applyAlignment="1">
      <alignment horizontal="left" vertical="top" wrapText="1"/>
    </xf>
    <xf numFmtId="0" fontId="108" fillId="0" borderId="213" xfId="2" applyFont="1" applyBorder="1" applyAlignment="1">
      <alignment horizontal="left" vertical="top" wrapText="1"/>
    </xf>
    <xf numFmtId="0" fontId="113" fillId="24" borderId="42" xfId="2" applyFont="1" applyFill="1" applyBorder="1" applyAlignment="1">
      <alignment horizontal="center" vertical="center" wrapText="1"/>
    </xf>
    <xf numFmtId="0" fontId="113" fillId="24" borderId="1" xfId="2" applyFont="1" applyFill="1" applyBorder="1" applyAlignment="1">
      <alignment horizontal="center" vertical="center" wrapText="1"/>
    </xf>
    <xf numFmtId="0" fontId="113" fillId="24" borderId="2" xfId="2" applyFont="1" applyFill="1" applyBorder="1" applyAlignment="1">
      <alignment horizontal="center" vertical="center" wrapText="1"/>
    </xf>
    <xf numFmtId="56" fontId="108" fillId="24" borderId="42"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160" xfId="2" applyNumberFormat="1" applyFont="1" applyFill="1" applyBorder="1" applyAlignment="1">
      <alignment horizontal="center" vertical="center" wrapText="1" shrinkToFit="1"/>
    </xf>
    <xf numFmtId="14" fontId="108" fillId="24" borderId="158" xfId="2" applyNumberFormat="1" applyFont="1" applyFill="1" applyBorder="1" applyAlignment="1">
      <alignment horizontal="center" vertical="center" wrapText="1" shrinkToFit="1"/>
    </xf>
    <xf numFmtId="14" fontId="108" fillId="24" borderId="159" xfId="2" applyNumberFormat="1" applyFont="1" applyFill="1" applyBorder="1" applyAlignment="1">
      <alignment horizontal="center" vertical="center" wrapText="1" shrinkToFit="1"/>
    </xf>
    <xf numFmtId="56" fontId="108" fillId="24" borderId="42" xfId="1" applyNumberFormat="1" applyFont="1" applyFill="1" applyBorder="1" applyAlignment="1" applyProtection="1">
      <alignment horizontal="center" vertical="center"/>
    </xf>
    <xf numFmtId="56" fontId="108" fillId="24" borderId="1" xfId="1" applyNumberFormat="1" applyFont="1" applyFill="1" applyBorder="1" applyAlignment="1" applyProtection="1">
      <alignment horizontal="center" vertical="center"/>
    </xf>
    <xf numFmtId="56" fontId="108" fillId="24" borderId="2" xfId="1" applyNumberFormat="1" applyFont="1" applyFill="1" applyBorder="1" applyAlignment="1" applyProtection="1">
      <alignment horizontal="center" vertical="center"/>
    </xf>
    <xf numFmtId="14" fontId="108" fillId="24" borderId="215"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7" xfId="2" applyNumberFormat="1" applyFont="1" applyFill="1" applyBorder="1" applyAlignment="1">
      <alignment horizontal="center" vertical="center" shrinkToFit="1"/>
    </xf>
    <xf numFmtId="14" fontId="108" fillId="24" borderId="227" xfId="2" applyNumberFormat="1" applyFont="1" applyFill="1" applyBorder="1" applyAlignment="1">
      <alignment horizontal="center" vertical="center" wrapText="1" shrinkToFit="1"/>
    </xf>
    <xf numFmtId="14" fontId="108" fillId="24" borderId="161" xfId="1" applyNumberFormat="1" applyFont="1" applyFill="1" applyBorder="1" applyAlignment="1" applyProtection="1">
      <alignment horizontal="center" vertical="center" wrapText="1" shrinkToFit="1"/>
    </xf>
    <xf numFmtId="14" fontId="108" fillId="24" borderId="163" xfId="1" applyNumberFormat="1" applyFont="1" applyFill="1" applyBorder="1" applyAlignment="1" applyProtection="1">
      <alignment horizontal="center" vertical="center" wrapText="1" shrinkToFit="1"/>
    </xf>
    <xf numFmtId="14" fontId="108" fillId="24" borderId="162" xfId="1" applyNumberFormat="1" applyFont="1" applyFill="1" applyBorder="1" applyAlignment="1" applyProtection="1">
      <alignment horizontal="center" vertical="center" wrapText="1" shrinkToFit="1"/>
    </xf>
    <xf numFmtId="0" fontId="108" fillId="24" borderId="206" xfId="2" applyFont="1" applyFill="1" applyBorder="1" applyAlignment="1">
      <alignment horizontal="center" vertical="center"/>
    </xf>
    <xf numFmtId="0" fontId="108" fillId="24" borderId="180" xfId="2" applyFont="1" applyFill="1" applyBorder="1" applyAlignment="1">
      <alignment horizontal="center" vertical="center"/>
    </xf>
    <xf numFmtId="56" fontId="108" fillId="24" borderId="42"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7" xfId="2" applyNumberFormat="1" applyFont="1" applyFill="1" applyBorder="1" applyAlignment="1">
      <alignment horizontal="center" vertical="center" wrapText="1"/>
    </xf>
    <xf numFmtId="14" fontId="108" fillId="24" borderId="203" xfId="2" applyNumberFormat="1" applyFont="1" applyFill="1" applyBorder="1" applyAlignment="1">
      <alignment horizontal="center" vertical="center"/>
    </xf>
    <xf numFmtId="14" fontId="108" fillId="24" borderId="204" xfId="2" applyNumberFormat="1" applyFont="1" applyFill="1" applyBorder="1" applyAlignment="1">
      <alignment horizontal="center" vertical="center"/>
    </xf>
    <xf numFmtId="14" fontId="108" fillId="24" borderId="205" xfId="2" applyNumberFormat="1" applyFont="1" applyFill="1" applyBorder="1" applyAlignment="1">
      <alignment horizontal="center" vertical="center"/>
    </xf>
    <xf numFmtId="56" fontId="113" fillId="24" borderId="42" xfId="2" applyNumberFormat="1" applyFont="1" applyFill="1" applyBorder="1" applyAlignment="1">
      <alignment horizontal="center" vertical="center" wrapText="1"/>
    </xf>
    <xf numFmtId="0" fontId="10" fillId="0" borderId="59" xfId="2" applyFont="1" applyBorder="1">
      <alignment vertical="center"/>
    </xf>
    <xf numFmtId="0" fontId="10" fillId="0" borderId="0" xfId="2" applyFont="1" applyAlignment="1">
      <alignment vertical="center" wrapText="1"/>
    </xf>
    <xf numFmtId="0" fontId="10" fillId="0" borderId="0" xfId="2" applyFont="1">
      <alignment vertical="center"/>
    </xf>
    <xf numFmtId="0" fontId="1" fillId="17" borderId="69" xfId="2" applyFont="1" applyFill="1" applyBorder="1" applyAlignment="1">
      <alignment vertical="top" wrapText="1"/>
    </xf>
    <xf numFmtId="0" fontId="6" fillId="0" borderId="65" xfId="2" applyBorder="1" applyAlignment="1">
      <alignment vertical="top" wrapText="1"/>
    </xf>
    <xf numFmtId="0" fontId="69" fillId="0" borderId="0" xfId="1" applyFont="1" applyAlignment="1" applyProtection="1">
      <alignment vertical="center"/>
    </xf>
    <xf numFmtId="0" fontId="6" fillId="29" borderId="57" xfId="2" applyFill="1" applyBorder="1" applyAlignment="1">
      <alignment horizontal="left" vertical="top" wrapText="1"/>
    </xf>
    <xf numFmtId="0" fontId="6" fillId="29" borderId="141" xfId="2" applyFill="1" applyBorder="1" applyAlignment="1">
      <alignment horizontal="left" vertical="top" wrapText="1"/>
    </xf>
    <xf numFmtId="0" fontId="6" fillId="29" borderId="165" xfId="2" applyFill="1" applyBorder="1" applyAlignment="1">
      <alignment horizontal="left" vertical="top" wrapText="1"/>
    </xf>
    <xf numFmtId="0" fontId="1" fillId="38" borderId="57" xfId="2" applyFont="1" applyFill="1" applyBorder="1" applyAlignment="1">
      <alignment horizontal="left" vertical="top" wrapText="1"/>
    </xf>
    <xf numFmtId="0" fontId="1" fillId="38" borderId="68" xfId="2" applyFont="1" applyFill="1" applyBorder="1" applyAlignment="1">
      <alignment horizontal="left" vertical="top" wrapText="1"/>
    </xf>
    <xf numFmtId="0" fontId="8" fillId="38" borderId="141" xfId="1" applyFill="1" applyBorder="1" applyAlignment="1" applyProtection="1">
      <alignment horizontal="left" vertical="top"/>
    </xf>
    <xf numFmtId="0" fontId="6" fillId="38" borderId="164" xfId="2" applyFill="1" applyBorder="1" applyAlignment="1">
      <alignment horizontal="left" vertical="top"/>
    </xf>
    <xf numFmtId="0" fontId="6" fillId="2" borderId="74" xfId="2" applyFill="1" applyBorder="1" applyAlignment="1">
      <alignment vertical="top" wrapText="1"/>
    </xf>
    <xf numFmtId="0" fontId="15" fillId="2" borderId="65" xfId="0" applyFont="1" applyFill="1" applyBorder="1" applyAlignment="1">
      <alignment vertical="top" wrapText="1"/>
    </xf>
    <xf numFmtId="0" fontId="1" fillId="2" borderId="74" xfId="2" applyFont="1" applyFill="1" applyBorder="1" applyAlignment="1">
      <alignment horizontal="left" vertical="top" wrapText="1"/>
    </xf>
    <xf numFmtId="0" fontId="1" fillId="2" borderId="65"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89" xfId="2" applyFill="1" applyBorder="1">
      <alignment vertical="center"/>
    </xf>
    <xf numFmtId="0" fontId="6" fillId="6" borderId="25" xfId="2" applyFill="1" applyBorder="1">
      <alignment vertical="center"/>
    </xf>
    <xf numFmtId="0" fontId="6" fillId="6" borderId="90"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22" fillId="6" borderId="94" xfId="2" applyFont="1" applyFill="1" applyBorder="1" applyAlignment="1">
      <alignment horizontal="center" vertical="top" wrapText="1"/>
    </xf>
    <xf numFmtId="0" fontId="22" fillId="6" borderId="86" xfId="2" applyFont="1" applyFill="1" applyBorder="1" applyAlignment="1">
      <alignment horizontal="center" vertical="top" wrapText="1"/>
    </xf>
    <xf numFmtId="0" fontId="22" fillId="6" borderId="95"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28" fillId="24" borderId="101"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2" xfId="2" applyFont="1" applyFill="1" applyBorder="1" applyAlignment="1">
      <alignment horizontal="center" vertical="center" shrinkToFit="1"/>
    </xf>
    <xf numFmtId="0" fontId="199" fillId="22" borderId="101"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2" xfId="2" applyFont="1" applyFill="1" applyBorder="1" applyAlignment="1">
      <alignment horizontal="center" vertical="center" shrinkToFit="1"/>
    </xf>
    <xf numFmtId="0" fontId="21" fillId="22" borderId="98" xfId="1" applyFont="1" applyFill="1" applyBorder="1" applyAlignment="1" applyProtection="1">
      <alignment vertical="top" wrapText="1"/>
    </xf>
    <xf numFmtId="0" fontId="21" fillId="22" borderId="99" xfId="2" applyFont="1" applyFill="1" applyBorder="1" applyAlignment="1">
      <alignment vertical="top" wrapText="1"/>
    </xf>
    <xf numFmtId="0" fontId="21" fillId="22" borderId="100" xfId="2" applyFont="1" applyFill="1" applyBorder="1" applyAlignment="1">
      <alignment vertical="top" wrapText="1"/>
    </xf>
    <xf numFmtId="0" fontId="21" fillId="39" borderId="98" xfId="1" applyFont="1" applyFill="1" applyBorder="1" applyAlignment="1" applyProtection="1">
      <alignment vertical="top" wrapText="1"/>
    </xf>
    <xf numFmtId="0" fontId="21" fillId="39" borderId="99" xfId="2" applyFont="1" applyFill="1" applyBorder="1" applyAlignment="1">
      <alignment vertical="top" wrapText="1"/>
    </xf>
    <xf numFmtId="0" fontId="21" fillId="39" borderId="100" xfId="2" applyFont="1" applyFill="1" applyBorder="1" applyAlignment="1">
      <alignment vertical="top" wrapText="1"/>
    </xf>
    <xf numFmtId="0" fontId="145" fillId="39" borderId="101" xfId="2" applyFont="1" applyFill="1" applyBorder="1" applyAlignment="1">
      <alignment horizontal="center" vertical="center" wrapText="1" shrinkToFit="1"/>
    </xf>
    <xf numFmtId="0" fontId="32" fillId="39" borderId="29" xfId="2" applyFont="1" applyFill="1" applyBorder="1" applyAlignment="1">
      <alignment horizontal="center" vertical="center" shrinkToFit="1"/>
    </xf>
    <xf numFmtId="0" fontId="32" fillId="39" borderId="102" xfId="2" applyFont="1" applyFill="1" applyBorder="1" applyAlignment="1">
      <alignment horizontal="center" vertical="center" shrinkToFit="1"/>
    </xf>
    <xf numFmtId="0" fontId="28" fillId="22" borderId="167" xfId="2" applyFont="1" applyFill="1" applyBorder="1" applyAlignment="1">
      <alignment horizontal="center" vertical="center" wrapText="1" shrinkToFit="1"/>
    </xf>
    <xf numFmtId="0" fontId="28" fillId="22" borderId="168" xfId="2" applyFont="1" applyFill="1" applyBorder="1" applyAlignment="1">
      <alignment horizontal="center" vertical="center" wrapText="1" shrinkToFit="1"/>
    </xf>
    <xf numFmtId="0" fontId="28" fillId="22" borderId="169" xfId="2" applyFont="1" applyFill="1" applyBorder="1" applyAlignment="1">
      <alignment horizontal="center" vertical="center" wrapText="1" shrinkToFit="1"/>
    </xf>
    <xf numFmtId="0" fontId="20" fillId="22" borderId="58" xfId="2" applyFont="1" applyFill="1" applyBorder="1" applyAlignment="1">
      <alignment horizontal="left" vertical="top" wrapText="1" shrinkToFit="1"/>
    </xf>
    <xf numFmtId="0" fontId="20" fillId="22" borderId="59" xfId="2" applyFont="1" applyFill="1" applyBorder="1" applyAlignment="1">
      <alignment horizontal="left" vertical="top" wrapText="1" shrinkToFit="1"/>
    </xf>
    <xf numFmtId="0" fontId="20" fillId="22" borderId="60" xfId="2" applyFont="1" applyFill="1" applyBorder="1" applyAlignment="1">
      <alignment horizontal="left" vertical="top" wrapText="1" shrinkToFit="1"/>
    </xf>
    <xf numFmtId="0" fontId="25" fillId="22" borderId="109" xfId="2" applyFont="1" applyFill="1" applyBorder="1" applyAlignment="1">
      <alignment horizontal="left" vertical="top" wrapTex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8" fillId="39" borderId="167" xfId="2" applyFont="1" applyFill="1" applyBorder="1" applyAlignment="1">
      <alignment horizontal="center" vertical="center" wrapText="1" shrinkToFit="1"/>
    </xf>
    <xf numFmtId="0" fontId="28" fillId="39" borderId="168" xfId="2" applyFont="1" applyFill="1" applyBorder="1" applyAlignment="1">
      <alignment horizontal="center" vertical="center" wrapText="1" shrinkToFit="1"/>
    </xf>
    <xf numFmtId="0" fontId="28" fillId="39" borderId="169" xfId="2" applyFont="1" applyFill="1" applyBorder="1" applyAlignment="1">
      <alignment horizontal="center" vertical="center" wrapText="1" shrinkToFit="1"/>
    </xf>
    <xf numFmtId="0" fontId="20" fillId="39" borderId="58" xfId="2" applyFont="1" applyFill="1" applyBorder="1" applyAlignment="1">
      <alignment horizontal="left" vertical="top" wrapText="1" shrinkToFit="1"/>
    </xf>
    <xf numFmtId="0" fontId="20" fillId="39" borderId="59" xfId="2" applyFont="1" applyFill="1" applyBorder="1" applyAlignment="1">
      <alignment horizontal="left" vertical="top" wrapText="1" shrinkToFit="1"/>
    </xf>
    <xf numFmtId="0" fontId="20" fillId="39" borderId="60" xfId="2" applyFont="1" applyFill="1" applyBorder="1" applyAlignment="1">
      <alignment horizontal="left" vertical="top" wrapText="1" shrinkToFit="1"/>
    </xf>
    <xf numFmtId="0" fontId="28" fillId="20" borderId="59" xfId="2" applyFont="1" applyFill="1" applyBorder="1" applyAlignment="1">
      <alignment horizontal="center" vertical="center" shrinkToFit="1"/>
    </xf>
    <xf numFmtId="0" fontId="28" fillId="20" borderId="60" xfId="2" applyFont="1" applyFill="1" applyBorder="1" applyAlignment="1">
      <alignment horizontal="center" vertical="center" shrinkToFit="1"/>
    </xf>
    <xf numFmtId="0" fontId="109" fillId="22" borderId="101"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2" xfId="1" applyFont="1" applyFill="1" applyBorder="1" applyAlignment="1" applyProtection="1">
      <alignment horizontal="center" vertical="center" wrapText="1"/>
    </xf>
    <xf numFmtId="0" fontId="21" fillId="22" borderId="98" xfId="1" applyFont="1" applyFill="1" applyBorder="1" applyAlignment="1" applyProtection="1">
      <alignment horizontal="left" vertical="top" wrapText="1"/>
    </xf>
    <xf numFmtId="0" fontId="21" fillId="22" borderId="182" xfId="1" applyFont="1" applyFill="1" applyBorder="1" applyAlignment="1" applyProtection="1">
      <alignment horizontal="left" vertical="top" wrapText="1"/>
    </xf>
    <xf numFmtId="0" fontId="21" fillId="22" borderId="183"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3399FF"/>
      <color rgb="FF7BB2F5"/>
      <color rgb="FFFF99FF"/>
      <color rgb="FF6EF729"/>
      <color rgb="FF00CC00"/>
      <color rgb="FF0033CC"/>
      <color rgb="FF66CCFF"/>
      <color rgb="FFFF0066"/>
      <color rgb="FFBB1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'42　感染症統計'!$A$7</c:f>
              <c:strCache>
                <c:ptCount val="1"/>
                <c:pt idx="0">
                  <c:v>2022年</c:v>
                </c:pt>
              </c:strCache>
            </c:strRef>
          </c:tx>
          <c:spPr>
            <a:ln w="63500" cap="rnd">
              <a:solidFill>
                <a:srgbClr val="FF0000"/>
              </a:solidFill>
              <a:round/>
            </a:ln>
            <a:effectLst/>
          </c:spPr>
          <c:marker>
            <c:symbol val="none"/>
          </c:marker>
          <c:val>
            <c:numRef>
              <c:f>'42　感染症統計'!$B$7:$M$7</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571</c:v>
                </c:pt>
                <c:pt idx="9" formatCode="General">
                  <c:v>229</c:v>
                </c:pt>
              </c:numCache>
            </c:numRef>
          </c:val>
          <c:smooth val="0"/>
          <c:extLst>
            <c:ext xmlns:c16="http://schemas.microsoft.com/office/drawing/2014/chart" uri="{C3380CC4-5D6E-409C-BE32-E72D297353CC}">
              <c16:uniqueId val="{00000000-B26B-4AAB-ADDF-AF634710DDB6}"/>
            </c:ext>
          </c:extLst>
        </c:ser>
        <c:ser>
          <c:idx val="7"/>
          <c:order val="1"/>
          <c:tx>
            <c:strRef>
              <c:f>'42　感染症統計'!$A$8</c:f>
              <c:strCache>
                <c:ptCount val="1"/>
                <c:pt idx="0">
                  <c:v>2021年</c:v>
                </c:pt>
              </c:strCache>
            </c:strRef>
          </c:tx>
          <c:spPr>
            <a:ln w="25400" cap="rnd">
              <a:solidFill>
                <a:schemeClr val="accent6">
                  <a:lumMod val="75000"/>
                </a:schemeClr>
              </a:solidFill>
              <a:round/>
            </a:ln>
            <a:effectLst/>
          </c:spPr>
          <c:marker>
            <c:symbol val="none"/>
          </c:marker>
          <c:val>
            <c:numRef>
              <c:f>'42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'42　感染症統計'!$A$9</c:f>
              <c:strCache>
                <c:ptCount val="1"/>
                <c:pt idx="0">
                  <c:v>2020年</c:v>
                </c:pt>
              </c:strCache>
            </c:strRef>
          </c:tx>
          <c:spPr>
            <a:ln w="19050" cap="rnd">
              <a:solidFill>
                <a:schemeClr val="accent1"/>
              </a:solidFill>
              <a:round/>
            </a:ln>
            <a:effectLst/>
          </c:spPr>
          <c:marker>
            <c:symbol val="none"/>
          </c:marker>
          <c:val>
            <c:numRef>
              <c:f>'42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'42　感染症統計'!$A$10</c:f>
              <c:strCache>
                <c:ptCount val="1"/>
                <c:pt idx="0">
                  <c:v>2019年</c:v>
                </c:pt>
              </c:strCache>
            </c:strRef>
          </c:tx>
          <c:spPr>
            <a:ln w="12700" cap="rnd">
              <a:solidFill>
                <a:srgbClr val="FF0066"/>
              </a:solidFill>
              <a:round/>
            </a:ln>
            <a:effectLst/>
          </c:spPr>
          <c:marker>
            <c:symbol val="none"/>
          </c:marker>
          <c:val>
            <c:numRef>
              <c:f>'42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'42　感染症統計'!$A$11</c:f>
              <c:strCache>
                <c:ptCount val="1"/>
                <c:pt idx="0">
                  <c:v>2018年</c:v>
                </c:pt>
              </c:strCache>
            </c:strRef>
          </c:tx>
          <c:spPr>
            <a:ln w="12700" cap="rnd">
              <a:solidFill>
                <a:schemeClr val="accent3"/>
              </a:solidFill>
              <a:round/>
            </a:ln>
            <a:effectLst/>
          </c:spPr>
          <c:marker>
            <c:symbol val="none"/>
          </c:marker>
          <c:val>
            <c:numRef>
              <c:f>'42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'42　感染症統計'!$A$12</c:f>
              <c:strCache>
                <c:ptCount val="1"/>
                <c:pt idx="0">
                  <c:v>2017年</c:v>
                </c:pt>
              </c:strCache>
            </c:strRef>
          </c:tx>
          <c:spPr>
            <a:ln w="12700" cap="rnd">
              <a:solidFill>
                <a:schemeClr val="accent4"/>
              </a:solidFill>
              <a:round/>
            </a:ln>
            <a:effectLst/>
          </c:spPr>
          <c:marker>
            <c:symbol val="none"/>
          </c:marker>
          <c:val>
            <c:numRef>
              <c:f>'42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'42　感染症統計'!$A$13</c:f>
              <c:strCache>
                <c:ptCount val="1"/>
                <c:pt idx="0">
                  <c:v>2016年</c:v>
                </c:pt>
              </c:strCache>
            </c:strRef>
          </c:tx>
          <c:spPr>
            <a:ln w="12700" cap="rnd">
              <a:solidFill>
                <a:schemeClr val="accent5"/>
              </a:solidFill>
              <a:round/>
            </a:ln>
            <a:effectLst/>
          </c:spPr>
          <c:marker>
            <c:symbol val="none"/>
          </c:marker>
          <c:val>
            <c:numRef>
              <c:f>'42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'42　感染症統計'!$A$14</c:f>
              <c:strCache>
                <c:ptCount val="1"/>
                <c:pt idx="0">
                  <c:v>2015年</c:v>
                </c:pt>
              </c:strCache>
            </c:strRef>
          </c:tx>
          <c:spPr>
            <a:ln w="12700" cap="rnd">
              <a:solidFill>
                <a:schemeClr val="accent6"/>
              </a:solidFill>
              <a:round/>
            </a:ln>
            <a:effectLst/>
          </c:spPr>
          <c:marker>
            <c:symbol val="none"/>
          </c:marker>
          <c:val>
            <c:numRef>
              <c:f>'42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'42　感染症統計'!$P$8</c:f>
              <c:strCache>
                <c:ptCount val="1"/>
                <c:pt idx="0">
                  <c:v>2021年</c:v>
                </c:pt>
              </c:strCache>
            </c:strRef>
          </c:tx>
          <c:spPr>
            <a:ln w="63500" cap="rnd">
              <a:solidFill>
                <a:srgbClr val="FF0000"/>
              </a:solidFill>
              <a:round/>
            </a:ln>
            <a:effectLst/>
          </c:spPr>
          <c:marker>
            <c:symbol val="none"/>
          </c:marker>
          <c:cat>
            <c:numRef>
              <c:f>'42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'42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'42　感染症統計'!$P$9</c:f>
              <c:strCache>
                <c:ptCount val="1"/>
                <c:pt idx="0">
                  <c:v>2020年</c:v>
                </c:pt>
              </c:strCache>
            </c:strRef>
          </c:tx>
          <c:spPr>
            <a:ln w="25400" cap="rnd">
              <a:solidFill>
                <a:schemeClr val="accent6">
                  <a:lumMod val="75000"/>
                </a:schemeClr>
              </a:solidFill>
              <a:round/>
            </a:ln>
            <a:effectLst/>
          </c:spPr>
          <c:marker>
            <c:symbol val="none"/>
          </c:marker>
          <c:cat>
            <c:numRef>
              <c:f>'42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'42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'42　感染症統計'!$P$10</c:f>
              <c:strCache>
                <c:ptCount val="1"/>
                <c:pt idx="0">
                  <c:v>2019年</c:v>
                </c:pt>
              </c:strCache>
            </c:strRef>
          </c:tx>
          <c:spPr>
            <a:ln w="19050" cap="rnd">
              <a:solidFill>
                <a:schemeClr val="accent1"/>
              </a:solidFill>
              <a:round/>
            </a:ln>
            <a:effectLst/>
          </c:spPr>
          <c:marker>
            <c:symbol val="none"/>
          </c:marker>
          <c:cat>
            <c:numRef>
              <c:f>'42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'42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'42　感染症統計'!$P$11</c:f>
              <c:strCache>
                <c:ptCount val="1"/>
                <c:pt idx="0">
                  <c:v>2018年</c:v>
                </c:pt>
              </c:strCache>
            </c:strRef>
          </c:tx>
          <c:spPr>
            <a:ln w="12700" cap="rnd">
              <a:solidFill>
                <a:schemeClr val="accent2"/>
              </a:solidFill>
              <a:round/>
            </a:ln>
            <a:effectLst/>
          </c:spPr>
          <c:marker>
            <c:symbol val="none"/>
          </c:marker>
          <c:cat>
            <c:numRef>
              <c:f>'42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'42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'42　感染症統計'!$P$12</c:f>
              <c:strCache>
                <c:ptCount val="1"/>
                <c:pt idx="0">
                  <c:v>2017年</c:v>
                </c:pt>
              </c:strCache>
            </c:strRef>
          </c:tx>
          <c:spPr>
            <a:ln w="12700" cap="rnd">
              <a:solidFill>
                <a:schemeClr val="accent3"/>
              </a:solidFill>
              <a:round/>
            </a:ln>
            <a:effectLst/>
          </c:spPr>
          <c:marker>
            <c:symbol val="none"/>
          </c:marker>
          <c:cat>
            <c:numRef>
              <c:f>'42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'42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'42　感染症統計'!$P$13</c:f>
              <c:strCache>
                <c:ptCount val="1"/>
                <c:pt idx="0">
                  <c:v>2016年</c:v>
                </c:pt>
              </c:strCache>
            </c:strRef>
          </c:tx>
          <c:spPr>
            <a:ln w="12700" cap="rnd">
              <a:solidFill>
                <a:schemeClr val="accent4"/>
              </a:solidFill>
              <a:round/>
            </a:ln>
            <a:effectLst/>
          </c:spPr>
          <c:marker>
            <c:symbol val="none"/>
          </c:marker>
          <c:cat>
            <c:numRef>
              <c:f>'42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'42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'42　感染症統計'!$P$14</c:f>
              <c:strCache>
                <c:ptCount val="1"/>
                <c:pt idx="0">
                  <c:v>2015年</c:v>
                </c:pt>
              </c:strCache>
            </c:strRef>
          </c:tx>
          <c:spPr>
            <a:ln w="12700" cap="rnd">
              <a:solidFill>
                <a:schemeClr val="accent5"/>
              </a:solidFill>
              <a:round/>
            </a:ln>
            <a:effectLst/>
          </c:spPr>
          <c:marker>
            <c:symbol val="none"/>
          </c:marker>
          <c:cat>
            <c:numRef>
              <c:f>'42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'42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bv-foodtesting.jp/images/pv2022.mp4" TargetMode="External"/><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gif"/><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0.svg"/><Relationship Id="rId7" Type="http://schemas.openxmlformats.org/officeDocument/2006/relationships/image" Target="../media/image14.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sv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6.png"/></Relationships>
</file>

<file path=xl/drawings/_rels/drawing8.xml.rels><?xml version="1.0" encoding="UTF-8" standalone="yes"?>
<Relationships xmlns="http://schemas.openxmlformats.org/package/2006/relationships"><Relationship Id="rId1"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182880</xdr:colOff>
      <xdr:row>1</xdr:row>
      <xdr:rowOff>0</xdr:rowOff>
    </xdr:from>
    <xdr:to>
      <xdr:col>23</xdr:col>
      <xdr:colOff>515184</xdr:colOff>
      <xdr:row>26</xdr:row>
      <xdr:rowOff>68580</xdr:rowOff>
    </xdr:to>
    <xdr:pic>
      <xdr:nvPicPr>
        <xdr:cNvPr id="4" name="図 3">
          <a:extLst>
            <a:ext uri="{FF2B5EF4-FFF2-40B4-BE49-F238E27FC236}">
              <a16:creationId xmlns:a16="http://schemas.microsoft.com/office/drawing/2014/main" id="{7E3FA2FF-801F-A3B2-F375-2EC83C81CF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2080" y="167640"/>
          <a:ext cx="11686104" cy="4358640"/>
        </a:xfrm>
        <a:prstGeom prst="rect">
          <a:avLst/>
        </a:prstGeom>
      </xdr:spPr>
    </xdr:pic>
    <xdr:clientData/>
  </xdr:twoCellAnchor>
  <xdr:twoCellAnchor>
    <xdr:from>
      <xdr:col>15</xdr:col>
      <xdr:colOff>106680</xdr:colOff>
      <xdr:row>22</xdr:row>
      <xdr:rowOff>68580</xdr:rowOff>
    </xdr:from>
    <xdr:to>
      <xdr:col>23</xdr:col>
      <xdr:colOff>236220</xdr:colOff>
      <xdr:row>25</xdr:row>
      <xdr:rowOff>129540</xdr:rowOff>
    </xdr:to>
    <xdr:sp macro="" textlink="">
      <xdr:nvSpPr>
        <xdr:cNvPr id="5" name="四角形: 角を丸くする 4">
          <a:extLst>
            <a:ext uri="{FF2B5EF4-FFF2-40B4-BE49-F238E27FC236}">
              <a16:creationId xmlns:a16="http://schemas.microsoft.com/office/drawing/2014/main" id="{B87B1F6A-A14B-D081-A97D-F00DA3A41D86}"/>
            </a:ext>
          </a:extLst>
        </xdr:cNvPr>
        <xdr:cNvSpPr/>
      </xdr:nvSpPr>
      <xdr:spPr>
        <a:xfrm>
          <a:off x="8084820" y="3855720"/>
          <a:ext cx="4724400" cy="563880"/>
        </a:xfrm>
        <a:prstGeom prst="roundRect">
          <a:avLst/>
        </a:prstGeom>
        <a:solidFill>
          <a:schemeClr val="bg1"/>
        </a:solidFill>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220980</xdr:colOff>
      <xdr:row>22</xdr:row>
      <xdr:rowOff>76200</xdr:rowOff>
    </xdr:from>
    <xdr:to>
      <xdr:col>23</xdr:col>
      <xdr:colOff>167640</xdr:colOff>
      <xdr:row>25</xdr:row>
      <xdr:rowOff>144780</xdr:rowOff>
    </xdr:to>
    <xdr:sp macro="" textlink="">
      <xdr:nvSpPr>
        <xdr:cNvPr id="7" name="四角形: 角を丸くする 6">
          <a:hlinkClick xmlns:r="http://schemas.openxmlformats.org/officeDocument/2006/relationships" r:id="rId2"/>
          <a:extLst>
            <a:ext uri="{FF2B5EF4-FFF2-40B4-BE49-F238E27FC236}">
              <a16:creationId xmlns:a16="http://schemas.microsoft.com/office/drawing/2014/main" id="{ACAAF563-0515-B03F-4E04-B566F5E421BD}"/>
            </a:ext>
          </a:extLst>
        </xdr:cNvPr>
        <xdr:cNvSpPr/>
      </xdr:nvSpPr>
      <xdr:spPr>
        <a:xfrm>
          <a:off x="8199120" y="3863340"/>
          <a:ext cx="4541520" cy="571500"/>
        </a:xfrm>
        <a:prstGeom prst="roundRect">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rPr>
            <a:t>食品分析 </a:t>
          </a:r>
          <a:r>
            <a:rPr kumimoji="1" lang="en-US" altLang="ja-JP" sz="1200" b="1">
              <a:solidFill>
                <a:srgbClr val="FF0000"/>
              </a:solidFill>
            </a:rPr>
            <a:t>| </a:t>
          </a:r>
          <a:r>
            <a:rPr kumimoji="1" lang="ja-JP" altLang="en-US" sz="1200" b="1">
              <a:solidFill>
                <a:srgbClr val="FF0000"/>
              </a:solidFill>
            </a:rPr>
            <a:t>ビューローベリタスジャパン株式会社 </a:t>
          </a:r>
          <a:r>
            <a:rPr kumimoji="1" lang="en-US" altLang="ja-JP" sz="1200" b="1">
              <a:solidFill>
                <a:srgbClr val="FF0000"/>
              </a:solidFill>
            </a:rPr>
            <a:t>(bureauveritas.jp)</a:t>
          </a:r>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152400</xdr:colOff>
      <xdr:row>18</xdr:row>
      <xdr:rowOff>0</xdr:rowOff>
    </xdr:to>
    <xdr:pic>
      <xdr:nvPicPr>
        <xdr:cNvPr id="14" name="図 13" descr="感染性胃腸炎患者報告数　直近5シーズン">
          <a:extLst>
            <a:ext uri="{FF2B5EF4-FFF2-40B4-BE49-F238E27FC236}">
              <a16:creationId xmlns:a16="http://schemas.microsoft.com/office/drawing/2014/main" id="{31ABB09D-DBBD-3214-6BD8-277120E274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990600"/>
          <a:ext cx="7223760" cy="281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1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1)</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2.23</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36540"/>
            <a:gd name="adj6" fmla="val -122949"/>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1349464</xdr:colOff>
      <xdr:row>15</xdr:row>
      <xdr:rowOff>23987</xdr:rowOff>
    </xdr:from>
    <xdr:to>
      <xdr:col>7</xdr:col>
      <xdr:colOff>1672282</xdr:colOff>
      <xdr:row>16</xdr:row>
      <xdr:rowOff>155746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883364" y="291196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266700</xdr:colOff>
      <xdr:row>7</xdr:row>
      <xdr:rowOff>38100</xdr:rowOff>
    </xdr:from>
    <xdr:to>
      <xdr:col>6</xdr:col>
      <xdr:colOff>495300</xdr:colOff>
      <xdr:row>10</xdr:row>
      <xdr:rowOff>114300</xdr:rowOff>
    </xdr:to>
    <xdr:sp macro="" textlink="">
      <xdr:nvSpPr>
        <xdr:cNvPr id="2" name="右矢印 1">
          <a:extLst>
            <a:ext uri="{FF2B5EF4-FFF2-40B4-BE49-F238E27FC236}">
              <a16:creationId xmlns:a16="http://schemas.microsoft.com/office/drawing/2014/main" id="{969A318E-F3E2-4343-9C7E-09E828BAAA2D}"/>
            </a:ext>
          </a:extLst>
        </xdr:cNvPr>
        <xdr:cNvSpPr/>
      </xdr:nvSpPr>
      <xdr:spPr>
        <a:xfrm>
          <a:off x="3070860" y="2225040"/>
          <a:ext cx="845820" cy="9372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9525</xdr:colOff>
      <xdr:row>5</xdr:row>
      <xdr:rowOff>28575</xdr:rowOff>
    </xdr:from>
    <xdr:to>
      <xdr:col>4</xdr:col>
      <xdr:colOff>657225</xdr:colOff>
      <xdr:row>15</xdr:row>
      <xdr:rowOff>38100</xdr:rowOff>
    </xdr:to>
    <xdr:sp macro="" textlink="">
      <xdr:nvSpPr>
        <xdr:cNvPr id="3" name="正方形/長方形 2">
          <a:extLst>
            <a:ext uri="{FF2B5EF4-FFF2-40B4-BE49-F238E27FC236}">
              <a16:creationId xmlns:a16="http://schemas.microsoft.com/office/drawing/2014/main" id="{E6BF4E92-966E-4B1A-9C35-B507775EB3D1}"/>
            </a:ext>
          </a:extLst>
        </xdr:cNvPr>
        <xdr:cNvSpPr>
          <a:spLocks noChangeArrowheads="1"/>
        </xdr:cNvSpPr>
      </xdr:nvSpPr>
      <xdr:spPr bwMode="auto">
        <a:xfrm>
          <a:off x="344805" y="1666875"/>
          <a:ext cx="2461260" cy="2623185"/>
        </a:xfrm>
        <a:prstGeom prst="rect">
          <a:avLst/>
        </a:prstGeom>
        <a:noFill/>
        <a:ln w="63500" algn="ctr">
          <a:solidFill>
            <a:srgbClr val="0000FF"/>
          </a:solidFill>
          <a:round/>
          <a:headEnd/>
          <a:tailEnd/>
        </a:ln>
      </xdr:spPr>
    </xdr:sp>
    <xdr:clientData/>
  </xdr:twoCellAnchor>
  <xdr:twoCellAnchor editAs="oneCell">
    <xdr:from>
      <xdr:col>1</xdr:col>
      <xdr:colOff>28575</xdr:colOff>
      <xdr:row>5</xdr:row>
      <xdr:rowOff>95250</xdr:rowOff>
    </xdr:from>
    <xdr:to>
      <xdr:col>4</xdr:col>
      <xdr:colOff>609600</xdr:colOff>
      <xdr:row>14</xdr:row>
      <xdr:rowOff>266700</xdr:rowOff>
    </xdr:to>
    <xdr:pic>
      <xdr:nvPicPr>
        <xdr:cNvPr id="4" name="図 8">
          <a:extLst>
            <a:ext uri="{FF2B5EF4-FFF2-40B4-BE49-F238E27FC236}">
              <a16:creationId xmlns:a16="http://schemas.microsoft.com/office/drawing/2014/main" id="{163D1F59-4925-473E-9DF4-EFB4A89C11B7}"/>
            </a:ext>
          </a:extLst>
        </xdr:cNvPr>
        <xdr:cNvPicPr>
          <a:picLocks noChangeAspect="1"/>
        </xdr:cNvPicPr>
      </xdr:nvPicPr>
      <xdr:blipFill>
        <a:blip xmlns:r="http://schemas.openxmlformats.org/officeDocument/2006/relationships" r:embed="rId1" cstate="print"/>
        <a:srcRect/>
        <a:stretch>
          <a:fillRect/>
        </a:stretch>
      </xdr:blipFill>
      <xdr:spPr bwMode="auto">
        <a:xfrm>
          <a:off x="363855" y="1733550"/>
          <a:ext cx="2432685" cy="2510790"/>
        </a:xfrm>
        <a:prstGeom prst="rect">
          <a:avLst/>
        </a:prstGeom>
        <a:noFill/>
        <a:ln w="9525">
          <a:noFill/>
          <a:miter lim="800000"/>
          <a:headEnd/>
          <a:tailEnd/>
        </a:ln>
      </xdr:spPr>
    </xdr:pic>
    <xdr:clientData/>
  </xdr:twoCellAnchor>
  <xdr:twoCellAnchor editAs="oneCell">
    <xdr:from>
      <xdr:col>0</xdr:col>
      <xdr:colOff>144379</xdr:colOff>
      <xdr:row>16</xdr:row>
      <xdr:rowOff>144378</xdr:rowOff>
    </xdr:from>
    <xdr:to>
      <xdr:col>5</xdr:col>
      <xdr:colOff>521369</xdr:colOff>
      <xdr:row>24</xdr:row>
      <xdr:rowOff>441157</xdr:rowOff>
    </xdr:to>
    <xdr:pic>
      <xdr:nvPicPr>
        <xdr:cNvPr id="5" name="図 11">
          <a:extLst>
            <a:ext uri="{FF2B5EF4-FFF2-40B4-BE49-F238E27FC236}">
              <a16:creationId xmlns:a16="http://schemas.microsoft.com/office/drawing/2014/main" id="{716DD6AA-8C93-4357-9D8B-88C364BEB38A}"/>
            </a:ext>
          </a:extLst>
        </xdr:cNvPr>
        <xdr:cNvPicPr>
          <a:picLocks noChangeAspect="1"/>
        </xdr:cNvPicPr>
      </xdr:nvPicPr>
      <xdr:blipFill>
        <a:blip xmlns:r="http://schemas.openxmlformats.org/officeDocument/2006/relationships" r:embed="rId2" cstate="print"/>
        <a:srcRect/>
        <a:stretch>
          <a:fillRect/>
        </a:stretch>
      </xdr:blipFill>
      <xdr:spPr bwMode="auto">
        <a:xfrm>
          <a:off x="144379" y="4670658"/>
          <a:ext cx="3181150" cy="2491339"/>
        </a:xfrm>
        <a:prstGeom prst="rect">
          <a:avLst/>
        </a:prstGeom>
        <a:noFill/>
        <a:ln w="9525">
          <a:noFill/>
          <a:miter lim="800000"/>
          <a:headEnd/>
          <a:tailEnd/>
        </a:ln>
      </xdr:spPr>
    </xdr:pic>
    <xdr:clientData/>
  </xdr:twoCellAnchor>
  <xdr:twoCellAnchor>
    <xdr:from>
      <xdr:col>2</xdr:col>
      <xdr:colOff>556962</xdr:colOff>
      <xdr:row>18</xdr:row>
      <xdr:rowOff>36696</xdr:rowOff>
    </xdr:from>
    <xdr:to>
      <xdr:col>5</xdr:col>
      <xdr:colOff>312821</xdr:colOff>
      <xdr:row>19</xdr:row>
      <xdr:rowOff>304800</xdr:rowOff>
    </xdr:to>
    <xdr:sp macro="" textlink="">
      <xdr:nvSpPr>
        <xdr:cNvPr id="6" name="Text Box 5">
          <a:extLst>
            <a:ext uri="{FF2B5EF4-FFF2-40B4-BE49-F238E27FC236}">
              <a16:creationId xmlns:a16="http://schemas.microsoft.com/office/drawing/2014/main" id="{164E9039-7216-4253-BF36-70AC9FBD27F8}"/>
            </a:ext>
          </a:extLst>
        </xdr:cNvPr>
        <xdr:cNvSpPr txBox="1">
          <a:spLocks noChangeArrowheads="1"/>
        </xdr:cNvSpPr>
      </xdr:nvSpPr>
      <xdr:spPr bwMode="auto">
        <a:xfrm>
          <a:off x="1509462" y="4883016"/>
          <a:ext cx="1607519" cy="435744"/>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FF0000"/>
              </a:solidFill>
              <a:latin typeface="ＭＳ Ｐゴシック"/>
              <a:ea typeface="ＭＳ Ｐゴシック"/>
            </a:rPr>
            <a:t>細菌性原因菌のトップ</a:t>
          </a:r>
        </a:p>
      </xdr:txBody>
    </xdr:sp>
    <xdr:clientData/>
  </xdr:twoCellAnchor>
  <xdr:twoCellAnchor>
    <xdr:from>
      <xdr:col>1</xdr:col>
      <xdr:colOff>285750</xdr:colOff>
      <xdr:row>6</xdr:row>
      <xdr:rowOff>180975</xdr:rowOff>
    </xdr:from>
    <xdr:to>
      <xdr:col>1</xdr:col>
      <xdr:colOff>628650</xdr:colOff>
      <xdr:row>7</xdr:row>
      <xdr:rowOff>152400</xdr:rowOff>
    </xdr:to>
    <xdr:sp macro="" textlink="">
      <xdr:nvSpPr>
        <xdr:cNvPr id="7" name="Text Box 6">
          <a:extLst>
            <a:ext uri="{FF2B5EF4-FFF2-40B4-BE49-F238E27FC236}">
              <a16:creationId xmlns:a16="http://schemas.microsoft.com/office/drawing/2014/main" id="{0DA7BCE4-02D3-448A-9A4E-8BA5623BD414}"/>
            </a:ext>
          </a:extLst>
        </xdr:cNvPr>
        <xdr:cNvSpPr txBox="1">
          <a:spLocks noChangeArrowheads="1"/>
        </xdr:cNvSpPr>
      </xdr:nvSpPr>
      <xdr:spPr bwMode="auto">
        <a:xfrm>
          <a:off x="621030" y="2093595"/>
          <a:ext cx="327660" cy="245745"/>
        </a:xfrm>
        <a:prstGeom prst="rect">
          <a:avLst/>
        </a:prstGeom>
        <a:solidFill>
          <a:srgbClr val="FFFFFF"/>
        </a:solidFill>
        <a:ln w="9525">
          <a:noFill/>
          <a:miter lim="800000"/>
          <a:headEnd/>
          <a:tailEnd/>
        </a:ln>
      </xdr:spPr>
      <xdr:txBody>
        <a:bodyPr vertOverflow="clip" wrap="square" lIns="0" tIns="18288" rIns="36576" bIns="0" anchor="t" upright="1"/>
        <a:lstStyle/>
        <a:p>
          <a:pPr algn="r" rtl="0">
            <a:defRPr sz="1000"/>
          </a:pPr>
          <a:r>
            <a:rPr lang="ja-JP" altLang="en-US" sz="1100" b="1" i="0" u="none" strike="noStrike" baseline="0">
              <a:solidFill>
                <a:srgbClr val="000000"/>
              </a:solidFill>
              <a:latin typeface="ＭＳ Ｐゴシック"/>
              <a:ea typeface="ＭＳ Ｐゴシック"/>
            </a:rPr>
            <a:t>カン</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843280</xdr:colOff>
      <xdr:row>31</xdr:row>
      <xdr:rowOff>20320</xdr:rowOff>
    </xdr:from>
    <xdr:to>
      <xdr:col>11</xdr:col>
      <xdr:colOff>0</xdr:colOff>
      <xdr:row>41</xdr:row>
      <xdr:rowOff>251622</xdr:rowOff>
    </xdr:to>
    <xdr:pic>
      <xdr:nvPicPr>
        <xdr:cNvPr id="4" name="図 3">
          <a:extLst>
            <a:ext uri="{FF2B5EF4-FFF2-40B4-BE49-F238E27FC236}">
              <a16:creationId xmlns:a16="http://schemas.microsoft.com/office/drawing/2014/main" id="{D5953CAE-0815-BCCF-A731-9C2478DD3BF9}"/>
            </a:ext>
          </a:extLst>
        </xdr:cNvPr>
        <xdr:cNvPicPr>
          <a:picLocks noChangeAspect="1"/>
        </xdr:cNvPicPr>
      </xdr:nvPicPr>
      <xdr:blipFill>
        <a:blip xmlns:r="http://schemas.openxmlformats.org/officeDocument/2006/relationships" r:embed="rId1"/>
        <a:stretch>
          <a:fillRect/>
        </a:stretch>
      </xdr:blipFill>
      <xdr:spPr>
        <a:xfrm>
          <a:off x="843280" y="14010640"/>
          <a:ext cx="11531600" cy="2974502"/>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1.05% :</a:t>
          </a:r>
          <a:r>
            <a:rPr kumimoji="1" lang="ja-JP" altLang="en-US" sz="1400" b="1">
              <a:solidFill>
                <a:srgbClr val="FFFF00"/>
              </a:solidFill>
            </a:rPr>
            <a:t>　無</a:t>
          </a:r>
        </a:p>
        <a:p>
          <a:pPr algn="l"/>
          <a:r>
            <a:rPr kumimoji="1" lang="ja-JP" altLang="en-US" sz="1400" b="1">
              <a:solidFill>
                <a:srgbClr val="FFFF00"/>
              </a:solidFill>
            </a:rPr>
            <a:t>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4</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37</a:t>
          </a:r>
          <a:r>
            <a:rPr kumimoji="1" lang="ja-JP" altLang="en-US" sz="2000" b="1">
              <a:solidFill>
                <a:srgbClr val="FFFF00"/>
              </a:solidFill>
            </a:rPr>
            <a:t>万人が新規感染状態。　　　　　　　　　　　　　　　　　　　　　　　　　　　</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680720</xdr:colOff>
      <xdr:row>2</xdr:row>
      <xdr:rowOff>345440</xdr:rowOff>
    </xdr:from>
    <xdr:to>
      <xdr:col>13</xdr:col>
      <xdr:colOff>1320800</xdr:colOff>
      <xdr:row>2</xdr:row>
      <xdr:rowOff>3088640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07200" y="11379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1" i="0">
              <a:solidFill>
                <a:schemeClr val="dk1"/>
              </a:solidFill>
              <a:effectLst/>
              <a:latin typeface="+mn-lt"/>
              <a:ea typeface="+mn-ea"/>
              <a:cs typeface="+mn-cs"/>
            </a:rPr>
            <a:t>北半球が冬季に向かい世界的第６波の静かな足音が聞こえ始めている。</a:t>
          </a:r>
          <a:endParaRPr lang="en-US" altLang="ja-JP" sz="2000" b="1" i="0">
            <a:solidFill>
              <a:schemeClr val="dk1"/>
            </a:solidFill>
            <a:effectLst/>
            <a:latin typeface="+mn-lt"/>
            <a:ea typeface="+mn-ea"/>
            <a:cs typeface="+mn-cs"/>
          </a:endParaRPr>
        </a:p>
        <a:p>
          <a:r>
            <a:rPr lang="ja-JP" altLang="en-US" sz="2000" b="1" i="0">
              <a:solidFill>
                <a:schemeClr val="dk1"/>
              </a:solidFill>
              <a:effectLst/>
              <a:latin typeface="+mn-lt"/>
              <a:ea typeface="+mn-ea"/>
              <a:cs typeface="+mn-cs"/>
            </a:rPr>
            <a:t>ドイツ、フランス、ロシアなどに感染増加の兆しは一旦終息しはじめる。　　　　　　中国、韓国、台湾の動きにも注意が必要。</a:t>
          </a:r>
        </a:p>
        <a:p>
          <a:r>
            <a:rPr lang="en-US" altLang="ja-JP" sz="2000" b="1" i="0">
              <a:solidFill>
                <a:schemeClr val="dk1"/>
              </a:solidFill>
              <a:effectLst/>
              <a:latin typeface="+mn-lt"/>
              <a:ea typeface="+mn-ea"/>
              <a:cs typeface="+mn-cs"/>
            </a:rPr>
            <a:t>BA5</a:t>
          </a:r>
          <a:r>
            <a:rPr lang="ja-JP" altLang="en-US" sz="2000" b="1" i="0">
              <a:solidFill>
                <a:schemeClr val="dk1"/>
              </a:solidFill>
              <a:effectLst/>
              <a:latin typeface="+mn-lt"/>
              <a:ea typeface="+mn-ea"/>
              <a:cs typeface="+mn-cs"/>
            </a:rPr>
            <a:t>以外の変異株にもモニリングが必要。</a:t>
          </a:r>
        </a:p>
        <a:p>
          <a:r>
            <a:rPr lang="ja-JP" altLang="en-US" sz="2000" b="1" i="0">
              <a:solidFill>
                <a:schemeClr val="dk1"/>
              </a:solidFill>
              <a:effectLst/>
              <a:latin typeface="+mn-lt"/>
              <a:ea typeface="+mn-ea"/>
              <a:cs typeface="+mn-cs"/>
            </a:rPr>
            <a:t>ただし、致死率は</a:t>
          </a:r>
          <a:r>
            <a:rPr lang="en-US" altLang="ja-JP" sz="2000" b="1" i="0">
              <a:solidFill>
                <a:schemeClr val="dk1"/>
              </a:solidFill>
              <a:effectLst/>
              <a:latin typeface="+mn-lt"/>
              <a:ea typeface="+mn-ea"/>
              <a:cs typeface="+mn-cs"/>
            </a:rPr>
            <a:t>1.05%</a:t>
          </a:r>
          <a:r>
            <a:rPr lang="ja-JP" altLang="en-US" sz="2000" b="1" i="0">
              <a:solidFill>
                <a:schemeClr val="dk1"/>
              </a:solidFill>
              <a:effectLst/>
              <a:latin typeface="+mn-lt"/>
              <a:ea typeface="+mn-ea"/>
              <a:cs typeface="+mn-cs"/>
            </a:rPr>
            <a:t>と落ち着いており　これ以上上昇することは無いだろう。</a:t>
          </a:r>
        </a:p>
      </xdr:txBody>
    </xdr:sp>
    <xdr:clientData/>
  </xdr:twoCellAnchor>
  <xdr:twoCellAnchor>
    <xdr:from>
      <xdr:col>3</xdr:col>
      <xdr:colOff>814884</xdr:colOff>
      <xdr:row>38</xdr:row>
      <xdr:rowOff>81279</xdr:rowOff>
    </xdr:from>
    <xdr:to>
      <xdr:col>4</xdr:col>
      <xdr:colOff>853443</xdr:colOff>
      <xdr:row>40</xdr:row>
      <xdr:rowOff>0</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608603" y="15418840"/>
          <a:ext cx="467361"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6</xdr:col>
      <xdr:colOff>203200</xdr:colOff>
      <xdr:row>38</xdr:row>
      <xdr:rowOff>121920</xdr:rowOff>
    </xdr:from>
    <xdr:to>
      <xdr:col>7</xdr:col>
      <xdr:colOff>284480</xdr:colOff>
      <xdr:row>40</xdr:row>
      <xdr:rowOff>10160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503160" y="15702280"/>
          <a:ext cx="43688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924566</xdr:colOff>
      <xdr:row>38</xdr:row>
      <xdr:rowOff>60960</xdr:rowOff>
    </xdr:from>
    <xdr:to>
      <xdr:col>6</xdr:col>
      <xdr:colOff>101605</xdr:colOff>
      <xdr:row>40</xdr:row>
      <xdr:rowOff>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6151886" y="15539720"/>
          <a:ext cx="487680" cy="135127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833120</xdr:colOff>
      <xdr:row>39</xdr:row>
      <xdr:rowOff>138796</xdr:rowOff>
    </xdr:from>
    <xdr:to>
      <xdr:col>10</xdr:col>
      <xdr:colOff>243840</xdr:colOff>
      <xdr:row>41</xdr:row>
      <xdr:rowOff>142220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4053840" y="1632367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883920</xdr:colOff>
      <xdr:row>33</xdr:row>
      <xdr:rowOff>142240</xdr:rowOff>
    </xdr:from>
    <xdr:to>
      <xdr:col>8</xdr:col>
      <xdr:colOff>1046480</xdr:colOff>
      <xdr:row>39</xdr:row>
      <xdr:rowOff>233680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798560" y="14752320"/>
          <a:ext cx="1737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782320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200640" y="1409192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9</xdr:col>
      <xdr:colOff>101600</xdr:colOff>
      <xdr:row>37</xdr:row>
      <xdr:rowOff>233680</xdr:rowOff>
    </xdr:from>
    <xdr:to>
      <xdr:col>10</xdr:col>
      <xdr:colOff>162560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1018520" y="15671800"/>
          <a:ext cx="568960" cy="96520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81280</xdr:colOff>
      <xdr:row>38</xdr:row>
      <xdr:rowOff>213360</xdr:rowOff>
    </xdr:from>
    <xdr:to>
      <xdr:col>10</xdr:col>
      <xdr:colOff>579120</xdr:colOff>
      <xdr:row>39</xdr:row>
      <xdr:rowOff>91440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flipV="1">
          <a:off x="11704320" y="16123920"/>
          <a:ext cx="497840" cy="15240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1351280</xdr:colOff>
      <xdr:row>0</xdr:row>
      <xdr:rowOff>386080</xdr:rowOff>
    </xdr:from>
    <xdr:to>
      <xdr:col>5</xdr:col>
      <xdr:colOff>467359</xdr:colOff>
      <xdr:row>2</xdr:row>
      <xdr:rowOff>3272205</xdr:rowOff>
    </xdr:to>
    <xdr:pic>
      <xdr:nvPicPr>
        <xdr:cNvPr id="7" name="図 6">
          <a:extLst>
            <a:ext uri="{FF2B5EF4-FFF2-40B4-BE49-F238E27FC236}">
              <a16:creationId xmlns:a16="http://schemas.microsoft.com/office/drawing/2014/main" id="{6FFF6ECF-8CA7-9303-F10E-CCEB677D4436}"/>
            </a:ext>
          </a:extLst>
        </xdr:cNvPr>
        <xdr:cNvPicPr>
          <a:picLocks noChangeAspect="1"/>
        </xdr:cNvPicPr>
      </xdr:nvPicPr>
      <xdr:blipFill>
        <a:blip xmlns:r="http://schemas.openxmlformats.org/officeDocument/2006/relationships" r:embed="rId7"/>
        <a:stretch>
          <a:fillRect/>
        </a:stretch>
      </xdr:blipFill>
      <xdr:spPr>
        <a:xfrm>
          <a:off x="2225040" y="386080"/>
          <a:ext cx="4368799" cy="36786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18887</xdr:colOff>
      <xdr:row>22</xdr:row>
      <xdr:rowOff>24319</xdr:rowOff>
    </xdr:from>
    <xdr:to>
      <xdr:col>23</xdr:col>
      <xdr:colOff>267511</xdr:colOff>
      <xdr:row>44</xdr:row>
      <xdr:rowOff>137809</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17100" y="3777574"/>
          <a:ext cx="2558943" cy="3834320"/>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9</xdr:col>
      <xdr:colOff>170234</xdr:colOff>
      <xdr:row>43</xdr:row>
      <xdr:rowOff>0</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2409623" cy="3408734"/>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13</xdr:col>
      <xdr:colOff>2087670</xdr:colOff>
      <xdr:row>43</xdr:row>
      <xdr:rowOff>227370</xdr:rowOff>
    </xdr:to>
    <xdr:pic>
      <xdr:nvPicPr>
        <xdr:cNvPr id="3" name="図 2">
          <a:extLst>
            <a:ext uri="{FF2B5EF4-FFF2-40B4-BE49-F238E27FC236}">
              <a16:creationId xmlns:a16="http://schemas.microsoft.com/office/drawing/2014/main" id="{45166CFF-5B98-A824-3B46-58D9E34D860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16035495"/>
          <a:ext cx="10143099" cy="60889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news.yahoo.co.jp/articles/cc7e5c198b162f7668f85c173333218987e4b477" TargetMode="External"/><Relationship Id="rId2" Type="http://schemas.openxmlformats.org/officeDocument/2006/relationships/hyperlink" Target="https://www.nikkei.com/article/DGXZQOUF141K70U2A011C2000000/" TargetMode="External"/><Relationship Id="rId1" Type="http://schemas.openxmlformats.org/officeDocument/2006/relationships/hyperlink" Target="https://www.shokukanken.com/news/safety/221027-1150.html"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at-s.com/news/article/shizuoka/1141079.html" TargetMode="External"/><Relationship Id="rId13" Type="http://schemas.openxmlformats.org/officeDocument/2006/relationships/printerSettings" Target="../printerSettings/printerSettings6.bin"/><Relationship Id="rId3" Type="http://schemas.openxmlformats.org/officeDocument/2006/relationships/hyperlink" Target="https://topics.smt.docomo.ne.jp/article/saitama/region/saitama-20221027083549" TargetMode="External"/><Relationship Id="rId7" Type="http://schemas.openxmlformats.org/officeDocument/2006/relationships/hyperlink" Target="https://www.pref.fukuoka.lg.jp/press-release/syokuchudoku20221025.html" TargetMode="External"/><Relationship Id="rId12" Type="http://schemas.openxmlformats.org/officeDocument/2006/relationships/hyperlink" Target="http://www.poriborton.news/antichrist272905.html" TargetMode="External"/><Relationship Id="rId2" Type="http://schemas.openxmlformats.org/officeDocument/2006/relationships/hyperlink" Target="https://news.yahoo.co.jp/articles/480ca5b9e7970f293cd75d1f4ac9266ef6559f61" TargetMode="External"/><Relationship Id="rId1" Type="http://schemas.openxmlformats.org/officeDocument/2006/relationships/hyperlink" Target="https://nordot.app/959026104500436992?c=768367547562557440" TargetMode="External"/><Relationship Id="rId6" Type="http://schemas.openxmlformats.org/officeDocument/2006/relationships/hyperlink" Target="https://kumanichi.com/articles/835085" TargetMode="External"/><Relationship Id="rId11" Type="http://schemas.openxmlformats.org/officeDocument/2006/relationships/hyperlink" Target="https://news.yahoo.co.jp/articles/9fff326acbdf8916b277f3855cd217aab6d1cd80" TargetMode="External"/><Relationship Id="rId5" Type="http://schemas.openxmlformats.org/officeDocument/2006/relationships/hyperlink" Target="https://kbc.co.jp/news/article.php?id=9206501&amp;ymd=2022-10-26" TargetMode="External"/><Relationship Id="rId10" Type="http://schemas.openxmlformats.org/officeDocument/2006/relationships/hyperlink" Target="https://www.teny.co.jp/nnn/news114xe6ylqir1vlseu0n.html" TargetMode="External"/><Relationship Id="rId4" Type="http://schemas.openxmlformats.org/officeDocument/2006/relationships/hyperlink" Target="https://www.yutaka.ed.jp/wordpress/wp-content/uploads/2022/10/c24ca636ba1a8b1ad0d45bbe6269048b.pdf" TargetMode="External"/><Relationship Id="rId9" Type="http://schemas.openxmlformats.org/officeDocument/2006/relationships/hyperlink" Target="https://newsdig.tbs.co.jp/articles/-/187062?display=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jacom.or.jp/ryutsu/news/2022/10/221026-62401.php" TargetMode="External"/><Relationship Id="rId3" Type="http://schemas.openxmlformats.org/officeDocument/2006/relationships/hyperlink" Target="https://bit.ly/3z5Q0N5" TargetMode="External"/><Relationship Id="rId7" Type="http://schemas.openxmlformats.org/officeDocument/2006/relationships/hyperlink" Target="https://www.ey.com/ja_jp/ey-japan-tax-library/tax-alerts/2022/tax-alerts-10-24" TargetMode="External"/><Relationship Id="rId2" Type="http://schemas.openxmlformats.org/officeDocument/2006/relationships/hyperlink" Target="https://weekly-economist.mainichi.jp/articles/20221101/se1/00m/020/064000c" TargetMode="External"/><Relationship Id="rId1" Type="http://schemas.openxmlformats.org/officeDocument/2006/relationships/hyperlink" Target="https://kuruma-news.jp/post/570404" TargetMode="External"/><Relationship Id="rId6" Type="http://schemas.openxmlformats.org/officeDocument/2006/relationships/hyperlink" Target="https://www.jetro.go.jp/biznews/2022/10/52f568133835844c.html" TargetMode="External"/><Relationship Id="rId5" Type="http://schemas.openxmlformats.org/officeDocument/2006/relationships/hyperlink" Target="https://www.atpress.ne.jp/news/330145" TargetMode="External"/><Relationship Id="rId4" Type="http://schemas.openxmlformats.org/officeDocument/2006/relationships/hyperlink" Target="https://foodfun.jp/archives/20924"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F19" sqref="A9:H19"/>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19" t="s">
        <v>290</v>
      </c>
      <c r="B1" s="220"/>
      <c r="C1" s="220" t="s">
        <v>264</v>
      </c>
      <c r="D1" s="220"/>
      <c r="E1" s="220"/>
      <c r="F1" s="220"/>
      <c r="G1" s="220"/>
      <c r="H1" s="220"/>
      <c r="I1" s="121"/>
    </row>
    <row r="2" spans="1:10">
      <c r="A2" s="221" t="s">
        <v>121</v>
      </c>
      <c r="B2" s="222"/>
      <c r="C2" s="222"/>
      <c r="D2" s="222"/>
      <c r="E2" s="222"/>
      <c r="F2" s="222"/>
      <c r="G2" s="222"/>
      <c r="H2" s="222"/>
      <c r="I2" s="121"/>
    </row>
    <row r="3" spans="1:10" ht="15.75" customHeight="1">
      <c r="A3" s="607" t="s">
        <v>29</v>
      </c>
      <c r="B3" s="608"/>
      <c r="C3" s="608"/>
      <c r="D3" s="608"/>
      <c r="E3" s="608"/>
      <c r="F3" s="608"/>
      <c r="G3" s="608"/>
      <c r="H3" s="609"/>
      <c r="I3" s="121"/>
    </row>
    <row r="4" spans="1:10">
      <c r="A4" s="221" t="s">
        <v>194</v>
      </c>
      <c r="B4" s="222"/>
      <c r="C4" s="222"/>
      <c r="D4" s="222"/>
      <c r="E4" s="222"/>
      <c r="F4" s="222"/>
      <c r="G4" s="222"/>
      <c r="H4" s="222"/>
      <c r="I4" s="121"/>
    </row>
    <row r="5" spans="1:10">
      <c r="A5" s="221" t="s">
        <v>122</v>
      </c>
      <c r="B5" s="222"/>
      <c r="C5" s="222"/>
      <c r="D5" s="222"/>
      <c r="E5" s="222"/>
      <c r="F5" s="222"/>
      <c r="G5" s="222"/>
      <c r="H5" s="222"/>
      <c r="I5" s="121"/>
    </row>
    <row r="6" spans="1:10">
      <c r="A6" s="223" t="s">
        <v>121</v>
      </c>
      <c r="B6" s="224"/>
      <c r="C6" s="224"/>
      <c r="D6" s="224"/>
      <c r="E6" s="224"/>
      <c r="F6" s="224"/>
      <c r="G6" s="224"/>
      <c r="H6" s="224"/>
      <c r="I6" s="121"/>
    </row>
    <row r="7" spans="1:10">
      <c r="A7" s="223" t="s">
        <v>123</v>
      </c>
      <c r="B7" s="224"/>
      <c r="C7" s="224"/>
      <c r="D7" s="224"/>
      <c r="E7" s="224"/>
      <c r="F7" s="224"/>
      <c r="G7" s="224"/>
      <c r="H7" s="224"/>
      <c r="I7" s="121"/>
    </row>
    <row r="8" spans="1:10">
      <c r="A8" s="225" t="s">
        <v>124</v>
      </c>
      <c r="B8" s="226"/>
      <c r="C8" s="226"/>
      <c r="D8" s="226"/>
      <c r="E8" s="226"/>
      <c r="F8" s="226"/>
      <c r="G8" s="226"/>
      <c r="H8" s="226"/>
      <c r="I8" s="121"/>
    </row>
    <row r="9" spans="1:10" ht="15" customHeight="1">
      <c r="A9" s="273" t="s">
        <v>125</v>
      </c>
      <c r="B9" s="274" t="str">
        <f>+'42　食中毒記事等 '!A11</f>
        <v>観賞用植物の誤食による食中毒防止について</v>
      </c>
      <c r="C9" s="275"/>
      <c r="D9" s="275"/>
      <c r="E9" s="275"/>
      <c r="F9" s="275"/>
      <c r="G9" s="275"/>
      <c r="H9" s="275"/>
      <c r="I9" s="121"/>
    </row>
    <row r="10" spans="1:10" ht="15" customHeight="1">
      <c r="A10" s="273" t="s">
        <v>126</v>
      </c>
      <c r="B10" s="274" t="str">
        <f>+'42　ノロウイルス関連情報 '!H72</f>
        <v>管理レベル「1」　</v>
      </c>
      <c r="C10" s="274" t="s">
        <v>231</v>
      </c>
      <c r="D10" s="276">
        <f>+'42　ノロウイルス関連情報 '!G73</f>
        <v>2.23</v>
      </c>
      <c r="E10" s="274" t="s">
        <v>232</v>
      </c>
      <c r="F10" s="277">
        <f>+'42　ノロウイルス関連情報 '!I73</f>
        <v>0.25</v>
      </c>
      <c r="G10" s="275" t="s">
        <v>137</v>
      </c>
      <c r="H10" s="275"/>
      <c r="I10" s="121"/>
    </row>
    <row r="11" spans="1:10" s="140" customFormat="1" ht="15" customHeight="1">
      <c r="A11" s="278" t="s">
        <v>127</v>
      </c>
      <c r="B11" s="613" t="str">
        <f>+'42残留農薬　等 '!A2</f>
        <v>【残留農薬】そばからハロキシホップ 検出</v>
      </c>
      <c r="C11" s="613"/>
      <c r="D11" s="613"/>
      <c r="E11" s="613"/>
      <c r="F11" s="613"/>
      <c r="G11" s="613"/>
      <c r="H11" s="279"/>
      <c r="I11" s="139"/>
      <c r="J11" s="140" t="s">
        <v>128</v>
      </c>
    </row>
    <row r="12" spans="1:10" ht="15" customHeight="1">
      <c r="A12" s="273" t="s">
        <v>129</v>
      </c>
      <c r="B12" s="274" t="str">
        <f>+'42　食品表示'!A2</f>
        <v>違反食品の回収等のお知らせ（10月28日公表）</v>
      </c>
      <c r="C12" s="275"/>
      <c r="D12" s="275"/>
      <c r="E12" s="275"/>
      <c r="F12" s="275"/>
      <c r="G12" s="275"/>
      <c r="H12" s="275"/>
      <c r="I12" s="121"/>
    </row>
    <row r="13" spans="1:10" ht="15" customHeight="1">
      <c r="A13" s="273" t="s">
        <v>130</v>
      </c>
      <c r="B13" s="280" t="str">
        <f>+'42　海外情報'!B6</f>
        <v>タイ</v>
      </c>
      <c r="C13" s="275" t="str">
        <f>+'42　海外情報'!A5</f>
        <v>タイ財務省、砂糖入り飲料の物品税率引き上げの延期措置を公表 ｜ EY Japan</v>
      </c>
      <c r="D13" s="275"/>
      <c r="E13" s="275"/>
      <c r="F13" s="275"/>
      <c r="G13" s="275"/>
      <c r="H13" s="275"/>
      <c r="I13" s="121"/>
    </row>
    <row r="14" spans="1:10" ht="15" customHeight="1">
      <c r="A14" s="280" t="s">
        <v>131</v>
      </c>
      <c r="B14" s="281" t="str">
        <f>+'42　海外情報'!B3</f>
        <v>シンガポール</v>
      </c>
      <c r="C14" s="610" t="str">
        <f>+'42　海外情報'!A2</f>
        <v>シンガポール食品庁から鶏卵農場建設の基本認可取得　イセ・フーズ・ホールディングス｜JAcom 農業協同組合新聞</v>
      </c>
      <c r="D14" s="610"/>
      <c r="E14" s="610"/>
      <c r="F14" s="610"/>
      <c r="G14" s="610"/>
      <c r="H14" s="611"/>
      <c r="I14" s="121"/>
    </row>
    <row r="15" spans="1:10" ht="15" customHeight="1">
      <c r="A15" s="273" t="s">
        <v>132</v>
      </c>
      <c r="B15" s="274" t="str">
        <f>+'42　感染症統計'!A20</f>
        <v>※2022年 第42週（10/17～10/23）</v>
      </c>
      <c r="C15" s="275"/>
      <c r="D15" s="274" t="s">
        <v>174</v>
      </c>
      <c r="E15" s="275"/>
      <c r="F15" s="275"/>
      <c r="G15" s="275"/>
      <c r="H15" s="275"/>
      <c r="I15" s="121"/>
    </row>
    <row r="16" spans="1:10" ht="15" customHeight="1">
      <c r="A16" s="273" t="s">
        <v>133</v>
      </c>
      <c r="B16" s="612" t="str">
        <f>+'41　感染症情報'!B2</f>
        <v>2022年 第41週（10月10日〜 10月16日）</v>
      </c>
      <c r="C16" s="612"/>
      <c r="D16" s="612"/>
      <c r="E16" s="612"/>
      <c r="F16" s="612"/>
      <c r="G16" s="612"/>
      <c r="H16" s="275"/>
      <c r="I16" s="121"/>
    </row>
    <row r="17" spans="1:14" ht="15" customHeight="1">
      <c r="A17" s="273" t="s">
        <v>235</v>
      </c>
      <c r="B17" s="447" t="str">
        <f>+'42  衛生訓話 '!A2</f>
        <v>　今週のお題(鳥肉の加熱不足に注意：カンピロバクタ－が怖い)</v>
      </c>
      <c r="C17" s="275"/>
      <c r="D17" s="275"/>
      <c r="E17" s="275"/>
      <c r="F17" s="282"/>
      <c r="G17" s="275"/>
      <c r="H17" s="275"/>
      <c r="I17" s="121"/>
    </row>
    <row r="18" spans="1:14" ht="15" customHeight="1">
      <c r="A18" s="273" t="s">
        <v>138</v>
      </c>
      <c r="B18" s="275" t="str">
        <f>+'42　新型コロナウイルス情報'!C4</f>
        <v>今週の新型コロナ 新規感染者数　世界で263万人(対前週の増減 : 33万人減少)</v>
      </c>
      <c r="C18" s="275"/>
      <c r="D18" s="275"/>
      <c r="E18" s="275"/>
      <c r="F18" s="275" t="s">
        <v>21</v>
      </c>
      <c r="G18" s="275"/>
      <c r="H18" s="275"/>
      <c r="I18" s="121"/>
    </row>
    <row r="19" spans="1:14" ht="15" customHeight="1">
      <c r="A19" s="273" t="s">
        <v>197</v>
      </c>
      <c r="B19" s="275" t="s">
        <v>494</v>
      </c>
      <c r="C19" s="275"/>
      <c r="D19" s="275"/>
      <c r="E19" s="275"/>
      <c r="F19" s="275"/>
      <c r="G19" s="275"/>
      <c r="H19" s="275"/>
      <c r="I19" s="121"/>
    </row>
    <row r="20" spans="1:14">
      <c r="A20" s="225" t="s">
        <v>124</v>
      </c>
      <c r="B20" s="226"/>
      <c r="C20" s="226"/>
      <c r="D20" s="226"/>
      <c r="E20" s="226"/>
      <c r="F20" s="226"/>
      <c r="G20" s="226"/>
      <c r="H20" s="226"/>
      <c r="I20" s="121"/>
    </row>
    <row r="21" spans="1:14">
      <c r="A21" s="223" t="s">
        <v>21</v>
      </c>
      <c r="B21" s="224"/>
      <c r="C21" s="224"/>
      <c r="D21" s="224"/>
      <c r="E21" s="224"/>
      <c r="F21" s="224"/>
      <c r="G21" s="224"/>
      <c r="H21" s="224"/>
      <c r="I21" s="121"/>
    </row>
    <row r="22" spans="1:14">
      <c r="A22" s="122" t="s">
        <v>134</v>
      </c>
      <c r="I22" s="121"/>
    </row>
    <row r="23" spans="1:14">
      <c r="A23" s="121"/>
      <c r="I23" s="121"/>
    </row>
    <row r="24" spans="1:14">
      <c r="A24" s="121"/>
      <c r="I24" s="121"/>
    </row>
    <row r="25" spans="1:14">
      <c r="A25" s="121"/>
      <c r="I25" s="121"/>
      <c r="N25" t="s">
        <v>174</v>
      </c>
    </row>
    <row r="26" spans="1:14">
      <c r="A26" s="121"/>
      <c r="I26" s="121"/>
    </row>
    <row r="27" spans="1:14">
      <c r="A27" s="121"/>
      <c r="I27" s="121"/>
    </row>
    <row r="28" spans="1:14">
      <c r="A28" s="121"/>
      <c r="I28" s="121"/>
    </row>
    <row r="29" spans="1:14">
      <c r="A29" s="121"/>
      <c r="I29" s="121"/>
    </row>
    <row r="30" spans="1:14">
      <c r="A30" s="121"/>
      <c r="I30" s="121"/>
    </row>
    <row r="31" spans="1:14">
      <c r="A31" s="121"/>
      <c r="I31" s="121"/>
    </row>
    <row r="32" spans="1:14">
      <c r="A32" s="121"/>
      <c r="I32" s="121"/>
    </row>
    <row r="33" spans="1:9" ht="13.8" thickBot="1">
      <c r="A33" s="123"/>
      <c r="B33" s="124"/>
      <c r="C33" s="124"/>
      <c r="D33" s="124"/>
      <c r="E33" s="124"/>
      <c r="F33" s="124"/>
      <c r="G33" s="124"/>
      <c r="H33" s="124"/>
      <c r="I33" s="121"/>
    </row>
    <row r="34" spans="1:9" ht="13.8" thickTop="1"/>
    <row r="37" spans="1:9" ht="24.6">
      <c r="A37" s="153" t="s">
        <v>159</v>
      </c>
    </row>
    <row r="38" spans="1:9" ht="40.5" customHeight="1">
      <c r="A38" s="614" t="s">
        <v>160</v>
      </c>
      <c r="B38" s="614"/>
      <c r="C38" s="614"/>
      <c r="D38" s="614"/>
      <c r="E38" s="614"/>
      <c r="F38" s="614"/>
      <c r="G38" s="614"/>
    </row>
    <row r="39" spans="1:9" ht="30.75" customHeight="1">
      <c r="A39" s="606" t="s">
        <v>161</v>
      </c>
      <c r="B39" s="606"/>
      <c r="C39" s="606"/>
      <c r="D39" s="606"/>
      <c r="E39" s="606"/>
      <c r="F39" s="606"/>
      <c r="G39" s="606"/>
    </row>
    <row r="40" spans="1:9" ht="15">
      <c r="A40" s="154"/>
    </row>
    <row r="41" spans="1:9" ht="69.75" customHeight="1">
      <c r="A41" s="601" t="s">
        <v>169</v>
      </c>
      <c r="B41" s="601"/>
      <c r="C41" s="601"/>
      <c r="D41" s="601"/>
      <c r="E41" s="601"/>
      <c r="F41" s="601"/>
      <c r="G41" s="601"/>
    </row>
    <row r="42" spans="1:9" ht="35.25" customHeight="1">
      <c r="A42" s="606" t="s">
        <v>162</v>
      </c>
      <c r="B42" s="606"/>
      <c r="C42" s="606"/>
      <c r="D42" s="606"/>
      <c r="E42" s="606"/>
      <c r="F42" s="606"/>
      <c r="G42" s="606"/>
    </row>
    <row r="43" spans="1:9" ht="59.25" customHeight="1">
      <c r="A43" s="601" t="s">
        <v>163</v>
      </c>
      <c r="B43" s="601"/>
      <c r="C43" s="601"/>
      <c r="D43" s="601"/>
      <c r="E43" s="601"/>
      <c r="F43" s="601"/>
      <c r="G43" s="601"/>
    </row>
    <row r="44" spans="1:9" ht="15">
      <c r="A44" s="155"/>
    </row>
    <row r="45" spans="1:9" ht="27.75" customHeight="1">
      <c r="A45" s="603" t="s">
        <v>164</v>
      </c>
      <c r="B45" s="603"/>
      <c r="C45" s="603"/>
      <c r="D45" s="603"/>
      <c r="E45" s="603"/>
      <c r="F45" s="603"/>
      <c r="G45" s="603"/>
    </row>
    <row r="46" spans="1:9" ht="53.25" customHeight="1">
      <c r="A46" s="602" t="s">
        <v>170</v>
      </c>
      <c r="B46" s="601"/>
      <c r="C46" s="601"/>
      <c r="D46" s="601"/>
      <c r="E46" s="601"/>
      <c r="F46" s="601"/>
      <c r="G46" s="601"/>
    </row>
    <row r="47" spans="1:9" ht="15">
      <c r="A47" s="155"/>
    </row>
    <row r="48" spans="1:9" ht="32.25" customHeight="1">
      <c r="A48" s="603" t="s">
        <v>165</v>
      </c>
      <c r="B48" s="603"/>
      <c r="C48" s="603"/>
      <c r="D48" s="603"/>
      <c r="E48" s="603"/>
      <c r="F48" s="603"/>
      <c r="G48" s="603"/>
    </row>
    <row r="49" spans="1:7" ht="15">
      <c r="A49" s="154"/>
    </row>
    <row r="50" spans="1:7" ht="87" customHeight="1">
      <c r="A50" s="602" t="s">
        <v>171</v>
      </c>
      <c r="B50" s="601"/>
      <c r="C50" s="601"/>
      <c r="D50" s="601"/>
      <c r="E50" s="601"/>
      <c r="F50" s="601"/>
      <c r="G50" s="601"/>
    </row>
    <row r="51" spans="1:7" ht="15">
      <c r="A51" s="155"/>
    </row>
    <row r="52" spans="1:7" ht="32.25" customHeight="1">
      <c r="A52" s="603" t="s">
        <v>166</v>
      </c>
      <c r="B52" s="603"/>
      <c r="C52" s="603"/>
      <c r="D52" s="603"/>
      <c r="E52" s="603"/>
      <c r="F52" s="603"/>
      <c r="G52" s="603"/>
    </row>
    <row r="53" spans="1:7" ht="29.25" customHeight="1">
      <c r="A53" s="601" t="s">
        <v>167</v>
      </c>
      <c r="B53" s="601"/>
      <c r="C53" s="601"/>
      <c r="D53" s="601"/>
      <c r="E53" s="601"/>
      <c r="F53" s="601"/>
      <c r="G53" s="601"/>
    </row>
    <row r="54" spans="1:7" ht="15">
      <c r="A54" s="155"/>
    </row>
    <row r="55" spans="1:7" s="140" customFormat="1" ht="110.25" customHeight="1">
      <c r="A55" s="604" t="s">
        <v>172</v>
      </c>
      <c r="B55" s="605"/>
      <c r="C55" s="605"/>
      <c r="D55" s="605"/>
      <c r="E55" s="605"/>
      <c r="F55" s="605"/>
      <c r="G55" s="605"/>
    </row>
    <row r="56" spans="1:7" ht="34.5" customHeight="1">
      <c r="A56" s="606" t="s">
        <v>168</v>
      </c>
      <c r="B56" s="606"/>
      <c r="C56" s="606"/>
      <c r="D56" s="606"/>
      <c r="E56" s="606"/>
      <c r="F56" s="606"/>
      <c r="G56" s="606"/>
    </row>
    <row r="57" spans="1:7" ht="114" customHeight="1">
      <c r="A57" s="602" t="s">
        <v>173</v>
      </c>
      <c r="B57" s="601"/>
      <c r="C57" s="601"/>
      <c r="D57" s="601"/>
      <c r="E57" s="601"/>
      <c r="F57" s="601"/>
      <c r="G57" s="601"/>
    </row>
    <row r="58" spans="1:7" ht="109.5" customHeight="1">
      <c r="A58" s="601"/>
      <c r="B58" s="601"/>
      <c r="C58" s="601"/>
      <c r="D58" s="601"/>
      <c r="E58" s="601"/>
      <c r="F58" s="601"/>
      <c r="G58" s="601"/>
    </row>
    <row r="59" spans="1:7" ht="15">
      <c r="A59" s="155"/>
    </row>
    <row r="60" spans="1:7" s="152" customFormat="1" ht="57.75" customHeight="1">
      <c r="A60" s="601"/>
      <c r="B60" s="601"/>
      <c r="C60" s="601"/>
      <c r="D60" s="601"/>
      <c r="E60" s="601"/>
      <c r="F60" s="601"/>
      <c r="G60" s="601"/>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5"/>
  <sheetViews>
    <sheetView view="pageBreakPreview" zoomScaleNormal="100" zoomScaleSheetLayoutView="100" workbookViewId="0">
      <selection activeCell="C16" sqref="C16"/>
    </sheetView>
  </sheetViews>
  <sheetFormatPr defaultColWidth="9" defaultRowHeight="13.2"/>
  <cols>
    <col min="1" max="1" width="21.33203125" style="43" customWidth="1"/>
    <col min="2" max="2" width="19.77734375" style="43" customWidth="1"/>
    <col min="3" max="3" width="80.21875" style="385" customWidth="1"/>
    <col min="4" max="4" width="14.44140625" style="44" customWidth="1"/>
    <col min="5" max="5" width="13.6640625" style="44"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05" t="s">
        <v>297</v>
      </c>
      <c r="B1" s="406" t="s">
        <v>226</v>
      </c>
      <c r="C1" s="407" t="s">
        <v>266</v>
      </c>
      <c r="D1" s="408" t="s">
        <v>25</v>
      </c>
      <c r="E1" s="409" t="s">
        <v>26</v>
      </c>
    </row>
    <row r="2" spans="1:5" s="130" customFormat="1" ht="22.95" customHeight="1">
      <c r="A2" s="514" t="s">
        <v>275</v>
      </c>
      <c r="B2" s="410" t="s">
        <v>367</v>
      </c>
      <c r="C2" s="541" t="s">
        <v>428</v>
      </c>
      <c r="D2" s="411">
        <v>44862</v>
      </c>
      <c r="E2" s="515">
        <v>44862</v>
      </c>
    </row>
    <row r="3" spans="1:5" s="130" customFormat="1" ht="22.95" customHeight="1">
      <c r="A3" s="514" t="s">
        <v>275</v>
      </c>
      <c r="B3" s="410" t="s">
        <v>367</v>
      </c>
      <c r="C3" s="541" t="s">
        <v>429</v>
      </c>
      <c r="D3" s="411">
        <v>44862</v>
      </c>
      <c r="E3" s="515">
        <v>44862</v>
      </c>
    </row>
    <row r="4" spans="1:5" s="130" customFormat="1" ht="22.95" customHeight="1">
      <c r="A4" s="514" t="s">
        <v>275</v>
      </c>
      <c r="B4" s="410" t="s">
        <v>368</v>
      </c>
      <c r="C4" s="540" t="s">
        <v>430</v>
      </c>
      <c r="D4" s="411">
        <v>44862</v>
      </c>
      <c r="E4" s="515">
        <v>44862</v>
      </c>
    </row>
    <row r="5" spans="1:5" s="130" customFormat="1" ht="22.95" customHeight="1">
      <c r="A5" s="514" t="s">
        <v>275</v>
      </c>
      <c r="B5" s="410" t="s">
        <v>369</v>
      </c>
      <c r="C5" s="540" t="s">
        <v>431</v>
      </c>
      <c r="D5" s="411">
        <v>44862</v>
      </c>
      <c r="E5" s="515">
        <v>44862</v>
      </c>
    </row>
    <row r="6" spans="1:5" s="130" customFormat="1" ht="22.95" customHeight="1">
      <c r="A6" s="514" t="s">
        <v>275</v>
      </c>
      <c r="B6" s="410" t="s">
        <v>370</v>
      </c>
      <c r="C6" s="541" t="s">
        <v>432</v>
      </c>
      <c r="D6" s="411">
        <v>44861</v>
      </c>
      <c r="E6" s="515">
        <v>44862</v>
      </c>
    </row>
    <row r="7" spans="1:5" s="130" customFormat="1" ht="22.95" customHeight="1">
      <c r="A7" s="514" t="s">
        <v>275</v>
      </c>
      <c r="B7" s="410" t="s">
        <v>371</v>
      </c>
      <c r="C7" s="547" t="s">
        <v>433</v>
      </c>
      <c r="D7" s="411">
        <v>44861</v>
      </c>
      <c r="E7" s="515">
        <v>44862</v>
      </c>
    </row>
    <row r="8" spans="1:5" s="130" customFormat="1" ht="22.95" customHeight="1">
      <c r="A8" s="514" t="s">
        <v>274</v>
      </c>
      <c r="B8" s="410" t="s">
        <v>372</v>
      </c>
      <c r="C8" s="540" t="s">
        <v>434</v>
      </c>
      <c r="D8" s="411">
        <v>44861</v>
      </c>
      <c r="E8" s="515">
        <v>44862</v>
      </c>
    </row>
    <row r="9" spans="1:5" s="130" customFormat="1" ht="22.95" customHeight="1">
      <c r="A9" s="514" t="s">
        <v>275</v>
      </c>
      <c r="B9" s="410" t="s">
        <v>373</v>
      </c>
      <c r="C9" s="539" t="s">
        <v>435</v>
      </c>
      <c r="D9" s="411">
        <v>44861</v>
      </c>
      <c r="E9" s="515">
        <v>44862</v>
      </c>
    </row>
    <row r="10" spans="1:5" s="130" customFormat="1" ht="22.95" customHeight="1">
      <c r="A10" s="514" t="s">
        <v>275</v>
      </c>
      <c r="B10" s="410" t="s">
        <v>374</v>
      </c>
      <c r="C10" s="546" t="s">
        <v>375</v>
      </c>
      <c r="D10" s="411">
        <v>44860</v>
      </c>
      <c r="E10" s="515">
        <v>44860</v>
      </c>
    </row>
    <row r="11" spans="1:5" s="130" customFormat="1" ht="22.95" customHeight="1">
      <c r="A11" s="514" t="s">
        <v>275</v>
      </c>
      <c r="B11" s="410" t="s">
        <v>374</v>
      </c>
      <c r="C11" s="546" t="s">
        <v>376</v>
      </c>
      <c r="D11" s="411">
        <v>44860</v>
      </c>
      <c r="E11" s="515">
        <v>44860</v>
      </c>
    </row>
    <row r="12" spans="1:5" s="130" customFormat="1" ht="22.95" customHeight="1">
      <c r="A12" s="514" t="s">
        <v>274</v>
      </c>
      <c r="B12" s="410" t="s">
        <v>377</v>
      </c>
      <c r="C12" s="541" t="s">
        <v>378</v>
      </c>
      <c r="D12" s="411">
        <v>44860</v>
      </c>
      <c r="E12" s="515">
        <v>44860</v>
      </c>
    </row>
    <row r="13" spans="1:5" s="130" customFormat="1" ht="22.95" customHeight="1">
      <c r="A13" s="514" t="s">
        <v>379</v>
      </c>
      <c r="B13" s="410" t="s">
        <v>380</v>
      </c>
      <c r="C13" s="410" t="s">
        <v>381</v>
      </c>
      <c r="D13" s="411">
        <v>44860</v>
      </c>
      <c r="E13" s="515">
        <v>44860</v>
      </c>
    </row>
    <row r="14" spans="1:5" s="130" customFormat="1" ht="22.95" customHeight="1">
      <c r="A14" s="514" t="s">
        <v>379</v>
      </c>
      <c r="B14" s="410" t="s">
        <v>382</v>
      </c>
      <c r="C14" s="541" t="s">
        <v>383</v>
      </c>
      <c r="D14" s="411">
        <v>44859</v>
      </c>
      <c r="E14" s="515">
        <v>44860</v>
      </c>
    </row>
    <row r="15" spans="1:5" s="130" customFormat="1" ht="22.95" customHeight="1">
      <c r="A15" s="514" t="s">
        <v>275</v>
      </c>
      <c r="B15" s="410" t="s">
        <v>384</v>
      </c>
      <c r="C15" s="542" t="s">
        <v>385</v>
      </c>
      <c r="D15" s="411">
        <v>44859</v>
      </c>
      <c r="E15" s="515">
        <v>44860</v>
      </c>
    </row>
    <row r="16" spans="1:5" s="130" customFormat="1" ht="22.95" customHeight="1">
      <c r="A16" s="514" t="s">
        <v>275</v>
      </c>
      <c r="B16" s="410" t="s">
        <v>386</v>
      </c>
      <c r="C16" s="541" t="s">
        <v>387</v>
      </c>
      <c r="D16" s="411">
        <v>44859</v>
      </c>
      <c r="E16" s="515">
        <v>44860</v>
      </c>
    </row>
    <row r="17" spans="1:5" s="130" customFormat="1" ht="22.95" customHeight="1">
      <c r="A17" s="514" t="s">
        <v>275</v>
      </c>
      <c r="B17" s="410" t="s">
        <v>388</v>
      </c>
      <c r="C17" s="540" t="s">
        <v>389</v>
      </c>
      <c r="D17" s="411">
        <v>44859</v>
      </c>
      <c r="E17" s="515">
        <v>44860</v>
      </c>
    </row>
    <row r="18" spans="1:5" s="130" customFormat="1" ht="22.95" customHeight="1">
      <c r="A18" s="514" t="s">
        <v>275</v>
      </c>
      <c r="B18" s="410" t="s">
        <v>286</v>
      </c>
      <c r="C18" s="541" t="s">
        <v>390</v>
      </c>
      <c r="D18" s="411">
        <v>44859</v>
      </c>
      <c r="E18" s="515">
        <v>44860</v>
      </c>
    </row>
    <row r="19" spans="1:5" s="130" customFormat="1" ht="22.95" customHeight="1">
      <c r="A19" s="514" t="s">
        <v>274</v>
      </c>
      <c r="B19" s="572" t="s">
        <v>391</v>
      </c>
      <c r="C19" s="575" t="s">
        <v>392</v>
      </c>
      <c r="D19" s="573">
        <v>44859</v>
      </c>
      <c r="E19" s="515">
        <v>44860</v>
      </c>
    </row>
    <row r="20" spans="1:5" s="130" customFormat="1" ht="22.95" customHeight="1">
      <c r="A20" s="514" t="s">
        <v>275</v>
      </c>
      <c r="B20" s="572" t="s">
        <v>374</v>
      </c>
      <c r="C20" s="577" t="s">
        <v>393</v>
      </c>
      <c r="D20" s="573">
        <v>44859</v>
      </c>
      <c r="E20" s="515">
        <v>44859</v>
      </c>
    </row>
    <row r="21" spans="1:5" s="130" customFormat="1" ht="22.95" customHeight="1">
      <c r="A21" s="514" t="s">
        <v>275</v>
      </c>
      <c r="B21" s="572" t="s">
        <v>394</v>
      </c>
      <c r="C21" s="576" t="s">
        <v>395</v>
      </c>
      <c r="D21" s="573">
        <v>44859</v>
      </c>
      <c r="E21" s="515">
        <v>44859</v>
      </c>
    </row>
    <row r="22" spans="1:5" s="130" customFormat="1" ht="22.95" customHeight="1">
      <c r="A22" s="514" t="s">
        <v>275</v>
      </c>
      <c r="B22" s="572" t="s">
        <v>396</v>
      </c>
      <c r="C22" s="577" t="s">
        <v>397</v>
      </c>
      <c r="D22" s="573">
        <v>44859</v>
      </c>
      <c r="E22" s="515">
        <v>44859</v>
      </c>
    </row>
    <row r="23" spans="1:5" s="130" customFormat="1" ht="22.95" customHeight="1">
      <c r="A23" s="514" t="s">
        <v>275</v>
      </c>
      <c r="B23" s="572" t="s">
        <v>398</v>
      </c>
      <c r="C23" s="576" t="s">
        <v>399</v>
      </c>
      <c r="D23" s="573">
        <v>44859</v>
      </c>
      <c r="E23" s="515">
        <v>44859</v>
      </c>
    </row>
    <row r="24" spans="1:5" s="130" customFormat="1" ht="22.95" customHeight="1">
      <c r="A24" s="514" t="s">
        <v>275</v>
      </c>
      <c r="B24" s="572" t="s">
        <v>377</v>
      </c>
      <c r="C24" s="574" t="s">
        <v>400</v>
      </c>
      <c r="D24" s="573">
        <v>44858</v>
      </c>
      <c r="E24" s="515">
        <v>44859</v>
      </c>
    </row>
    <row r="25" spans="1:5" s="130" customFormat="1" ht="22.95" customHeight="1">
      <c r="A25" s="514" t="s">
        <v>275</v>
      </c>
      <c r="B25" s="572" t="s">
        <v>401</v>
      </c>
      <c r="C25" s="575" t="s">
        <v>402</v>
      </c>
      <c r="D25" s="573">
        <v>44858</v>
      </c>
      <c r="E25" s="515">
        <v>44859</v>
      </c>
    </row>
    <row r="26" spans="1:5" s="130" customFormat="1" ht="22.95" customHeight="1">
      <c r="A26" s="514" t="s">
        <v>275</v>
      </c>
      <c r="B26" s="572" t="s">
        <v>403</v>
      </c>
      <c r="C26" s="575" t="s">
        <v>404</v>
      </c>
      <c r="D26" s="573">
        <v>44858</v>
      </c>
      <c r="E26" s="515">
        <v>44859</v>
      </c>
    </row>
    <row r="27" spans="1:5" s="130" customFormat="1" ht="22.95" customHeight="1">
      <c r="A27" s="514" t="s">
        <v>275</v>
      </c>
      <c r="B27" s="572" t="s">
        <v>405</v>
      </c>
      <c r="C27" s="574" t="s">
        <v>406</v>
      </c>
      <c r="D27" s="573">
        <v>44858</v>
      </c>
      <c r="E27" s="515">
        <v>44859</v>
      </c>
    </row>
    <row r="28" spans="1:5" s="130" customFormat="1" ht="22.95" customHeight="1">
      <c r="A28" s="514" t="s">
        <v>275</v>
      </c>
      <c r="B28" s="572" t="s">
        <v>285</v>
      </c>
      <c r="C28" s="579" t="s">
        <v>407</v>
      </c>
      <c r="D28" s="573">
        <v>44858</v>
      </c>
      <c r="E28" s="515">
        <v>44859</v>
      </c>
    </row>
    <row r="29" spans="1:5" s="130" customFormat="1" ht="22.95" customHeight="1">
      <c r="A29" s="514" t="s">
        <v>275</v>
      </c>
      <c r="B29" s="410" t="s">
        <v>408</v>
      </c>
      <c r="C29" s="542" t="s">
        <v>409</v>
      </c>
      <c r="D29" s="411">
        <v>44858</v>
      </c>
      <c r="E29" s="515">
        <v>44859</v>
      </c>
    </row>
    <row r="30" spans="1:5" s="130" customFormat="1" ht="22.95" customHeight="1">
      <c r="A30" s="514" t="s">
        <v>273</v>
      </c>
      <c r="B30" s="410" t="s">
        <v>410</v>
      </c>
      <c r="C30" s="410" t="s">
        <v>411</v>
      </c>
      <c r="D30" s="411">
        <v>44855</v>
      </c>
      <c r="E30" s="515">
        <v>44858</v>
      </c>
    </row>
    <row r="31" spans="1:5" s="130" customFormat="1" ht="22.95" customHeight="1">
      <c r="A31" s="514" t="s">
        <v>275</v>
      </c>
      <c r="B31" s="410" t="s">
        <v>412</v>
      </c>
      <c r="C31" s="539" t="s">
        <v>413</v>
      </c>
      <c r="D31" s="411">
        <v>44855</v>
      </c>
      <c r="E31" s="515">
        <v>44858</v>
      </c>
    </row>
    <row r="32" spans="1:5" s="130" customFormat="1" ht="22.95" customHeight="1">
      <c r="A32" s="514" t="s">
        <v>274</v>
      </c>
      <c r="B32" s="410" t="s">
        <v>414</v>
      </c>
      <c r="C32" s="542" t="s">
        <v>415</v>
      </c>
      <c r="D32" s="411">
        <v>44855</v>
      </c>
      <c r="E32" s="515">
        <v>44858</v>
      </c>
    </row>
    <row r="33" spans="1:11" s="130" customFormat="1" ht="22.95" customHeight="1">
      <c r="A33" s="514" t="s">
        <v>275</v>
      </c>
      <c r="B33" s="410" t="s">
        <v>416</v>
      </c>
      <c r="C33" s="539" t="s">
        <v>417</v>
      </c>
      <c r="D33" s="411">
        <v>44855</v>
      </c>
      <c r="E33" s="515">
        <v>44858</v>
      </c>
    </row>
    <row r="34" spans="1:11" s="130" customFormat="1" ht="22.95" customHeight="1">
      <c r="A34" s="514" t="s">
        <v>275</v>
      </c>
      <c r="B34" s="410" t="s">
        <v>418</v>
      </c>
      <c r="C34" s="546" t="s">
        <v>419</v>
      </c>
      <c r="D34" s="411">
        <v>44855</v>
      </c>
      <c r="E34" s="515">
        <v>44858</v>
      </c>
    </row>
    <row r="35" spans="1:11" s="130" customFormat="1" ht="22.95" customHeight="1">
      <c r="A35" s="514" t="s">
        <v>275</v>
      </c>
      <c r="B35" s="410" t="s">
        <v>377</v>
      </c>
      <c r="C35" s="539" t="s">
        <v>420</v>
      </c>
      <c r="D35" s="411">
        <v>44855</v>
      </c>
      <c r="E35" s="515">
        <v>44858</v>
      </c>
    </row>
    <row r="36" spans="1:11" s="130" customFormat="1" ht="22.95" customHeight="1">
      <c r="A36" s="514" t="s">
        <v>273</v>
      </c>
      <c r="B36" s="410" t="s">
        <v>284</v>
      </c>
      <c r="C36" s="410" t="s">
        <v>421</v>
      </c>
      <c r="D36" s="411">
        <v>44855</v>
      </c>
      <c r="E36" s="515">
        <v>44858</v>
      </c>
    </row>
    <row r="37" spans="1:11" s="130" customFormat="1" ht="22.95" customHeight="1">
      <c r="A37" s="514" t="s">
        <v>275</v>
      </c>
      <c r="B37" s="410" t="s">
        <v>422</v>
      </c>
      <c r="C37" s="410" t="s">
        <v>423</v>
      </c>
      <c r="D37" s="411">
        <v>44855</v>
      </c>
      <c r="E37" s="515">
        <v>44858</v>
      </c>
    </row>
    <row r="38" spans="1:11" s="130" customFormat="1" ht="22.95" customHeight="1">
      <c r="A38" s="514" t="s">
        <v>273</v>
      </c>
      <c r="B38" s="410" t="s">
        <v>424</v>
      </c>
      <c r="C38" s="542" t="s">
        <v>425</v>
      </c>
      <c r="D38" s="411">
        <v>44855</v>
      </c>
      <c r="E38" s="515">
        <v>44858</v>
      </c>
    </row>
    <row r="39" spans="1:11" s="130" customFormat="1" ht="22.95" customHeight="1" thickBot="1">
      <c r="A39" s="516" t="s">
        <v>275</v>
      </c>
      <c r="B39" s="517" t="s">
        <v>426</v>
      </c>
      <c r="C39" s="578" t="s">
        <v>427</v>
      </c>
      <c r="D39" s="518">
        <v>44855</v>
      </c>
      <c r="E39" s="519">
        <v>44858</v>
      </c>
    </row>
    <row r="40" spans="1:11" s="130" customFormat="1" ht="22.2" customHeight="1">
      <c r="A40" s="250"/>
      <c r="B40" s="251"/>
      <c r="C40" s="252"/>
      <c r="D40" s="251"/>
      <c r="E40" s="251"/>
    </row>
    <row r="41" spans="1:11" s="130" customFormat="1" ht="18" customHeight="1">
      <c r="A41" s="40"/>
      <c r="B41" s="41"/>
      <c r="C41" s="383" t="s">
        <v>225</v>
      </c>
      <c r="D41" s="42"/>
      <c r="E41" s="42"/>
    </row>
    <row r="42" spans="1:11" ht="18.75" customHeight="1">
      <c r="A42" s="1"/>
      <c r="B42" s="1"/>
      <c r="C42" s="130"/>
      <c r="D42" s="1"/>
      <c r="E42" s="1"/>
    </row>
    <row r="43" spans="1:11" ht="9" customHeight="1">
      <c r="A43" s="40"/>
      <c r="B43" s="41"/>
      <c r="C43" s="383"/>
      <c r="D43" s="42"/>
      <c r="E43" s="42"/>
    </row>
    <row r="44" spans="1:11" ht="20.25" customHeight="1">
      <c r="A44" s="174" t="s">
        <v>175</v>
      </c>
      <c r="B44" s="174"/>
      <c r="C44" s="384"/>
      <c r="D44" s="52"/>
      <c r="E44" s="52"/>
    </row>
    <row r="45" spans="1:11" ht="20.25" customHeight="1">
      <c r="A45" s="817" t="s">
        <v>27</v>
      </c>
      <c r="B45" s="817"/>
      <c r="C45" s="817"/>
      <c r="D45" s="53"/>
      <c r="E45" s="53"/>
      <c r="J45" s="173"/>
      <c r="K45" s="173"/>
    </row>
  </sheetData>
  <mergeCells count="1">
    <mergeCell ref="A45:C45"/>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024"/>
  <sheetViews>
    <sheetView topLeftCell="D1" zoomScale="91" zoomScaleNormal="91" zoomScaleSheetLayoutView="100" workbookViewId="0">
      <selection activeCell="O14" sqref="O14"/>
    </sheetView>
  </sheetViews>
  <sheetFormatPr defaultColWidth="9" defaultRowHeight="16.8" customHeight="1"/>
  <cols>
    <col min="1" max="13" width="9" style="1"/>
    <col min="14" max="14" width="108.6640625" style="1" customWidth="1"/>
    <col min="15" max="15" width="26.88671875" style="11" customWidth="1"/>
    <col min="16" max="16384" width="9" style="1"/>
  </cols>
  <sheetData>
    <row r="1" spans="1:15" ht="43.8" customHeight="1" thickBot="1">
      <c r="A1" s="818" t="s">
        <v>298</v>
      </c>
      <c r="B1" s="819"/>
      <c r="C1" s="819"/>
      <c r="D1" s="819"/>
      <c r="E1" s="819"/>
      <c r="F1" s="819"/>
      <c r="G1" s="819"/>
      <c r="H1" s="819"/>
      <c r="I1" s="819"/>
      <c r="J1" s="819"/>
      <c r="K1" s="819"/>
      <c r="L1" s="819"/>
      <c r="M1" s="819"/>
      <c r="N1" s="820"/>
    </row>
    <row r="2" spans="1:15" ht="47.4" customHeight="1">
      <c r="A2" s="821" t="s">
        <v>309</v>
      </c>
      <c r="B2" s="822"/>
      <c r="C2" s="822"/>
      <c r="D2" s="822"/>
      <c r="E2" s="822"/>
      <c r="F2" s="822"/>
      <c r="G2" s="822"/>
      <c r="H2" s="822"/>
      <c r="I2" s="822"/>
      <c r="J2" s="822"/>
      <c r="K2" s="822"/>
      <c r="L2" s="822"/>
      <c r="M2" s="822"/>
      <c r="N2" s="823"/>
    </row>
    <row r="3" spans="1:15" ht="111" customHeight="1" thickBot="1">
      <c r="A3" s="824" t="s">
        <v>310</v>
      </c>
      <c r="B3" s="825"/>
      <c r="C3" s="825"/>
      <c r="D3" s="825"/>
      <c r="E3" s="825"/>
      <c r="F3" s="825"/>
      <c r="G3" s="825"/>
      <c r="H3" s="825"/>
      <c r="I3" s="825"/>
      <c r="J3" s="825"/>
      <c r="K3" s="825"/>
      <c r="L3" s="825"/>
      <c r="M3" s="825"/>
      <c r="N3" s="826"/>
    </row>
    <row r="4" spans="1:15" ht="42" customHeight="1">
      <c r="A4" s="830" t="s">
        <v>444</v>
      </c>
      <c r="B4" s="831"/>
      <c r="C4" s="831"/>
      <c r="D4" s="831"/>
      <c r="E4" s="831"/>
      <c r="F4" s="831"/>
      <c r="G4" s="831"/>
      <c r="H4" s="831"/>
      <c r="I4" s="831"/>
      <c r="J4" s="831"/>
      <c r="K4" s="831"/>
      <c r="L4" s="831"/>
      <c r="M4" s="831"/>
      <c r="N4" s="832"/>
    </row>
    <row r="5" spans="1:15" ht="206.4" customHeight="1" thickBot="1">
      <c r="A5" s="827" t="s">
        <v>445</v>
      </c>
      <c r="B5" s="828"/>
      <c r="C5" s="828"/>
      <c r="D5" s="828"/>
      <c r="E5" s="828"/>
      <c r="F5" s="828"/>
      <c r="G5" s="828"/>
      <c r="H5" s="828"/>
      <c r="I5" s="828"/>
      <c r="J5" s="828"/>
      <c r="K5" s="828"/>
      <c r="L5" s="828"/>
      <c r="M5" s="828"/>
      <c r="N5" s="829"/>
    </row>
    <row r="6" spans="1:15" ht="45" customHeight="1" thickBot="1">
      <c r="A6" s="833" t="s">
        <v>446</v>
      </c>
      <c r="B6" s="834"/>
      <c r="C6" s="834"/>
      <c r="D6" s="834"/>
      <c r="E6" s="834"/>
      <c r="F6" s="834"/>
      <c r="G6" s="834"/>
      <c r="H6" s="834"/>
      <c r="I6" s="834"/>
      <c r="J6" s="834"/>
      <c r="K6" s="834"/>
      <c r="L6" s="834"/>
      <c r="M6" s="834"/>
      <c r="N6" s="835"/>
    </row>
    <row r="7" spans="1:15" ht="75" customHeight="1" thickBot="1">
      <c r="A7" s="836" t="s">
        <v>447</v>
      </c>
      <c r="B7" s="837"/>
      <c r="C7" s="837"/>
      <c r="D7" s="837"/>
      <c r="E7" s="837"/>
      <c r="F7" s="837"/>
      <c r="G7" s="837"/>
      <c r="H7" s="837"/>
      <c r="I7" s="837"/>
      <c r="J7" s="837"/>
      <c r="K7" s="837"/>
      <c r="L7" s="837"/>
      <c r="M7" s="837"/>
      <c r="N7" s="838"/>
      <c r="O7" s="45"/>
    </row>
    <row r="8" spans="1:15" ht="50.4" customHeight="1" thickBot="1">
      <c r="A8" s="842" t="s">
        <v>448</v>
      </c>
      <c r="B8" s="843"/>
      <c r="C8" s="843"/>
      <c r="D8" s="843"/>
      <c r="E8" s="843"/>
      <c r="F8" s="843"/>
      <c r="G8" s="843"/>
      <c r="H8" s="843"/>
      <c r="I8" s="843"/>
      <c r="J8" s="843"/>
      <c r="K8" s="843"/>
      <c r="L8" s="843"/>
      <c r="M8" s="843"/>
      <c r="N8" s="844"/>
      <c r="O8" s="48"/>
    </row>
    <row r="9" spans="1:15" ht="189" customHeight="1">
      <c r="A9" s="845" t="s">
        <v>449</v>
      </c>
      <c r="B9" s="846"/>
      <c r="C9" s="846"/>
      <c r="D9" s="846"/>
      <c r="E9" s="846"/>
      <c r="F9" s="846"/>
      <c r="G9" s="846"/>
      <c r="H9" s="846"/>
      <c r="I9" s="846"/>
      <c r="J9" s="846"/>
      <c r="K9" s="846"/>
      <c r="L9" s="846"/>
      <c r="M9" s="846"/>
      <c r="N9" s="847"/>
      <c r="O9" s="48"/>
    </row>
    <row r="10" spans="1:15" s="130" customFormat="1" ht="52.2" hidden="1" customHeight="1">
      <c r="A10" s="850"/>
      <c r="B10" s="851"/>
      <c r="C10" s="851"/>
      <c r="D10" s="851"/>
      <c r="E10" s="851"/>
      <c r="F10" s="851"/>
      <c r="G10" s="851"/>
      <c r="H10" s="851"/>
      <c r="I10" s="851"/>
      <c r="J10" s="851"/>
      <c r="K10" s="851"/>
      <c r="L10" s="851"/>
      <c r="M10" s="851"/>
      <c r="N10" s="852"/>
      <c r="O10" s="423"/>
    </row>
    <row r="11" spans="1:15" s="130" customFormat="1" ht="33.6" customHeight="1" thickBot="1">
      <c r="A11" s="853"/>
      <c r="B11" s="854"/>
      <c r="C11" s="854"/>
      <c r="D11" s="854"/>
      <c r="E11" s="854"/>
      <c r="F11" s="854"/>
      <c r="G11" s="854"/>
      <c r="H11" s="854"/>
      <c r="I11" s="854"/>
      <c r="J11" s="854"/>
      <c r="K11" s="854"/>
      <c r="L11" s="854"/>
      <c r="M11" s="854"/>
      <c r="N11" s="855"/>
      <c r="O11" s="423"/>
    </row>
    <row r="12" spans="1:15" s="130" customFormat="1" ht="27.6" customHeight="1">
      <c r="A12" s="126"/>
      <c r="B12" s="127"/>
      <c r="C12" s="127"/>
      <c r="D12" s="127"/>
      <c r="E12" s="127"/>
      <c r="F12" s="127"/>
      <c r="G12" s="127"/>
      <c r="H12" s="127"/>
      <c r="I12" s="127"/>
      <c r="J12" s="127"/>
      <c r="K12" s="127"/>
      <c r="L12" s="127"/>
      <c r="M12" s="127"/>
      <c r="N12" s="128"/>
      <c r="O12" s="129"/>
    </row>
    <row r="13" spans="1:15" s="130" customFormat="1" ht="16.8" customHeight="1" thickBot="1">
      <c r="A13" s="126"/>
      <c r="B13" s="127"/>
      <c r="C13" s="127"/>
      <c r="D13" s="127"/>
      <c r="E13" s="127"/>
      <c r="F13" s="127"/>
      <c r="G13" s="127"/>
      <c r="H13" s="127"/>
      <c r="I13" s="127"/>
      <c r="J13" s="127"/>
      <c r="K13" s="127"/>
      <c r="L13" s="127"/>
      <c r="M13" s="127"/>
      <c r="N13" s="128"/>
      <c r="O13" s="129"/>
    </row>
    <row r="14" spans="1:15" ht="49.2" customHeight="1">
      <c r="A14" s="848" t="s">
        <v>299</v>
      </c>
      <c r="B14" s="848"/>
      <c r="C14" s="848"/>
      <c r="D14" s="848"/>
      <c r="E14" s="848"/>
      <c r="F14" s="848"/>
      <c r="G14" s="848"/>
      <c r="H14" s="848"/>
      <c r="I14" s="848"/>
      <c r="J14" s="848"/>
      <c r="K14" s="848"/>
      <c r="L14" s="848"/>
      <c r="M14" s="848"/>
      <c r="N14" s="849"/>
    </row>
    <row r="15" spans="1:15" ht="21.6" customHeight="1">
      <c r="A15" s="839" t="s">
        <v>240</v>
      </c>
      <c r="B15" s="840"/>
      <c r="C15" s="840"/>
      <c r="D15" s="840"/>
      <c r="E15" s="840"/>
      <c r="F15" s="840"/>
      <c r="G15" s="840"/>
      <c r="H15" s="840"/>
      <c r="I15" s="840"/>
      <c r="J15" s="840"/>
      <c r="K15" s="840"/>
      <c r="L15" s="840"/>
      <c r="M15" s="840"/>
      <c r="N15" s="841"/>
      <c r="O15" s="54" t="s">
        <v>215</v>
      </c>
    </row>
    <row r="16" spans="1:15" ht="30" customHeight="1" thickBot="1">
      <c r="A16" s="49"/>
      <c r="B16" s="50"/>
      <c r="C16" s="50"/>
      <c r="D16" s="50"/>
      <c r="E16" s="50"/>
      <c r="F16" s="50"/>
      <c r="G16" s="50"/>
      <c r="H16" s="50"/>
      <c r="I16" s="50"/>
      <c r="J16" s="50"/>
      <c r="K16" s="50"/>
      <c r="L16" s="50"/>
      <c r="M16" s="50"/>
      <c r="N16" s="51"/>
    </row>
    <row r="17" spans="1:14" ht="22.8" customHeight="1">
      <c r="A17" s="784" t="s">
        <v>29</v>
      </c>
      <c r="B17" s="784"/>
      <c r="C17" s="784"/>
      <c r="D17" s="784"/>
      <c r="E17" s="784"/>
      <c r="F17" s="784"/>
      <c r="G17" s="784"/>
      <c r="H17" s="784"/>
      <c r="I17" s="784"/>
      <c r="J17" s="784"/>
      <c r="K17" s="784"/>
      <c r="L17" s="784"/>
      <c r="M17" s="784"/>
      <c r="N17" s="784"/>
    </row>
    <row r="18" spans="1:14" ht="40.200000000000003" customHeight="1">
      <c r="A18" s="785" t="s">
        <v>27</v>
      </c>
      <c r="B18" s="786"/>
      <c r="C18" s="786"/>
      <c r="D18" s="786"/>
      <c r="E18" s="786"/>
      <c r="F18" s="786"/>
      <c r="G18" s="786"/>
      <c r="H18" s="786"/>
      <c r="I18" s="786"/>
      <c r="J18" s="786"/>
      <c r="K18" s="786"/>
      <c r="L18" s="786"/>
      <c r="M18" s="786"/>
      <c r="N18" s="786"/>
    </row>
    <row r="19" spans="1:14" ht="18.600000000000001" customHeight="1"/>
    <row r="20" spans="1:14" ht="18.600000000000001" customHeight="1"/>
    <row r="21" spans="1:14" ht="18.600000000000001" customHeight="1"/>
    <row r="22" spans="1:14" ht="18.600000000000001" customHeight="1"/>
    <row r="23" spans="1:14" ht="18.600000000000001" customHeight="1"/>
    <row r="24" spans="1:14" ht="18.600000000000001" customHeight="1"/>
    <row r="25" spans="1:14" ht="18.600000000000001" customHeight="1"/>
    <row r="26" spans="1:14" ht="18.600000000000001" customHeight="1"/>
    <row r="27" spans="1:14" ht="18.600000000000001" customHeight="1"/>
    <row r="28" spans="1:14" ht="18.600000000000001" customHeight="1"/>
    <row r="29" spans="1:14" ht="18.600000000000001" customHeight="1"/>
    <row r="30" spans="1:14" ht="18.600000000000001" customHeight="1"/>
    <row r="31" spans="1:14" ht="18.600000000000001" customHeight="1"/>
    <row r="32" spans="1:14"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263</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6:N6"/>
    <mergeCell ref="A7:N7"/>
    <mergeCell ref="A18:N18"/>
    <mergeCell ref="A17:N17"/>
    <mergeCell ref="A15:N15"/>
    <mergeCell ref="A8:N8"/>
    <mergeCell ref="A9:N9"/>
    <mergeCell ref="A14:N14"/>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0"/>
  <sheetViews>
    <sheetView view="pageBreakPreview" zoomScale="95" zoomScaleNormal="75" zoomScaleSheetLayoutView="95" workbookViewId="0">
      <selection activeCell="A11" sqref="A11:XFD13"/>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3" s="43" customFormat="1" ht="46.2" customHeight="1" thickBot="1">
      <c r="A1" s="188" t="s">
        <v>300</v>
      </c>
      <c r="B1" s="46" t="s">
        <v>0</v>
      </c>
      <c r="C1" s="47" t="s">
        <v>2</v>
      </c>
    </row>
    <row r="2" spans="1:3" ht="40.799999999999997" customHeight="1">
      <c r="A2" s="580" t="s">
        <v>450</v>
      </c>
      <c r="B2" s="2"/>
      <c r="C2" s="856"/>
    </row>
    <row r="3" spans="1:3" ht="92.4" customHeight="1">
      <c r="A3" s="486" t="s">
        <v>452</v>
      </c>
      <c r="B3" s="55"/>
      <c r="C3" s="857"/>
    </row>
    <row r="4" spans="1:3" ht="31.8" customHeight="1" thickBot="1">
      <c r="A4" s="164" t="s">
        <v>451</v>
      </c>
      <c r="B4" s="1"/>
      <c r="C4" s="1"/>
    </row>
    <row r="5" spans="1:3" ht="41.4" customHeight="1">
      <c r="A5" s="416" t="s">
        <v>453</v>
      </c>
      <c r="B5" s="2"/>
      <c r="C5" s="856"/>
    </row>
    <row r="6" spans="1:3" ht="204" customHeight="1">
      <c r="A6" s="527" t="s">
        <v>454</v>
      </c>
      <c r="B6" s="55"/>
      <c r="C6" s="857"/>
    </row>
    <row r="7" spans="1:3" ht="42.6" customHeight="1" thickBot="1">
      <c r="A7" s="495" t="s">
        <v>455</v>
      </c>
      <c r="B7" s="1"/>
      <c r="C7" s="1"/>
    </row>
    <row r="8" spans="1:3" ht="43.2" customHeight="1">
      <c r="A8" s="417" t="s">
        <v>456</v>
      </c>
      <c r="B8" s="236"/>
      <c r="C8" s="856"/>
    </row>
    <row r="9" spans="1:3" ht="193.8" customHeight="1" thickBot="1">
      <c r="A9" s="496" t="s">
        <v>457</v>
      </c>
      <c r="B9" s="237"/>
      <c r="C9" s="857"/>
    </row>
    <row r="10" spans="1:3" ht="28.8" customHeight="1" thickBot="1">
      <c r="A10" s="238" t="s">
        <v>458</v>
      </c>
      <c r="B10" s="1"/>
      <c r="C10" s="1"/>
    </row>
    <row r="11" spans="1:3" ht="42.6" hidden="1" customHeight="1">
      <c r="A11" s="489"/>
      <c r="B11" s="258"/>
      <c r="C11" s="258"/>
    </row>
    <row r="12" spans="1:3" ht="261.60000000000002" hidden="1" customHeight="1" thickBot="1">
      <c r="A12" s="491"/>
      <c r="B12" s="264"/>
      <c r="C12" s="264"/>
    </row>
    <row r="13" spans="1:3" ht="42.6" hidden="1" customHeight="1" thickBot="1">
      <c r="A13" s="164"/>
      <c r="B13" s="1"/>
      <c r="C13" s="1"/>
    </row>
    <row r="14" spans="1:3" ht="42.6" hidden="1" customHeight="1">
      <c r="A14" s="489"/>
      <c r="B14" s="258"/>
      <c r="C14" s="258"/>
    </row>
    <row r="15" spans="1:3" ht="141.6" hidden="1" customHeight="1" thickBot="1">
      <c r="A15" s="491"/>
      <c r="B15" s="264"/>
      <c r="C15" s="264"/>
    </row>
    <row r="16" spans="1:3" ht="42.6" hidden="1" customHeight="1" thickBot="1">
      <c r="A16" s="164"/>
      <c r="B16" s="1"/>
      <c r="C16" s="1"/>
    </row>
    <row r="17" spans="1:3" ht="42.6" customHeight="1">
      <c r="A17" s="249"/>
      <c r="B17" s="1"/>
      <c r="C17" s="1"/>
    </row>
    <row r="18" spans="1:3" ht="39" customHeight="1">
      <c r="A18" s="1" t="s">
        <v>222</v>
      </c>
      <c r="B18" s="1"/>
      <c r="C18" s="1"/>
    </row>
    <row r="19" spans="1:3" ht="32.25" customHeight="1">
      <c r="A19" s="1" t="s">
        <v>223</v>
      </c>
      <c r="B19" s="1"/>
      <c r="C19" s="1"/>
    </row>
    <row r="20" spans="1:3" ht="36.75" customHeight="1"/>
    <row r="21" spans="1:3" ht="33" customHeight="1"/>
    <row r="22" spans="1:3" ht="36.75" customHeight="1"/>
    <row r="23" spans="1:3" ht="36.75" customHeight="1"/>
    <row r="24" spans="1:3" ht="25.5" customHeight="1"/>
    <row r="25" spans="1:3" ht="32.25" customHeight="1"/>
    <row r="26" spans="1:3" ht="30.75" customHeight="1"/>
    <row r="27" spans="1:3" ht="42.75" customHeight="1"/>
    <row r="28" spans="1:3" ht="43.5" customHeight="1"/>
    <row r="29" spans="1:3" ht="27.75" customHeight="1"/>
    <row r="30" spans="1:3" ht="30.75" customHeight="1"/>
    <row r="31" spans="1:3" ht="29.25" customHeight="1"/>
    <row r="32" spans="1:3" ht="27" customHeight="1"/>
    <row r="33" ht="27" customHeight="1"/>
    <row r="34" ht="27" customHeight="1"/>
    <row r="35" ht="27" customHeight="1"/>
    <row r="36" ht="27" customHeight="1"/>
    <row r="37" ht="27" customHeight="1"/>
    <row r="38" ht="27" customHeight="1"/>
    <row r="39" ht="27" customHeight="1"/>
    <row r="40" ht="27" customHeight="1"/>
  </sheetData>
  <mergeCells count="3">
    <mergeCell ref="C2:C3"/>
    <mergeCell ref="C5:C6"/>
    <mergeCell ref="C8:C9"/>
  </mergeCells>
  <phoneticPr fontId="16"/>
  <hyperlinks>
    <hyperlink ref="A4" r:id="rId1" xr:uid="{08D585D8-B92A-4EAE-B31B-4FF855222026}"/>
    <hyperlink ref="A7" r:id="rId2" xr:uid="{B476EC09-FC6E-493B-B69C-6CA3FA61C612}"/>
    <hyperlink ref="A10" r:id="rId3" xr:uid="{D5B8EB55-1936-49BF-AE1A-F7C230FAB7D0}"/>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A1:Z37"/>
  <sheetViews>
    <sheetView view="pageBreakPreview" topLeftCell="C13" zoomScaleNormal="100" zoomScaleSheetLayoutView="100" workbookViewId="0">
      <selection activeCell="Z26" sqref="Z25:Z26"/>
    </sheetView>
  </sheetViews>
  <sheetFormatPr defaultRowHeight="13.2"/>
  <cols>
    <col min="13" max="13" width="8.88671875" customWidth="1"/>
    <col min="14" max="14" width="8.88671875" hidden="1" customWidth="1"/>
    <col min="15" max="15" width="0.77734375" customWidth="1"/>
    <col min="23" max="23" width="4.77734375" customWidth="1"/>
    <col min="25" max="25" width="3.88671875" customWidth="1"/>
  </cols>
  <sheetData>
    <row r="1" spans="1:26">
      <c r="A1" s="543"/>
      <c r="B1" s="543"/>
      <c r="C1" s="543"/>
      <c r="D1" s="543"/>
      <c r="E1" s="543"/>
      <c r="F1" s="543"/>
      <c r="G1" s="543"/>
      <c r="H1" s="543"/>
      <c r="I1" s="543"/>
      <c r="J1" s="543"/>
      <c r="K1" s="543"/>
      <c r="L1" s="543"/>
      <c r="M1" s="543"/>
      <c r="N1" s="543"/>
      <c r="O1" s="543"/>
      <c r="P1" s="543"/>
      <c r="Q1" s="543"/>
      <c r="R1" s="543"/>
      <c r="S1" s="543"/>
      <c r="T1" s="543"/>
      <c r="U1" s="543"/>
      <c r="V1" s="543"/>
      <c r="W1" s="543"/>
      <c r="X1" s="543"/>
      <c r="Y1" s="543"/>
      <c r="Z1" s="543"/>
    </row>
    <row r="2" spans="1:26">
      <c r="A2" s="543"/>
      <c r="B2" s="543"/>
      <c r="C2" s="543"/>
      <c r="D2" s="543"/>
      <c r="E2" s="543"/>
      <c r="F2" s="543"/>
      <c r="G2" s="543"/>
      <c r="H2" s="543"/>
      <c r="I2" s="543"/>
      <c r="J2" s="543"/>
      <c r="K2" s="543"/>
      <c r="L2" s="543"/>
      <c r="M2" s="543"/>
      <c r="N2" s="543"/>
      <c r="O2" s="543"/>
      <c r="P2" s="543"/>
      <c r="Q2" s="543"/>
      <c r="R2" s="543"/>
      <c r="S2" s="543"/>
      <c r="T2" s="543"/>
      <c r="U2" s="543"/>
      <c r="V2" s="543"/>
      <c r="W2" s="543"/>
      <c r="X2" s="543"/>
      <c r="Y2" s="543"/>
    </row>
    <row r="3" spans="1:26">
      <c r="A3" s="543"/>
      <c r="B3" s="543"/>
      <c r="C3" s="543"/>
      <c r="D3" s="543"/>
      <c r="E3" s="543"/>
      <c r="F3" s="543"/>
      <c r="G3" s="543"/>
      <c r="H3" s="543"/>
      <c r="I3" s="543"/>
      <c r="J3" s="543"/>
      <c r="K3" s="543"/>
      <c r="L3" s="543"/>
      <c r="M3" s="543"/>
      <c r="N3" s="543"/>
      <c r="O3" s="543"/>
      <c r="P3" s="543"/>
      <c r="Q3" s="543"/>
      <c r="R3" s="543"/>
      <c r="S3" s="543"/>
      <c r="T3" s="543"/>
      <c r="U3" s="543"/>
      <c r="V3" s="543"/>
      <c r="W3" s="543"/>
      <c r="X3" s="543"/>
      <c r="Y3" s="543"/>
    </row>
    <row r="4" spans="1:26">
      <c r="A4" s="543"/>
      <c r="B4" s="543"/>
      <c r="C4" s="543"/>
      <c r="D4" s="543"/>
      <c r="E4" s="543"/>
      <c r="F4" s="543"/>
      <c r="G4" s="543"/>
      <c r="H4" s="543"/>
      <c r="I4" s="543"/>
      <c r="J4" s="543"/>
      <c r="K4" s="543"/>
      <c r="L4" s="543"/>
      <c r="M4" s="543"/>
      <c r="N4" s="543"/>
      <c r="O4" s="543"/>
      <c r="P4" s="543"/>
      <c r="Q4" s="543"/>
      <c r="R4" s="543"/>
      <c r="S4" s="543"/>
      <c r="T4" s="543"/>
      <c r="U4" s="543"/>
      <c r="V4" s="543"/>
      <c r="W4" s="543"/>
      <c r="X4" s="543"/>
      <c r="Y4" s="543"/>
    </row>
    <row r="5" spans="1:26">
      <c r="A5" s="543"/>
      <c r="B5" s="543"/>
      <c r="C5" s="543"/>
      <c r="D5" s="543"/>
      <c r="E5" s="543"/>
      <c r="F5" s="543"/>
      <c r="G5" s="543"/>
      <c r="H5" s="543"/>
      <c r="I5" s="543"/>
      <c r="J5" s="543"/>
      <c r="K5" s="543"/>
      <c r="L5" s="543"/>
      <c r="M5" s="543"/>
      <c r="N5" s="543"/>
      <c r="O5" s="543"/>
      <c r="P5" s="543"/>
      <c r="Q5" s="543"/>
      <c r="R5" s="543"/>
      <c r="S5" s="543"/>
      <c r="T5" s="543"/>
      <c r="U5" s="543"/>
      <c r="V5" s="543"/>
      <c r="W5" s="543"/>
      <c r="X5" s="543"/>
      <c r="Y5" s="543"/>
    </row>
    <row r="6" spans="1:26">
      <c r="A6" s="543"/>
      <c r="B6" s="543"/>
      <c r="C6" s="543"/>
      <c r="D6" s="543"/>
      <c r="E6" s="543"/>
      <c r="F6" s="543"/>
      <c r="G6" s="543"/>
      <c r="H6" s="543"/>
      <c r="I6" s="543"/>
      <c r="J6" s="543"/>
      <c r="K6" s="543"/>
      <c r="L6" s="543"/>
      <c r="M6" s="543"/>
      <c r="N6" s="543"/>
      <c r="O6" s="543"/>
      <c r="P6" s="543"/>
      <c r="Q6" s="543"/>
      <c r="R6" s="543"/>
      <c r="S6" s="543"/>
      <c r="T6" s="543"/>
      <c r="U6" s="543"/>
      <c r="V6" s="543"/>
      <c r="W6" s="543"/>
      <c r="X6" s="543"/>
      <c r="Y6" s="543"/>
    </row>
    <row r="7" spans="1:26">
      <c r="A7" s="543"/>
      <c r="B7" s="543"/>
      <c r="C7" s="543"/>
      <c r="D7" s="543"/>
      <c r="E7" s="543"/>
      <c r="F7" s="543"/>
      <c r="G7" s="543"/>
      <c r="H7" s="543"/>
      <c r="I7" s="543"/>
      <c r="J7" s="543"/>
      <c r="K7" s="543"/>
      <c r="L7" s="543"/>
      <c r="M7" s="543"/>
      <c r="N7" s="543"/>
      <c r="O7" s="543"/>
      <c r="P7" s="543"/>
      <c r="Q7" s="543"/>
      <c r="R7" s="543"/>
      <c r="S7" s="543"/>
      <c r="T7" s="543"/>
      <c r="U7" s="543"/>
      <c r="V7" s="543"/>
      <c r="W7" s="543"/>
      <c r="X7" s="543"/>
      <c r="Y7" s="543"/>
    </row>
    <row r="8" spans="1:26">
      <c r="A8" s="543"/>
      <c r="B8" s="543"/>
      <c r="C8" s="543"/>
      <c r="D8" s="543"/>
      <c r="E8" s="543"/>
      <c r="F8" s="543"/>
      <c r="G8" s="543"/>
      <c r="H8" s="543"/>
      <c r="I8" s="543"/>
      <c r="J8" s="543"/>
      <c r="K8" s="543"/>
      <c r="L8" s="543"/>
      <c r="M8" s="543"/>
      <c r="N8" s="543"/>
      <c r="O8" s="543"/>
      <c r="P8" s="543"/>
      <c r="Q8" s="543"/>
      <c r="R8" s="543"/>
      <c r="S8" s="543"/>
      <c r="T8" s="543"/>
      <c r="U8" s="543"/>
      <c r="V8" s="543"/>
      <c r="W8" s="543"/>
      <c r="X8" s="543"/>
      <c r="Y8" s="543"/>
    </row>
    <row r="9" spans="1:26">
      <c r="A9" s="543"/>
      <c r="B9" s="543"/>
      <c r="C9" s="543"/>
      <c r="D9" s="543"/>
      <c r="E9" s="543"/>
      <c r="F9" s="543"/>
      <c r="G9" s="543"/>
      <c r="H9" s="543"/>
      <c r="I9" s="543"/>
      <c r="J9" s="543"/>
      <c r="K9" s="543"/>
      <c r="L9" s="543"/>
      <c r="M9" s="543"/>
      <c r="N9" s="543"/>
      <c r="O9" s="543"/>
      <c r="P9" s="543"/>
      <c r="Q9" s="543"/>
      <c r="R9" s="543"/>
      <c r="S9" s="543"/>
      <c r="T9" s="543"/>
      <c r="U9" s="543"/>
      <c r="V9" s="543"/>
      <c r="W9" s="543"/>
      <c r="X9" s="543"/>
      <c r="Y9" s="543"/>
    </row>
    <row r="10" spans="1:26">
      <c r="A10" s="543"/>
      <c r="B10" s="543"/>
      <c r="C10" s="543"/>
      <c r="D10" s="543"/>
      <c r="E10" s="543"/>
      <c r="F10" s="543"/>
      <c r="G10" s="543"/>
      <c r="H10" s="543"/>
      <c r="I10" s="543"/>
      <c r="J10" s="543"/>
      <c r="K10" s="543"/>
      <c r="L10" s="543"/>
      <c r="M10" s="543"/>
      <c r="N10" s="543"/>
      <c r="O10" s="543"/>
      <c r="P10" s="543"/>
      <c r="Q10" s="543"/>
      <c r="R10" s="543"/>
      <c r="S10" s="543"/>
      <c r="T10" s="543"/>
      <c r="U10" s="543"/>
      <c r="V10" s="543"/>
      <c r="W10" s="543"/>
      <c r="X10" s="543"/>
      <c r="Y10" s="543"/>
    </row>
    <row r="11" spans="1:26" ht="21" customHeight="1">
      <c r="A11" s="543"/>
      <c r="B11" s="543"/>
      <c r="C11" s="543"/>
      <c r="D11" s="543"/>
      <c r="E11" s="543"/>
      <c r="F11" s="543"/>
      <c r="G11" s="543"/>
      <c r="H11" s="543"/>
      <c r="I11" s="543"/>
      <c r="J11" s="543"/>
      <c r="K11" s="543"/>
      <c r="L11" s="543"/>
      <c r="M11" s="543"/>
      <c r="N11" s="543"/>
      <c r="O11" s="543"/>
      <c r="P11" s="543"/>
      <c r="Q11" s="543"/>
      <c r="R11" s="543"/>
      <c r="S11" s="543"/>
      <c r="T11" s="543"/>
      <c r="U11" s="543"/>
      <c r="V11" s="543"/>
      <c r="W11" s="543"/>
      <c r="X11" s="543"/>
      <c r="Y11" s="543"/>
    </row>
    <row r="12" spans="1:26" ht="13.2" customHeight="1">
      <c r="A12" s="543"/>
      <c r="B12" s="543"/>
      <c r="C12" s="543"/>
      <c r="D12" s="543"/>
      <c r="E12" s="543"/>
      <c r="F12" s="543"/>
      <c r="G12" s="543"/>
      <c r="H12" s="543"/>
      <c r="I12" s="543"/>
      <c r="J12" s="543"/>
      <c r="K12" s="543"/>
      <c r="L12" s="543"/>
      <c r="M12" s="543"/>
      <c r="N12" s="543"/>
      <c r="O12" s="543"/>
      <c r="P12" s="543"/>
      <c r="Q12" s="543"/>
      <c r="R12" s="543"/>
      <c r="S12" s="543"/>
      <c r="T12" s="543"/>
      <c r="U12" s="543"/>
      <c r="V12" s="543"/>
      <c r="W12" s="543"/>
      <c r="X12" s="543"/>
      <c r="Y12" s="543"/>
    </row>
    <row r="13" spans="1:26" ht="13.2" customHeight="1">
      <c r="A13" s="543"/>
      <c r="B13" s="543"/>
      <c r="C13" s="543"/>
      <c r="D13" s="543"/>
      <c r="E13" s="543"/>
      <c r="F13" s="543"/>
      <c r="G13" s="543"/>
      <c r="H13" s="543"/>
      <c r="I13" s="543"/>
      <c r="J13" s="543"/>
      <c r="K13" s="543"/>
      <c r="L13" s="543"/>
      <c r="M13" s="543"/>
      <c r="N13" s="543"/>
      <c r="O13" s="543"/>
      <c r="P13" s="543"/>
      <c r="Q13" s="543"/>
      <c r="R13" s="543"/>
      <c r="S13" s="543"/>
      <c r="T13" s="543"/>
      <c r="U13" s="543"/>
      <c r="V13" s="543"/>
      <c r="W13" s="543"/>
      <c r="X13" s="543"/>
      <c r="Y13" s="543"/>
    </row>
    <row r="14" spans="1:26">
      <c r="A14" s="543"/>
      <c r="B14" s="543"/>
      <c r="C14" s="543"/>
      <c r="D14" s="543"/>
      <c r="E14" s="543"/>
      <c r="F14" s="543"/>
      <c r="G14" s="543"/>
      <c r="H14" s="543"/>
      <c r="I14" s="543"/>
      <c r="J14" s="543"/>
      <c r="K14" s="543"/>
      <c r="L14" s="543"/>
      <c r="M14" s="543"/>
      <c r="N14" s="543"/>
      <c r="O14" s="543"/>
      <c r="P14" s="543"/>
      <c r="Q14" s="543"/>
      <c r="R14" s="543"/>
      <c r="S14" s="543"/>
      <c r="T14" s="543"/>
      <c r="U14" s="543"/>
      <c r="V14" s="543"/>
      <c r="W14" s="543"/>
      <c r="X14" s="543"/>
      <c r="Y14" s="543"/>
    </row>
    <row r="15" spans="1:26">
      <c r="A15" s="543"/>
      <c r="B15" s="543"/>
      <c r="C15" s="543"/>
      <c r="D15" s="543"/>
      <c r="E15" s="543"/>
      <c r="F15" s="543"/>
      <c r="G15" s="543"/>
      <c r="H15" s="543"/>
      <c r="I15" s="543"/>
      <c r="J15" s="543"/>
      <c r="K15" s="543"/>
      <c r="L15" s="543"/>
      <c r="M15" s="543"/>
      <c r="N15" s="543"/>
      <c r="O15" s="543"/>
      <c r="P15" s="543"/>
      <c r="Q15" s="543"/>
      <c r="R15" s="543"/>
      <c r="S15" s="543"/>
      <c r="T15" s="543"/>
      <c r="U15" s="543"/>
      <c r="V15" s="543"/>
      <c r="W15" s="543"/>
      <c r="X15" s="543"/>
      <c r="Y15" s="543"/>
    </row>
    <row r="16" spans="1:26">
      <c r="A16" s="543"/>
      <c r="B16" s="543"/>
      <c r="C16" s="543"/>
      <c r="D16" s="543"/>
      <c r="E16" s="543"/>
      <c r="F16" s="543"/>
      <c r="G16" s="543"/>
      <c r="H16" s="543"/>
      <c r="I16" s="543"/>
      <c r="J16" s="543"/>
      <c r="K16" s="543"/>
      <c r="L16" s="543"/>
      <c r="M16" s="543"/>
      <c r="N16" s="543"/>
      <c r="O16" s="543"/>
      <c r="P16" s="543"/>
      <c r="Q16" s="543"/>
      <c r="R16" s="543"/>
      <c r="S16" s="543"/>
      <c r="T16" s="543"/>
      <c r="U16" s="543"/>
      <c r="V16" s="543"/>
      <c r="W16" s="543"/>
      <c r="X16" s="543"/>
      <c r="Y16" s="543"/>
    </row>
    <row r="17" spans="1:25">
      <c r="A17" s="543"/>
      <c r="B17" s="543"/>
      <c r="C17" s="543"/>
      <c r="D17" s="543"/>
      <c r="E17" s="543"/>
      <c r="F17" s="543"/>
      <c r="G17" s="543"/>
      <c r="H17" s="543"/>
      <c r="I17" s="543"/>
      <c r="J17" s="543"/>
      <c r="K17" s="543"/>
      <c r="L17" s="543"/>
      <c r="M17" s="543"/>
      <c r="N17" s="543"/>
      <c r="O17" s="543"/>
      <c r="P17" s="543"/>
      <c r="Q17" s="543"/>
      <c r="R17" s="543"/>
      <c r="S17" s="543"/>
      <c r="T17" s="543"/>
      <c r="U17" s="543"/>
      <c r="V17" s="543"/>
      <c r="W17" s="543"/>
      <c r="X17" s="543"/>
      <c r="Y17" s="543"/>
    </row>
    <row r="18" spans="1:25">
      <c r="A18" s="543"/>
      <c r="B18" s="543"/>
      <c r="C18" s="543"/>
      <c r="D18" s="543"/>
      <c r="E18" s="543"/>
      <c r="F18" s="543"/>
      <c r="G18" s="543"/>
      <c r="H18" s="543"/>
      <c r="I18" s="543"/>
      <c r="J18" s="543"/>
      <c r="K18" s="543"/>
      <c r="L18" s="543"/>
      <c r="M18" s="543"/>
      <c r="N18" s="543"/>
      <c r="O18" s="543"/>
      <c r="P18" s="543"/>
      <c r="Q18" s="543"/>
      <c r="R18" s="543"/>
      <c r="S18" s="543"/>
      <c r="T18" s="543"/>
      <c r="U18" s="543"/>
      <c r="V18" s="543"/>
      <c r="W18" s="543"/>
      <c r="X18" s="543"/>
      <c r="Y18" s="543"/>
    </row>
    <row r="19" spans="1:25">
      <c r="A19" s="543"/>
      <c r="B19" s="543"/>
      <c r="C19" s="543"/>
      <c r="D19" s="543"/>
      <c r="E19" s="543"/>
      <c r="F19" s="543"/>
      <c r="G19" s="543"/>
      <c r="H19" s="543"/>
      <c r="I19" s="543"/>
      <c r="J19" s="543"/>
      <c r="K19" s="543"/>
      <c r="L19" s="543"/>
      <c r="M19" s="543"/>
      <c r="N19" s="543"/>
      <c r="O19" s="543"/>
      <c r="P19" s="543"/>
      <c r="Q19" s="543"/>
      <c r="R19" s="543"/>
      <c r="S19" s="543"/>
      <c r="T19" s="543"/>
      <c r="U19" s="543"/>
      <c r="V19" s="543"/>
      <c r="W19" s="543"/>
      <c r="X19" s="543"/>
      <c r="Y19" s="543"/>
    </row>
    <row r="20" spans="1:25">
      <c r="A20" s="543"/>
      <c r="B20" s="543"/>
      <c r="C20" s="543"/>
      <c r="D20" s="543"/>
      <c r="E20" s="543"/>
      <c r="F20" s="543"/>
      <c r="G20" s="543"/>
      <c r="H20" s="543"/>
      <c r="I20" s="543"/>
      <c r="J20" s="543"/>
      <c r="K20" s="543"/>
      <c r="L20" s="543"/>
      <c r="M20" s="543"/>
      <c r="N20" s="543"/>
      <c r="O20" s="543"/>
      <c r="P20" s="543"/>
      <c r="Q20" s="543"/>
      <c r="R20" s="543"/>
      <c r="S20" s="543"/>
      <c r="T20" s="543"/>
      <c r="U20" s="543"/>
      <c r="V20" s="543"/>
      <c r="W20" s="543"/>
      <c r="X20" s="543"/>
      <c r="Y20" s="543"/>
    </row>
    <row r="21" spans="1:25">
      <c r="A21" s="543"/>
      <c r="B21" s="543"/>
      <c r="C21" s="543"/>
      <c r="D21" s="543"/>
      <c r="E21" s="543"/>
      <c r="F21" s="543"/>
      <c r="G21" s="543"/>
      <c r="H21" s="543"/>
      <c r="I21" s="543"/>
      <c r="J21" s="543"/>
      <c r="K21" s="543"/>
      <c r="L21" s="543"/>
      <c r="M21" s="543"/>
      <c r="N21" s="543"/>
      <c r="O21" s="543"/>
      <c r="P21" s="543"/>
      <c r="Q21" s="543"/>
      <c r="R21" s="543"/>
      <c r="S21" s="543"/>
      <c r="T21" s="543"/>
      <c r="U21" s="543"/>
      <c r="V21" s="543"/>
      <c r="W21" s="543"/>
      <c r="X21" s="543"/>
      <c r="Y21" s="543"/>
    </row>
    <row r="22" spans="1:25">
      <c r="A22" s="543"/>
      <c r="B22" s="543"/>
      <c r="C22" s="543"/>
      <c r="D22" s="543"/>
      <c r="E22" s="543"/>
      <c r="F22" s="543"/>
      <c r="G22" s="543"/>
      <c r="H22" s="543"/>
      <c r="I22" s="543"/>
      <c r="J22" s="543"/>
      <c r="K22" s="543"/>
      <c r="L22" s="543"/>
      <c r="M22" s="543"/>
      <c r="N22" s="543"/>
      <c r="O22" s="543"/>
      <c r="P22" s="543"/>
      <c r="Q22" s="543"/>
      <c r="R22" s="543"/>
      <c r="S22" s="543"/>
      <c r="T22" s="543"/>
      <c r="U22" s="543"/>
      <c r="V22" s="543"/>
      <c r="W22" s="543"/>
      <c r="X22" s="543"/>
      <c r="Y22" s="543"/>
    </row>
    <row r="23" spans="1:25">
      <c r="A23" s="543"/>
      <c r="B23" s="543"/>
      <c r="C23" s="543"/>
      <c r="D23" s="543"/>
      <c r="E23" s="543"/>
      <c r="F23" s="543"/>
      <c r="G23" s="543"/>
      <c r="H23" s="543"/>
      <c r="I23" s="543"/>
      <c r="J23" s="543"/>
      <c r="K23" s="543"/>
      <c r="L23" s="543"/>
      <c r="M23" s="543"/>
      <c r="N23" s="543"/>
      <c r="O23" s="543"/>
      <c r="P23" s="543"/>
      <c r="Q23" s="543"/>
      <c r="R23" s="543"/>
      <c r="S23" s="543"/>
      <c r="T23" s="543"/>
      <c r="U23" s="543"/>
      <c r="V23" s="543"/>
      <c r="W23" s="543"/>
      <c r="X23" s="543"/>
      <c r="Y23" s="543"/>
    </row>
    <row r="24" spans="1:25">
      <c r="A24" s="543"/>
      <c r="B24" s="543"/>
      <c r="C24" s="543"/>
      <c r="D24" s="543"/>
      <c r="E24" s="543"/>
      <c r="F24" s="543"/>
      <c r="G24" s="543"/>
      <c r="H24" s="543"/>
      <c r="I24" s="543"/>
      <c r="J24" s="543"/>
      <c r="K24" s="543"/>
      <c r="L24" s="543"/>
      <c r="M24" s="543"/>
      <c r="N24" s="543"/>
      <c r="O24" s="543"/>
      <c r="P24" s="543"/>
      <c r="Q24" s="543"/>
      <c r="R24" s="543"/>
      <c r="S24" s="543"/>
      <c r="T24" s="543"/>
      <c r="U24" s="543"/>
      <c r="V24" s="543"/>
      <c r="W24" s="543"/>
      <c r="X24" s="543"/>
      <c r="Y24" s="543"/>
    </row>
    <row r="25" spans="1:25">
      <c r="A25" s="543"/>
      <c r="B25" s="543"/>
      <c r="C25" s="543"/>
      <c r="D25" s="543"/>
      <c r="E25" s="543"/>
      <c r="F25" s="543"/>
      <c r="G25" s="543"/>
      <c r="H25" s="543"/>
      <c r="I25" s="543"/>
      <c r="J25" s="543"/>
      <c r="K25" s="543"/>
      <c r="L25" s="543"/>
      <c r="M25" s="543"/>
      <c r="N25" s="543"/>
      <c r="O25" s="543"/>
      <c r="P25" s="543"/>
      <c r="Q25" s="543"/>
      <c r="R25" s="543"/>
      <c r="S25" s="543"/>
      <c r="T25" s="543"/>
      <c r="U25" s="543"/>
      <c r="V25" s="543"/>
      <c r="W25" s="543"/>
      <c r="X25" s="543"/>
      <c r="Y25" s="543"/>
    </row>
    <row r="26" spans="1:25">
      <c r="A26" s="543"/>
      <c r="B26" s="543"/>
      <c r="C26" s="543"/>
      <c r="D26" s="543"/>
      <c r="E26" s="543"/>
      <c r="F26" s="543"/>
      <c r="G26" s="543"/>
      <c r="H26" s="543"/>
      <c r="I26" s="543"/>
      <c r="J26" s="543"/>
      <c r="K26" s="543"/>
      <c r="L26" s="543"/>
      <c r="M26" s="543"/>
      <c r="N26" s="543"/>
      <c r="O26" s="543"/>
      <c r="P26" s="543"/>
      <c r="Q26" s="543"/>
      <c r="R26" s="543"/>
      <c r="S26" s="543"/>
      <c r="T26" s="543"/>
      <c r="U26" s="543"/>
      <c r="V26" s="543"/>
      <c r="W26" s="543"/>
      <c r="X26" s="543"/>
      <c r="Y26" s="543"/>
    </row>
    <row r="27" spans="1:25">
      <c r="A27" s="543"/>
      <c r="B27" s="543"/>
      <c r="C27" s="543"/>
      <c r="D27" s="543"/>
      <c r="E27" s="543"/>
      <c r="F27" s="543"/>
      <c r="G27" s="543"/>
      <c r="H27" s="543"/>
      <c r="I27" s="543"/>
      <c r="J27" s="543"/>
      <c r="K27" s="543"/>
      <c r="L27" s="543"/>
      <c r="M27" s="543"/>
      <c r="N27" s="543"/>
      <c r="O27" s="543"/>
      <c r="P27" s="543"/>
      <c r="Q27" s="543"/>
      <c r="R27" s="543"/>
      <c r="S27" s="543"/>
      <c r="T27" s="543"/>
      <c r="U27" s="543"/>
      <c r="V27" s="543"/>
      <c r="W27" s="543"/>
      <c r="X27" s="543"/>
      <c r="Y27" s="543"/>
    </row>
    <row r="28" spans="1:25">
      <c r="A28" s="543"/>
      <c r="B28" s="543"/>
      <c r="C28" s="543"/>
      <c r="D28" s="543"/>
      <c r="E28" s="543"/>
      <c r="F28" s="543"/>
      <c r="G28" s="543"/>
      <c r="H28" s="543"/>
      <c r="I28" s="543"/>
      <c r="J28" s="543"/>
      <c r="K28" s="543"/>
      <c r="L28" s="543"/>
      <c r="M28" s="543"/>
      <c r="N28" s="543"/>
      <c r="O28" s="543"/>
      <c r="P28" s="543"/>
      <c r="Q28" s="543"/>
      <c r="R28" s="543"/>
      <c r="S28" s="543"/>
      <c r="T28" s="543"/>
      <c r="U28" s="543"/>
      <c r="V28" s="543"/>
      <c r="W28" s="543"/>
      <c r="X28" s="543"/>
      <c r="Y28" s="543"/>
    </row>
    <row r="29" spans="1:25" ht="16.2">
      <c r="A29" s="543"/>
      <c r="B29" s="543"/>
      <c r="C29" s="543"/>
      <c r="D29" s="543"/>
      <c r="E29" s="543"/>
      <c r="F29" s="544"/>
      <c r="G29" s="545"/>
      <c r="H29" s="544"/>
      <c r="I29" s="544"/>
      <c r="J29" s="544"/>
      <c r="K29" s="544"/>
      <c r="L29" s="544"/>
      <c r="M29" s="544"/>
      <c r="N29" s="543"/>
      <c r="O29" s="543"/>
      <c r="P29" s="543"/>
      <c r="Q29" s="543"/>
      <c r="R29" s="543"/>
      <c r="S29" s="543"/>
      <c r="T29" s="543"/>
      <c r="U29" s="543"/>
      <c r="V29" s="543"/>
      <c r="W29" s="543"/>
      <c r="X29" s="543"/>
      <c r="Y29" s="543"/>
    </row>
    <row r="30" spans="1:25">
      <c r="A30" s="543"/>
      <c r="B30" s="543"/>
      <c r="C30" s="543"/>
      <c r="D30" s="543"/>
      <c r="E30" s="543"/>
      <c r="F30" s="543"/>
      <c r="G30" s="543"/>
      <c r="H30" s="543"/>
      <c r="I30" s="543"/>
      <c r="J30" s="543"/>
      <c r="K30" s="543"/>
      <c r="L30" s="543"/>
      <c r="M30" s="543"/>
      <c r="N30" s="543"/>
      <c r="O30" s="543"/>
      <c r="P30" s="543"/>
      <c r="Q30" s="543"/>
      <c r="R30" s="543"/>
      <c r="S30" s="543"/>
      <c r="T30" s="543"/>
      <c r="U30" s="543"/>
      <c r="V30" s="543"/>
      <c r="W30" s="543"/>
      <c r="X30" s="543"/>
      <c r="Y30" s="543"/>
    </row>
    <row r="37" spans="2:2">
      <c r="B37" s="548"/>
    </row>
  </sheetData>
  <sheetProtection formatCells="0" formatColumns="0" formatRows="0" insertColumns="0" insertRows="0" insertHyperlinks="0" deleteColumns="0" deleteRows="0" sort="0" autoFilter="0" pivotTables="0"/>
  <phoneticPr fontId="106"/>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N19" sqref="N19"/>
    </sheetView>
  </sheetViews>
  <sheetFormatPr defaultColWidth="9" defaultRowHeight="13.2"/>
  <cols>
    <col min="1" max="1" width="12.77734375" style="64" customWidth="1"/>
    <col min="2" max="2" width="5.109375" style="64" customWidth="1"/>
    <col min="3" max="3" width="3.77734375" style="64" customWidth="1"/>
    <col min="4" max="4" width="6.88671875" style="64" customWidth="1"/>
    <col min="5" max="5" width="13.109375" style="64" customWidth="1"/>
    <col min="6" max="6" width="13.109375" style="107" customWidth="1"/>
    <col min="7" max="7" width="11.33203125" style="64" customWidth="1"/>
    <col min="8" max="8" width="26.6640625" style="81" customWidth="1"/>
    <col min="9" max="9" width="13" style="72" customWidth="1"/>
    <col min="10" max="10" width="16.109375" style="72" customWidth="1"/>
    <col min="11" max="11" width="13.44140625" style="107" customWidth="1"/>
    <col min="12" max="12" width="20.44140625" style="107" customWidth="1"/>
    <col min="13" max="13" width="13.44140625" style="79" customWidth="1"/>
    <col min="14" max="14" width="22.44140625" style="64" customWidth="1"/>
    <col min="15" max="15" width="9" style="65"/>
    <col min="16" max="16384" width="9" style="64"/>
  </cols>
  <sheetData>
    <row r="1" spans="1:16" ht="26.25" customHeight="1" thickTop="1">
      <c r="A1" s="56" t="s">
        <v>241</v>
      </c>
      <c r="B1" s="57"/>
      <c r="C1" s="57"/>
      <c r="D1" s="58"/>
      <c r="E1" s="58"/>
      <c r="F1" s="59"/>
      <c r="G1" s="60"/>
      <c r="H1" s="61"/>
      <c r="I1" s="287" t="s">
        <v>38</v>
      </c>
      <c r="J1" s="81"/>
      <c r="K1" s="62"/>
      <c r="L1" s="288"/>
      <c r="M1" s="63"/>
    </row>
    <row r="2" spans="1:16" ht="17.399999999999999">
      <c r="A2" s="66"/>
      <c r="B2" s="289"/>
      <c r="C2" s="289"/>
      <c r="D2" s="289"/>
      <c r="E2" s="289"/>
      <c r="F2" s="289"/>
      <c r="G2" s="67"/>
      <c r="H2" s="68"/>
      <c r="I2" s="290" t="s">
        <v>39</v>
      </c>
      <c r="J2" s="69"/>
      <c r="K2" s="291" t="s">
        <v>21</v>
      </c>
      <c r="L2" s="70"/>
      <c r="M2" s="63"/>
      <c r="N2" s="239"/>
      <c r="P2" s="168"/>
    </row>
    <row r="3" spans="1:16" ht="17.399999999999999">
      <c r="A3" s="292" t="s">
        <v>29</v>
      </c>
      <c r="B3" s="293"/>
      <c r="D3" s="294"/>
      <c r="E3" s="294"/>
      <c r="F3" s="294"/>
      <c r="G3" s="71"/>
      <c r="H3"/>
      <c r="J3" s="295"/>
      <c r="L3" s="62"/>
      <c r="M3" s="73"/>
    </row>
    <row r="4" spans="1:16" ht="17.399999999999999">
      <c r="A4" s="74"/>
      <c r="B4" s="293"/>
      <c r="C4" s="107"/>
      <c r="D4" s="294"/>
      <c r="E4" s="294"/>
      <c r="F4" s="296"/>
      <c r="G4" s="75"/>
      <c r="H4" s="76"/>
      <c r="I4" s="76"/>
      <c r="J4" s="81"/>
      <c r="L4" s="62"/>
      <c r="M4" s="73"/>
      <c r="N4" s="368"/>
    </row>
    <row r="5" spans="1:16">
      <c r="A5" s="297"/>
      <c r="D5" s="294"/>
      <c r="E5" s="77"/>
      <c r="F5" s="298"/>
      <c r="G5" s="78"/>
      <c r="H5"/>
      <c r="I5" s="299"/>
      <c r="J5" s="81"/>
      <c r="M5" s="73"/>
    </row>
    <row r="6" spans="1:16" ht="17.399999999999999">
      <c r="A6" s="297"/>
      <c r="D6" s="294"/>
      <c r="E6" s="298"/>
      <c r="F6" s="298"/>
      <c r="G6" s="78"/>
      <c r="H6" s="68"/>
      <c r="I6" s="300"/>
      <c r="J6" s="81"/>
      <c r="M6" s="73"/>
    </row>
    <row r="7" spans="1:16">
      <c r="A7" s="297"/>
      <c r="D7" s="294"/>
      <c r="E7" s="298"/>
      <c r="F7" s="298"/>
      <c r="G7" s="78"/>
      <c r="H7" s="301"/>
      <c r="I7" s="299"/>
      <c r="J7" s="81"/>
      <c r="M7" s="73"/>
    </row>
    <row r="8" spans="1:16">
      <c r="A8" s="297"/>
      <c r="D8" s="294"/>
      <c r="E8" s="298"/>
      <c r="F8" s="298"/>
      <c r="G8" s="78"/>
      <c r="H8" s="69"/>
      <c r="I8" s="43"/>
      <c r="J8" s="43"/>
      <c r="K8" s="43"/>
    </row>
    <row r="9" spans="1:16">
      <c r="A9" s="297"/>
      <c r="D9" s="294"/>
      <c r="E9" s="298"/>
      <c r="F9" s="298"/>
      <c r="G9" s="78"/>
      <c r="H9" s="43"/>
      <c r="I9" s="43"/>
      <c r="J9" s="43"/>
      <c r="K9" s="43"/>
      <c r="N9" s="80"/>
    </row>
    <row r="10" spans="1:16">
      <c r="A10" s="297"/>
      <c r="D10" s="294"/>
      <c r="E10" s="298"/>
      <c r="F10" s="298"/>
      <c r="G10" s="78"/>
      <c r="H10" s="43"/>
      <c r="I10" s="43"/>
      <c r="J10" s="43"/>
      <c r="K10" s="43"/>
      <c r="N10" s="80" t="s">
        <v>40</v>
      </c>
    </row>
    <row r="11" spans="1:16">
      <c r="A11" s="297"/>
      <c r="D11" s="294"/>
      <c r="E11" s="298"/>
      <c r="F11" s="298"/>
      <c r="G11" s="78"/>
      <c r="H11" s="43"/>
      <c r="I11" s="43"/>
      <c r="J11" s="43"/>
      <c r="K11" s="43"/>
    </row>
    <row r="12" spans="1:16">
      <c r="A12" s="297"/>
      <c r="D12" s="294"/>
      <c r="E12" s="298"/>
      <c r="F12" s="298"/>
      <c r="G12" s="78"/>
      <c r="H12" s="43"/>
      <c r="I12" s="43"/>
      <c r="J12" s="43"/>
      <c r="K12" s="43"/>
      <c r="N12" s="80" t="s">
        <v>41</v>
      </c>
      <c r="O12" s="446"/>
    </row>
    <row r="13" spans="1:16">
      <c r="A13" s="297"/>
      <c r="D13" s="294"/>
      <c r="E13" s="298"/>
      <c r="F13" s="298"/>
      <c r="G13" s="78"/>
      <c r="H13" s="43"/>
      <c r="I13" s="43"/>
      <c r="J13" s="43"/>
      <c r="K13" s="43"/>
    </row>
    <row r="14" spans="1:16">
      <c r="A14" s="297"/>
      <c r="D14" s="294"/>
      <c r="E14" s="298"/>
      <c r="F14" s="298"/>
      <c r="G14" s="78"/>
      <c r="H14" s="43"/>
      <c r="I14" s="43"/>
      <c r="J14" s="43"/>
      <c r="K14" s="43"/>
      <c r="N14" s="302" t="s">
        <v>42</v>
      </c>
    </row>
    <row r="15" spans="1:16">
      <c r="A15" s="297"/>
      <c r="D15" s="294"/>
      <c r="E15" s="294" t="s">
        <v>21</v>
      </c>
      <c r="F15" s="296"/>
      <c r="G15" s="71"/>
      <c r="H15" s="301"/>
      <c r="I15" s="299"/>
      <c r="J15" s="69"/>
    </row>
    <row r="16" spans="1:16">
      <c r="A16" s="297"/>
      <c r="D16" s="294"/>
      <c r="E16" s="294"/>
      <c r="F16" s="296"/>
      <c r="G16" s="71"/>
      <c r="I16" s="299"/>
      <c r="J16" s="81"/>
      <c r="N16" s="370" t="s">
        <v>234</v>
      </c>
    </row>
    <row r="17" spans="1:19" ht="20.25" customHeight="1" thickBot="1">
      <c r="A17" s="621" t="s">
        <v>291</v>
      </c>
      <c r="B17" s="622"/>
      <c r="C17" s="622"/>
      <c r="D17" s="304"/>
      <c r="E17" s="305"/>
      <c r="F17" s="622" t="s">
        <v>292</v>
      </c>
      <c r="G17" s="623"/>
      <c r="H17" s="301"/>
      <c r="I17" s="299"/>
      <c r="J17" s="69"/>
      <c r="L17" s="70"/>
      <c r="M17" s="73"/>
      <c r="N17" s="303" t="s">
        <v>135</v>
      </c>
    </row>
    <row r="18" spans="1:19" ht="39" customHeight="1" thickTop="1">
      <c r="A18" s="624" t="s">
        <v>43</v>
      </c>
      <c r="B18" s="625"/>
      <c r="C18" s="626"/>
      <c r="D18" s="306" t="s">
        <v>44</v>
      </c>
      <c r="E18" s="307"/>
      <c r="F18" s="627" t="s">
        <v>45</v>
      </c>
      <c r="G18" s="628"/>
      <c r="I18" s="299"/>
      <c r="J18" s="81"/>
      <c r="M18" s="73"/>
      <c r="Q18" s="64" t="s">
        <v>29</v>
      </c>
      <c r="S18" s="64" t="s">
        <v>21</v>
      </c>
    </row>
    <row r="19" spans="1:19" ht="30" customHeight="1">
      <c r="A19" s="629" t="s">
        <v>239</v>
      </c>
      <c r="B19" s="629"/>
      <c r="C19" s="629"/>
      <c r="D19" s="629"/>
      <c r="E19" s="629"/>
      <c r="F19" s="629"/>
      <c r="G19" s="629"/>
      <c r="H19" s="308"/>
      <c r="I19" s="82" t="s">
        <v>46</v>
      </c>
      <c r="J19" s="82"/>
      <c r="K19" s="82"/>
      <c r="L19" s="70"/>
      <c r="M19" s="73"/>
    </row>
    <row r="20" spans="1:19" ht="17.399999999999999">
      <c r="E20" s="309" t="s">
        <v>47</v>
      </c>
      <c r="F20" s="310" t="s">
        <v>48</v>
      </c>
      <c r="H20" s="456" t="s">
        <v>216</v>
      </c>
      <c r="I20" s="299"/>
      <c r="J20" s="81" t="s">
        <v>21</v>
      </c>
      <c r="K20" s="311" t="s">
        <v>21</v>
      </c>
      <c r="M20" s="73"/>
    </row>
    <row r="21" spans="1:19" ht="16.8" thickBot="1">
      <c r="A21" s="312"/>
      <c r="B21" s="630">
        <v>44864</v>
      </c>
      <c r="C21" s="631"/>
      <c r="D21" s="313" t="s">
        <v>49</v>
      </c>
      <c r="E21" s="632" t="s">
        <v>50</v>
      </c>
      <c r="F21" s="633"/>
      <c r="G21" s="72" t="s">
        <v>51</v>
      </c>
      <c r="H21" s="634" t="s">
        <v>294</v>
      </c>
      <c r="I21" s="635"/>
      <c r="J21" s="635"/>
      <c r="K21" s="635"/>
      <c r="L21" s="635"/>
      <c r="M21" s="83" t="s">
        <v>216</v>
      </c>
      <c r="N21" s="84"/>
    </row>
    <row r="22" spans="1:19" ht="36" customHeight="1" thickTop="1" thickBot="1">
      <c r="A22" s="314" t="s">
        <v>52</v>
      </c>
      <c r="B22" s="636" t="s">
        <v>53</v>
      </c>
      <c r="C22" s="637"/>
      <c r="D22" s="638"/>
      <c r="E22" s="85" t="s">
        <v>281</v>
      </c>
      <c r="F22" s="85" t="s">
        <v>293</v>
      </c>
      <c r="G22" s="315" t="s">
        <v>54</v>
      </c>
      <c r="H22" s="639" t="s">
        <v>55</v>
      </c>
      <c r="I22" s="640"/>
      <c r="J22" s="640"/>
      <c r="K22" s="640"/>
      <c r="L22" s="641"/>
      <c r="M22" s="316" t="s">
        <v>56</v>
      </c>
      <c r="N22" s="317" t="s">
        <v>57</v>
      </c>
      <c r="R22" s="64" t="s">
        <v>29</v>
      </c>
    </row>
    <row r="23" spans="1:19" ht="81.599999999999994" customHeight="1" thickBot="1">
      <c r="A23" s="318" t="s">
        <v>58</v>
      </c>
      <c r="B23" s="615" t="str">
        <f t="shared" ref="B23" si="0">IF(G23&gt;5,"☆☆☆☆",IF(AND(G23&gt;=2.39,G23&lt;5),"☆☆☆",IF(AND(G23&gt;=1.39,G23&lt;2.4),"☆☆",IF(AND(G23&gt;0,G23&lt;1.4),"☆",IF(AND(G23&gt;=-1.39,G23&lt;0),"★",IF(AND(G23&gt;=-2.39,G23&lt;-1.4),"★★",IF(AND(G23&gt;=-3.39,G23&lt;-2.4),"★★★")))))))</f>
        <v>★</v>
      </c>
      <c r="C23" s="616"/>
      <c r="D23" s="617"/>
      <c r="E23" s="412">
        <v>0.93</v>
      </c>
      <c r="F23" s="412">
        <v>0.64</v>
      </c>
      <c r="G23" s="479">
        <f t="shared" ref="G23:G69" si="1">+F23-E23</f>
        <v>-0.29000000000000004</v>
      </c>
      <c r="H23" s="619"/>
      <c r="I23" s="619"/>
      <c r="J23" s="619"/>
      <c r="K23" s="619"/>
      <c r="L23" s="620"/>
      <c r="M23" s="469"/>
      <c r="N23" s="493"/>
      <c r="O23" s="386" t="s">
        <v>233</v>
      </c>
    </row>
    <row r="24" spans="1:19" ht="66" customHeight="1" thickBot="1">
      <c r="A24" s="319" t="s">
        <v>59</v>
      </c>
      <c r="B24" s="615" t="str">
        <f t="shared" ref="B24" si="2">IF(G24&gt;5,"☆☆☆☆",IF(AND(G24&gt;=2.39,G24&lt;5),"☆☆☆",IF(AND(G24&gt;=1.39,G24&lt;2.4),"☆☆",IF(AND(G24&gt;0,G24&lt;1.4),"☆",IF(AND(G24&gt;=-1.39,G24&lt;0),"★",IF(AND(G24&gt;=-2.39,G24&lt;-1.4),"★★",IF(AND(G24&gt;=-3.39,G24&lt;-2.4),"★★★")))))))</f>
        <v>★</v>
      </c>
      <c r="C24" s="616"/>
      <c r="D24" s="617"/>
      <c r="E24" s="412">
        <v>1.38</v>
      </c>
      <c r="F24" s="412">
        <v>1.24</v>
      </c>
      <c r="G24" s="479">
        <f t="shared" si="1"/>
        <v>-0.1399999999999999</v>
      </c>
      <c r="H24" s="642"/>
      <c r="I24" s="643"/>
      <c r="J24" s="643"/>
      <c r="K24" s="643"/>
      <c r="L24" s="644"/>
      <c r="M24" s="230"/>
      <c r="N24" s="231"/>
      <c r="O24" s="386" t="s">
        <v>59</v>
      </c>
      <c r="Q24" s="64" t="s">
        <v>29</v>
      </c>
    </row>
    <row r="25" spans="1:19" ht="81" customHeight="1" thickBot="1">
      <c r="A25" s="394" t="s">
        <v>60</v>
      </c>
      <c r="B25" s="615" t="str">
        <f t="shared" ref="B25:B33" si="3">IF(G25&gt;5,"☆☆☆☆",IF(AND(G25&gt;=2.39,G25&lt;5),"☆☆☆",IF(AND(G25&gt;=1.39,G25&lt;2.4),"☆☆",IF(AND(G25&gt;0,G25&lt;1.4),"☆",IF(AND(G25&gt;=-1.39,G25&lt;0),"★",IF(AND(G25&gt;=-2.39,G25&lt;-1.4),"★★",IF(AND(G25&gt;=-3.39,G25&lt;-2.4),"★★★")))))))</f>
        <v>★</v>
      </c>
      <c r="C25" s="616"/>
      <c r="D25" s="617"/>
      <c r="E25" s="412">
        <v>2.48</v>
      </c>
      <c r="F25" s="412">
        <v>2.15</v>
      </c>
      <c r="G25" s="479">
        <f t="shared" si="1"/>
        <v>-0.33000000000000007</v>
      </c>
      <c r="H25" s="618"/>
      <c r="I25" s="619"/>
      <c r="J25" s="619"/>
      <c r="K25" s="619"/>
      <c r="L25" s="620"/>
      <c r="M25" s="469"/>
      <c r="N25" s="231"/>
      <c r="O25" s="386" t="s">
        <v>60</v>
      </c>
    </row>
    <row r="26" spans="1:19" ht="83.25" customHeight="1" thickBot="1">
      <c r="A26" s="394" t="s">
        <v>61</v>
      </c>
      <c r="B26" s="615" t="str">
        <f t="shared" si="3"/>
        <v>☆</v>
      </c>
      <c r="C26" s="616"/>
      <c r="D26" s="617"/>
      <c r="E26" s="412">
        <v>1.53</v>
      </c>
      <c r="F26" s="412">
        <v>1.67</v>
      </c>
      <c r="G26" s="479">
        <f t="shared" si="1"/>
        <v>0.1399999999999999</v>
      </c>
      <c r="H26" s="618"/>
      <c r="I26" s="619"/>
      <c r="J26" s="619"/>
      <c r="K26" s="619"/>
      <c r="L26" s="620"/>
      <c r="M26" s="230"/>
      <c r="N26" s="231"/>
      <c r="O26" s="386" t="s">
        <v>61</v>
      </c>
    </row>
    <row r="27" spans="1:19" ht="78.599999999999994" customHeight="1" thickBot="1">
      <c r="A27" s="394" t="s">
        <v>62</v>
      </c>
      <c r="B27" s="615" t="str">
        <f t="shared" si="3"/>
        <v>★</v>
      </c>
      <c r="C27" s="616"/>
      <c r="D27" s="617"/>
      <c r="E27" s="412">
        <v>0.82</v>
      </c>
      <c r="F27" s="412">
        <v>0.5</v>
      </c>
      <c r="G27" s="479">
        <f t="shared" si="1"/>
        <v>-0.31999999999999995</v>
      </c>
      <c r="H27" s="618"/>
      <c r="I27" s="619"/>
      <c r="J27" s="619"/>
      <c r="K27" s="619"/>
      <c r="L27" s="620"/>
      <c r="M27" s="230"/>
      <c r="N27" s="231"/>
      <c r="O27" s="386" t="s">
        <v>62</v>
      </c>
    </row>
    <row r="28" spans="1:19" ht="87" customHeight="1" thickBot="1">
      <c r="A28" s="394" t="s">
        <v>63</v>
      </c>
      <c r="B28" s="615" t="str">
        <f t="shared" si="3"/>
        <v>☆</v>
      </c>
      <c r="C28" s="616"/>
      <c r="D28" s="617"/>
      <c r="E28" s="412">
        <v>0.86</v>
      </c>
      <c r="F28" s="412">
        <v>1.31</v>
      </c>
      <c r="G28" s="479">
        <f t="shared" si="1"/>
        <v>0.45000000000000007</v>
      </c>
      <c r="H28" s="618"/>
      <c r="I28" s="619"/>
      <c r="J28" s="619"/>
      <c r="K28" s="619"/>
      <c r="L28" s="620"/>
      <c r="M28" s="230"/>
      <c r="N28" s="231"/>
      <c r="O28" s="386" t="s">
        <v>63</v>
      </c>
    </row>
    <row r="29" spans="1:19" ht="71.25" customHeight="1" thickBot="1">
      <c r="A29" s="394" t="s">
        <v>64</v>
      </c>
      <c r="B29" s="615" t="str">
        <f t="shared" si="3"/>
        <v>☆</v>
      </c>
      <c r="C29" s="616"/>
      <c r="D29" s="617"/>
      <c r="E29" s="412">
        <v>0.98</v>
      </c>
      <c r="F29" s="412">
        <v>1.04</v>
      </c>
      <c r="G29" s="479">
        <f t="shared" si="1"/>
        <v>6.0000000000000053E-2</v>
      </c>
      <c r="H29" s="618"/>
      <c r="I29" s="619"/>
      <c r="J29" s="619"/>
      <c r="K29" s="619"/>
      <c r="L29" s="620"/>
      <c r="M29" s="230"/>
      <c r="N29" s="231"/>
      <c r="O29" s="386" t="s">
        <v>64</v>
      </c>
    </row>
    <row r="30" spans="1:19" ht="73.5" customHeight="1" thickBot="1">
      <c r="A30" s="394" t="s">
        <v>65</v>
      </c>
      <c r="B30" s="615" t="str">
        <f t="shared" si="3"/>
        <v>☆</v>
      </c>
      <c r="C30" s="616"/>
      <c r="D30" s="617"/>
      <c r="E30" s="412">
        <v>1.77</v>
      </c>
      <c r="F30" s="412">
        <v>1.92</v>
      </c>
      <c r="G30" s="479">
        <f t="shared" si="1"/>
        <v>0.14999999999999991</v>
      </c>
      <c r="H30" s="618"/>
      <c r="I30" s="619"/>
      <c r="J30" s="619"/>
      <c r="K30" s="619"/>
      <c r="L30" s="620"/>
      <c r="M30" s="230"/>
      <c r="N30" s="231"/>
      <c r="O30" s="386" t="s">
        <v>65</v>
      </c>
    </row>
    <row r="31" spans="1:19" ht="75.75" customHeight="1" thickBot="1">
      <c r="A31" s="394" t="s">
        <v>66</v>
      </c>
      <c r="B31" s="615" t="str">
        <f t="shared" si="3"/>
        <v>★</v>
      </c>
      <c r="C31" s="616"/>
      <c r="D31" s="617"/>
      <c r="E31" s="412">
        <v>0.63</v>
      </c>
      <c r="F31" s="412">
        <v>0.52</v>
      </c>
      <c r="G31" s="479">
        <f t="shared" si="1"/>
        <v>-0.10999999999999999</v>
      </c>
      <c r="H31" s="618"/>
      <c r="I31" s="619"/>
      <c r="J31" s="619"/>
      <c r="K31" s="619"/>
      <c r="L31" s="620"/>
      <c r="M31" s="230"/>
      <c r="N31" s="231"/>
      <c r="O31" s="386" t="s">
        <v>66</v>
      </c>
    </row>
    <row r="32" spans="1:19" ht="78.599999999999994" customHeight="1" thickBot="1">
      <c r="A32" s="395" t="s">
        <v>67</v>
      </c>
      <c r="B32" s="615" t="s">
        <v>271</v>
      </c>
      <c r="C32" s="616"/>
      <c r="D32" s="617"/>
      <c r="E32" s="412">
        <v>2.13</v>
      </c>
      <c r="F32" s="412">
        <v>2.13</v>
      </c>
      <c r="G32" s="479">
        <f t="shared" si="1"/>
        <v>0</v>
      </c>
      <c r="H32" s="618"/>
      <c r="I32" s="619"/>
      <c r="J32" s="619"/>
      <c r="K32" s="619"/>
      <c r="L32" s="620"/>
      <c r="M32" s="230"/>
      <c r="N32" s="231"/>
      <c r="O32" s="386" t="s">
        <v>67</v>
      </c>
    </row>
    <row r="33" spans="1:16" ht="94.95" customHeight="1" thickBot="1">
      <c r="A33" s="396" t="s">
        <v>68</v>
      </c>
      <c r="B33" s="615" t="str">
        <f t="shared" si="3"/>
        <v>☆</v>
      </c>
      <c r="C33" s="616"/>
      <c r="D33" s="617"/>
      <c r="E33" s="412">
        <v>2.88</v>
      </c>
      <c r="F33" s="170">
        <v>3.43</v>
      </c>
      <c r="G33" s="479">
        <f t="shared" si="1"/>
        <v>0.55000000000000027</v>
      </c>
      <c r="H33" s="618"/>
      <c r="I33" s="619"/>
      <c r="J33" s="619"/>
      <c r="K33" s="619"/>
      <c r="L33" s="620"/>
      <c r="M33" s="230"/>
      <c r="N33" s="231"/>
      <c r="O33" s="386" t="s">
        <v>68</v>
      </c>
    </row>
    <row r="34" spans="1:16" ht="81" customHeight="1" thickBot="1">
      <c r="A34" s="319" t="s">
        <v>69</v>
      </c>
      <c r="B34" s="615" t="str">
        <f t="shared" ref="B34:B70" si="4">IF(G34&gt;5,"☆☆☆☆",IF(AND(G34&gt;=2.39,G34&lt;5),"☆☆☆",IF(AND(G34&gt;=1.39,G34&lt;2.4),"☆☆",IF(AND(G34&gt;0,G34&lt;1.4),"☆",IF(AND(G34&gt;=-1.39,G34&lt;0),"★",IF(AND(G34&gt;=-2.39,G34&lt;-1.4),"★★",IF(AND(G34&gt;=-3.39,G34&lt;-2.4),"★★★")))))))</f>
        <v>☆</v>
      </c>
      <c r="C34" s="616"/>
      <c r="D34" s="617"/>
      <c r="E34" s="412">
        <v>1.92</v>
      </c>
      <c r="F34" s="412">
        <v>2.2799999999999998</v>
      </c>
      <c r="G34" s="479">
        <f t="shared" si="1"/>
        <v>0.35999999999999988</v>
      </c>
      <c r="H34" s="618"/>
      <c r="I34" s="619"/>
      <c r="J34" s="619"/>
      <c r="K34" s="619"/>
      <c r="L34" s="620"/>
      <c r="M34" s="427"/>
      <c r="N34" s="428"/>
      <c r="O34" s="386" t="s">
        <v>69</v>
      </c>
    </row>
    <row r="35" spans="1:16" ht="94.5" customHeight="1" thickBot="1">
      <c r="A35" s="395" t="s">
        <v>70</v>
      </c>
      <c r="B35" s="615" t="str">
        <f t="shared" si="4"/>
        <v>☆</v>
      </c>
      <c r="C35" s="616"/>
      <c r="D35" s="617"/>
      <c r="E35" s="412">
        <v>2.62</v>
      </c>
      <c r="F35" s="170">
        <v>3.11</v>
      </c>
      <c r="G35" s="479">
        <f t="shared" si="1"/>
        <v>0.48999999999999977</v>
      </c>
      <c r="H35" s="645"/>
      <c r="I35" s="646"/>
      <c r="J35" s="646"/>
      <c r="K35" s="646"/>
      <c r="L35" s="647"/>
      <c r="M35" s="429"/>
      <c r="N35" s="430"/>
      <c r="O35" s="386" t="s">
        <v>70</v>
      </c>
    </row>
    <row r="36" spans="1:16" ht="92.4" customHeight="1" thickBot="1">
      <c r="A36" s="397" t="s">
        <v>71</v>
      </c>
      <c r="B36" s="615" t="str">
        <f t="shared" si="4"/>
        <v>☆</v>
      </c>
      <c r="C36" s="616"/>
      <c r="D36" s="617"/>
      <c r="E36" s="412">
        <v>1.98</v>
      </c>
      <c r="F36" s="412">
        <v>2.11</v>
      </c>
      <c r="G36" s="479">
        <f t="shared" si="1"/>
        <v>0.12999999999999989</v>
      </c>
      <c r="H36" s="618"/>
      <c r="I36" s="619"/>
      <c r="J36" s="619"/>
      <c r="K36" s="619"/>
      <c r="L36" s="620"/>
      <c r="M36" s="431"/>
      <c r="N36" s="432"/>
      <c r="O36" s="386" t="s">
        <v>71</v>
      </c>
    </row>
    <row r="37" spans="1:16" ht="87.75" customHeight="1" thickBot="1">
      <c r="A37" s="394" t="s">
        <v>72</v>
      </c>
      <c r="B37" s="615" t="str">
        <f t="shared" si="4"/>
        <v>★</v>
      </c>
      <c r="C37" s="616"/>
      <c r="D37" s="617"/>
      <c r="E37" s="412">
        <v>1.32</v>
      </c>
      <c r="F37" s="412">
        <v>1.22</v>
      </c>
      <c r="G37" s="479">
        <f t="shared" si="1"/>
        <v>-0.10000000000000009</v>
      </c>
      <c r="H37" s="618"/>
      <c r="I37" s="619"/>
      <c r="J37" s="619"/>
      <c r="K37" s="619"/>
      <c r="L37" s="620"/>
      <c r="M37" s="230"/>
      <c r="N37" s="231"/>
      <c r="O37" s="386" t="s">
        <v>72</v>
      </c>
    </row>
    <row r="38" spans="1:16" ht="75.75" customHeight="1" thickBot="1">
      <c r="A38" s="394" t="s">
        <v>73</v>
      </c>
      <c r="B38" s="615" t="str">
        <f t="shared" si="4"/>
        <v>☆</v>
      </c>
      <c r="C38" s="616"/>
      <c r="D38" s="617"/>
      <c r="E38" s="412">
        <v>2.69</v>
      </c>
      <c r="F38" s="412">
        <v>2.83</v>
      </c>
      <c r="G38" s="479">
        <f t="shared" si="1"/>
        <v>0.14000000000000012</v>
      </c>
      <c r="H38" s="618"/>
      <c r="I38" s="619"/>
      <c r="J38" s="619"/>
      <c r="K38" s="619"/>
      <c r="L38" s="620"/>
      <c r="M38" s="433"/>
      <c r="N38" s="434"/>
      <c r="O38" s="386" t="s">
        <v>73</v>
      </c>
    </row>
    <row r="39" spans="1:16" ht="70.2" customHeight="1" thickBot="1">
      <c r="A39" s="394" t="s">
        <v>74</v>
      </c>
      <c r="B39" s="615" t="str">
        <f t="shared" si="4"/>
        <v>☆</v>
      </c>
      <c r="C39" s="616"/>
      <c r="D39" s="617"/>
      <c r="E39" s="412">
        <v>1.62</v>
      </c>
      <c r="F39" s="412">
        <v>2</v>
      </c>
      <c r="G39" s="479">
        <f t="shared" si="1"/>
        <v>0.37999999999999989</v>
      </c>
      <c r="H39" s="618"/>
      <c r="I39" s="619"/>
      <c r="J39" s="619"/>
      <c r="K39" s="619"/>
      <c r="L39" s="620"/>
      <c r="M39" s="431"/>
      <c r="N39" s="432"/>
      <c r="O39" s="386" t="s">
        <v>74</v>
      </c>
    </row>
    <row r="40" spans="1:16" ht="78.75" customHeight="1" thickBot="1">
      <c r="A40" s="394" t="s">
        <v>75</v>
      </c>
      <c r="B40" s="615" t="str">
        <f t="shared" si="4"/>
        <v>☆</v>
      </c>
      <c r="C40" s="616"/>
      <c r="D40" s="617"/>
      <c r="E40" s="170">
        <v>3.48</v>
      </c>
      <c r="F40" s="170">
        <v>4.6500000000000004</v>
      </c>
      <c r="G40" s="479">
        <f t="shared" si="1"/>
        <v>1.1700000000000004</v>
      </c>
      <c r="H40" s="618"/>
      <c r="I40" s="619"/>
      <c r="J40" s="619"/>
      <c r="K40" s="619"/>
      <c r="L40" s="620"/>
      <c r="M40" s="433"/>
      <c r="N40" s="434"/>
      <c r="O40" s="386" t="s">
        <v>75</v>
      </c>
    </row>
    <row r="41" spans="1:16" ht="66" customHeight="1" thickBot="1">
      <c r="A41" s="394" t="s">
        <v>76</v>
      </c>
      <c r="B41" s="615" t="str">
        <f t="shared" si="4"/>
        <v>☆</v>
      </c>
      <c r="C41" s="616"/>
      <c r="D41" s="617"/>
      <c r="E41" s="412">
        <v>0.83</v>
      </c>
      <c r="F41" s="412">
        <v>1.58</v>
      </c>
      <c r="G41" s="479">
        <f t="shared" si="1"/>
        <v>0.75000000000000011</v>
      </c>
      <c r="H41" s="618"/>
      <c r="I41" s="619"/>
      <c r="J41" s="619"/>
      <c r="K41" s="619"/>
      <c r="L41" s="620"/>
      <c r="M41" s="230"/>
      <c r="N41" s="231"/>
      <c r="O41" s="386" t="s">
        <v>76</v>
      </c>
    </row>
    <row r="42" spans="1:16" ht="77.25" customHeight="1" thickBot="1">
      <c r="A42" s="394" t="s">
        <v>77</v>
      </c>
      <c r="B42" s="615" t="str">
        <f t="shared" si="4"/>
        <v>☆</v>
      </c>
      <c r="C42" s="616"/>
      <c r="D42" s="617"/>
      <c r="E42" s="412">
        <v>1.85</v>
      </c>
      <c r="F42" s="412">
        <v>2.2999999999999998</v>
      </c>
      <c r="G42" s="479">
        <f t="shared" si="1"/>
        <v>0.44999999999999973</v>
      </c>
      <c r="H42" s="618"/>
      <c r="I42" s="619"/>
      <c r="J42" s="619"/>
      <c r="K42" s="619"/>
      <c r="L42" s="620"/>
      <c r="M42" s="431"/>
      <c r="N42" s="231"/>
      <c r="O42" s="386" t="s">
        <v>77</v>
      </c>
      <c r="P42" s="64" t="s">
        <v>216</v>
      </c>
    </row>
    <row r="43" spans="1:16" ht="69.75" customHeight="1" thickBot="1">
      <c r="A43" s="394" t="s">
        <v>78</v>
      </c>
      <c r="B43" s="615" t="str">
        <f t="shared" si="4"/>
        <v>☆</v>
      </c>
      <c r="C43" s="616"/>
      <c r="D43" s="617"/>
      <c r="E43" s="412">
        <v>1.04</v>
      </c>
      <c r="F43" s="412">
        <v>1.62</v>
      </c>
      <c r="G43" s="479">
        <f t="shared" si="1"/>
        <v>0.58000000000000007</v>
      </c>
      <c r="H43" s="618"/>
      <c r="I43" s="619"/>
      <c r="J43" s="619"/>
      <c r="K43" s="619"/>
      <c r="L43" s="620"/>
      <c r="M43" s="230"/>
      <c r="N43" s="231"/>
      <c r="O43" s="386" t="s">
        <v>78</v>
      </c>
    </row>
    <row r="44" spans="1:16" ht="77.25" customHeight="1" thickBot="1">
      <c r="A44" s="398" t="s">
        <v>79</v>
      </c>
      <c r="B44" s="615" t="str">
        <f t="shared" si="4"/>
        <v>☆</v>
      </c>
      <c r="C44" s="616"/>
      <c r="D44" s="617"/>
      <c r="E44" s="412">
        <v>1.53</v>
      </c>
      <c r="F44" s="412">
        <v>1.56</v>
      </c>
      <c r="G44" s="479">
        <f t="shared" si="1"/>
        <v>3.0000000000000027E-2</v>
      </c>
      <c r="H44" s="618"/>
      <c r="I44" s="619"/>
      <c r="J44" s="619"/>
      <c r="K44" s="619"/>
      <c r="L44" s="620"/>
      <c r="M44" s="230"/>
      <c r="N44" s="231"/>
      <c r="O44" s="386" t="s">
        <v>79</v>
      </c>
    </row>
    <row r="45" spans="1:16" ht="81.75" customHeight="1" thickBot="1">
      <c r="A45" s="394" t="s">
        <v>80</v>
      </c>
      <c r="B45" s="615" t="str">
        <f t="shared" si="4"/>
        <v>☆</v>
      </c>
      <c r="C45" s="616"/>
      <c r="D45" s="617"/>
      <c r="E45" s="412">
        <v>1.61</v>
      </c>
      <c r="F45" s="412">
        <v>1.82</v>
      </c>
      <c r="G45" s="479">
        <f t="shared" si="1"/>
        <v>0.20999999999999996</v>
      </c>
      <c r="H45" s="618"/>
      <c r="I45" s="619"/>
      <c r="J45" s="619"/>
      <c r="K45" s="619"/>
      <c r="L45" s="620"/>
      <c r="M45" s="230"/>
      <c r="N45" s="440"/>
      <c r="O45" s="386" t="s">
        <v>80</v>
      </c>
    </row>
    <row r="46" spans="1:16" ht="72.75" customHeight="1" thickBot="1">
      <c r="A46" s="394" t="s">
        <v>81</v>
      </c>
      <c r="B46" s="615" t="str">
        <f t="shared" si="4"/>
        <v>☆</v>
      </c>
      <c r="C46" s="616"/>
      <c r="D46" s="617"/>
      <c r="E46" s="412">
        <v>2.2400000000000002</v>
      </c>
      <c r="F46" s="412">
        <v>2.42</v>
      </c>
      <c r="G46" s="479">
        <f t="shared" si="1"/>
        <v>0.17999999999999972</v>
      </c>
      <c r="H46" s="618"/>
      <c r="I46" s="619"/>
      <c r="J46" s="619"/>
      <c r="K46" s="619"/>
      <c r="L46" s="620"/>
      <c r="M46" s="230"/>
      <c r="N46" s="231"/>
      <c r="O46" s="386" t="s">
        <v>81</v>
      </c>
    </row>
    <row r="47" spans="1:16" ht="81.75" customHeight="1" thickBot="1">
      <c r="A47" s="394" t="s">
        <v>82</v>
      </c>
      <c r="B47" s="615" t="str">
        <f t="shared" si="4"/>
        <v>☆</v>
      </c>
      <c r="C47" s="616"/>
      <c r="D47" s="617"/>
      <c r="E47" s="412">
        <v>0.89</v>
      </c>
      <c r="F47" s="412">
        <v>1.42</v>
      </c>
      <c r="G47" s="479">
        <f t="shared" si="1"/>
        <v>0.52999999999999992</v>
      </c>
      <c r="H47" s="618"/>
      <c r="I47" s="619"/>
      <c r="J47" s="619"/>
      <c r="K47" s="619"/>
      <c r="L47" s="620"/>
      <c r="M47" s="441"/>
      <c r="N47" s="231"/>
      <c r="O47" s="386" t="s">
        <v>82</v>
      </c>
    </row>
    <row r="48" spans="1:16" ht="78.75" customHeight="1" thickBot="1">
      <c r="A48" s="394" t="s">
        <v>83</v>
      </c>
      <c r="B48" s="615" t="str">
        <f t="shared" si="4"/>
        <v>☆</v>
      </c>
      <c r="C48" s="616"/>
      <c r="D48" s="617"/>
      <c r="E48" s="412">
        <v>1.1599999999999999</v>
      </c>
      <c r="F48" s="412">
        <v>1.24</v>
      </c>
      <c r="G48" s="479">
        <f t="shared" si="1"/>
        <v>8.0000000000000071E-2</v>
      </c>
      <c r="H48" s="648"/>
      <c r="I48" s="649"/>
      <c r="J48" s="649"/>
      <c r="K48" s="649"/>
      <c r="L48" s="650"/>
      <c r="M48" s="230"/>
      <c r="N48" s="231"/>
      <c r="O48" s="386" t="s">
        <v>83</v>
      </c>
    </row>
    <row r="49" spans="1:15" ht="74.25" customHeight="1" thickBot="1">
      <c r="A49" s="394" t="s">
        <v>84</v>
      </c>
      <c r="B49" s="615" t="str">
        <f t="shared" si="4"/>
        <v>☆</v>
      </c>
      <c r="C49" s="616"/>
      <c r="D49" s="617"/>
      <c r="E49" s="412">
        <v>1.76</v>
      </c>
      <c r="F49" s="412">
        <v>2.04</v>
      </c>
      <c r="G49" s="479">
        <f t="shared" si="1"/>
        <v>0.28000000000000003</v>
      </c>
      <c r="H49" s="618"/>
      <c r="I49" s="619"/>
      <c r="J49" s="619"/>
      <c r="K49" s="619"/>
      <c r="L49" s="620"/>
      <c r="M49" s="442"/>
      <c r="N49" s="231"/>
      <c r="O49" s="386" t="s">
        <v>84</v>
      </c>
    </row>
    <row r="50" spans="1:15" ht="73.2" customHeight="1" thickBot="1">
      <c r="A50" s="394" t="s">
        <v>85</v>
      </c>
      <c r="B50" s="615" t="str">
        <f t="shared" si="4"/>
        <v>☆</v>
      </c>
      <c r="C50" s="616"/>
      <c r="D50" s="617"/>
      <c r="E50" s="412">
        <v>2.54</v>
      </c>
      <c r="F50" s="412">
        <v>2.84</v>
      </c>
      <c r="G50" s="479">
        <f t="shared" si="1"/>
        <v>0.29999999999999982</v>
      </c>
      <c r="H50" s="648"/>
      <c r="I50" s="649"/>
      <c r="J50" s="649"/>
      <c r="K50" s="649"/>
      <c r="L50" s="650"/>
      <c r="M50" s="230"/>
      <c r="N50" s="231"/>
      <c r="O50" s="386" t="s">
        <v>85</v>
      </c>
    </row>
    <row r="51" spans="1:15" ht="73.5" customHeight="1" thickBot="1">
      <c r="A51" s="394" t="s">
        <v>86</v>
      </c>
      <c r="B51" s="615" t="str">
        <f t="shared" si="4"/>
        <v>★</v>
      </c>
      <c r="C51" s="616"/>
      <c r="D51" s="617"/>
      <c r="E51" s="412">
        <v>2.09</v>
      </c>
      <c r="F51" s="412">
        <v>1.32</v>
      </c>
      <c r="G51" s="479">
        <f t="shared" si="1"/>
        <v>-0.7699999999999998</v>
      </c>
      <c r="H51" s="618"/>
      <c r="I51" s="619"/>
      <c r="J51" s="619"/>
      <c r="K51" s="619"/>
      <c r="L51" s="620"/>
      <c r="M51" s="433"/>
      <c r="N51" s="434"/>
      <c r="O51" s="386" t="s">
        <v>86</v>
      </c>
    </row>
    <row r="52" spans="1:15" ht="91.95" customHeight="1" thickBot="1">
      <c r="A52" s="394" t="s">
        <v>87</v>
      </c>
      <c r="B52" s="615" t="s">
        <v>271</v>
      </c>
      <c r="C52" s="616"/>
      <c r="D52" s="617"/>
      <c r="E52" s="412">
        <v>1.67</v>
      </c>
      <c r="F52" s="412">
        <v>1.67</v>
      </c>
      <c r="G52" s="479">
        <f t="shared" si="1"/>
        <v>0</v>
      </c>
      <c r="H52" s="618"/>
      <c r="I52" s="619"/>
      <c r="J52" s="619"/>
      <c r="K52" s="619"/>
      <c r="L52" s="620"/>
      <c r="M52" s="230"/>
      <c r="N52" s="231"/>
      <c r="O52" s="386" t="s">
        <v>87</v>
      </c>
    </row>
    <row r="53" spans="1:15" ht="77.25" customHeight="1" thickBot="1">
      <c r="A53" s="394" t="s">
        <v>88</v>
      </c>
      <c r="B53" s="615" t="str">
        <f t="shared" si="4"/>
        <v>☆</v>
      </c>
      <c r="C53" s="616"/>
      <c r="D53" s="617"/>
      <c r="E53" s="412">
        <v>1.68</v>
      </c>
      <c r="F53" s="412">
        <v>1.89</v>
      </c>
      <c r="G53" s="479">
        <f t="shared" si="1"/>
        <v>0.20999999999999996</v>
      </c>
      <c r="H53" s="618"/>
      <c r="I53" s="619"/>
      <c r="J53" s="619"/>
      <c r="K53" s="619"/>
      <c r="L53" s="620"/>
      <c r="M53" s="230"/>
      <c r="N53" s="231"/>
      <c r="O53" s="386" t="s">
        <v>88</v>
      </c>
    </row>
    <row r="54" spans="1:15" ht="63.75" customHeight="1" thickBot="1">
      <c r="A54" s="394" t="s">
        <v>89</v>
      </c>
      <c r="B54" s="615" t="str">
        <f t="shared" si="4"/>
        <v>☆</v>
      </c>
      <c r="C54" s="616"/>
      <c r="D54" s="617"/>
      <c r="E54" s="170">
        <v>3.17</v>
      </c>
      <c r="F54" s="170">
        <v>3.87</v>
      </c>
      <c r="G54" s="479">
        <f t="shared" si="1"/>
        <v>0.70000000000000018</v>
      </c>
      <c r="H54" s="618"/>
      <c r="I54" s="619"/>
      <c r="J54" s="619"/>
      <c r="K54" s="619"/>
      <c r="L54" s="620"/>
      <c r="M54" s="230"/>
      <c r="N54" s="231"/>
      <c r="O54" s="386" t="s">
        <v>89</v>
      </c>
    </row>
    <row r="55" spans="1:15" ht="75" customHeight="1" thickBot="1">
      <c r="A55" s="394" t="s">
        <v>90</v>
      </c>
      <c r="B55" s="615" t="str">
        <f t="shared" si="4"/>
        <v>★</v>
      </c>
      <c r="C55" s="616"/>
      <c r="D55" s="617"/>
      <c r="E55" s="412">
        <v>2.87</v>
      </c>
      <c r="F55" s="412">
        <v>2.76</v>
      </c>
      <c r="G55" s="479">
        <f t="shared" si="1"/>
        <v>-0.11000000000000032</v>
      </c>
      <c r="H55" s="618"/>
      <c r="I55" s="619"/>
      <c r="J55" s="619"/>
      <c r="K55" s="619"/>
      <c r="L55" s="620"/>
      <c r="M55" s="230"/>
      <c r="N55" s="231"/>
      <c r="O55" s="386" t="s">
        <v>90</v>
      </c>
    </row>
    <row r="56" spans="1:15" ht="80.25" customHeight="1" thickBot="1">
      <c r="A56" s="394" t="s">
        <v>91</v>
      </c>
      <c r="B56" s="615" t="str">
        <f t="shared" si="4"/>
        <v>☆</v>
      </c>
      <c r="C56" s="616"/>
      <c r="D56" s="617"/>
      <c r="E56" s="412">
        <v>2.5</v>
      </c>
      <c r="F56" s="412">
        <v>2.87</v>
      </c>
      <c r="G56" s="479">
        <f t="shared" si="1"/>
        <v>0.37000000000000011</v>
      </c>
      <c r="H56" s="618"/>
      <c r="I56" s="619"/>
      <c r="J56" s="619"/>
      <c r="K56" s="619"/>
      <c r="L56" s="620"/>
      <c r="M56" s="230"/>
      <c r="N56" s="231"/>
      <c r="O56" s="386" t="s">
        <v>91</v>
      </c>
    </row>
    <row r="57" spans="1:15" ht="63.75" customHeight="1" thickBot="1">
      <c r="A57" s="394" t="s">
        <v>92</v>
      </c>
      <c r="B57" s="615" t="str">
        <f t="shared" si="4"/>
        <v>★</v>
      </c>
      <c r="C57" s="616"/>
      <c r="D57" s="617"/>
      <c r="E57" s="412">
        <v>1.78</v>
      </c>
      <c r="F57" s="412">
        <v>1.0900000000000001</v>
      </c>
      <c r="G57" s="479">
        <f t="shared" si="1"/>
        <v>-0.69</v>
      </c>
      <c r="H57" s="648"/>
      <c r="I57" s="649"/>
      <c r="J57" s="649"/>
      <c r="K57" s="649"/>
      <c r="L57" s="650"/>
      <c r="M57" s="230"/>
      <c r="N57" s="231"/>
      <c r="O57" s="386" t="s">
        <v>92</v>
      </c>
    </row>
    <row r="58" spans="1:15" ht="69.75" customHeight="1" thickBot="1">
      <c r="A58" s="394" t="s">
        <v>93</v>
      </c>
      <c r="B58" s="615" t="str">
        <f t="shared" si="4"/>
        <v>★</v>
      </c>
      <c r="C58" s="616"/>
      <c r="D58" s="617"/>
      <c r="E58" s="412">
        <v>2.2200000000000002</v>
      </c>
      <c r="F58" s="412">
        <v>1.65</v>
      </c>
      <c r="G58" s="479">
        <f t="shared" si="1"/>
        <v>-0.57000000000000028</v>
      </c>
      <c r="H58" s="618"/>
      <c r="I58" s="619"/>
      <c r="J58" s="619"/>
      <c r="K58" s="619"/>
      <c r="L58" s="620"/>
      <c r="M58" s="230"/>
      <c r="N58" s="231"/>
      <c r="O58" s="386" t="s">
        <v>93</v>
      </c>
    </row>
    <row r="59" spans="1:15" ht="76.2" customHeight="1" thickBot="1">
      <c r="A59" s="394" t="s">
        <v>94</v>
      </c>
      <c r="B59" s="615" t="str">
        <f t="shared" si="4"/>
        <v>☆</v>
      </c>
      <c r="C59" s="616"/>
      <c r="D59" s="617"/>
      <c r="E59" s="412">
        <v>2.11</v>
      </c>
      <c r="F59" s="412">
        <v>2.25</v>
      </c>
      <c r="G59" s="479">
        <f t="shared" si="1"/>
        <v>0.14000000000000012</v>
      </c>
      <c r="H59" s="618"/>
      <c r="I59" s="619"/>
      <c r="J59" s="619"/>
      <c r="K59" s="619"/>
      <c r="L59" s="620"/>
      <c r="M59" s="433"/>
      <c r="N59" s="434"/>
      <c r="O59" s="386" t="s">
        <v>94</v>
      </c>
    </row>
    <row r="60" spans="1:15" ht="91.95" customHeight="1" thickBot="1">
      <c r="A60" s="394" t="s">
        <v>95</v>
      </c>
      <c r="B60" s="615" t="str">
        <f t="shared" si="4"/>
        <v>☆</v>
      </c>
      <c r="C60" s="616"/>
      <c r="D60" s="617"/>
      <c r="E60" s="412">
        <v>2.57</v>
      </c>
      <c r="F60" s="170">
        <v>3.46</v>
      </c>
      <c r="G60" s="479">
        <f t="shared" si="1"/>
        <v>0.89000000000000012</v>
      </c>
      <c r="H60" s="618"/>
      <c r="I60" s="619"/>
      <c r="J60" s="619"/>
      <c r="K60" s="619"/>
      <c r="L60" s="620"/>
      <c r="M60" s="230"/>
      <c r="N60" s="231"/>
      <c r="O60" s="386" t="s">
        <v>95</v>
      </c>
    </row>
    <row r="61" spans="1:15" ht="81" customHeight="1" thickBot="1">
      <c r="A61" s="394" t="s">
        <v>96</v>
      </c>
      <c r="B61" s="615" t="str">
        <f t="shared" si="4"/>
        <v>☆</v>
      </c>
      <c r="C61" s="616"/>
      <c r="D61" s="617"/>
      <c r="E61" s="412">
        <v>0.96</v>
      </c>
      <c r="F61" s="412">
        <v>1.37</v>
      </c>
      <c r="G61" s="479">
        <f t="shared" si="1"/>
        <v>0.41000000000000014</v>
      </c>
      <c r="H61" s="618"/>
      <c r="I61" s="619"/>
      <c r="J61" s="619"/>
      <c r="K61" s="619"/>
      <c r="L61" s="620"/>
      <c r="M61" s="230"/>
      <c r="N61" s="231"/>
      <c r="O61" s="386" t="s">
        <v>96</v>
      </c>
    </row>
    <row r="62" spans="1:15" ht="75.599999999999994" customHeight="1" thickBot="1">
      <c r="A62" s="394" t="s">
        <v>97</v>
      </c>
      <c r="B62" s="615" t="str">
        <f t="shared" si="4"/>
        <v>☆</v>
      </c>
      <c r="C62" s="616"/>
      <c r="D62" s="617"/>
      <c r="E62" s="412">
        <v>2.68</v>
      </c>
      <c r="F62" s="170">
        <v>3.48</v>
      </c>
      <c r="G62" s="479">
        <f t="shared" si="1"/>
        <v>0.79999999999999982</v>
      </c>
      <c r="H62" s="618" t="s">
        <v>282</v>
      </c>
      <c r="I62" s="619"/>
      <c r="J62" s="619"/>
      <c r="K62" s="619"/>
      <c r="L62" s="620"/>
      <c r="M62" s="230" t="s">
        <v>283</v>
      </c>
      <c r="N62" s="231">
        <v>44855</v>
      </c>
      <c r="O62" s="386" t="s">
        <v>97</v>
      </c>
    </row>
    <row r="63" spans="1:15" ht="87" customHeight="1" thickBot="1">
      <c r="A63" s="394" t="s">
        <v>98</v>
      </c>
      <c r="B63" s="615" t="str">
        <f t="shared" si="4"/>
        <v>☆☆</v>
      </c>
      <c r="C63" s="616"/>
      <c r="D63" s="617"/>
      <c r="E63" s="412">
        <v>1.17</v>
      </c>
      <c r="F63" s="412">
        <v>2.7</v>
      </c>
      <c r="G63" s="479">
        <f t="shared" si="1"/>
        <v>1.5300000000000002</v>
      </c>
      <c r="H63" s="618"/>
      <c r="I63" s="619"/>
      <c r="J63" s="619"/>
      <c r="K63" s="619"/>
      <c r="L63" s="620"/>
      <c r="M63" s="448"/>
      <c r="N63" s="231"/>
      <c r="O63" s="386" t="s">
        <v>98</v>
      </c>
    </row>
    <row r="64" spans="1:15" ht="73.2" customHeight="1" thickBot="1">
      <c r="A64" s="394" t="s">
        <v>99</v>
      </c>
      <c r="B64" s="615" t="str">
        <f t="shared" si="4"/>
        <v>★</v>
      </c>
      <c r="C64" s="616"/>
      <c r="D64" s="617"/>
      <c r="E64" s="412">
        <v>1.48</v>
      </c>
      <c r="F64" s="412">
        <v>1.32</v>
      </c>
      <c r="G64" s="479">
        <f t="shared" si="1"/>
        <v>-0.15999999999999992</v>
      </c>
      <c r="H64" s="693"/>
      <c r="I64" s="694"/>
      <c r="J64" s="694"/>
      <c r="K64" s="694"/>
      <c r="L64" s="695"/>
      <c r="M64" s="230"/>
      <c r="N64" s="231"/>
      <c r="O64" s="386" t="s">
        <v>99</v>
      </c>
    </row>
    <row r="65" spans="1:18" ht="80.25" customHeight="1" thickBot="1">
      <c r="A65" s="394" t="s">
        <v>100</v>
      </c>
      <c r="B65" s="615" t="str">
        <f t="shared" si="4"/>
        <v>☆</v>
      </c>
      <c r="C65" s="616"/>
      <c r="D65" s="617"/>
      <c r="E65" s="412">
        <v>2.76</v>
      </c>
      <c r="F65" s="170">
        <v>3.72</v>
      </c>
      <c r="G65" s="479">
        <f t="shared" si="1"/>
        <v>0.96000000000000041</v>
      </c>
      <c r="H65" s="696"/>
      <c r="I65" s="697"/>
      <c r="J65" s="697"/>
      <c r="K65" s="697"/>
      <c r="L65" s="698"/>
      <c r="M65" s="449"/>
      <c r="N65" s="231"/>
      <c r="O65" s="386" t="s">
        <v>100</v>
      </c>
    </row>
    <row r="66" spans="1:18" ht="88.5" customHeight="1" thickBot="1">
      <c r="A66" s="394" t="s">
        <v>101</v>
      </c>
      <c r="B66" s="615" t="str">
        <f t="shared" si="4"/>
        <v>☆</v>
      </c>
      <c r="C66" s="616"/>
      <c r="D66" s="617"/>
      <c r="E66" s="170">
        <v>4.6900000000000004</v>
      </c>
      <c r="F66" s="170">
        <v>5.78</v>
      </c>
      <c r="G66" s="479">
        <f t="shared" si="1"/>
        <v>1.0899999999999999</v>
      </c>
      <c r="H66" s="648"/>
      <c r="I66" s="649"/>
      <c r="J66" s="649"/>
      <c r="K66" s="649"/>
      <c r="L66" s="650"/>
      <c r="M66" s="230"/>
      <c r="N66" s="231"/>
      <c r="O66" s="386" t="s">
        <v>101</v>
      </c>
    </row>
    <row r="67" spans="1:18" ht="78.75" customHeight="1" thickBot="1">
      <c r="A67" s="394" t="s">
        <v>102</v>
      </c>
      <c r="B67" s="615" t="str">
        <f t="shared" si="4"/>
        <v>☆</v>
      </c>
      <c r="C67" s="616"/>
      <c r="D67" s="617"/>
      <c r="E67" s="170">
        <v>3.14</v>
      </c>
      <c r="F67" s="170">
        <v>3.72</v>
      </c>
      <c r="G67" s="479">
        <f t="shared" si="1"/>
        <v>0.58000000000000007</v>
      </c>
      <c r="H67" s="618"/>
      <c r="I67" s="619"/>
      <c r="J67" s="619"/>
      <c r="K67" s="619"/>
      <c r="L67" s="620"/>
      <c r="M67" s="230"/>
      <c r="N67" s="231"/>
      <c r="O67" s="386" t="s">
        <v>102</v>
      </c>
    </row>
    <row r="68" spans="1:18" ht="63" customHeight="1" thickBot="1">
      <c r="A68" s="397" t="s">
        <v>103</v>
      </c>
      <c r="B68" s="615" t="str">
        <f t="shared" si="4"/>
        <v>☆</v>
      </c>
      <c r="C68" s="616"/>
      <c r="D68" s="617"/>
      <c r="E68" s="412">
        <v>1.89</v>
      </c>
      <c r="F68" s="412">
        <v>1.98</v>
      </c>
      <c r="G68" s="479">
        <f t="shared" si="1"/>
        <v>9.000000000000008E-2</v>
      </c>
      <c r="H68" s="690"/>
      <c r="I68" s="691"/>
      <c r="J68" s="691"/>
      <c r="K68" s="691"/>
      <c r="L68" s="692"/>
      <c r="M68" s="426"/>
      <c r="N68" s="425"/>
      <c r="O68" s="386" t="s">
        <v>103</v>
      </c>
    </row>
    <row r="69" spans="1:18" ht="72.75" customHeight="1" thickBot="1">
      <c r="A69" s="395" t="s">
        <v>104</v>
      </c>
      <c r="B69" s="615" t="str">
        <f t="shared" si="4"/>
        <v>☆</v>
      </c>
      <c r="C69" s="616"/>
      <c r="D69" s="617"/>
      <c r="E69" s="413">
        <v>1.73</v>
      </c>
      <c r="F69" s="413">
        <v>1.94</v>
      </c>
      <c r="G69" s="479">
        <f t="shared" si="1"/>
        <v>0.20999999999999996</v>
      </c>
      <c r="H69" s="648"/>
      <c r="I69" s="649"/>
      <c r="J69" s="649"/>
      <c r="K69" s="649"/>
      <c r="L69" s="650"/>
      <c r="M69" s="230"/>
      <c r="N69" s="231"/>
      <c r="O69" s="386" t="s">
        <v>104</v>
      </c>
    </row>
    <row r="70" spans="1:18" ht="58.5" customHeight="1" thickBot="1">
      <c r="A70" s="320" t="s">
        <v>105</v>
      </c>
      <c r="B70" s="615" t="str">
        <f t="shared" si="4"/>
        <v>☆</v>
      </c>
      <c r="C70" s="616"/>
      <c r="D70" s="617"/>
      <c r="E70" s="490">
        <v>1.98</v>
      </c>
      <c r="F70" s="490">
        <v>2.23</v>
      </c>
      <c r="G70" s="479">
        <f t="shared" ref="G70" si="5">+F70-E70</f>
        <v>0.25</v>
      </c>
      <c r="H70" s="618"/>
      <c r="I70" s="619"/>
      <c r="J70" s="619"/>
      <c r="K70" s="619"/>
      <c r="L70" s="620"/>
      <c r="M70" s="321"/>
      <c r="N70" s="231"/>
      <c r="O70" s="386"/>
    </row>
    <row r="71" spans="1:18" ht="42.75" customHeight="1" thickBot="1">
      <c r="A71" s="322"/>
      <c r="B71" s="322"/>
      <c r="C71" s="322"/>
      <c r="D71" s="322"/>
      <c r="E71" s="681"/>
      <c r="F71" s="681"/>
      <c r="G71" s="681"/>
      <c r="H71" s="681"/>
      <c r="I71" s="681"/>
      <c r="J71" s="681"/>
      <c r="K71" s="681"/>
      <c r="L71" s="681"/>
      <c r="M71" s="65">
        <f>COUNTIF(E23:E69,"&gt;=10")</f>
        <v>0</v>
      </c>
      <c r="N71" s="65">
        <f>COUNTIF(F23:F69,"&gt;=10")</f>
        <v>0</v>
      </c>
      <c r="O71" s="65" t="s">
        <v>29</v>
      </c>
    </row>
    <row r="72" spans="1:18" ht="36.75" customHeight="1" thickBot="1">
      <c r="A72" s="86" t="s">
        <v>21</v>
      </c>
      <c r="B72" s="87"/>
      <c r="C72" s="151"/>
      <c r="D72" s="151"/>
      <c r="E72" s="682" t="s">
        <v>20</v>
      </c>
      <c r="F72" s="682"/>
      <c r="G72" s="682"/>
      <c r="H72" s="683" t="s">
        <v>265</v>
      </c>
      <c r="I72" s="684"/>
      <c r="J72" s="87"/>
      <c r="K72" s="88"/>
      <c r="L72" s="88"/>
      <c r="M72" s="89"/>
      <c r="N72" s="90"/>
    </row>
    <row r="73" spans="1:18" ht="36.75" customHeight="1" thickBot="1">
      <c r="A73" s="91"/>
      <c r="B73" s="323"/>
      <c r="C73" s="685" t="s">
        <v>106</v>
      </c>
      <c r="D73" s="686"/>
      <c r="E73" s="686"/>
      <c r="F73" s="687"/>
      <c r="G73" s="92">
        <f>+F70</f>
        <v>2.23</v>
      </c>
      <c r="H73" s="93" t="s">
        <v>107</v>
      </c>
      <c r="I73" s="688">
        <f>+G70</f>
        <v>0.25</v>
      </c>
      <c r="J73" s="689"/>
      <c r="K73" s="324"/>
      <c r="L73" s="324"/>
      <c r="M73" s="325"/>
      <c r="N73" s="94"/>
    </row>
    <row r="74" spans="1:18" ht="36.75" customHeight="1" thickBot="1">
      <c r="A74" s="91"/>
      <c r="B74" s="323"/>
      <c r="C74" s="651" t="s">
        <v>108</v>
      </c>
      <c r="D74" s="652"/>
      <c r="E74" s="652"/>
      <c r="F74" s="653"/>
      <c r="G74" s="95">
        <f>+F35</f>
        <v>3.11</v>
      </c>
      <c r="H74" s="96" t="s">
        <v>107</v>
      </c>
      <c r="I74" s="654">
        <f>+G35</f>
        <v>0.48999999999999977</v>
      </c>
      <c r="J74" s="655"/>
      <c r="K74" s="324"/>
      <c r="L74" s="324"/>
      <c r="M74" s="325"/>
      <c r="N74" s="94"/>
      <c r="R74" s="365" t="s">
        <v>21</v>
      </c>
    </row>
    <row r="75" spans="1:18" ht="36.75" customHeight="1" thickBot="1">
      <c r="A75" s="91"/>
      <c r="B75" s="323"/>
      <c r="C75" s="656" t="s">
        <v>109</v>
      </c>
      <c r="D75" s="657"/>
      <c r="E75" s="657"/>
      <c r="F75" s="97" t="str">
        <f>VLOOKUP(G75,F:P,10,0)</f>
        <v>大分県</v>
      </c>
      <c r="G75" s="98">
        <f>MAX(F23:F70)</f>
        <v>5.78</v>
      </c>
      <c r="H75" s="658" t="s">
        <v>110</v>
      </c>
      <c r="I75" s="659"/>
      <c r="J75" s="659"/>
      <c r="K75" s="99">
        <f>+N71</f>
        <v>0</v>
      </c>
      <c r="L75" s="100" t="s">
        <v>111</v>
      </c>
      <c r="M75" s="101">
        <f>N71-M71</f>
        <v>0</v>
      </c>
      <c r="N75" s="94"/>
      <c r="R75" s="366"/>
    </row>
    <row r="76" spans="1:18" ht="36.75" customHeight="1" thickBot="1">
      <c r="A76" s="102"/>
      <c r="B76" s="103"/>
      <c r="C76" s="103"/>
      <c r="D76" s="103"/>
      <c r="E76" s="103"/>
      <c r="F76" s="103"/>
      <c r="G76" s="103"/>
      <c r="H76" s="103"/>
      <c r="I76" s="103"/>
      <c r="J76" s="103"/>
      <c r="K76" s="104"/>
      <c r="L76" s="104"/>
      <c r="M76" s="105"/>
      <c r="N76" s="106"/>
      <c r="R76" s="366"/>
    </row>
    <row r="77" spans="1:18" ht="30.75" customHeight="1">
      <c r="A77" s="135"/>
      <c r="B77" s="135"/>
      <c r="C77" s="135"/>
      <c r="D77" s="135"/>
      <c r="E77" s="135"/>
      <c r="F77" s="135"/>
      <c r="G77" s="135"/>
      <c r="H77" s="135"/>
      <c r="I77" s="135"/>
      <c r="J77" s="135"/>
      <c r="K77" s="326"/>
      <c r="L77" s="326"/>
      <c r="M77" s="327"/>
      <c r="N77" s="328"/>
      <c r="R77" s="367"/>
    </row>
    <row r="78" spans="1:18" ht="30.75" customHeight="1" thickBot="1">
      <c r="A78" s="329"/>
      <c r="B78" s="329"/>
      <c r="C78" s="329"/>
      <c r="D78" s="329"/>
      <c r="E78" s="329"/>
      <c r="F78" s="329"/>
      <c r="G78" s="329"/>
      <c r="H78" s="329"/>
      <c r="I78" s="329"/>
      <c r="J78" s="329"/>
      <c r="K78" s="330"/>
      <c r="L78" s="330"/>
      <c r="M78" s="331"/>
      <c r="N78" s="329"/>
    </row>
    <row r="79" spans="1:18" ht="24.75" customHeight="1" thickTop="1">
      <c r="A79" s="660">
        <v>1</v>
      </c>
      <c r="B79" s="663" t="s">
        <v>261</v>
      </c>
      <c r="C79" s="664"/>
      <c r="D79" s="664"/>
      <c r="E79" s="664"/>
      <c r="F79" s="665"/>
      <c r="G79" s="672" t="s">
        <v>262</v>
      </c>
      <c r="H79" s="673"/>
      <c r="I79" s="673"/>
      <c r="J79" s="673"/>
      <c r="K79" s="673"/>
      <c r="L79" s="673"/>
      <c r="M79" s="673"/>
      <c r="N79" s="674"/>
    </row>
    <row r="80" spans="1:18" ht="24.75" customHeight="1">
      <c r="A80" s="661"/>
      <c r="B80" s="666"/>
      <c r="C80" s="667"/>
      <c r="D80" s="667"/>
      <c r="E80" s="667"/>
      <c r="F80" s="668"/>
      <c r="G80" s="675"/>
      <c r="H80" s="676"/>
      <c r="I80" s="676"/>
      <c r="J80" s="676"/>
      <c r="K80" s="676"/>
      <c r="L80" s="676"/>
      <c r="M80" s="676"/>
      <c r="N80" s="677"/>
      <c r="O80" s="332" t="s">
        <v>29</v>
      </c>
      <c r="P80" s="332"/>
    </row>
    <row r="81" spans="1:16" ht="24.75" customHeight="1">
      <c r="A81" s="661"/>
      <c r="B81" s="666"/>
      <c r="C81" s="667"/>
      <c r="D81" s="667"/>
      <c r="E81" s="667"/>
      <c r="F81" s="668"/>
      <c r="G81" s="675"/>
      <c r="H81" s="676"/>
      <c r="I81" s="676"/>
      <c r="J81" s="676"/>
      <c r="K81" s="676"/>
      <c r="L81" s="676"/>
      <c r="M81" s="676"/>
      <c r="N81" s="677"/>
      <c r="O81" s="332" t="s">
        <v>21</v>
      </c>
      <c r="P81" s="332" t="s">
        <v>112</v>
      </c>
    </row>
    <row r="82" spans="1:16" ht="24.75" customHeight="1">
      <c r="A82" s="661"/>
      <c r="B82" s="666"/>
      <c r="C82" s="667"/>
      <c r="D82" s="667"/>
      <c r="E82" s="667"/>
      <c r="F82" s="668"/>
      <c r="G82" s="675"/>
      <c r="H82" s="676"/>
      <c r="I82" s="676"/>
      <c r="J82" s="676"/>
      <c r="K82" s="676"/>
      <c r="L82" s="676"/>
      <c r="M82" s="676"/>
      <c r="N82" s="677"/>
      <c r="O82" s="333"/>
      <c r="P82" s="332"/>
    </row>
    <row r="83" spans="1:16" ht="46.2" customHeight="1" thickBot="1">
      <c r="A83" s="662"/>
      <c r="B83" s="669"/>
      <c r="C83" s="670"/>
      <c r="D83" s="670"/>
      <c r="E83" s="670"/>
      <c r="F83" s="671"/>
      <c r="G83" s="678"/>
      <c r="H83" s="679"/>
      <c r="I83" s="679"/>
      <c r="J83" s="679"/>
      <c r="K83" s="679"/>
      <c r="L83" s="679"/>
      <c r="M83" s="679"/>
      <c r="N83" s="680"/>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C7F79-61F7-492D-A043-FC1C8D61DC22}">
  <sheetPr>
    <pageSetUpPr fitToPage="1"/>
  </sheetPr>
  <dimension ref="A1:P41"/>
  <sheetViews>
    <sheetView view="pageBreakPreview" zoomScale="95" zoomScaleNormal="100" zoomScaleSheetLayoutView="95" workbookViewId="0">
      <selection activeCell="Q21" sqref="Q21"/>
    </sheetView>
  </sheetViews>
  <sheetFormatPr defaultColWidth="9" defaultRowHeight="13.2"/>
  <cols>
    <col min="1" max="1" width="4.88671875" style="557" customWidth="1"/>
    <col min="2" max="8" width="9" style="557"/>
    <col min="9" max="9" width="6" style="557" customWidth="1"/>
    <col min="10" max="10" width="9" style="557"/>
    <col min="11" max="11" width="5.88671875" style="557" customWidth="1"/>
    <col min="12" max="12" width="32.44140625" style="557" customWidth="1"/>
    <col min="13" max="13" width="7.77734375" style="557" customWidth="1"/>
    <col min="14" max="14" width="3.44140625" style="557" customWidth="1"/>
    <col min="15" max="16384" width="9" style="557"/>
  </cols>
  <sheetData>
    <row r="1" spans="1:14" ht="23.4">
      <c r="A1" s="701" t="s">
        <v>276</v>
      </c>
      <c r="B1" s="701"/>
      <c r="C1" s="701"/>
      <c r="D1" s="701"/>
      <c r="E1" s="701"/>
      <c r="F1" s="701"/>
      <c r="G1" s="701"/>
      <c r="H1" s="701"/>
      <c r="I1" s="701"/>
      <c r="J1" s="702"/>
      <c r="K1" s="702"/>
      <c r="L1" s="702"/>
      <c r="M1" s="702"/>
    </row>
    <row r="2" spans="1:14" s="1" customFormat="1" ht="26.25" customHeight="1">
      <c r="A2" s="703" t="s">
        <v>484</v>
      </c>
      <c r="B2" s="703"/>
      <c r="C2" s="703"/>
      <c r="D2" s="703"/>
      <c r="E2" s="703"/>
      <c r="F2" s="703"/>
      <c r="G2" s="703"/>
      <c r="H2" s="703"/>
      <c r="I2" s="703"/>
      <c r="J2" s="703"/>
      <c r="K2" s="703"/>
      <c r="L2" s="703"/>
      <c r="M2" s="703"/>
    </row>
    <row r="3" spans="1:14" s="1" customFormat="1" ht="26.25" customHeight="1">
      <c r="A3" s="704" t="s">
        <v>485</v>
      </c>
      <c r="B3" s="704"/>
      <c r="C3" s="704"/>
      <c r="D3" s="704"/>
      <c r="E3" s="704"/>
      <c r="F3" s="704"/>
      <c r="G3" s="704"/>
      <c r="H3" s="704"/>
      <c r="I3" s="704"/>
      <c r="J3" s="704"/>
      <c r="K3" s="704"/>
      <c r="L3" s="705"/>
      <c r="M3" s="705"/>
    </row>
    <row r="4" spans="1:14" s="1" customFormat="1" ht="26.25" customHeight="1">
      <c r="A4" s="706" t="s">
        <v>486</v>
      </c>
      <c r="B4" s="706"/>
      <c r="C4" s="706"/>
      <c r="D4" s="706"/>
      <c r="E4" s="706"/>
      <c r="F4" s="706"/>
      <c r="G4" s="706"/>
      <c r="H4" s="706"/>
      <c r="I4" s="706"/>
      <c r="J4" s="706"/>
      <c r="K4" s="706"/>
      <c r="L4" s="707"/>
      <c r="M4" s="707"/>
      <c r="N4" s="583"/>
    </row>
    <row r="5" spans="1:14" ht="28.5" customHeight="1">
      <c r="A5" s="584"/>
      <c r="B5" s="708" t="s">
        <v>487</v>
      </c>
      <c r="C5" s="708"/>
      <c r="D5" s="708"/>
      <c r="E5" s="708"/>
      <c r="F5" s="708"/>
      <c r="G5" s="708"/>
      <c r="H5" s="708"/>
      <c r="I5" s="708"/>
      <c r="J5" s="708"/>
      <c r="K5" s="708"/>
      <c r="L5" s="708"/>
      <c r="M5" s="585"/>
      <c r="N5" s="586"/>
    </row>
    <row r="6" spans="1:14" ht="21.75" customHeight="1">
      <c r="A6" s="585"/>
      <c r="B6" s="709"/>
      <c r="C6" s="710"/>
      <c r="D6" s="710"/>
      <c r="E6" s="710"/>
      <c r="F6" s="585"/>
      <c r="G6" s="585" t="s">
        <v>21</v>
      </c>
      <c r="H6" s="712" t="s">
        <v>488</v>
      </c>
      <c r="I6" s="712"/>
      <c r="J6" s="712"/>
      <c r="K6" s="712"/>
      <c r="L6" s="712"/>
      <c r="M6" s="712"/>
      <c r="N6" s="586"/>
    </row>
    <row r="7" spans="1:14" ht="21.75" customHeight="1">
      <c r="A7" s="585"/>
      <c r="B7" s="710"/>
      <c r="C7" s="710"/>
      <c r="D7" s="710"/>
      <c r="E7" s="710"/>
      <c r="F7" s="585"/>
      <c r="G7" s="585"/>
      <c r="H7" s="712"/>
      <c r="I7" s="712"/>
      <c r="J7" s="712"/>
      <c r="K7" s="712"/>
      <c r="L7" s="712"/>
      <c r="M7" s="712"/>
      <c r="N7" s="586"/>
    </row>
    <row r="8" spans="1:14" ht="21.75" customHeight="1">
      <c r="A8" s="585"/>
      <c r="B8" s="710"/>
      <c r="C8" s="710"/>
      <c r="D8" s="710"/>
      <c r="E8" s="710"/>
      <c r="F8" s="585"/>
      <c r="G8" s="585"/>
      <c r="H8" s="712"/>
      <c r="I8" s="712"/>
      <c r="J8" s="712"/>
      <c r="K8" s="712"/>
      <c r="L8" s="712"/>
      <c r="M8" s="712"/>
      <c r="N8" s="587"/>
    </row>
    <row r="9" spans="1:14" ht="21.75" customHeight="1">
      <c r="A9" s="585"/>
      <c r="B9" s="710"/>
      <c r="C9" s="710"/>
      <c r="D9" s="710"/>
      <c r="E9" s="710"/>
      <c r="F9" s="585"/>
      <c r="G9" s="585"/>
      <c r="H9" s="712"/>
      <c r="I9" s="712"/>
      <c r="J9" s="712"/>
      <c r="K9" s="712"/>
      <c r="L9" s="712"/>
      <c r="M9" s="712"/>
      <c r="N9" s="587"/>
    </row>
    <row r="10" spans="1:14" ht="24.6" customHeight="1">
      <c r="A10" s="585"/>
      <c r="B10" s="710"/>
      <c r="C10" s="710"/>
      <c r="D10" s="710"/>
      <c r="E10" s="710"/>
      <c r="F10" s="585"/>
      <c r="G10" s="585"/>
      <c r="H10" s="712"/>
      <c r="I10" s="712"/>
      <c r="J10" s="712"/>
      <c r="K10" s="712"/>
      <c r="L10" s="712"/>
      <c r="M10" s="712"/>
      <c r="N10" s="587"/>
    </row>
    <row r="11" spans="1:14" ht="21.75" customHeight="1">
      <c r="A11" s="585"/>
      <c r="B11" s="710"/>
      <c r="C11" s="710"/>
      <c r="D11" s="710"/>
      <c r="E11" s="710"/>
      <c r="F11" s="588"/>
      <c r="G11" s="588"/>
      <c r="H11" s="712"/>
      <c r="I11" s="712"/>
      <c r="J11" s="712"/>
      <c r="K11" s="712"/>
      <c r="L11" s="712"/>
      <c r="M11" s="712"/>
      <c r="N11" s="587"/>
    </row>
    <row r="12" spans="1:14" ht="21.75" customHeight="1">
      <c r="A12" s="585"/>
      <c r="B12" s="710"/>
      <c r="C12" s="710"/>
      <c r="D12" s="710"/>
      <c r="E12" s="710"/>
      <c r="F12" s="589"/>
      <c r="G12" s="589"/>
      <c r="H12" s="712"/>
      <c r="I12" s="712"/>
      <c r="J12" s="712"/>
      <c r="K12" s="712"/>
      <c r="L12" s="712"/>
      <c r="M12" s="712"/>
      <c r="N12" s="587"/>
    </row>
    <row r="13" spans="1:14" ht="8.4" customHeight="1">
      <c r="A13" s="585"/>
      <c r="B13" s="711"/>
      <c r="C13" s="711"/>
      <c r="D13" s="711"/>
      <c r="E13" s="711"/>
      <c r="F13" s="589"/>
      <c r="G13" s="589"/>
      <c r="H13" s="712"/>
      <c r="I13" s="712"/>
      <c r="J13" s="712"/>
      <c r="K13" s="712"/>
      <c r="L13" s="712"/>
      <c r="M13" s="712"/>
      <c r="N13" s="587"/>
    </row>
    <row r="14" spans="1:14" ht="21.75" customHeight="1">
      <c r="A14" s="585"/>
      <c r="B14" s="711"/>
      <c r="C14" s="711"/>
      <c r="D14" s="711"/>
      <c r="E14" s="711"/>
      <c r="F14" s="589"/>
      <c r="G14" s="589"/>
      <c r="H14" s="712"/>
      <c r="I14" s="712"/>
      <c r="J14" s="712"/>
      <c r="K14" s="712"/>
      <c r="L14" s="712"/>
      <c r="M14" s="712"/>
      <c r="N14" s="587"/>
    </row>
    <row r="15" spans="1:14" ht="21.75" customHeight="1">
      <c r="A15" s="585"/>
      <c r="B15" s="711"/>
      <c r="C15" s="711"/>
      <c r="D15" s="711"/>
      <c r="E15" s="711"/>
      <c r="F15" s="588"/>
      <c r="G15" s="588"/>
      <c r="H15" s="712"/>
      <c r="I15" s="712"/>
      <c r="J15" s="712"/>
      <c r="K15" s="712"/>
      <c r="L15" s="712"/>
      <c r="M15" s="712"/>
      <c r="N15" s="587"/>
    </row>
    <row r="16" spans="1:14" ht="21.75" customHeight="1">
      <c r="A16" s="590"/>
      <c r="B16" s="591" t="s">
        <v>21</v>
      </c>
      <c r="C16" s="585"/>
      <c r="D16" s="585"/>
      <c r="E16" s="585"/>
      <c r="F16" s="585"/>
      <c r="G16" s="585"/>
      <c r="H16" s="585"/>
      <c r="I16" s="585"/>
      <c r="J16" s="585"/>
      <c r="K16" s="585"/>
      <c r="L16" s="585"/>
      <c r="M16" s="585"/>
      <c r="N16" s="587"/>
    </row>
    <row r="17" spans="1:16" ht="11.4" customHeight="1">
      <c r="A17" s="592"/>
      <c r="B17" s="593"/>
      <c r="C17" s="593"/>
      <c r="D17" s="593"/>
      <c r="E17" s="593"/>
      <c r="F17" s="593"/>
      <c r="G17" s="594"/>
      <c r="H17" s="594"/>
      <c r="I17" s="594"/>
      <c r="J17" s="594"/>
      <c r="K17" s="594"/>
      <c r="L17" s="594"/>
      <c r="M17" s="594"/>
      <c r="N17" s="595"/>
    </row>
    <row r="18" spans="1:16" ht="14.25" customHeight="1">
      <c r="A18" s="596"/>
      <c r="B18" s="593"/>
      <c r="C18" s="593"/>
      <c r="D18" s="593"/>
      <c r="E18" s="593"/>
      <c r="F18" s="593"/>
      <c r="G18" s="699" t="s">
        <v>489</v>
      </c>
      <c r="H18" s="700"/>
      <c r="I18" s="700"/>
      <c r="J18" s="700"/>
      <c r="K18" s="700"/>
      <c r="L18" s="700"/>
      <c r="M18" s="700"/>
      <c r="N18" s="595"/>
    </row>
    <row r="19" spans="1:16" ht="13.5" customHeight="1">
      <c r="A19" s="596"/>
      <c r="B19" s="593"/>
      <c r="C19" s="593"/>
      <c r="D19" s="593"/>
      <c r="E19" s="593"/>
      <c r="F19" s="593"/>
      <c r="G19" s="700"/>
      <c r="H19" s="700"/>
      <c r="I19" s="700"/>
      <c r="J19" s="700"/>
      <c r="K19" s="700"/>
      <c r="L19" s="700"/>
      <c r="M19" s="700"/>
      <c r="N19" s="595"/>
    </row>
    <row r="20" spans="1:16" ht="39.75" customHeight="1">
      <c r="A20" s="596"/>
      <c r="B20" s="593"/>
      <c r="C20" s="593"/>
      <c r="D20" s="593"/>
      <c r="E20" s="593"/>
      <c r="F20" s="593"/>
      <c r="G20" s="700"/>
      <c r="H20" s="700"/>
      <c r="I20" s="700"/>
      <c r="J20" s="700"/>
      <c r="K20" s="700"/>
      <c r="L20" s="700"/>
      <c r="M20" s="700"/>
      <c r="N20" s="595"/>
      <c r="P20" s="597"/>
    </row>
    <row r="21" spans="1:16" ht="55.5" customHeight="1">
      <c r="A21" s="596"/>
      <c r="B21" s="593"/>
      <c r="C21" s="593"/>
      <c r="D21" s="593"/>
      <c r="E21" s="593"/>
      <c r="F21" s="593"/>
      <c r="G21" s="700"/>
      <c r="H21" s="700"/>
      <c r="I21" s="700"/>
      <c r="J21" s="700"/>
      <c r="K21" s="700"/>
      <c r="L21" s="700"/>
      <c r="M21" s="700"/>
      <c r="N21" s="595"/>
    </row>
    <row r="22" spans="1:16">
      <c r="A22" s="596"/>
      <c r="B22" s="593"/>
      <c r="C22" s="593"/>
      <c r="D22" s="593"/>
      <c r="E22" s="593"/>
      <c r="F22" s="593"/>
      <c r="G22" s="700"/>
      <c r="H22" s="700"/>
      <c r="I22" s="700"/>
      <c r="J22" s="700"/>
      <c r="K22" s="700"/>
      <c r="L22" s="700"/>
      <c r="M22" s="700"/>
      <c r="N22" s="595"/>
    </row>
    <row r="23" spans="1:16">
      <c r="A23" s="596"/>
      <c r="B23" s="593"/>
      <c r="C23" s="593"/>
      <c r="D23" s="593"/>
      <c r="E23" s="593"/>
      <c r="F23" s="593"/>
      <c r="G23" s="700"/>
      <c r="H23" s="700"/>
      <c r="I23" s="700"/>
      <c r="J23" s="700"/>
      <c r="K23" s="700"/>
      <c r="L23" s="700"/>
      <c r="M23" s="700"/>
      <c r="N23" s="595"/>
    </row>
    <row r="24" spans="1:16">
      <c r="A24" s="596"/>
      <c r="B24" s="593"/>
      <c r="C24" s="593"/>
      <c r="D24" s="593"/>
      <c r="E24" s="593"/>
      <c r="F24" s="593"/>
      <c r="G24" s="700"/>
      <c r="H24" s="700"/>
      <c r="I24" s="700"/>
      <c r="J24" s="700"/>
      <c r="K24" s="700"/>
      <c r="L24" s="700"/>
      <c r="M24" s="700"/>
      <c r="N24" s="595"/>
    </row>
    <row r="25" spans="1:16" ht="36" customHeight="1">
      <c r="A25" s="596"/>
      <c r="B25" s="596"/>
      <c r="C25" s="598"/>
      <c r="D25" s="598"/>
      <c r="E25" s="599"/>
      <c r="F25" s="598"/>
      <c r="G25" s="700"/>
      <c r="H25" s="700"/>
      <c r="I25" s="700"/>
      <c r="J25" s="700"/>
      <c r="K25" s="700"/>
      <c r="L25" s="700"/>
      <c r="M25" s="700"/>
      <c r="N25" s="595"/>
    </row>
    <row r="26" spans="1:16">
      <c r="A26" s="595"/>
      <c r="B26" s="595"/>
      <c r="C26" s="595"/>
      <c r="D26" s="595"/>
      <c r="E26" s="595"/>
      <c r="F26" s="595"/>
      <c r="G26" s="600"/>
      <c r="H26" s="600"/>
      <c r="I26" s="600"/>
      <c r="J26" s="600"/>
      <c r="K26" s="600"/>
      <c r="L26" s="600"/>
      <c r="M26" s="600"/>
      <c r="N26" s="595"/>
    </row>
    <row r="27" spans="1:16">
      <c r="G27" s="140"/>
      <c r="H27" s="140"/>
      <c r="I27" s="140"/>
      <c r="J27" s="140"/>
      <c r="K27" s="140"/>
      <c r="L27" s="140"/>
      <c r="M27" s="140"/>
    </row>
    <row r="28" spans="1:16">
      <c r="G28" s="140"/>
      <c r="H28" s="140"/>
      <c r="I28" s="140"/>
      <c r="J28" s="140"/>
      <c r="K28" s="140"/>
      <c r="L28" s="140"/>
      <c r="M28" s="140"/>
    </row>
    <row r="29" spans="1:16">
      <c r="G29" s="140"/>
      <c r="H29" s="140"/>
      <c r="I29" s="140"/>
      <c r="J29" s="140"/>
      <c r="K29" s="140"/>
      <c r="L29" s="140"/>
      <c r="M29" s="140"/>
    </row>
    <row r="30" spans="1:16">
      <c r="G30" s="140"/>
      <c r="H30" s="140"/>
      <c r="I30" s="140"/>
      <c r="J30" s="140"/>
      <c r="K30" s="140"/>
      <c r="L30" s="140"/>
      <c r="M30" s="140"/>
    </row>
    <row r="31" spans="1:16">
      <c r="G31" s="140"/>
      <c r="H31" s="140"/>
      <c r="I31" s="140"/>
      <c r="J31" s="140"/>
      <c r="K31" s="140"/>
      <c r="L31" s="140"/>
      <c r="M31" s="140"/>
    </row>
    <row r="32" spans="1:16">
      <c r="G32" s="140"/>
      <c r="H32" s="140"/>
      <c r="I32" s="140"/>
      <c r="J32" s="140"/>
      <c r="K32" s="140"/>
      <c r="L32" s="140"/>
      <c r="M32" s="140"/>
    </row>
    <row r="33" spans="7:13">
      <c r="G33" s="140"/>
      <c r="H33" s="140"/>
      <c r="I33" s="140"/>
      <c r="J33" s="140"/>
      <c r="K33" s="140"/>
      <c r="L33" s="140"/>
      <c r="M33" s="140"/>
    </row>
    <row r="34" spans="7:13">
      <c r="G34" s="140"/>
      <c r="H34" s="140"/>
      <c r="I34" s="140"/>
      <c r="J34" s="140"/>
      <c r="K34" s="140"/>
      <c r="L34" s="140"/>
      <c r="M34" s="140"/>
    </row>
    <row r="35" spans="7:13">
      <c r="G35" s="140"/>
      <c r="H35" s="140"/>
      <c r="I35" s="140"/>
      <c r="J35" s="140"/>
      <c r="K35" s="140"/>
      <c r="L35" s="140"/>
      <c r="M35" s="140"/>
    </row>
    <row r="36" spans="7:13">
      <c r="G36" s="140"/>
      <c r="H36" s="140"/>
      <c r="I36" s="140"/>
      <c r="J36" s="140"/>
      <c r="K36" s="140"/>
      <c r="L36" s="140"/>
      <c r="M36" s="140"/>
    </row>
    <row r="37" spans="7:13">
      <c r="G37" s="140"/>
      <c r="H37" s="140"/>
      <c r="I37" s="140"/>
      <c r="J37" s="140"/>
      <c r="K37" s="140"/>
      <c r="L37" s="140"/>
      <c r="M37" s="140"/>
    </row>
    <row r="38" spans="7:13">
      <c r="G38" s="140"/>
      <c r="H38" s="140"/>
      <c r="I38" s="140"/>
      <c r="J38" s="140"/>
      <c r="K38" s="140"/>
      <c r="L38" s="140"/>
      <c r="M38" s="140"/>
    </row>
    <row r="39" spans="7:13">
      <c r="G39" s="140"/>
      <c r="H39" s="140"/>
      <c r="I39" s="140"/>
      <c r="J39" s="140"/>
      <c r="K39" s="140"/>
      <c r="L39" s="140"/>
      <c r="M39" s="140"/>
    </row>
    <row r="40" spans="7:13">
      <c r="G40" s="140"/>
      <c r="H40" s="140"/>
      <c r="I40" s="140"/>
      <c r="J40" s="140"/>
      <c r="K40" s="140"/>
      <c r="L40" s="140"/>
      <c r="M40" s="140"/>
    </row>
    <row r="41" spans="7:13">
      <c r="G41" s="140"/>
      <c r="H41" s="140"/>
      <c r="I41" s="140"/>
      <c r="J41" s="140"/>
      <c r="K41" s="140"/>
      <c r="L41" s="140"/>
      <c r="M41" s="140"/>
    </row>
  </sheetData>
  <mergeCells count="8">
    <mergeCell ref="G18:M25"/>
    <mergeCell ref="A1:M1"/>
    <mergeCell ref="A2:M2"/>
    <mergeCell ref="A3:M3"/>
    <mergeCell ref="A4:M4"/>
    <mergeCell ref="B5:L5"/>
    <mergeCell ref="B6:E15"/>
    <mergeCell ref="H6:M15"/>
  </mergeCells>
  <phoneticPr fontId="106"/>
  <pageMargins left="0.74803149606299213" right="0.74803149606299213" top="0.98425196850393704" bottom="0.98425196850393704" header="0.51181102362204722" footer="0.51181102362204722"/>
  <pageSetup paperSize="9" scale="83"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zoomScale="75" zoomScaleNormal="75" workbookViewId="0">
      <selection activeCell="P3" sqref="P3"/>
    </sheetView>
  </sheetViews>
  <sheetFormatPr defaultColWidth="8.88671875" defaultRowHeight="14.4"/>
  <cols>
    <col min="1" max="1" width="12.77734375" style="131"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42" customWidth="1"/>
    <col min="17" max="17" width="40.44140625" customWidth="1"/>
  </cols>
  <sheetData>
    <row r="1" spans="2:19" ht="31.2" customHeight="1">
      <c r="B1" s="137"/>
      <c r="C1" s="369" t="s">
        <v>280</v>
      </c>
      <c r="D1" s="187"/>
      <c r="E1" s="187"/>
      <c r="F1" s="187"/>
      <c r="G1" s="187" t="s">
        <v>279</v>
      </c>
      <c r="H1" s="187"/>
      <c r="I1" s="187"/>
      <c r="J1" s="187"/>
      <c r="K1" s="187"/>
      <c r="L1" s="187"/>
      <c r="M1" s="187"/>
      <c r="N1" s="187"/>
      <c r="O1" s="131"/>
      <c r="P1" s="241"/>
    </row>
    <row r="2" spans="2:19" ht="31.2" customHeight="1">
      <c r="B2" s="137"/>
      <c r="C2" s="187"/>
      <c r="D2" s="187"/>
      <c r="E2" s="187"/>
      <c r="F2" s="187"/>
      <c r="G2" s="187"/>
      <c r="H2" s="187"/>
      <c r="I2" s="187"/>
      <c r="J2" s="187"/>
      <c r="K2" s="187"/>
      <c r="L2" s="187"/>
      <c r="M2" s="187"/>
      <c r="N2" s="187"/>
      <c r="O2" s="131"/>
      <c r="P2" s="241"/>
    </row>
    <row r="3" spans="2:19" ht="266.39999999999998" customHeight="1">
      <c r="B3" s="736"/>
      <c r="C3" s="736"/>
      <c r="D3" s="736"/>
      <c r="E3" s="736"/>
      <c r="F3" s="736"/>
      <c r="G3" s="736"/>
      <c r="H3" s="736"/>
      <c r="I3" s="736"/>
      <c r="J3" s="736"/>
      <c r="K3" s="736"/>
      <c r="L3" s="736"/>
      <c r="M3" s="736"/>
      <c r="N3" s="736"/>
      <c r="O3" s="131" t="s">
        <v>207</v>
      </c>
      <c r="P3" s="241"/>
    </row>
    <row r="4" spans="2:19" ht="29.25" customHeight="1">
      <c r="B4" s="208"/>
      <c r="C4" s="209" t="s">
        <v>302</v>
      </c>
      <c r="D4" s="210"/>
      <c r="E4" s="210"/>
      <c r="F4" s="210"/>
      <c r="G4" s="211"/>
      <c r="H4" s="210"/>
      <c r="I4" s="210"/>
      <c r="J4" s="212"/>
      <c r="K4" s="212"/>
      <c r="L4" s="212"/>
      <c r="M4" s="212"/>
      <c r="N4" s="213"/>
      <c r="O4" s="131"/>
      <c r="P4" s="232"/>
    </row>
    <row r="5" spans="2:19" ht="267" customHeight="1">
      <c r="B5" s="741" t="s">
        <v>303</v>
      </c>
      <c r="C5" s="742"/>
      <c r="D5" s="742"/>
      <c r="E5" s="742"/>
      <c r="F5" s="742"/>
      <c r="G5" s="742"/>
      <c r="H5" s="742"/>
      <c r="I5" s="742"/>
      <c r="J5" s="742"/>
      <c r="K5" s="742"/>
      <c r="L5" s="742"/>
      <c r="M5" s="742"/>
      <c r="N5" s="742"/>
      <c r="O5" s="131"/>
      <c r="P5" s="435" t="s">
        <v>207</v>
      </c>
    </row>
    <row r="6" spans="2:19" ht="32.4" customHeight="1">
      <c r="B6" s="745" t="s">
        <v>258</v>
      </c>
      <c r="C6" s="746"/>
      <c r="D6" s="746"/>
      <c r="E6" s="746"/>
      <c r="F6" s="746"/>
      <c r="G6" s="746"/>
      <c r="H6" s="746"/>
      <c r="I6" s="746"/>
      <c r="J6" s="746"/>
      <c r="K6" s="746"/>
      <c r="L6" s="746"/>
      <c r="M6" s="746"/>
      <c r="N6" s="746"/>
      <c r="O6" s="131"/>
      <c r="P6" s="229"/>
    </row>
    <row r="7" spans="2:19" ht="11.4" customHeight="1">
      <c r="B7" s="743"/>
      <c r="C7" s="744"/>
      <c r="D7" s="744"/>
      <c r="E7" s="744"/>
      <c r="F7" s="744"/>
      <c r="G7" s="744"/>
      <c r="H7" s="744"/>
      <c r="I7" s="744"/>
      <c r="J7" s="744"/>
      <c r="K7" s="744"/>
      <c r="L7" s="744"/>
      <c r="M7" s="744"/>
      <c r="N7" s="744"/>
      <c r="O7" s="131"/>
      <c r="P7" s="229"/>
      <c r="R7" t="s">
        <v>224</v>
      </c>
    </row>
    <row r="8" spans="2:19" ht="21.6" customHeight="1">
      <c r="B8" s="216"/>
      <c r="C8" s="737" t="s">
        <v>301</v>
      </c>
      <c r="D8" s="737"/>
      <c r="E8" s="737"/>
      <c r="F8" s="737"/>
      <c r="G8" s="737"/>
      <c r="H8" s="737"/>
      <c r="I8" s="737"/>
      <c r="J8" s="737"/>
      <c r="K8" s="737"/>
      <c r="L8" s="737"/>
      <c r="M8" s="138" t="s">
        <v>207</v>
      </c>
      <c r="N8" s="138"/>
      <c r="O8" s="131"/>
      <c r="P8" s="256"/>
      <c r="Q8" s="467" t="s">
        <v>207</v>
      </c>
    </row>
    <row r="9" spans="2:19" ht="21.6" customHeight="1">
      <c r="B9" s="216"/>
      <c r="C9" s="738" t="s">
        <v>177</v>
      </c>
      <c r="D9" s="738"/>
      <c r="E9" s="738"/>
      <c r="F9" s="738"/>
      <c r="G9" s="738"/>
      <c r="H9" s="738"/>
      <c r="I9" s="738"/>
      <c r="J9" s="738"/>
      <c r="K9" s="738"/>
      <c r="L9" s="738"/>
      <c r="M9" s="138"/>
      <c r="N9" s="163"/>
      <c r="O9" s="131"/>
      <c r="P9" s="257"/>
    </row>
    <row r="10" spans="2:19" ht="21.6" customHeight="1">
      <c r="B10" s="138"/>
      <c r="C10" s="138"/>
      <c r="D10" s="163"/>
      <c r="E10" s="163"/>
      <c r="F10" s="163"/>
      <c r="G10" s="179"/>
      <c r="H10" s="163"/>
      <c r="I10" s="163"/>
      <c r="J10" s="163"/>
      <c r="K10" s="163"/>
      <c r="L10" s="163"/>
      <c r="M10" s="163"/>
      <c r="N10" s="163"/>
      <c r="O10" s="131"/>
      <c r="P10" s="260"/>
    </row>
    <row r="11" spans="2:19" ht="15" customHeight="1">
      <c r="B11" s="131"/>
      <c r="C11" s="131"/>
      <c r="D11" s="180"/>
      <c r="E11" s="180"/>
      <c r="F11" s="180"/>
      <c r="G11" s="181"/>
      <c r="H11" s="180"/>
      <c r="I11" s="180"/>
      <c r="J11" s="180"/>
      <c r="K11" s="180"/>
      <c r="L11" s="180"/>
      <c r="M11" s="180"/>
      <c r="N11" s="180"/>
      <c r="O11" s="131"/>
      <c r="P11" s="458">
        <f>+H13-G13</f>
        <v>2634999</v>
      </c>
      <c r="Q11" s="443"/>
      <c r="R11" s="443"/>
      <c r="S11" s="443"/>
    </row>
    <row r="12" spans="2:19" ht="13.5" customHeight="1">
      <c r="B12" s="131"/>
      <c r="C12" s="131"/>
      <c r="D12" s="739" t="s">
        <v>178</v>
      </c>
      <c r="E12" s="739"/>
      <c r="F12" s="182"/>
      <c r="G12" s="183" t="s">
        <v>179</v>
      </c>
      <c r="H12" s="184" t="s">
        <v>180</v>
      </c>
      <c r="I12" s="185" t="s">
        <v>181</v>
      </c>
      <c r="J12" s="184" t="s">
        <v>182</v>
      </c>
      <c r="K12" s="184" t="s">
        <v>183</v>
      </c>
      <c r="L12" s="186" t="s">
        <v>196</v>
      </c>
      <c r="M12" s="180"/>
      <c r="N12" s="180"/>
      <c r="O12" s="131"/>
      <c r="P12" s="260"/>
      <c r="Q12" s="443"/>
      <c r="R12" s="443"/>
      <c r="S12" s="443"/>
    </row>
    <row r="13" spans="2:19" ht="18" customHeight="1">
      <c r="B13" s="131"/>
      <c r="C13" s="131"/>
      <c r="D13" s="739"/>
      <c r="E13" s="739"/>
      <c r="F13" s="218" t="s">
        <v>184</v>
      </c>
      <c r="G13" s="500">
        <v>627440543</v>
      </c>
      <c r="H13" s="500">
        <v>630075542</v>
      </c>
      <c r="I13" s="215">
        <f t="shared" ref="I13:I23" si="0">+H13/$H$13</f>
        <v>1</v>
      </c>
      <c r="J13" s="494">
        <v>6588763</v>
      </c>
      <c r="K13" s="372">
        <f>+J13/G13</f>
        <v>1.0501015711380322E-2</v>
      </c>
      <c r="L13" s="215">
        <f t="shared" ref="L13:L30" si="1">+H13/G13</f>
        <v>1.0041995995148818</v>
      </c>
      <c r="M13" s="740" t="s">
        <v>185</v>
      </c>
      <c r="N13" s="740"/>
      <c r="O13" s="459"/>
      <c r="P13" s="568"/>
      <c r="Q13" s="443"/>
      <c r="R13" s="443"/>
      <c r="S13" s="443"/>
    </row>
    <row r="14" spans="2:19" ht="17.25" customHeight="1">
      <c r="B14" s="131"/>
      <c r="C14" s="131"/>
      <c r="D14" s="739"/>
      <c r="E14" s="739"/>
      <c r="F14" s="450" t="s">
        <v>244</v>
      </c>
      <c r="G14" s="262">
        <v>97190530</v>
      </c>
      <c r="H14" s="262">
        <v>97447532</v>
      </c>
      <c r="I14" s="215">
        <f>+H14/$H$13</f>
        <v>0.15466007725149883</v>
      </c>
      <c r="J14" s="387">
        <v>1070264</v>
      </c>
      <c r="K14" s="243">
        <f>+J14/H14</f>
        <v>1.0982976972674896E-2</v>
      </c>
      <c r="L14" s="244">
        <f t="shared" si="1"/>
        <v>1.0026443111278434</v>
      </c>
      <c r="M14" s="735" t="s">
        <v>216</v>
      </c>
      <c r="N14" s="460">
        <f>+H13-G13</f>
        <v>2634999</v>
      </c>
      <c r="O14" s="459"/>
      <c r="P14" s="568"/>
      <c r="Q14" s="443"/>
      <c r="R14" s="443"/>
      <c r="S14" s="443"/>
    </row>
    <row r="15" spans="2:19" ht="17.25" customHeight="1">
      <c r="B15" s="131"/>
      <c r="C15" s="131"/>
      <c r="D15" s="739"/>
      <c r="E15" s="739"/>
      <c r="F15" s="451" t="s">
        <v>242</v>
      </c>
      <c r="G15" s="262">
        <v>4345265</v>
      </c>
      <c r="H15" s="262">
        <v>4367727</v>
      </c>
      <c r="I15" s="215">
        <f t="shared" si="0"/>
        <v>6.9320687899356677E-3</v>
      </c>
      <c r="J15" s="261">
        <v>46669</v>
      </c>
      <c r="K15" s="243">
        <f>+J15/G15</f>
        <v>1.0740196512755838E-2</v>
      </c>
      <c r="L15" s="244">
        <f t="shared" si="1"/>
        <v>1.005169304979098</v>
      </c>
      <c r="M15" s="735"/>
      <c r="N15" s="470" t="s">
        <v>207</v>
      </c>
      <c r="O15" s="459"/>
      <c r="P15" s="569"/>
      <c r="Q15" s="259"/>
      <c r="R15" s="443"/>
      <c r="S15" s="443"/>
    </row>
    <row r="16" spans="2:19" ht="17.25" customHeight="1">
      <c r="B16" s="131"/>
      <c r="C16" s="131"/>
      <c r="D16" s="739"/>
      <c r="E16" s="739"/>
      <c r="F16" s="452" t="s">
        <v>245</v>
      </c>
      <c r="G16" s="261">
        <v>7106018</v>
      </c>
      <c r="H16" s="261">
        <v>7108686</v>
      </c>
      <c r="I16" s="215">
        <f t="shared" si="0"/>
        <v>1.1282275737025831E-2</v>
      </c>
      <c r="J16" s="217">
        <v>330353</v>
      </c>
      <c r="K16" s="465">
        <f t="shared" ref="K16:K23" si="2">+J16/H16</f>
        <v>4.6471738940220456E-2</v>
      </c>
      <c r="L16" s="244">
        <f t="shared" si="1"/>
        <v>1.0003754564089198</v>
      </c>
      <c r="M16" s="461"/>
      <c r="N16" s="461"/>
      <c r="O16" s="459"/>
      <c r="P16" s="567"/>
      <c r="Q16" s="260"/>
      <c r="R16" s="443"/>
      <c r="S16" s="443"/>
    </row>
    <row r="17" spans="2:19" ht="17.25" customHeight="1">
      <c r="B17" s="131"/>
      <c r="C17" s="131"/>
      <c r="D17" s="739"/>
      <c r="E17" s="739"/>
      <c r="F17" s="452" t="s">
        <v>246</v>
      </c>
      <c r="G17" s="261">
        <v>34780462</v>
      </c>
      <c r="H17" s="261">
        <v>34815258</v>
      </c>
      <c r="I17" s="215">
        <f t="shared" si="0"/>
        <v>5.5255688690103132E-2</v>
      </c>
      <c r="J17" s="217">
        <v>687962</v>
      </c>
      <c r="K17" s="414">
        <f t="shared" si="2"/>
        <v>1.9760359093130949E-2</v>
      </c>
      <c r="L17" s="244">
        <f t="shared" si="1"/>
        <v>1.0010004467450719</v>
      </c>
      <c r="M17" s="461"/>
      <c r="N17" s="461"/>
      <c r="O17" s="459"/>
      <c r="P17" s="260"/>
      <c r="Q17" s="444"/>
      <c r="R17" s="443"/>
      <c r="S17" s="443"/>
    </row>
    <row r="18" spans="2:19" ht="17.25" customHeight="1">
      <c r="B18" s="131"/>
      <c r="C18" s="131"/>
      <c r="D18" s="739"/>
      <c r="E18" s="739"/>
      <c r="F18" s="451" t="s">
        <v>186</v>
      </c>
      <c r="G18" s="522">
        <v>9715464</v>
      </c>
      <c r="H18" s="522">
        <v>9717546</v>
      </c>
      <c r="I18" s="215">
        <f>+H18/H13</f>
        <v>1.5422826871130954E-2</v>
      </c>
      <c r="J18" s="217">
        <v>129979</v>
      </c>
      <c r="K18" s="243">
        <f t="shared" si="2"/>
        <v>1.3375702054819191E-2</v>
      </c>
      <c r="L18" s="244">
        <f t="shared" si="1"/>
        <v>1.0002142975363812</v>
      </c>
      <c r="M18" s="461"/>
      <c r="N18" s="498"/>
      <c r="O18" s="459"/>
      <c r="P18" s="260"/>
      <c r="Q18" s="259"/>
      <c r="R18" s="443"/>
      <c r="S18" s="443"/>
    </row>
    <row r="19" spans="2:19" ht="17.25" customHeight="1">
      <c r="B19" s="131"/>
      <c r="C19" s="131"/>
      <c r="D19" s="739"/>
      <c r="E19" s="739"/>
      <c r="F19" s="478" t="s">
        <v>256</v>
      </c>
      <c r="G19" s="261">
        <v>4708870</v>
      </c>
      <c r="H19" s="261">
        <v>4750775</v>
      </c>
      <c r="I19" s="215">
        <f t="shared" si="0"/>
        <v>7.5400085915412344E-3</v>
      </c>
      <c r="J19" s="217">
        <v>61652</v>
      </c>
      <c r="K19" s="243">
        <f t="shared" si="2"/>
        <v>1.2977251080086934E-2</v>
      </c>
      <c r="L19" s="244">
        <f t="shared" si="1"/>
        <v>1.0088991626441164</v>
      </c>
      <c r="M19" s="461"/>
      <c r="N19" s="461"/>
      <c r="O19" s="459"/>
      <c r="P19" s="259"/>
      <c r="Q19" s="260"/>
      <c r="R19" s="443"/>
      <c r="S19" s="443"/>
    </row>
    <row r="20" spans="2:19" ht="17.25" customHeight="1">
      <c r="B20" s="131"/>
      <c r="C20" s="131"/>
      <c r="D20" s="739"/>
      <c r="E20" s="739"/>
      <c r="F20" s="466" t="s">
        <v>247</v>
      </c>
      <c r="G20" s="261">
        <v>4025375</v>
      </c>
      <c r="H20" s="261">
        <v>4027744</v>
      </c>
      <c r="I20" s="215">
        <f t="shared" si="0"/>
        <v>6.3924779356060134E-3</v>
      </c>
      <c r="J20" s="217">
        <v>102311</v>
      </c>
      <c r="K20" s="465">
        <f t="shared" si="2"/>
        <v>2.5401564746915396E-2</v>
      </c>
      <c r="L20" s="244">
        <f t="shared" si="1"/>
        <v>1.0005885165978325</v>
      </c>
      <c r="M20" s="461"/>
      <c r="N20" s="461"/>
      <c r="O20" s="459"/>
      <c r="P20" s="260"/>
      <c r="Q20" s="444"/>
      <c r="R20" s="443"/>
      <c r="S20" s="443"/>
    </row>
    <row r="21" spans="2:19" ht="17.25" customHeight="1">
      <c r="B21" s="131"/>
      <c r="C21" s="131"/>
      <c r="D21" s="739"/>
      <c r="E21" s="739"/>
      <c r="F21" s="450" t="s">
        <v>248</v>
      </c>
      <c r="G21" s="262">
        <v>16919638</v>
      </c>
      <c r="H21" s="262">
        <v>16919638</v>
      </c>
      <c r="I21" s="215">
        <f t="shared" si="0"/>
        <v>2.685334832438235E-2</v>
      </c>
      <c r="J21" s="492">
        <v>101203</v>
      </c>
      <c r="K21" s="243">
        <f t="shared" si="2"/>
        <v>5.9813927461095798E-3</v>
      </c>
      <c r="L21" s="244">
        <f t="shared" si="1"/>
        <v>1</v>
      </c>
      <c r="M21" s="461"/>
      <c r="N21" s="461"/>
      <c r="O21" s="459"/>
      <c r="P21" s="260"/>
      <c r="Q21" s="259"/>
      <c r="R21" s="443"/>
      <c r="S21" s="443"/>
    </row>
    <row r="22" spans="2:19" ht="17.25" customHeight="1">
      <c r="B22" s="131"/>
      <c r="C22" s="131"/>
      <c r="D22" s="739"/>
      <c r="E22" s="739"/>
      <c r="F22" s="487" t="s">
        <v>249</v>
      </c>
      <c r="G22" s="271">
        <v>7555903</v>
      </c>
      <c r="H22" s="271">
        <v>7557364</v>
      </c>
      <c r="I22" s="215">
        <f t="shared" si="0"/>
        <v>1.1994377651941932E-2</v>
      </c>
      <c r="J22" s="217">
        <v>144571</v>
      </c>
      <c r="K22" s="414">
        <f t="shared" si="2"/>
        <v>1.9129818280553906E-2</v>
      </c>
      <c r="L22" s="244">
        <f t="shared" si="1"/>
        <v>1.0001933587553995</v>
      </c>
      <c r="M22" s="461"/>
      <c r="N22" s="461"/>
      <c r="O22" s="459"/>
      <c r="P22" s="520"/>
      <c r="Q22" s="260"/>
      <c r="R22" s="443"/>
      <c r="S22" s="443"/>
    </row>
    <row r="23" spans="2:19" ht="17.25" customHeight="1">
      <c r="B23" s="131"/>
      <c r="C23" s="131"/>
      <c r="D23" s="739"/>
      <c r="E23" s="739"/>
      <c r="F23" s="450" t="s">
        <v>250</v>
      </c>
      <c r="G23" s="262">
        <v>44640748</v>
      </c>
      <c r="H23" s="262">
        <v>44650662</v>
      </c>
      <c r="I23" s="215">
        <f t="shared" si="0"/>
        <v>7.0865569322479754E-2</v>
      </c>
      <c r="J23" s="263">
        <v>529008</v>
      </c>
      <c r="K23" s="243">
        <f t="shared" si="2"/>
        <v>1.1847707879448685E-2</v>
      </c>
      <c r="L23" s="244">
        <f t="shared" si="1"/>
        <v>1.0002220840923186</v>
      </c>
      <c r="M23" s="461"/>
      <c r="N23" s="461"/>
      <c r="O23" s="459"/>
      <c r="P23" s="501"/>
      <c r="Q23" s="444"/>
      <c r="R23" s="443"/>
      <c r="S23" s="443"/>
    </row>
    <row r="24" spans="2:19" ht="17.25" customHeight="1">
      <c r="B24" s="131"/>
      <c r="C24" s="131"/>
      <c r="D24" s="739"/>
      <c r="E24" s="739"/>
      <c r="F24" s="453" t="s">
        <v>251</v>
      </c>
      <c r="G24" s="499">
        <v>1572778</v>
      </c>
      <c r="H24" s="499">
        <v>1573922</v>
      </c>
      <c r="I24" s="215">
        <f>+G24/$H$13</f>
        <v>2.496173704834904E-3</v>
      </c>
      <c r="J24" s="457">
        <v>30625</v>
      </c>
      <c r="K24" s="414">
        <f>+J24/G24</f>
        <v>1.947191529891695E-2</v>
      </c>
      <c r="L24" s="244">
        <f t="shared" si="1"/>
        <v>1.0007273753829211</v>
      </c>
      <c r="M24" s="461"/>
      <c r="N24" s="461"/>
      <c r="O24" s="459"/>
      <c r="P24" s="501"/>
      <c r="Q24" s="259"/>
      <c r="R24" s="443"/>
      <c r="S24" s="443"/>
    </row>
    <row r="25" spans="2:19" ht="17.25" customHeight="1">
      <c r="B25" s="131"/>
      <c r="C25" s="131"/>
      <c r="D25" s="739"/>
      <c r="E25" s="739"/>
      <c r="F25" s="555" t="s">
        <v>252</v>
      </c>
      <c r="G25" s="373">
        <v>21060091</v>
      </c>
      <c r="H25" s="373">
        <v>21112216</v>
      </c>
      <c r="I25" s="215">
        <f t="shared" ref="I25:I30" si="3">+H25/$H$13</f>
        <v>3.3507436160726267E-2</v>
      </c>
      <c r="J25" s="217">
        <v>382157</v>
      </c>
      <c r="K25" s="556">
        <f t="shared" ref="K25:K30" si="4">+J25/H25</f>
        <v>1.8101226323186538E-2</v>
      </c>
      <c r="L25" s="244">
        <f t="shared" si="1"/>
        <v>1.0024750605303652</v>
      </c>
      <c r="M25" s="748" t="s">
        <v>270</v>
      </c>
      <c r="N25" s="748"/>
      <c r="O25" s="459"/>
      <c r="P25" s="501"/>
      <c r="Q25" s="260"/>
      <c r="R25" s="443"/>
      <c r="S25" s="443"/>
    </row>
    <row r="26" spans="2:19" ht="17.25" customHeight="1">
      <c r="B26" s="131"/>
      <c r="C26" s="131"/>
      <c r="D26" s="739"/>
      <c r="E26" s="739"/>
      <c r="F26" s="463" t="s">
        <v>253</v>
      </c>
      <c r="G26" s="373">
        <v>13486386</v>
      </c>
      <c r="H26" s="373">
        <v>13511768</v>
      </c>
      <c r="I26" s="215">
        <f t="shared" si="3"/>
        <v>2.14446794063941E-2</v>
      </c>
      <c r="J26" s="217">
        <v>115078</v>
      </c>
      <c r="K26" s="464">
        <f t="shared" si="4"/>
        <v>8.5168721073363603E-3</v>
      </c>
      <c r="L26" s="244">
        <f t="shared" si="1"/>
        <v>1.0018820460870688</v>
      </c>
      <c r="M26" s="461"/>
      <c r="N26" s="461"/>
      <c r="O26" s="459"/>
      <c r="P26" s="501"/>
      <c r="Q26" s="444"/>
      <c r="R26" s="443"/>
      <c r="S26" s="443"/>
    </row>
    <row r="27" spans="2:19" ht="17.25" customHeight="1">
      <c r="B27" s="131"/>
      <c r="C27" s="131"/>
      <c r="D27" s="739"/>
      <c r="E27" s="739"/>
      <c r="F27" s="549" t="s">
        <v>243</v>
      </c>
      <c r="G27" s="533">
        <v>36741974</v>
      </c>
      <c r="H27" s="533">
        <v>36987918</v>
      </c>
      <c r="I27" s="532">
        <f t="shared" si="3"/>
        <v>5.8703941883844778E-2</v>
      </c>
      <c r="J27" s="550">
        <v>157872</v>
      </c>
      <c r="K27" s="551">
        <f t="shared" si="4"/>
        <v>4.268204552632565E-3</v>
      </c>
      <c r="L27" s="488">
        <f t="shared" si="1"/>
        <v>1.0066938156344023</v>
      </c>
      <c r="M27" s="461"/>
      <c r="N27" s="461"/>
      <c r="O27" s="459"/>
      <c r="P27" s="501"/>
      <c r="Q27" s="259"/>
      <c r="R27" s="443"/>
      <c r="S27" s="443"/>
    </row>
    <row r="28" spans="2:19" ht="22.2" customHeight="1">
      <c r="B28" s="131"/>
      <c r="C28" s="131"/>
      <c r="D28" s="739"/>
      <c r="E28" s="739"/>
      <c r="F28" s="552" t="s">
        <v>195</v>
      </c>
      <c r="G28" s="553">
        <v>35172693</v>
      </c>
      <c r="H28" s="553">
        <v>35571130</v>
      </c>
      <c r="I28" s="532">
        <f t="shared" si="3"/>
        <v>5.6455341667586902E-2</v>
      </c>
      <c r="J28" s="554">
        <v>153544</v>
      </c>
      <c r="K28" s="551">
        <f t="shared" si="4"/>
        <v>4.3165342231185795E-3</v>
      </c>
      <c r="L28" s="488">
        <f t="shared" si="1"/>
        <v>1.0113280208598188</v>
      </c>
      <c r="M28" s="523"/>
      <c r="N28" s="461"/>
      <c r="O28" s="459"/>
      <c r="P28" s="501"/>
      <c r="Q28" s="260"/>
      <c r="R28" s="443"/>
      <c r="S28" s="443"/>
    </row>
    <row r="29" spans="2:19" ht="22.2" customHeight="1">
      <c r="B29" s="131"/>
      <c r="C29" s="131"/>
      <c r="D29" s="734"/>
      <c r="E29" s="734"/>
      <c r="F29" s="552" t="s">
        <v>205</v>
      </c>
      <c r="G29" s="570">
        <v>21989401</v>
      </c>
      <c r="H29" s="570">
        <v>22261640</v>
      </c>
      <c r="I29" s="532">
        <f t="shared" si="3"/>
        <v>3.5331699956701379E-2</v>
      </c>
      <c r="J29" s="554">
        <v>46700</v>
      </c>
      <c r="K29" s="551">
        <f t="shared" si="4"/>
        <v>2.0977789596813173E-3</v>
      </c>
      <c r="L29" s="488">
        <f t="shared" si="1"/>
        <v>1.0123804645701808</v>
      </c>
      <c r="M29" s="747" t="s">
        <v>272</v>
      </c>
      <c r="N29" s="747"/>
      <c r="O29" s="459"/>
      <c r="P29" s="501"/>
      <c r="Q29" s="444"/>
      <c r="R29" s="443"/>
      <c r="S29" s="443"/>
    </row>
    <row r="30" spans="2:19" ht="23.4" customHeight="1">
      <c r="B30" s="136"/>
      <c r="C30" s="131"/>
      <c r="D30" s="240"/>
      <c r="E30" s="240"/>
      <c r="F30" s="524" t="s">
        <v>257</v>
      </c>
      <c r="G30" s="531">
        <v>2889690</v>
      </c>
      <c r="H30" s="531">
        <v>2937389</v>
      </c>
      <c r="I30" s="532">
        <f t="shared" si="3"/>
        <v>4.6619632158329356E-3</v>
      </c>
      <c r="J30" s="533">
        <v>15605</v>
      </c>
      <c r="K30" s="534">
        <f t="shared" si="4"/>
        <v>5.312541171768533E-3</v>
      </c>
      <c r="L30" s="488">
        <f t="shared" si="1"/>
        <v>1.0165066148964075</v>
      </c>
      <c r="M30" s="747"/>
      <c r="N30" s="747"/>
      <c r="O30" s="459"/>
      <c r="P30" s="501"/>
      <c r="Q30" s="259"/>
      <c r="R30" s="443"/>
      <c r="S30" s="443"/>
    </row>
    <row r="31" spans="2:19" ht="17.399999999999999" customHeight="1">
      <c r="B31" s="131"/>
      <c r="C31" s="131"/>
      <c r="D31" s="131"/>
      <c r="E31" s="131"/>
      <c r="F31" s="131"/>
      <c r="G31" s="131"/>
      <c r="H31" s="131"/>
      <c r="I31" s="131"/>
      <c r="J31" s="131"/>
      <c r="K31" s="131"/>
      <c r="L31" s="131"/>
      <c r="M31" s="459"/>
      <c r="N31" s="459"/>
      <c r="O31" s="459"/>
      <c r="P31" s="501"/>
      <c r="Q31" s="260"/>
      <c r="R31" s="443"/>
      <c r="S31" s="443"/>
    </row>
    <row r="32" spans="2:19" ht="21.6" customHeight="1">
      <c r="B32" s="171"/>
      <c r="C32" s="171"/>
      <c r="D32" s="171"/>
      <c r="E32" s="171"/>
      <c r="F32" s="171"/>
      <c r="G32" s="171"/>
      <c r="H32" s="171"/>
      <c r="I32" s="171"/>
      <c r="J32" s="171"/>
      <c r="K32" s="171"/>
      <c r="L32" s="716" t="s">
        <v>277</v>
      </c>
      <c r="M32" s="716"/>
      <c r="N32" s="716"/>
      <c r="O32" s="459"/>
      <c r="P32" s="501"/>
      <c r="Q32" s="444"/>
      <c r="R32" s="443"/>
      <c r="S32" s="443"/>
    </row>
    <row r="33" spans="2:19" ht="21.6" customHeight="1">
      <c r="B33" s="171"/>
      <c r="C33" s="171"/>
      <c r="D33" s="171"/>
      <c r="E33" s="171"/>
      <c r="F33" s="171"/>
      <c r="G33" s="171"/>
      <c r="H33" s="171"/>
      <c r="I33" s="171"/>
      <c r="J33" s="171"/>
      <c r="K33" s="171"/>
      <c r="L33" s="716"/>
      <c r="M33" s="716"/>
      <c r="N33" s="716"/>
      <c r="O33" s="459" t="s">
        <v>207</v>
      </c>
      <c r="P33" s="501"/>
      <c r="Q33" s="259"/>
      <c r="R33" s="443"/>
      <c r="S33" s="443"/>
    </row>
    <row r="34" spans="2:19" ht="21.6" customHeight="1">
      <c r="B34" s="171"/>
      <c r="C34" s="171"/>
      <c r="D34" s="171"/>
      <c r="E34" s="171"/>
      <c r="F34" s="171"/>
      <c r="G34" s="171"/>
      <c r="H34" s="171"/>
      <c r="I34" s="171"/>
      <c r="J34" s="171"/>
      <c r="K34" s="171"/>
      <c r="L34" s="716"/>
      <c r="M34" s="716"/>
      <c r="N34" s="716"/>
      <c r="O34" s="462"/>
      <c r="P34" s="501"/>
      <c r="Q34" s="260"/>
      <c r="R34" s="443"/>
      <c r="S34" s="443"/>
    </row>
    <row r="35" spans="2:19" ht="21.6" customHeight="1">
      <c r="B35" s="171"/>
      <c r="C35" s="171"/>
      <c r="D35" s="171"/>
      <c r="E35" s="171"/>
      <c r="F35" s="171"/>
      <c r="G35" s="171"/>
      <c r="H35" s="171"/>
      <c r="I35" s="171"/>
      <c r="J35" s="171"/>
      <c r="K35" s="171"/>
      <c r="L35" s="716"/>
      <c r="M35" s="716"/>
      <c r="N35" s="716"/>
      <c r="O35" s="462"/>
      <c r="P35" s="501"/>
      <c r="Q35" s="444"/>
      <c r="R35" s="443"/>
      <c r="S35" s="443"/>
    </row>
    <row r="36" spans="2:19" ht="21.6" customHeight="1">
      <c r="B36" s="171"/>
      <c r="C36" s="171"/>
      <c r="D36" s="171"/>
      <c r="E36" s="171"/>
      <c r="F36" s="171"/>
      <c r="G36" s="171"/>
      <c r="H36" s="171"/>
      <c r="I36" s="171"/>
      <c r="J36" s="171"/>
      <c r="K36" s="171"/>
      <c r="L36" s="716"/>
      <c r="M36" s="716"/>
      <c r="N36" s="716"/>
      <c r="O36" s="462"/>
      <c r="P36" s="501"/>
      <c r="Q36" s="259"/>
      <c r="R36" s="443"/>
      <c r="S36" s="443"/>
    </row>
    <row r="37" spans="2:19" ht="21.6" customHeight="1">
      <c r="B37" s="424"/>
      <c r="C37" s="171"/>
      <c r="D37" s="171"/>
      <c r="E37" s="171"/>
      <c r="F37" s="171"/>
      <c r="G37" s="171"/>
      <c r="H37" s="171"/>
      <c r="I37" s="171"/>
      <c r="J37" s="171"/>
      <c r="K37" s="171"/>
      <c r="L37" s="716"/>
      <c r="M37" s="716"/>
      <c r="N37" s="716"/>
      <c r="O37" s="462"/>
      <c r="P37" s="501"/>
      <c r="Q37" s="260"/>
      <c r="R37" s="443"/>
      <c r="S37" s="443"/>
    </row>
    <row r="38" spans="2:19" ht="21.6" customHeight="1">
      <c r="B38" s="171"/>
      <c r="C38" s="171"/>
      <c r="D38" s="171"/>
      <c r="E38" s="171"/>
      <c r="F38" s="171"/>
      <c r="G38" s="171"/>
      <c r="H38" s="171"/>
      <c r="I38" s="171"/>
      <c r="J38" s="171"/>
      <c r="K38" s="171"/>
      <c r="L38" s="716"/>
      <c r="M38" s="716"/>
      <c r="N38" s="716"/>
      <c r="O38" s="462"/>
      <c r="P38" s="501"/>
      <c r="Q38" s="444"/>
      <c r="R38" s="443"/>
      <c r="S38" s="443"/>
    </row>
    <row r="39" spans="2:19" ht="21.6" customHeight="1">
      <c r="B39" s="171"/>
      <c r="C39" s="171"/>
      <c r="D39" s="171"/>
      <c r="E39" s="171"/>
      <c r="F39" s="171"/>
      <c r="G39" s="171"/>
      <c r="H39" s="171"/>
      <c r="I39" s="171"/>
      <c r="J39" s="171"/>
      <c r="K39" s="171"/>
      <c r="L39" s="716"/>
      <c r="M39" s="716"/>
      <c r="N39" s="716"/>
      <c r="O39" s="462"/>
      <c r="P39" s="501"/>
      <c r="Q39" s="259"/>
      <c r="R39" s="443"/>
      <c r="S39" s="443"/>
    </row>
    <row r="40" spans="2:19" ht="21.6" customHeight="1">
      <c r="B40" s="171"/>
      <c r="C40" s="171"/>
      <c r="D40" s="171"/>
      <c r="E40" s="171"/>
      <c r="F40" s="171"/>
      <c r="G40" s="171"/>
      <c r="H40" s="171"/>
      <c r="I40" s="171"/>
      <c r="J40" s="171"/>
      <c r="K40" s="171"/>
      <c r="L40" s="716"/>
      <c r="M40" s="716"/>
      <c r="N40" s="716"/>
      <c r="O40" s="462"/>
      <c r="P40" s="501"/>
      <c r="Q40" s="260"/>
      <c r="R40" s="443"/>
      <c r="S40" s="443"/>
    </row>
    <row r="41" spans="2:19" ht="21.6" customHeight="1">
      <c r="B41" s="171"/>
      <c r="C41" s="171"/>
      <c r="D41" s="171"/>
      <c r="E41" s="171"/>
      <c r="F41" s="171"/>
      <c r="G41" s="171"/>
      <c r="H41" s="171"/>
      <c r="I41" s="171"/>
      <c r="J41" s="171"/>
      <c r="K41" s="171"/>
      <c r="L41" s="716"/>
      <c r="M41" s="716"/>
      <c r="N41" s="716"/>
      <c r="O41" s="462"/>
      <c r="P41" s="501"/>
      <c r="Q41" s="444"/>
      <c r="R41" s="443"/>
      <c r="S41" s="443"/>
    </row>
    <row r="42" spans="2:19" ht="21.6" customHeight="1">
      <c r="B42" s="171"/>
      <c r="C42" s="171"/>
      <c r="D42" s="171"/>
      <c r="E42" s="171"/>
      <c r="F42" s="171"/>
      <c r="G42" s="171"/>
      <c r="H42" s="171"/>
      <c r="I42" s="171"/>
      <c r="J42" s="171"/>
      <c r="K42" s="171"/>
      <c r="L42" s="716"/>
      <c r="M42" s="716"/>
      <c r="N42" s="716"/>
      <c r="O42" s="462"/>
      <c r="P42" s="501"/>
      <c r="Q42" s="259"/>
      <c r="R42" s="443"/>
      <c r="S42" s="443"/>
    </row>
    <row r="43" spans="2:19" ht="21.6" customHeight="1">
      <c r="B43" s="131"/>
      <c r="C43" s="131"/>
      <c r="D43" s="131"/>
      <c r="E43" s="131"/>
      <c r="F43" s="131"/>
      <c r="G43" s="131"/>
      <c r="H43" s="131"/>
      <c r="I43" s="131"/>
      <c r="J43" s="131" t="s">
        <v>278</v>
      </c>
      <c r="K43" s="131"/>
      <c r="L43" s="716"/>
      <c r="M43" s="716"/>
      <c r="N43" s="716"/>
      <c r="O43" s="462"/>
      <c r="P43" s="520"/>
      <c r="Q43" s="260"/>
      <c r="R43" s="443"/>
      <c r="S43" s="443"/>
    </row>
    <row r="44" spans="2:19" ht="21.6" customHeight="1">
      <c r="B44" s="131"/>
      <c r="C44" s="131"/>
      <c r="D44" s="131"/>
      <c r="E44" s="131"/>
      <c r="F44" s="131"/>
      <c r="G44" s="131"/>
      <c r="H44" s="131"/>
      <c r="I44" s="131"/>
      <c r="J44" s="131"/>
      <c r="K44" s="131"/>
      <c r="L44" s="716"/>
      <c r="M44" s="716"/>
      <c r="N44" s="716"/>
      <c r="O44" s="462"/>
      <c r="P44" s="501"/>
      <c r="Q44" s="444"/>
      <c r="R44" s="443"/>
      <c r="S44" s="443"/>
    </row>
    <row r="45" spans="2:19" ht="32.4">
      <c r="B45" s="713" t="s">
        <v>187</v>
      </c>
      <c r="C45" s="713"/>
      <c r="D45" s="713"/>
      <c r="E45" s="713"/>
      <c r="F45" s="713"/>
      <c r="G45" s="713"/>
      <c r="H45" s="713"/>
      <c r="I45" s="142"/>
      <c r="J45" s="141"/>
      <c r="K45" s="131"/>
      <c r="L45" s="131"/>
      <c r="M45" s="131"/>
      <c r="N45" s="131"/>
      <c r="O45" s="131"/>
      <c r="P45" s="502"/>
      <c r="Q45" s="260"/>
    </row>
    <row r="46" spans="2:19" ht="18">
      <c r="B46" s="172" t="s">
        <v>139</v>
      </c>
      <c r="C46" s="131"/>
      <c r="D46" s="131"/>
      <c r="E46" s="131"/>
      <c r="F46" s="131"/>
      <c r="G46" s="131"/>
      <c r="H46" s="131"/>
      <c r="I46" s="131"/>
      <c r="J46" s="131"/>
      <c r="K46" s="131"/>
      <c r="L46" s="131"/>
      <c r="M46" s="131"/>
      <c r="N46" s="131"/>
      <c r="O46" s="131"/>
      <c r="P46" s="501"/>
      <c r="Q46" s="444"/>
    </row>
    <row r="47" spans="2:19" ht="18">
      <c r="B47" s="714" t="s">
        <v>140</v>
      </c>
      <c r="C47" s="714"/>
      <c r="D47" s="714"/>
      <c r="E47" s="714"/>
      <c r="F47" s="714"/>
      <c r="G47" s="714"/>
      <c r="H47" s="714"/>
      <c r="I47" s="714"/>
      <c r="J47" s="714"/>
      <c r="K47" s="714"/>
      <c r="L47" s="714"/>
      <c r="M47" s="714"/>
      <c r="N47" s="131"/>
      <c r="O47" s="131"/>
      <c r="P47" s="501"/>
    </row>
    <row r="48" spans="2:19" ht="18">
      <c r="B48" s="715" t="s">
        <v>141</v>
      </c>
      <c r="C48" s="715"/>
      <c r="D48" s="715"/>
      <c r="E48" s="715"/>
      <c r="F48" s="715"/>
      <c r="G48" s="715"/>
      <c r="H48" s="715"/>
      <c r="I48" s="715"/>
      <c r="J48" s="715"/>
      <c r="K48" s="715"/>
      <c r="L48" s="715"/>
      <c r="M48" s="715"/>
      <c r="N48" s="131"/>
      <c r="O48" s="131"/>
      <c r="P48" s="501"/>
    </row>
    <row r="49" spans="2:16" ht="22.5" customHeight="1">
      <c r="B49" s="721" t="s">
        <v>202</v>
      </c>
      <c r="C49" s="722"/>
      <c r="D49" s="722"/>
      <c r="E49" s="722"/>
      <c r="F49" s="722"/>
      <c r="G49" s="722"/>
      <c r="H49" s="722"/>
      <c r="I49" s="722"/>
      <c r="J49" s="722"/>
      <c r="K49" s="722"/>
      <c r="L49" s="722"/>
      <c r="M49" s="723"/>
      <c r="N49" s="717" t="s">
        <v>188</v>
      </c>
      <c r="O49" s="131"/>
      <c r="P49" s="501"/>
    </row>
    <row r="50" spans="2:16" ht="22.5" customHeight="1">
      <c r="B50" s="201" t="s">
        <v>208</v>
      </c>
      <c r="C50" s="199"/>
      <c r="D50" s="199"/>
      <c r="E50" s="199"/>
      <c r="F50" s="199"/>
      <c r="G50" s="199"/>
      <c r="H50" s="199"/>
      <c r="I50" s="199"/>
      <c r="J50" s="199"/>
      <c r="K50" s="199"/>
      <c r="L50" s="199"/>
      <c r="M50" s="200"/>
      <c r="N50" s="717"/>
      <c r="O50" s="131"/>
      <c r="P50" s="501"/>
    </row>
    <row r="51" spans="2:16" ht="18">
      <c r="B51" s="714" t="s">
        <v>198</v>
      </c>
      <c r="C51" s="714"/>
      <c r="D51" s="714"/>
      <c r="E51" s="714"/>
      <c r="F51" s="714"/>
      <c r="G51" s="714"/>
      <c r="H51" s="714"/>
      <c r="I51" s="714"/>
      <c r="J51" s="714"/>
      <c r="K51" s="714"/>
      <c r="L51" s="714"/>
      <c r="M51" s="714"/>
      <c r="N51" s="717"/>
      <c r="O51" s="131"/>
      <c r="P51" s="501"/>
    </row>
    <row r="52" spans="2:16" ht="18">
      <c r="B52" s="715" t="s">
        <v>199</v>
      </c>
      <c r="C52" s="715"/>
      <c r="D52" s="715"/>
      <c r="E52" s="715"/>
      <c r="F52" s="715"/>
      <c r="G52" s="715"/>
      <c r="H52" s="715"/>
      <c r="I52" s="715"/>
      <c r="J52" s="715"/>
      <c r="K52" s="715"/>
      <c r="L52" s="715"/>
      <c r="M52" s="715"/>
      <c r="N52" s="717"/>
      <c r="O52" s="131"/>
      <c r="P52" s="501"/>
    </row>
    <row r="53" spans="2:16" ht="18">
      <c r="B53" s="714" t="s">
        <v>200</v>
      </c>
      <c r="C53" s="714"/>
      <c r="D53" s="714"/>
      <c r="E53" s="714"/>
      <c r="F53" s="714"/>
      <c r="G53" s="714"/>
      <c r="H53" s="714"/>
      <c r="I53" s="714"/>
      <c r="J53" s="714"/>
      <c r="K53" s="714"/>
      <c r="L53" s="714"/>
      <c r="M53" s="714"/>
      <c r="N53" s="717"/>
      <c r="O53" s="131"/>
      <c r="P53" s="501"/>
    </row>
    <row r="54" spans="2:16" ht="18">
      <c r="B54" s="714" t="s">
        <v>201</v>
      </c>
      <c r="C54" s="714"/>
      <c r="D54" s="714"/>
      <c r="E54" s="714"/>
      <c r="F54" s="714"/>
      <c r="G54" s="714"/>
      <c r="H54" s="714"/>
      <c r="I54" s="714"/>
      <c r="J54" s="714"/>
      <c r="K54" s="714"/>
      <c r="L54" s="714"/>
      <c r="M54" s="714"/>
      <c r="N54" s="717"/>
      <c r="O54" s="131"/>
      <c r="P54" s="501"/>
    </row>
    <row r="55" spans="2:16" ht="18">
      <c r="B55" s="144"/>
      <c r="M55" s="131"/>
      <c r="N55" s="717"/>
      <c r="O55" s="131"/>
      <c r="P55" s="501"/>
    </row>
    <row r="56" spans="2:16" ht="17.25" customHeight="1">
      <c r="B56" s="718" t="s">
        <v>142</v>
      </c>
      <c r="C56" s="719"/>
      <c r="D56" s="719"/>
      <c r="E56" s="719"/>
      <c r="F56" s="719"/>
      <c r="G56" s="719"/>
      <c r="H56" s="719"/>
      <c r="I56" s="719"/>
      <c r="J56" s="719"/>
      <c r="K56" s="719"/>
      <c r="L56" s="719"/>
      <c r="M56" s="720"/>
      <c r="N56" s="717"/>
      <c r="O56" s="131"/>
      <c r="P56" s="501"/>
    </row>
    <row r="57" spans="2:16" ht="17.25" customHeight="1">
      <c r="B57" s="718" t="s">
        <v>143</v>
      </c>
      <c r="C57" s="719"/>
      <c r="D57" s="719"/>
      <c r="E57" s="719"/>
      <c r="F57" s="719"/>
      <c r="G57" s="719"/>
      <c r="H57" s="719"/>
      <c r="I57" s="719"/>
      <c r="J57" s="719"/>
      <c r="K57" s="719"/>
      <c r="L57" s="719"/>
      <c r="M57" s="720"/>
      <c r="N57" s="717"/>
      <c r="O57" s="131"/>
      <c r="P57" s="501"/>
    </row>
    <row r="58" spans="2:16" ht="17.25" customHeight="1">
      <c r="B58" s="718" t="s">
        <v>144</v>
      </c>
      <c r="C58" s="719"/>
      <c r="D58" s="719"/>
      <c r="E58" s="719"/>
      <c r="F58" s="719"/>
      <c r="G58" s="719"/>
      <c r="H58" s="719"/>
      <c r="I58" s="719"/>
      <c r="J58" s="719"/>
      <c r="K58" s="719"/>
      <c r="L58" s="719"/>
      <c r="M58" s="720"/>
      <c r="N58" s="717"/>
      <c r="O58" s="131"/>
      <c r="P58" s="501"/>
    </row>
    <row r="59" spans="2:16" ht="18">
      <c r="B59" s="718" t="s">
        <v>145</v>
      </c>
      <c r="C59" s="719"/>
      <c r="D59" s="719"/>
      <c r="E59" s="719"/>
      <c r="F59" s="719"/>
      <c r="G59" s="719"/>
      <c r="H59" s="719"/>
      <c r="I59" s="719"/>
      <c r="J59" s="719"/>
      <c r="K59" s="719"/>
      <c r="L59" s="719"/>
      <c r="M59" s="720"/>
      <c r="N59" s="717"/>
      <c r="O59" s="131"/>
      <c r="P59" s="501"/>
    </row>
    <row r="60" spans="2:16" ht="18">
      <c r="B60" s="718" t="s">
        <v>146</v>
      </c>
      <c r="C60" s="719"/>
      <c r="D60" s="719"/>
      <c r="E60" s="719"/>
      <c r="F60" s="719"/>
      <c r="G60" s="719"/>
      <c r="H60" s="719"/>
      <c r="I60" s="719"/>
      <c r="J60" s="719"/>
      <c r="K60" s="719"/>
      <c r="L60" s="719"/>
      <c r="M60" s="720"/>
      <c r="N60" s="717"/>
      <c r="O60" s="131"/>
      <c r="P60" s="501"/>
    </row>
    <row r="61" spans="2:16" ht="18">
      <c r="B61" s="724" t="s">
        <v>147</v>
      </c>
      <c r="C61" s="725"/>
      <c r="D61" s="725"/>
      <c r="E61" s="725"/>
      <c r="F61" s="725"/>
      <c r="G61" s="725"/>
      <c r="H61" s="725"/>
      <c r="I61" s="725"/>
      <c r="J61" s="725"/>
      <c r="K61" s="725"/>
      <c r="L61" s="725"/>
      <c r="M61" s="726"/>
      <c r="N61" s="131"/>
      <c r="O61" s="131"/>
      <c r="P61" s="501"/>
    </row>
    <row r="62" spans="2:16" ht="18">
      <c r="B62" s="727" t="s">
        <v>148</v>
      </c>
      <c r="C62" s="728"/>
      <c r="D62" s="728"/>
      <c r="E62" s="728"/>
      <c r="F62" s="728"/>
      <c r="G62" s="728"/>
      <c r="H62" s="728"/>
      <c r="I62" s="728"/>
      <c r="J62" s="728"/>
      <c r="K62" s="728"/>
      <c r="L62" s="728"/>
      <c r="M62" s="729"/>
      <c r="N62" s="131"/>
      <c r="O62" s="131"/>
      <c r="P62" s="501"/>
    </row>
    <row r="63" spans="2:16" ht="18">
      <c r="B63" s="718" t="s">
        <v>206</v>
      </c>
      <c r="C63" s="719"/>
      <c r="D63" s="719"/>
      <c r="E63" s="719"/>
      <c r="F63" s="719"/>
      <c r="G63" s="719"/>
      <c r="H63" s="719"/>
      <c r="I63" s="719"/>
      <c r="J63" s="719"/>
      <c r="K63" s="719"/>
      <c r="L63" s="719"/>
      <c r="M63" s="720"/>
      <c r="N63" s="131"/>
      <c r="O63" s="131"/>
      <c r="P63" s="501"/>
    </row>
    <row r="64" spans="2:16" ht="18">
      <c r="B64" s="144"/>
      <c r="M64" s="131"/>
      <c r="N64" s="131"/>
      <c r="O64" s="131"/>
      <c r="P64" s="501"/>
    </row>
    <row r="65" spans="1:16" ht="18.600000000000001" thickBot="1">
      <c r="B65" s="144"/>
      <c r="M65" s="131"/>
      <c r="N65" s="131"/>
      <c r="O65" s="131"/>
      <c r="P65" s="501"/>
    </row>
    <row r="66" spans="1:16" ht="20.25" customHeight="1">
      <c r="B66" s="730" t="s">
        <v>149</v>
      </c>
      <c r="C66" s="730" t="s">
        <v>150</v>
      </c>
      <c r="D66" s="730" t="s">
        <v>151</v>
      </c>
      <c r="E66" s="730" t="s">
        <v>152</v>
      </c>
      <c r="F66" s="145" t="s">
        <v>153</v>
      </c>
      <c r="G66" s="165" t="s">
        <v>214</v>
      </c>
      <c r="H66" s="732" t="s">
        <v>213</v>
      </c>
      <c r="I66" s="732" t="s">
        <v>155</v>
      </c>
      <c r="J66" s="732" t="s">
        <v>156</v>
      </c>
      <c r="K66" s="732" t="s">
        <v>189</v>
      </c>
      <c r="L66" s="730" t="s">
        <v>157</v>
      </c>
      <c r="M66" s="730" t="s">
        <v>209</v>
      </c>
      <c r="N66" s="131"/>
      <c r="O66" s="131"/>
      <c r="P66" s="501"/>
    </row>
    <row r="67" spans="1:16" ht="18.600000000000001" thickBot="1">
      <c r="B67" s="731"/>
      <c r="C67" s="731"/>
      <c r="D67" s="731"/>
      <c r="E67" s="731"/>
      <c r="F67" s="146" t="s">
        <v>154</v>
      </c>
      <c r="G67" s="166"/>
      <c r="H67" s="733"/>
      <c r="I67" s="733"/>
      <c r="J67" s="733"/>
      <c r="K67" s="733"/>
      <c r="L67" s="731"/>
      <c r="M67" s="731"/>
      <c r="N67" s="131"/>
      <c r="O67" s="131"/>
      <c r="P67" s="501"/>
    </row>
    <row r="68" spans="1:16" ht="18.600000000000001" thickBot="1">
      <c r="B68" s="147">
        <v>1</v>
      </c>
      <c r="C68" s="148" t="s">
        <v>158</v>
      </c>
      <c r="D68" s="149"/>
      <c r="E68" s="149"/>
      <c r="F68" s="149"/>
      <c r="G68" s="167"/>
      <c r="H68" s="149"/>
      <c r="I68" s="149"/>
      <c r="J68" s="149"/>
      <c r="K68" s="150" t="s">
        <v>158</v>
      </c>
      <c r="L68" s="149"/>
      <c r="M68" s="149"/>
      <c r="N68" s="131"/>
      <c r="O68" s="131"/>
      <c r="P68" s="501"/>
    </row>
    <row r="69" spans="1:16" ht="18.600000000000001" thickBot="1">
      <c r="A69" s="159" t="s">
        <v>29</v>
      </c>
      <c r="B69" s="160">
        <v>2</v>
      </c>
      <c r="C69" s="161" t="s">
        <v>158</v>
      </c>
      <c r="D69" s="162" t="s">
        <v>158</v>
      </c>
      <c r="E69" s="162" t="s">
        <v>158</v>
      </c>
      <c r="F69" s="162" t="s">
        <v>190</v>
      </c>
      <c r="G69" s="167"/>
      <c r="H69" s="149"/>
      <c r="I69" s="149"/>
      <c r="J69" s="162" t="s">
        <v>191</v>
      </c>
      <c r="K69" s="162" t="s">
        <v>158</v>
      </c>
      <c r="L69" s="149"/>
      <c r="M69" s="149"/>
      <c r="N69" s="131" t="s">
        <v>192</v>
      </c>
      <c r="O69" s="131"/>
      <c r="P69" s="501"/>
    </row>
    <row r="70" spans="1:16" ht="18.600000000000001" thickBot="1">
      <c r="A70" s="159" t="s">
        <v>21</v>
      </c>
      <c r="B70" s="160">
        <v>3</v>
      </c>
      <c r="C70" s="161" t="s">
        <v>158</v>
      </c>
      <c r="D70" s="162" t="s">
        <v>158</v>
      </c>
      <c r="E70" s="162" t="s">
        <v>158</v>
      </c>
      <c r="F70" s="162" t="s">
        <v>158</v>
      </c>
      <c r="G70" s="167"/>
      <c r="H70" s="149"/>
      <c r="I70" s="149"/>
      <c r="J70" s="162" t="s">
        <v>158</v>
      </c>
      <c r="K70" s="162" t="s">
        <v>158</v>
      </c>
      <c r="L70" s="162" t="s">
        <v>158</v>
      </c>
      <c r="M70" s="149"/>
      <c r="N70" s="131"/>
      <c r="O70" s="131"/>
      <c r="P70" s="501"/>
    </row>
    <row r="71" spans="1:16" ht="18.600000000000001" thickBot="1">
      <c r="A71" s="159" t="s">
        <v>193</v>
      </c>
      <c r="B71" s="156">
        <v>4</v>
      </c>
      <c r="C71" s="157" t="s">
        <v>158</v>
      </c>
      <c r="D71" s="158" t="s">
        <v>158</v>
      </c>
      <c r="E71" s="158" t="s">
        <v>158</v>
      </c>
      <c r="F71" s="158" t="s">
        <v>158</v>
      </c>
      <c r="G71" s="158" t="s">
        <v>158</v>
      </c>
      <c r="H71" s="158" t="s">
        <v>158</v>
      </c>
      <c r="I71" s="149" t="s">
        <v>211</v>
      </c>
      <c r="J71" s="158" t="s">
        <v>158</v>
      </c>
      <c r="K71" s="158" t="s">
        <v>158</v>
      </c>
      <c r="L71" s="158" t="s">
        <v>158</v>
      </c>
      <c r="M71" s="158" t="s">
        <v>158</v>
      </c>
      <c r="N71" t="s">
        <v>210</v>
      </c>
      <c r="O71" s="131"/>
      <c r="P71" s="501"/>
    </row>
    <row r="72" spans="1:16" ht="18.600000000000001" thickBot="1">
      <c r="A72" s="159"/>
      <c r="B72" s="160">
        <v>5</v>
      </c>
      <c r="C72" s="161" t="s">
        <v>158</v>
      </c>
      <c r="D72" s="162" t="s">
        <v>158</v>
      </c>
      <c r="E72" s="162" t="s">
        <v>158</v>
      </c>
      <c r="F72" s="162" t="s">
        <v>158</v>
      </c>
      <c r="G72" s="162" t="s">
        <v>158</v>
      </c>
      <c r="H72" s="162" t="s">
        <v>158</v>
      </c>
      <c r="I72" s="162" t="s">
        <v>158</v>
      </c>
      <c r="J72" s="162" t="s">
        <v>158</v>
      </c>
      <c r="K72" s="162" t="s">
        <v>158</v>
      </c>
      <c r="L72" s="162" t="s">
        <v>158</v>
      </c>
      <c r="M72" s="162" t="s">
        <v>158</v>
      </c>
      <c r="N72" s="131"/>
      <c r="O72" s="131"/>
      <c r="P72" s="502"/>
    </row>
    <row r="73" spans="1:16" ht="18.600000000000001" thickBot="1">
      <c r="B73" s="147">
        <v>6</v>
      </c>
      <c r="C73" s="148" t="s">
        <v>158</v>
      </c>
      <c r="D73" s="150" t="s">
        <v>158</v>
      </c>
      <c r="E73" s="150" t="s">
        <v>158</v>
      </c>
      <c r="F73" s="150" t="s">
        <v>158</v>
      </c>
      <c r="G73" s="150" t="s">
        <v>158</v>
      </c>
      <c r="H73" s="150" t="s">
        <v>158</v>
      </c>
      <c r="I73" s="150" t="s">
        <v>158</v>
      </c>
      <c r="J73" s="150" t="s">
        <v>158</v>
      </c>
      <c r="K73" s="150" t="s">
        <v>158</v>
      </c>
      <c r="L73" s="150" t="s">
        <v>158</v>
      </c>
      <c r="M73" s="150" t="s">
        <v>158</v>
      </c>
      <c r="N73" s="131"/>
      <c r="O73" s="131"/>
      <c r="P73" s="502"/>
    </row>
    <row r="74" spans="1:16" ht="18.600000000000001" thickBot="1">
      <c r="B74" s="147">
        <v>7</v>
      </c>
      <c r="C74" s="148" t="s">
        <v>158</v>
      </c>
      <c r="D74" s="150" t="s">
        <v>158</v>
      </c>
      <c r="E74" s="150" t="s">
        <v>158</v>
      </c>
      <c r="F74" s="150" t="s">
        <v>158</v>
      </c>
      <c r="G74" s="150" t="s">
        <v>158</v>
      </c>
      <c r="H74" s="150" t="s">
        <v>158</v>
      </c>
      <c r="I74" s="150" t="s">
        <v>158</v>
      </c>
      <c r="J74" s="150" t="s">
        <v>158</v>
      </c>
      <c r="K74" s="150" t="s">
        <v>158</v>
      </c>
      <c r="L74" s="150" t="s">
        <v>158</v>
      </c>
      <c r="M74" s="150" t="s">
        <v>158</v>
      </c>
      <c r="N74" s="131"/>
      <c r="O74" s="131"/>
      <c r="P74" s="502"/>
    </row>
    <row r="75" spans="1:16" ht="15.6">
      <c r="N75" s="131"/>
      <c r="O75" s="131"/>
      <c r="P75" s="502"/>
    </row>
    <row r="76" spans="1:16" ht="15.6">
      <c r="I76" t="s">
        <v>212</v>
      </c>
      <c r="N76" s="131"/>
      <c r="O76" s="131"/>
      <c r="P76" s="502"/>
    </row>
    <row r="77" spans="1:16" ht="15.6">
      <c r="N77" s="131"/>
      <c r="O77" s="131"/>
      <c r="P77" s="502"/>
    </row>
    <row r="78" spans="1:16" ht="15.6">
      <c r="P78" s="502"/>
    </row>
    <row r="79" spans="1:16" ht="15.6">
      <c r="P79" s="502"/>
    </row>
    <row r="80" spans="1:16" ht="15.6">
      <c r="P80" s="502"/>
    </row>
    <row r="81" spans="16:16" ht="15.6">
      <c r="P81" s="502"/>
    </row>
    <row r="82" spans="16:16" ht="15.6">
      <c r="P82" s="502"/>
    </row>
    <row r="83" spans="16:16" ht="15.6">
      <c r="P83" s="502"/>
    </row>
    <row r="84" spans="16:16" ht="15.6">
      <c r="P84" s="502"/>
    </row>
    <row r="85" spans="16:16" ht="15.6">
      <c r="P85" s="502"/>
    </row>
    <row r="86" spans="16:16" ht="15.6">
      <c r="P86" s="502"/>
    </row>
    <row r="87" spans="16:16" ht="15.6">
      <c r="P87" s="502"/>
    </row>
    <row r="88" spans="16:16" ht="15.6">
      <c r="P88" s="502"/>
    </row>
    <row r="89" spans="16:16" ht="15.6">
      <c r="P89" s="502"/>
    </row>
    <row r="90" spans="16:16" ht="15.6">
      <c r="P90" s="502"/>
    </row>
    <row r="91" spans="16:16" ht="15.6">
      <c r="P91" s="502"/>
    </row>
    <row r="92" spans="16:16" ht="15.6">
      <c r="P92" s="502"/>
    </row>
    <row r="93" spans="16:16" ht="15.6">
      <c r="P93" s="502"/>
    </row>
    <row r="94" spans="16:16" ht="15.6">
      <c r="P94" s="502"/>
    </row>
    <row r="95" spans="16:16" ht="15.6">
      <c r="P95" s="502"/>
    </row>
    <row r="96" spans="16:16" ht="15.6">
      <c r="P96" s="502"/>
    </row>
    <row r="97" spans="16:16" ht="15.6">
      <c r="P97" s="502"/>
    </row>
    <row r="98" spans="16:16" ht="15.6">
      <c r="P98" s="502"/>
    </row>
    <row r="99" spans="16:16" ht="15.6">
      <c r="P99" s="502"/>
    </row>
  </sheetData>
  <mergeCells count="40">
    <mergeCell ref="D29:E29"/>
    <mergeCell ref="M14:M15"/>
    <mergeCell ref="B3:N3"/>
    <mergeCell ref="C8:L8"/>
    <mergeCell ref="C9:L9"/>
    <mergeCell ref="D12:E28"/>
    <mergeCell ref="M13:N13"/>
    <mergeCell ref="B5:N5"/>
    <mergeCell ref="B7:N7"/>
    <mergeCell ref="B6:N6"/>
    <mergeCell ref="M29:N30"/>
    <mergeCell ref="M25:N25"/>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B45:H45"/>
    <mergeCell ref="B47:M47"/>
    <mergeCell ref="B48:M48"/>
    <mergeCell ref="B52:M52"/>
    <mergeCell ref="L32:N44"/>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2"/>
  <sheetViews>
    <sheetView showGridLines="0" zoomScale="80" zoomScaleNormal="80" zoomScaleSheetLayoutView="79" workbookViewId="0">
      <selection activeCell="A6" sqref="A6"/>
    </sheetView>
  </sheetViews>
  <sheetFormatPr defaultColWidth="9" defaultRowHeight="19.2"/>
  <cols>
    <col min="1" max="1" width="193.44140625" style="439" customWidth="1"/>
    <col min="2" max="2" width="11.21875" style="437" customWidth="1"/>
    <col min="3" max="3" width="27.44140625" style="437" customWidth="1"/>
    <col min="4" max="4" width="17.88671875" style="438" customWidth="1"/>
    <col min="5" max="16384" width="9" style="1"/>
  </cols>
  <sheetData>
    <row r="1" spans="1:4" s="43" customFormat="1" ht="44.25" customHeight="1" thickBot="1">
      <c r="A1" s="265" t="s">
        <v>295</v>
      </c>
      <c r="B1" s="266" t="s">
        <v>0</v>
      </c>
      <c r="C1" s="267" t="s">
        <v>1</v>
      </c>
      <c r="D1" s="436" t="s">
        <v>2</v>
      </c>
    </row>
    <row r="2" spans="1:4" s="43" customFormat="1" ht="44.25" customHeight="1" thickTop="1">
      <c r="A2" s="253" t="s">
        <v>304</v>
      </c>
      <c r="B2" s="508"/>
      <c r="C2" s="768" t="s">
        <v>307</v>
      </c>
      <c r="D2" s="509"/>
    </row>
    <row r="3" spans="1:4" s="43" customFormat="1" ht="115.2" customHeight="1">
      <c r="A3" s="525" t="s">
        <v>306</v>
      </c>
      <c r="B3" s="504" t="s">
        <v>305</v>
      </c>
      <c r="C3" s="769"/>
      <c r="D3" s="511">
        <v>44863</v>
      </c>
    </row>
    <row r="4" spans="1:4" s="43" customFormat="1" ht="36.6" customHeight="1" thickBot="1">
      <c r="A4" s="254" t="s">
        <v>308</v>
      </c>
      <c r="B4" s="505"/>
      <c r="C4" s="770"/>
      <c r="D4" s="513"/>
    </row>
    <row r="5" spans="1:4" s="43" customFormat="1" ht="37.950000000000003" customHeight="1" thickTop="1">
      <c r="A5" s="507" t="s">
        <v>311</v>
      </c>
      <c r="B5" s="508"/>
      <c r="C5" s="768" t="s">
        <v>314</v>
      </c>
      <c r="D5" s="535"/>
    </row>
    <row r="6" spans="1:4" s="43" customFormat="1" ht="245.4" customHeight="1">
      <c r="A6" s="510" t="s">
        <v>312</v>
      </c>
      <c r="B6" s="558" t="s">
        <v>315</v>
      </c>
      <c r="C6" s="769"/>
      <c r="D6" s="511">
        <v>44861</v>
      </c>
    </row>
    <row r="7" spans="1:4" s="43" customFormat="1" ht="37.200000000000003" customHeight="1" thickBot="1">
      <c r="A7" s="512" t="s">
        <v>313</v>
      </c>
      <c r="B7" s="505"/>
      <c r="C7" s="770"/>
      <c r="D7" s="513"/>
    </row>
    <row r="8" spans="1:4" s="43" customFormat="1" ht="44.25" customHeight="1" thickTop="1">
      <c r="A8" s="253" t="s">
        <v>316</v>
      </c>
      <c r="B8" s="783" t="s">
        <v>319</v>
      </c>
      <c r="C8" s="759" t="s">
        <v>320</v>
      </c>
      <c r="D8" s="749">
        <v>44861</v>
      </c>
    </row>
    <row r="9" spans="1:4" s="43" customFormat="1" ht="151.80000000000001" customHeight="1">
      <c r="A9" s="482" t="s">
        <v>317</v>
      </c>
      <c r="B9" s="757"/>
      <c r="C9" s="760"/>
      <c r="D9" s="750"/>
    </row>
    <row r="10" spans="1:4" s="43" customFormat="1" ht="36.6" customHeight="1" thickBot="1">
      <c r="A10" s="254" t="s">
        <v>318</v>
      </c>
      <c r="B10" s="758"/>
      <c r="C10" s="761"/>
      <c r="D10" s="751"/>
    </row>
    <row r="11" spans="1:4" s="43" customFormat="1" ht="44.25" customHeight="1">
      <c r="A11" s="253" t="s">
        <v>321</v>
      </c>
      <c r="B11" s="783" t="s">
        <v>324</v>
      </c>
      <c r="C11" s="759" t="s">
        <v>324</v>
      </c>
      <c r="D11" s="749">
        <v>44851</v>
      </c>
    </row>
    <row r="12" spans="1:4" s="43" customFormat="1" ht="326.39999999999998" customHeight="1" thickBot="1">
      <c r="A12" s="559" t="s">
        <v>322</v>
      </c>
      <c r="B12" s="757"/>
      <c r="C12" s="760"/>
      <c r="D12" s="750"/>
    </row>
    <row r="13" spans="1:4" s="43" customFormat="1" ht="36.6" customHeight="1" thickBot="1">
      <c r="A13" s="560" t="s">
        <v>323</v>
      </c>
      <c r="B13" s="758"/>
      <c r="C13" s="761"/>
      <c r="D13" s="751"/>
    </row>
    <row r="14" spans="1:4" s="43" customFormat="1" ht="46.2" customHeight="1" thickBot="1">
      <c r="A14" s="253" t="s">
        <v>325</v>
      </c>
      <c r="B14" s="246"/>
      <c r="C14" s="759" t="s">
        <v>328</v>
      </c>
      <c r="D14" s="752">
        <v>44860</v>
      </c>
    </row>
    <row r="15" spans="1:4" s="43" customFormat="1" ht="147.6" customHeight="1" thickBot="1">
      <c r="A15" s="561" t="s">
        <v>326</v>
      </c>
      <c r="B15" s="480" t="s">
        <v>329</v>
      </c>
      <c r="C15" s="760"/>
      <c r="D15" s="753"/>
    </row>
    <row r="16" spans="1:4" s="43" customFormat="1" ht="34.950000000000003" customHeight="1" thickBot="1">
      <c r="A16" s="560" t="s">
        <v>327</v>
      </c>
      <c r="B16" s="248"/>
      <c r="C16" s="761"/>
      <c r="D16" s="753"/>
    </row>
    <row r="17" spans="1:4" s="43" customFormat="1" ht="43.8" customHeight="1">
      <c r="A17" s="562" t="s">
        <v>330</v>
      </c>
      <c r="B17" s="762" t="s">
        <v>333</v>
      </c>
      <c r="C17" s="765" t="s">
        <v>334</v>
      </c>
      <c r="D17" s="749">
        <v>44860</v>
      </c>
    </row>
    <row r="18" spans="1:4" s="43" customFormat="1" ht="114.6" customHeight="1" thickBot="1">
      <c r="A18" s="559" t="s">
        <v>331</v>
      </c>
      <c r="B18" s="763"/>
      <c r="C18" s="766"/>
      <c r="D18" s="750"/>
    </row>
    <row r="19" spans="1:4" s="43" customFormat="1" ht="34.950000000000003" customHeight="1" thickBot="1">
      <c r="A19" s="564" t="s">
        <v>332</v>
      </c>
      <c r="B19" s="771"/>
      <c r="C19" s="767"/>
      <c r="D19" s="751"/>
    </row>
    <row r="20" spans="1:4" s="43" customFormat="1" ht="44.25" customHeight="1" thickTop="1">
      <c r="A20" s="563" t="s">
        <v>335</v>
      </c>
      <c r="B20" s="246"/>
      <c r="C20" s="768" t="s">
        <v>339</v>
      </c>
      <c r="D20" s="749">
        <v>44859</v>
      </c>
    </row>
    <row r="21" spans="1:4" s="43" customFormat="1" ht="119.4" customHeight="1">
      <c r="A21" s="525" t="s">
        <v>336</v>
      </c>
      <c r="B21" s="247" t="s">
        <v>338</v>
      </c>
      <c r="C21" s="769"/>
      <c r="D21" s="750"/>
    </row>
    <row r="22" spans="1:4" s="43" customFormat="1" ht="35.4" customHeight="1" thickBot="1">
      <c r="A22" s="254" t="s">
        <v>337</v>
      </c>
      <c r="B22" s="248"/>
      <c r="C22" s="770"/>
      <c r="D22" s="751"/>
    </row>
    <row r="23" spans="1:4" s="43" customFormat="1" ht="44.25" customHeight="1" thickBot="1">
      <c r="A23" s="253" t="s">
        <v>340</v>
      </c>
      <c r="B23" s="246"/>
      <c r="C23" s="759" t="s">
        <v>344</v>
      </c>
      <c r="D23" s="752">
        <v>44859</v>
      </c>
    </row>
    <row r="24" spans="1:4" s="43" customFormat="1" ht="120.6" customHeight="1" thickBot="1">
      <c r="A24" s="537" t="s">
        <v>341</v>
      </c>
      <c r="B24" s="565" t="s">
        <v>342</v>
      </c>
      <c r="C24" s="760"/>
      <c r="D24" s="753"/>
    </row>
    <row r="25" spans="1:4" s="43" customFormat="1" ht="38.4" customHeight="1" thickBot="1">
      <c r="A25" s="254" t="s">
        <v>343</v>
      </c>
      <c r="B25" s="248"/>
      <c r="C25" s="761"/>
      <c r="D25" s="753"/>
    </row>
    <row r="26" spans="1:4" s="43" customFormat="1" ht="44.25" customHeight="1" thickBot="1">
      <c r="A26" s="472" t="s">
        <v>345</v>
      </c>
      <c r="B26" s="772" t="s">
        <v>348</v>
      </c>
      <c r="C26" s="759" t="s">
        <v>349</v>
      </c>
      <c r="D26" s="752">
        <v>44859</v>
      </c>
    </row>
    <row r="27" spans="1:4" s="43" customFormat="1" ht="171.6" customHeight="1" thickBot="1">
      <c r="A27" s="483" t="s">
        <v>346</v>
      </c>
      <c r="B27" s="773"/>
      <c r="C27" s="760"/>
      <c r="D27" s="753"/>
    </row>
    <row r="28" spans="1:4" s="43" customFormat="1" ht="46.2" customHeight="1" thickBot="1">
      <c r="A28" s="283" t="s">
        <v>347</v>
      </c>
      <c r="B28" s="774"/>
      <c r="C28" s="761"/>
      <c r="D28" s="753"/>
    </row>
    <row r="29" spans="1:4" s="43" customFormat="1" ht="52.2" customHeight="1" thickTop="1" thickBot="1">
      <c r="A29" s="253" t="s">
        <v>351</v>
      </c>
      <c r="B29" s="246"/>
      <c r="C29" s="759" t="s">
        <v>354</v>
      </c>
      <c r="D29" s="752">
        <v>44859</v>
      </c>
    </row>
    <row r="30" spans="1:4" s="43" customFormat="1" ht="299.39999999999998" customHeight="1" thickBot="1">
      <c r="A30" s="482" t="s">
        <v>353</v>
      </c>
      <c r="B30" s="247" t="s">
        <v>352</v>
      </c>
      <c r="C30" s="760"/>
      <c r="D30" s="753"/>
    </row>
    <row r="31" spans="1:4" s="43" customFormat="1" ht="45" customHeight="1" thickBot="1">
      <c r="A31" s="254" t="s">
        <v>350</v>
      </c>
      <c r="B31" s="248"/>
      <c r="C31" s="761"/>
      <c r="D31" s="753"/>
    </row>
    <row r="32" spans="1:4" s="43" customFormat="1" ht="48.6" customHeight="1" thickTop="1">
      <c r="A32" s="454" t="s">
        <v>355</v>
      </c>
      <c r="B32" s="756" t="s">
        <v>357</v>
      </c>
      <c r="C32" s="759" t="s">
        <v>356</v>
      </c>
      <c r="D32" s="780">
        <v>44858</v>
      </c>
    </row>
    <row r="33" spans="1:4" s="43" customFormat="1" ht="225" customHeight="1">
      <c r="A33" s="571" t="s">
        <v>358</v>
      </c>
      <c r="B33" s="757"/>
      <c r="C33" s="760"/>
      <c r="D33" s="781"/>
    </row>
    <row r="34" spans="1:4" s="43" customFormat="1" ht="43.2" customHeight="1" thickBot="1">
      <c r="A34" s="445" t="s">
        <v>359</v>
      </c>
      <c r="B34" s="758"/>
      <c r="C34" s="761"/>
      <c r="D34" s="782"/>
    </row>
    <row r="35" spans="1:4" s="43" customFormat="1" ht="63.6" customHeight="1" thickTop="1" thickBot="1">
      <c r="A35" s="536" t="s">
        <v>360</v>
      </c>
      <c r="B35" s="772" t="s">
        <v>363</v>
      </c>
      <c r="C35" s="772" t="s">
        <v>364</v>
      </c>
      <c r="D35" s="752">
        <v>44857</v>
      </c>
    </row>
    <row r="36" spans="1:4" s="43" customFormat="1" ht="244.8" customHeight="1" thickBot="1">
      <c r="A36" s="506" t="s">
        <v>361</v>
      </c>
      <c r="B36" s="773"/>
      <c r="C36" s="773"/>
      <c r="D36" s="753"/>
    </row>
    <row r="37" spans="1:4" s="43" customFormat="1" ht="43.2" customHeight="1" thickBot="1">
      <c r="A37" s="481" t="s">
        <v>362</v>
      </c>
      <c r="B37" s="774"/>
      <c r="C37" s="774"/>
      <c r="D37" s="753"/>
    </row>
    <row r="38" spans="1:4" s="43" customFormat="1" ht="48.6" hidden="1" customHeight="1" thickTop="1" thickBot="1">
      <c r="A38" s="255"/>
      <c r="B38" s="762"/>
      <c r="C38" s="777"/>
      <c r="D38" s="752"/>
    </row>
    <row r="39" spans="1:4" s="43" customFormat="1" ht="97.2" hidden="1" customHeight="1" thickBot="1">
      <c r="A39" s="754"/>
      <c r="B39" s="763"/>
      <c r="C39" s="778"/>
      <c r="D39" s="753"/>
    </row>
    <row r="40" spans="1:4" s="43" customFormat="1" ht="60.6" hidden="1" customHeight="1" thickBot="1">
      <c r="A40" s="755"/>
      <c r="B40" s="763"/>
      <c r="C40" s="778"/>
      <c r="D40" s="775"/>
    </row>
    <row r="41" spans="1:4" s="43" customFormat="1" ht="40.950000000000003" hidden="1" customHeight="1" thickBot="1">
      <c r="A41" s="473"/>
      <c r="B41" s="764"/>
      <c r="C41" s="779"/>
      <c r="D41" s="776"/>
    </row>
    <row r="42" spans="1:4" ht="19.8" thickTop="1"/>
  </sheetData>
  <mergeCells count="32">
    <mergeCell ref="C2:C4"/>
    <mergeCell ref="D8:D10"/>
    <mergeCell ref="C14:C16"/>
    <mergeCell ref="D14:D16"/>
    <mergeCell ref="B11:B13"/>
    <mergeCell ref="C11:C13"/>
    <mergeCell ref="D11:D13"/>
    <mergeCell ref="C5:C7"/>
    <mergeCell ref="B8:B10"/>
    <mergeCell ref="C8:C10"/>
    <mergeCell ref="C26:C28"/>
    <mergeCell ref="D26:D28"/>
    <mergeCell ref="C35:C37"/>
    <mergeCell ref="D35:D37"/>
    <mergeCell ref="C29:C31"/>
    <mergeCell ref="D29:D31"/>
    <mergeCell ref="D20:D22"/>
    <mergeCell ref="D17:D19"/>
    <mergeCell ref="D23:D25"/>
    <mergeCell ref="A39:A40"/>
    <mergeCell ref="B32:B34"/>
    <mergeCell ref="C32:C34"/>
    <mergeCell ref="B38:B41"/>
    <mergeCell ref="C17:C19"/>
    <mergeCell ref="C23:C25"/>
    <mergeCell ref="C20:C22"/>
    <mergeCell ref="B17:B19"/>
    <mergeCell ref="B26:B28"/>
    <mergeCell ref="B35:B37"/>
    <mergeCell ref="D38:D41"/>
    <mergeCell ref="C38:C41"/>
    <mergeCell ref="D32:D34"/>
  </mergeCells>
  <phoneticPr fontId="16"/>
  <hyperlinks>
    <hyperlink ref="A4" r:id="rId1" xr:uid="{236A597F-5F0E-4C9D-913A-F5BCD8725D4A}"/>
    <hyperlink ref="A7" r:id="rId2" xr:uid="{CEA76CF8-8182-4A08-A2F8-9545CABE1ADE}"/>
    <hyperlink ref="A10" r:id="rId3" xr:uid="{D2F7AE92-8A88-4980-ADE5-6A9B55F92B5A}"/>
    <hyperlink ref="A13" r:id="rId4" xr:uid="{5F9E7B0B-D7F2-4A98-98EA-DD21B00F52D6}"/>
    <hyperlink ref="A16" r:id="rId5" xr:uid="{EC2BD878-6387-4C96-8EA3-0F4C0674A1ED}"/>
    <hyperlink ref="A19" r:id="rId6" xr:uid="{CE2C9111-1C1C-4FA4-8EB4-1BD824CEACC8}"/>
    <hyperlink ref="A22" r:id="rId7" xr:uid="{21D047D7-B365-4C8B-A160-112A924508A2}"/>
    <hyperlink ref="A25" r:id="rId8" xr:uid="{AE2DD71F-802D-4A0C-A88C-98D865B0D192}"/>
    <hyperlink ref="A28" r:id="rId9" xr:uid="{D50DCCE6-788B-416A-A4CD-85805C282F89}"/>
    <hyperlink ref="A31" r:id="rId10" xr:uid="{89D0AFB7-F460-4149-9E25-D54AC24DCDF8}"/>
    <hyperlink ref="A34" r:id="rId11" xr:uid="{82C86422-811F-45C2-BEA1-56D1E9E1ECCF}"/>
    <hyperlink ref="A37" r:id="rId12" xr:uid="{D3B638B0-99EE-452C-B848-BDD75C2C6A1C}"/>
  </hyperlinks>
  <pageMargins left="0" right="0" top="0.19685039370078741" bottom="0.39370078740157483" header="0" footer="0.19685039370078741"/>
  <pageSetup paperSize="8" scale="28" orientation="portrait" horizontalDpi="300" verticalDpi="300" r:id="rId1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41"/>
  <sheetViews>
    <sheetView defaultGridColor="0" view="pageBreakPreview" colorId="56" zoomScale="83" zoomScaleNormal="66" zoomScaleSheetLayoutView="83" workbookViewId="0">
      <selection activeCell="C38" sqref="C38"/>
    </sheetView>
  </sheetViews>
  <sheetFormatPr defaultColWidth="9" defaultRowHeight="19.2"/>
  <cols>
    <col min="1" max="1" width="213.21875" style="468" customWidth="1"/>
    <col min="2" max="2" width="18" style="197" customWidth="1"/>
    <col min="3" max="3" width="20.109375" style="198" customWidth="1"/>
    <col min="4" max="16384" width="9" style="39"/>
  </cols>
  <sheetData>
    <row r="1" spans="1:3" ht="58.95" customHeight="1" thickBot="1">
      <c r="A1" s="38" t="s">
        <v>296</v>
      </c>
      <c r="B1" s="418" t="s">
        <v>24</v>
      </c>
      <c r="C1" s="419" t="s">
        <v>2</v>
      </c>
    </row>
    <row r="2" spans="1:3" ht="48" customHeight="1">
      <c r="A2" s="422" t="s">
        <v>465</v>
      </c>
      <c r="B2" s="246"/>
      <c r="C2" s="474"/>
    </row>
    <row r="3" spans="1:3" ht="397.8" customHeight="1">
      <c r="A3" s="581" t="s">
        <v>472</v>
      </c>
      <c r="B3" s="480" t="s">
        <v>490</v>
      </c>
      <c r="C3" s="420">
        <v>44861</v>
      </c>
    </row>
    <row r="4" spans="1:3" ht="39.75" customHeight="1" thickBot="1">
      <c r="A4" s="207" t="s">
        <v>464</v>
      </c>
      <c r="B4" s="248"/>
      <c r="C4" s="476"/>
    </row>
    <row r="5" spans="1:3" ht="45.6" customHeight="1">
      <c r="A5" s="422" t="s">
        <v>466</v>
      </c>
      <c r="B5" s="246"/>
      <c r="C5" s="474"/>
    </row>
    <row r="6" spans="1:3" ht="117.6" customHeight="1">
      <c r="A6" s="528" t="s">
        <v>473</v>
      </c>
      <c r="B6" s="247" t="s">
        <v>287</v>
      </c>
      <c r="C6" s="475">
        <v>44861</v>
      </c>
    </row>
    <row r="7" spans="1:3" ht="44.4" customHeight="1" thickBot="1">
      <c r="A7" s="471" t="s">
        <v>463</v>
      </c>
      <c r="B7" s="248"/>
      <c r="C7" s="476"/>
    </row>
    <row r="8" spans="1:3" ht="42" customHeight="1">
      <c r="A8" s="422" t="s">
        <v>467</v>
      </c>
      <c r="B8" s="246"/>
      <c r="C8" s="474"/>
    </row>
    <row r="9" spans="1:3" ht="314.39999999999998" customHeight="1" thickBot="1">
      <c r="A9" s="529" t="s">
        <v>474</v>
      </c>
      <c r="B9" s="421" t="s">
        <v>491</v>
      </c>
      <c r="C9" s="475">
        <v>44861</v>
      </c>
    </row>
    <row r="10" spans="1:3" ht="36" customHeight="1" thickBot="1">
      <c r="A10" s="471" t="s">
        <v>462</v>
      </c>
      <c r="B10" s="421"/>
      <c r="C10" s="476"/>
    </row>
    <row r="11" spans="1:3" ht="52.2" customHeight="1">
      <c r="A11" s="175" t="s">
        <v>468</v>
      </c>
      <c r="B11" s="189"/>
      <c r="C11" s="190"/>
    </row>
    <row r="12" spans="1:3" ht="247.2" customHeight="1">
      <c r="A12" s="528" t="s">
        <v>475</v>
      </c>
      <c r="B12" s="521" t="s">
        <v>289</v>
      </c>
      <c r="C12" s="191">
        <v>44860</v>
      </c>
    </row>
    <row r="13" spans="1:3" ht="36" customHeight="1" thickBot="1">
      <c r="A13" s="471" t="s">
        <v>461</v>
      </c>
      <c r="B13" s="192"/>
      <c r="C13" s="193"/>
    </row>
    <row r="14" spans="1:3" ht="50.4" customHeight="1">
      <c r="A14" s="455" t="s">
        <v>469</v>
      </c>
      <c r="B14" s="194"/>
      <c r="C14" s="191"/>
    </row>
    <row r="15" spans="1:3" ht="224.4" customHeight="1">
      <c r="A15" s="528" t="s">
        <v>476</v>
      </c>
      <c r="B15" s="194" t="s">
        <v>492</v>
      </c>
      <c r="C15" s="191">
        <v>44859</v>
      </c>
    </row>
    <row r="16" spans="1:3" ht="34.200000000000003" customHeight="1" thickBot="1">
      <c r="A16" s="477" t="s">
        <v>460</v>
      </c>
      <c r="B16" s="192"/>
      <c r="C16" s="193"/>
    </row>
    <row r="17" spans="1:3" ht="48" customHeight="1">
      <c r="A17" s="422" t="s">
        <v>470</v>
      </c>
      <c r="B17" s="246"/>
      <c r="C17" s="474"/>
    </row>
    <row r="18" spans="1:3" ht="174" customHeight="1">
      <c r="A18" s="530" t="s">
        <v>477</v>
      </c>
      <c r="B18" s="480" t="s">
        <v>288</v>
      </c>
      <c r="C18" s="420">
        <v>44859</v>
      </c>
    </row>
    <row r="19" spans="1:3" ht="39.75" customHeight="1" thickBot="1">
      <c r="A19" s="207" t="s">
        <v>459</v>
      </c>
      <c r="B19" s="248"/>
      <c r="C19" s="476"/>
    </row>
    <row r="20" spans="1:3" ht="42" customHeight="1">
      <c r="A20" s="422" t="s">
        <v>471</v>
      </c>
      <c r="B20" s="246"/>
      <c r="C20" s="474"/>
    </row>
    <row r="21" spans="1:3" ht="111" customHeight="1" thickBot="1">
      <c r="A21" s="529" t="s">
        <v>479</v>
      </c>
      <c r="B21" s="421" t="s">
        <v>493</v>
      </c>
      <c r="C21" s="475">
        <v>44858</v>
      </c>
    </row>
    <row r="22" spans="1:3" ht="36" customHeight="1" thickBot="1">
      <c r="A22" s="471" t="s">
        <v>478</v>
      </c>
      <c r="B22" s="421"/>
      <c r="C22" s="476"/>
    </row>
    <row r="23" spans="1:3" ht="52.2" customHeight="1">
      <c r="A23" s="175" t="s">
        <v>480</v>
      </c>
      <c r="B23" s="189"/>
      <c r="C23" s="190"/>
    </row>
    <row r="24" spans="1:3" ht="198.6" customHeight="1">
      <c r="A24" s="528" t="s">
        <v>482</v>
      </c>
      <c r="B24" s="521" t="s">
        <v>492</v>
      </c>
      <c r="C24" s="191">
        <v>44858</v>
      </c>
    </row>
    <row r="25" spans="1:3" ht="36" customHeight="1" thickBot="1">
      <c r="A25" s="471" t="s">
        <v>481</v>
      </c>
      <c r="B25" s="192"/>
      <c r="C25" s="193"/>
    </row>
    <row r="26" spans="1:3" ht="50.4" hidden="1" customHeight="1">
      <c r="A26" s="455"/>
      <c r="B26" s="194"/>
      <c r="C26" s="191"/>
    </row>
    <row r="27" spans="1:3" ht="251.4" hidden="1" customHeight="1">
      <c r="A27" s="528"/>
      <c r="B27" s="194"/>
      <c r="C27" s="191"/>
    </row>
    <row r="28" spans="1:3" ht="34.200000000000003" hidden="1" customHeight="1" thickBot="1">
      <c r="A28" s="477"/>
      <c r="B28" s="192"/>
      <c r="C28" s="193"/>
    </row>
    <row r="29" spans="1:3" ht="45" hidden="1" customHeight="1">
      <c r="A29" s="175"/>
      <c r="B29" s="189"/>
      <c r="C29" s="190"/>
    </row>
    <row r="30" spans="1:3" ht="341.4" hidden="1" customHeight="1">
      <c r="A30" s="528"/>
      <c r="B30" s="521"/>
      <c r="C30" s="191"/>
    </row>
    <row r="31" spans="1:3" ht="34.200000000000003" hidden="1" customHeight="1" thickBot="1">
      <c r="A31" s="477"/>
      <c r="B31" s="192"/>
      <c r="C31" s="193"/>
    </row>
    <row r="32" spans="1:3" ht="43.2" hidden="1" customHeight="1">
      <c r="A32" s="455"/>
      <c r="B32" s="194"/>
      <c r="C32" s="191"/>
    </row>
    <row r="33" spans="1:3" ht="153" hidden="1" customHeight="1">
      <c r="A33" s="528"/>
      <c r="B33" s="497"/>
      <c r="C33" s="191"/>
    </row>
    <row r="34" spans="1:3" ht="39" hidden="1" customHeight="1" thickBot="1">
      <c r="A34" s="477"/>
      <c r="B34" s="192"/>
      <c r="C34" s="193"/>
    </row>
    <row r="35" spans="1:3" ht="48.6" hidden="1" customHeight="1">
      <c r="A35" s="175"/>
      <c r="B35" s="189"/>
      <c r="C35" s="190"/>
    </row>
    <row r="36" spans="1:3" ht="48.6" hidden="1" customHeight="1">
      <c r="A36" s="484"/>
      <c r="B36" s="485"/>
      <c r="C36" s="191"/>
    </row>
    <row r="37" spans="1:3" ht="48.6" hidden="1" customHeight="1" thickBot="1">
      <c r="A37" s="477"/>
      <c r="B37" s="192"/>
      <c r="C37" s="193"/>
    </row>
    <row r="38" spans="1:3" ht="48.6" customHeight="1" thickBot="1">
      <c r="A38" s="503"/>
      <c r="B38" s="195"/>
      <c r="C38" s="196"/>
    </row>
    <row r="39" spans="1:3" ht="37.799999999999997" customHeight="1">
      <c r="A39" s="784" t="s">
        <v>28</v>
      </c>
      <c r="B39" s="784"/>
      <c r="C39" s="784"/>
    </row>
    <row r="40" spans="1:3" ht="46.2" customHeight="1">
      <c r="A40" s="785" t="s">
        <v>27</v>
      </c>
      <c r="B40" s="786"/>
      <c r="C40" s="786"/>
    </row>
    <row r="41" spans="1:3">
      <c r="A41" s="468" t="s">
        <v>255</v>
      </c>
    </row>
  </sheetData>
  <mergeCells count="2">
    <mergeCell ref="A39:C39"/>
    <mergeCell ref="A40:C40"/>
  </mergeCells>
  <phoneticPr fontId="16"/>
  <hyperlinks>
    <hyperlink ref="A25" r:id="rId1" xr:uid="{3399D5CB-2DD5-4C71-9FD2-DD5C1F0209C6}"/>
    <hyperlink ref="A22" r:id="rId2" xr:uid="{CDC192C7-4919-489A-ABC4-0616E20E382F}"/>
    <hyperlink ref="A19" r:id="rId3" xr:uid="{F825EF5F-8190-42C8-BC99-C7E42D0A4D1D}"/>
    <hyperlink ref="A16" r:id="rId4" xr:uid="{55361644-CFCB-4764-8B75-5008589B6778}"/>
    <hyperlink ref="A13" r:id="rId5" xr:uid="{F2782822-66D9-4E2D-88DC-C5914C3CE6B8}"/>
    <hyperlink ref="A10" r:id="rId6" xr:uid="{04BB4DAC-E525-4D01-9C03-C7C85ECFCC9C}"/>
    <hyperlink ref="A7" r:id="rId7" xr:uid="{7925061E-6279-42D2-B1EB-C0BCD478751C}"/>
    <hyperlink ref="A4" r:id="rId8" xr:uid="{2D59238F-FB91-43E0-8867-7FBE3E0E1B5B}"/>
  </hyperlinks>
  <pageMargins left="0.74803149606299213" right="0.74803149606299213" top="0.98425196850393704" bottom="0.98425196850393704" header="0.51181102362204722" footer="0.51181102362204722"/>
  <pageSetup paperSize="9" scale="16" fitToHeight="3" orientation="portrait" r:id="rId9"/>
  <headerFooter alignWithMargins="0"/>
  <rowBreaks count="1" manualBreakCount="1">
    <brk id="38"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9"/>
  <sheetViews>
    <sheetView view="pageBreakPreview" zoomScaleNormal="112" zoomScaleSheetLayoutView="115" workbookViewId="0">
      <selection activeCell="D17" sqref="D17"/>
    </sheetView>
  </sheetViews>
  <sheetFormatPr defaultColWidth="9" defaultRowHeight="13.2"/>
  <cols>
    <col min="1" max="1" width="2.109375" style="1" customWidth="1"/>
    <col min="2" max="2" width="25.77734375" style="108" customWidth="1"/>
    <col min="3" max="3" width="65.33203125" style="1" customWidth="1"/>
    <col min="4" max="4" width="96.33203125" style="1" customWidth="1"/>
    <col min="5" max="5" width="3.88671875" style="1" customWidth="1"/>
    <col min="6" max="16384" width="9" style="1"/>
  </cols>
  <sheetData>
    <row r="1" spans="2:7" ht="18.75" customHeight="1">
      <c r="B1" s="108" t="s">
        <v>113</v>
      </c>
    </row>
    <row r="2" spans="2:7" ht="17.25" customHeight="1" thickBot="1">
      <c r="B2" t="s">
        <v>436</v>
      </c>
      <c r="D2" s="789"/>
      <c r="E2" s="702"/>
    </row>
    <row r="3" spans="2:7" ht="16.5" customHeight="1" thickBot="1">
      <c r="B3" s="109" t="s">
        <v>114</v>
      </c>
      <c r="C3" s="284" t="s">
        <v>115</v>
      </c>
      <c r="D3" s="207" t="s">
        <v>220</v>
      </c>
    </row>
    <row r="4" spans="2:7" ht="17.25" customHeight="1" thickBot="1">
      <c r="B4" s="110" t="s">
        <v>116</v>
      </c>
      <c r="C4" s="143" t="s">
        <v>437</v>
      </c>
      <c r="D4" s="111"/>
    </row>
    <row r="5" spans="2:7" ht="17.25" customHeight="1">
      <c r="B5" s="790" t="s">
        <v>176</v>
      </c>
      <c r="C5" s="793" t="s">
        <v>217</v>
      </c>
      <c r="D5" s="794"/>
    </row>
    <row r="6" spans="2:7" ht="19.2" customHeight="1">
      <c r="B6" s="791"/>
      <c r="C6" s="795" t="s">
        <v>218</v>
      </c>
      <c r="D6" s="796"/>
      <c r="G6" s="233"/>
    </row>
    <row r="7" spans="2:7" ht="19.95" customHeight="1">
      <c r="B7" s="791"/>
      <c r="C7" s="285" t="s">
        <v>219</v>
      </c>
      <c r="D7" s="286"/>
      <c r="G7" s="233"/>
    </row>
    <row r="8" spans="2:7" ht="19.8" customHeight="1" thickBot="1">
      <c r="B8" s="792"/>
      <c r="C8" s="235" t="s">
        <v>221</v>
      </c>
      <c r="D8" s="234"/>
      <c r="G8" s="233"/>
    </row>
    <row r="9" spans="2:7" ht="34.200000000000003" customHeight="1" thickBot="1">
      <c r="B9" s="112" t="s">
        <v>117</v>
      </c>
      <c r="C9" s="797" t="s">
        <v>267</v>
      </c>
      <c r="D9" s="798"/>
    </row>
    <row r="10" spans="2:7" ht="69" customHeight="1" thickBot="1">
      <c r="B10" s="113" t="s">
        <v>118</v>
      </c>
      <c r="C10" s="799" t="s">
        <v>439</v>
      </c>
      <c r="D10" s="800"/>
    </row>
    <row r="11" spans="2:7" ht="76.8" customHeight="1" thickBot="1">
      <c r="B11" s="114"/>
      <c r="C11" s="115" t="s">
        <v>438</v>
      </c>
      <c r="D11" s="245" t="s">
        <v>440</v>
      </c>
      <c r="F11" s="1" t="s">
        <v>21</v>
      </c>
    </row>
    <row r="12" spans="2:7" ht="42.6" hidden="1" customHeight="1" thickBot="1">
      <c r="B12" s="112" t="s">
        <v>259</v>
      </c>
      <c r="C12" s="117" t="s">
        <v>269</v>
      </c>
      <c r="D12" s="116"/>
    </row>
    <row r="13" spans="2:7" ht="100.8" customHeight="1" thickBot="1">
      <c r="B13" s="118" t="s">
        <v>119</v>
      </c>
      <c r="C13" s="119" t="s">
        <v>441</v>
      </c>
      <c r="D13" s="202" t="s">
        <v>442</v>
      </c>
      <c r="F13" t="s">
        <v>29</v>
      </c>
    </row>
    <row r="14" spans="2:7" ht="79.2" customHeight="1" thickBot="1">
      <c r="B14" s="120" t="s">
        <v>120</v>
      </c>
      <c r="C14" s="787" t="s">
        <v>443</v>
      </c>
      <c r="D14" s="788"/>
    </row>
    <row r="15" spans="2:7" ht="17.25" customHeight="1"/>
    <row r="16" spans="2:7" ht="17.25" customHeight="1">
      <c r="C16" s="582" t="s">
        <v>483</v>
      </c>
      <c r="D16" s="1">
        <v>0</v>
      </c>
    </row>
    <row r="17" spans="2:5">
      <c r="C17" s="1" t="s">
        <v>29</v>
      </c>
    </row>
    <row r="18" spans="2:5">
      <c r="E18" s="1" t="s">
        <v>21</v>
      </c>
    </row>
    <row r="21" spans="2:5">
      <c r="B21" s="108" t="s">
        <v>21</v>
      </c>
    </row>
    <row r="29" spans="2:5">
      <c r="D29" s="1" t="s">
        <v>260</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7"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AE25" sqref="AE25"/>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803" t="s">
        <v>3</v>
      </c>
      <c r="B1" s="804"/>
      <c r="C1" s="804"/>
      <c r="D1" s="804"/>
      <c r="E1" s="804"/>
      <c r="F1" s="804"/>
      <c r="G1" s="804"/>
      <c r="H1" s="804"/>
      <c r="I1" s="804"/>
      <c r="J1" s="804"/>
      <c r="K1" s="804"/>
      <c r="L1" s="804"/>
      <c r="M1" s="804"/>
      <c r="N1" s="805"/>
      <c r="P1" s="806" t="s">
        <v>4</v>
      </c>
      <c r="Q1" s="807"/>
      <c r="R1" s="807"/>
      <c r="S1" s="807"/>
      <c r="T1" s="807"/>
      <c r="U1" s="807"/>
      <c r="V1" s="807"/>
      <c r="W1" s="807"/>
      <c r="X1" s="807"/>
      <c r="Y1" s="807"/>
      <c r="Z1" s="807"/>
      <c r="AA1" s="807"/>
      <c r="AB1" s="807"/>
      <c r="AC1" s="808"/>
    </row>
    <row r="2" spans="1:29" ht="18" customHeight="1" thickBot="1">
      <c r="A2" s="809" t="s">
        <v>5</v>
      </c>
      <c r="B2" s="810"/>
      <c r="C2" s="810"/>
      <c r="D2" s="810"/>
      <c r="E2" s="810"/>
      <c r="F2" s="810"/>
      <c r="G2" s="810"/>
      <c r="H2" s="810"/>
      <c r="I2" s="810"/>
      <c r="J2" s="810"/>
      <c r="K2" s="810"/>
      <c r="L2" s="810"/>
      <c r="M2" s="810"/>
      <c r="N2" s="811"/>
      <c r="P2" s="812" t="s">
        <v>6</v>
      </c>
      <c r="Q2" s="810"/>
      <c r="R2" s="810"/>
      <c r="S2" s="810"/>
      <c r="T2" s="810"/>
      <c r="U2" s="810"/>
      <c r="V2" s="810"/>
      <c r="W2" s="810"/>
      <c r="X2" s="810"/>
      <c r="Y2" s="810"/>
      <c r="Z2" s="810"/>
      <c r="AA2" s="810"/>
      <c r="AB2" s="810"/>
      <c r="AC2" s="813"/>
    </row>
    <row r="3" spans="1:29" ht="13.8" thickBot="1">
      <c r="A3" s="6"/>
      <c r="B3" s="214" t="s">
        <v>238</v>
      </c>
      <c r="C3" s="214" t="s">
        <v>7</v>
      </c>
      <c r="D3" s="214" t="s">
        <v>8</v>
      </c>
      <c r="E3" s="214" t="s">
        <v>9</v>
      </c>
      <c r="F3" s="214" t="s">
        <v>10</v>
      </c>
      <c r="G3" s="214" t="s">
        <v>11</v>
      </c>
      <c r="H3" s="214" t="s">
        <v>12</v>
      </c>
      <c r="I3" s="214" t="s">
        <v>13</v>
      </c>
      <c r="J3" s="214" t="s">
        <v>14</v>
      </c>
      <c r="K3" s="204" t="s">
        <v>15</v>
      </c>
      <c r="L3" s="214" t="s">
        <v>16</v>
      </c>
      <c r="M3" s="214" t="s">
        <v>17</v>
      </c>
      <c r="N3" s="7" t="s">
        <v>18</v>
      </c>
      <c r="P3" s="8"/>
      <c r="Q3" s="214" t="s">
        <v>238</v>
      </c>
      <c r="R3" s="214" t="s">
        <v>7</v>
      </c>
      <c r="S3" s="214" t="s">
        <v>8</v>
      </c>
      <c r="T3" s="214" t="s">
        <v>9</v>
      </c>
      <c r="U3" s="214" t="s">
        <v>10</v>
      </c>
      <c r="V3" s="214" t="s">
        <v>11</v>
      </c>
      <c r="W3" s="214" t="s">
        <v>12</v>
      </c>
      <c r="X3" s="214" t="s">
        <v>13</v>
      </c>
      <c r="Y3" s="214" t="s">
        <v>14</v>
      </c>
      <c r="Z3" s="204" t="s">
        <v>15</v>
      </c>
      <c r="AA3" s="214" t="s">
        <v>16</v>
      </c>
      <c r="AB3" s="214" t="s">
        <v>17</v>
      </c>
      <c r="AC3" s="9" t="s">
        <v>19</v>
      </c>
    </row>
    <row r="4" spans="1:29" ht="19.8" thickBot="1">
      <c r="A4" s="371" t="s">
        <v>236</v>
      </c>
      <c r="B4" s="334">
        <f>AVERAGE(B8:B17)</f>
        <v>65.400000000000006</v>
      </c>
      <c r="C4" s="334">
        <f t="shared" ref="C4:M4" si="0">AVERAGE(C7:C17)</f>
        <v>55.545454545454547</v>
      </c>
      <c r="D4" s="334">
        <f t="shared" si="0"/>
        <v>64.454545454545453</v>
      </c>
      <c r="E4" s="334">
        <f t="shared" si="0"/>
        <v>102.45454545454545</v>
      </c>
      <c r="F4" s="334">
        <f t="shared" si="0"/>
        <v>184.81818181818181</v>
      </c>
      <c r="G4" s="334">
        <f t="shared" si="0"/>
        <v>405.27272727272725</v>
      </c>
      <c r="H4" s="334">
        <f t="shared" si="0"/>
        <v>614.90909090909088</v>
      </c>
      <c r="I4" s="334">
        <f t="shared" si="0"/>
        <v>875.18181818181813</v>
      </c>
      <c r="J4" s="334">
        <f t="shared" si="0"/>
        <v>564.09090909090912</v>
      </c>
      <c r="K4" s="334">
        <f t="shared" ref="K4" si="1">AVERAGE(K7:K17)</f>
        <v>353.90909090909093</v>
      </c>
      <c r="L4" s="334">
        <f t="shared" si="0"/>
        <v>210.8</v>
      </c>
      <c r="M4" s="334">
        <f t="shared" si="0"/>
        <v>131.5</v>
      </c>
      <c r="N4" s="334">
        <f>SUM(B4:M4)</f>
        <v>3628.3363636363638</v>
      </c>
      <c r="O4" s="11"/>
      <c r="P4" s="10" t="str">
        <f>+A4</f>
        <v>12-21年月平均</v>
      </c>
      <c r="Q4" s="334">
        <f t="shared" ref="Q4:AB4" si="2">AVERAGE(Q8:Q17)</f>
        <v>9.6999999999999993</v>
      </c>
      <c r="R4" s="334">
        <f t="shared" si="2"/>
        <v>9.9</v>
      </c>
      <c r="S4" s="334">
        <f t="shared" si="2"/>
        <v>15</v>
      </c>
      <c r="T4" s="334">
        <f t="shared" si="2"/>
        <v>7.5</v>
      </c>
      <c r="U4" s="334">
        <f t="shared" si="2"/>
        <v>10.7</v>
      </c>
      <c r="V4" s="334">
        <f t="shared" si="2"/>
        <v>9.9</v>
      </c>
      <c r="W4" s="334">
        <f t="shared" si="2"/>
        <v>8.9</v>
      </c>
      <c r="X4" s="334">
        <f t="shared" ref="X4:Y4" si="3">AVERAGE(X7:X17)</f>
        <v>11.545454545454545</v>
      </c>
      <c r="Y4" s="334">
        <f t="shared" si="3"/>
        <v>9.9090909090909083</v>
      </c>
      <c r="Z4" s="334">
        <f t="shared" ref="Z4" si="4">AVERAGE(Z7:Z17)</f>
        <v>19.818181818181817</v>
      </c>
      <c r="AA4" s="334">
        <f t="shared" si="2"/>
        <v>12.8</v>
      </c>
      <c r="AB4" s="334">
        <f t="shared" si="2"/>
        <v>12.9</v>
      </c>
      <c r="AC4" s="334">
        <f>SUM(Q4:AB4)</f>
        <v>138.57272727272726</v>
      </c>
    </row>
    <row r="5" spans="1:29" ht="13.8" thickBot="1">
      <c r="A5" s="375"/>
      <c r="B5" s="375"/>
      <c r="C5" s="125"/>
      <c r="D5" s="125"/>
      <c r="E5" s="125"/>
      <c r="F5" s="125"/>
      <c r="G5" s="125"/>
      <c r="H5" s="125"/>
      <c r="I5" s="125"/>
      <c r="J5" s="125"/>
      <c r="K5" s="12" t="s">
        <v>20</v>
      </c>
      <c r="L5" s="336"/>
      <c r="M5" s="336"/>
      <c r="N5" s="336"/>
      <c r="O5" s="130"/>
      <c r="P5" s="206"/>
      <c r="Q5" s="206"/>
      <c r="R5" s="125"/>
      <c r="S5" s="125"/>
      <c r="T5" s="125"/>
      <c r="U5" s="125"/>
      <c r="V5" s="125"/>
      <c r="W5" s="125"/>
      <c r="X5" s="125"/>
      <c r="Y5" s="125"/>
      <c r="Z5" s="12" t="s">
        <v>20</v>
      </c>
      <c r="AA5" s="336"/>
      <c r="AB5" s="336"/>
      <c r="AC5" s="336"/>
    </row>
    <row r="6" spans="1:29" ht="13.8" thickBot="1">
      <c r="A6" s="203"/>
      <c r="B6" s="203"/>
      <c r="C6" s="415"/>
      <c r="D6" s="415"/>
      <c r="E6" s="415"/>
      <c r="F6" s="415"/>
      <c r="G6" s="415"/>
      <c r="H6" s="415"/>
      <c r="I6" s="415"/>
      <c r="J6" s="415"/>
      <c r="K6" s="272">
        <v>84</v>
      </c>
      <c r="L6" s="335"/>
      <c r="M6" s="335"/>
      <c r="N6" s="336"/>
      <c r="O6" s="11"/>
      <c r="P6" s="206"/>
      <c r="Q6" s="206"/>
      <c r="R6" s="415"/>
      <c r="S6" s="415"/>
      <c r="T6" s="415"/>
      <c r="U6" s="415"/>
      <c r="V6" s="415"/>
      <c r="W6" s="415"/>
      <c r="X6" s="415"/>
      <c r="Y6" s="415"/>
      <c r="Z6" s="272">
        <v>0</v>
      </c>
      <c r="AA6" s="125"/>
      <c r="AB6" s="125"/>
      <c r="AC6" s="336"/>
    </row>
    <row r="7" spans="1:29" ht="18" customHeight="1" thickBot="1">
      <c r="A7" s="376" t="s">
        <v>237</v>
      </c>
      <c r="B7" s="401">
        <v>81</v>
      </c>
      <c r="C7" s="402">
        <v>39</v>
      </c>
      <c r="D7" s="402">
        <v>72</v>
      </c>
      <c r="E7" s="538">
        <v>89</v>
      </c>
      <c r="F7" s="538">
        <v>258</v>
      </c>
      <c r="G7" s="538">
        <v>416</v>
      </c>
      <c r="H7" s="538">
        <v>554</v>
      </c>
      <c r="I7" s="538">
        <v>568</v>
      </c>
      <c r="J7" s="538">
        <v>571</v>
      </c>
      <c r="K7" s="538">
        <v>229</v>
      </c>
      <c r="L7" s="335"/>
      <c r="M7" s="335"/>
      <c r="N7" s="205">
        <f t="shared" ref="N7:N18" si="5">SUM(B7:M7)</f>
        <v>2877</v>
      </c>
      <c r="O7" s="135" t="s">
        <v>21</v>
      </c>
      <c r="P7" s="376" t="s">
        <v>237</v>
      </c>
      <c r="Q7" s="401">
        <v>0</v>
      </c>
      <c r="R7" s="402">
        <v>5</v>
      </c>
      <c r="S7" s="402">
        <v>4</v>
      </c>
      <c r="T7" s="402">
        <v>1</v>
      </c>
      <c r="U7" s="402">
        <v>1</v>
      </c>
      <c r="V7" s="402">
        <v>1</v>
      </c>
      <c r="W7" s="402">
        <v>1</v>
      </c>
      <c r="X7" s="402">
        <v>1</v>
      </c>
      <c r="Y7" s="335">
        <v>0</v>
      </c>
      <c r="Z7" s="335">
        <v>0</v>
      </c>
      <c r="AA7" s="335"/>
      <c r="AB7" s="335"/>
      <c r="AC7" s="205">
        <f t="shared" ref="AC7:AC18" si="6">SUM(Q7:AB7)</f>
        <v>14</v>
      </c>
    </row>
    <row r="8" spans="1:29" ht="18" customHeight="1" thickBot="1">
      <c r="A8" s="376" t="s">
        <v>204</v>
      </c>
      <c r="B8" s="399">
        <v>81</v>
      </c>
      <c r="C8" s="399">
        <v>48</v>
      </c>
      <c r="D8" s="400">
        <v>71</v>
      </c>
      <c r="E8" s="399">
        <v>128</v>
      </c>
      <c r="F8" s="399">
        <v>171</v>
      </c>
      <c r="G8" s="399">
        <v>350</v>
      </c>
      <c r="H8" s="399">
        <v>569</v>
      </c>
      <c r="I8" s="399">
        <v>553</v>
      </c>
      <c r="J8" s="399">
        <v>458</v>
      </c>
      <c r="K8" s="399">
        <v>306</v>
      </c>
      <c r="L8" s="399">
        <v>220</v>
      </c>
      <c r="M8" s="400">
        <v>229</v>
      </c>
      <c r="N8" s="393">
        <f t="shared" si="5"/>
        <v>3184</v>
      </c>
      <c r="O8" s="374"/>
      <c r="P8" s="377" t="s">
        <v>203</v>
      </c>
      <c r="Q8" s="403">
        <v>1</v>
      </c>
      <c r="R8" s="403">
        <v>2</v>
      </c>
      <c r="S8" s="403">
        <v>1</v>
      </c>
      <c r="T8" s="403">
        <v>0</v>
      </c>
      <c r="U8" s="403">
        <v>0</v>
      </c>
      <c r="V8" s="403">
        <v>0</v>
      </c>
      <c r="W8" s="403">
        <v>1</v>
      </c>
      <c r="X8" s="403">
        <v>1</v>
      </c>
      <c r="Y8" s="403">
        <v>0</v>
      </c>
      <c r="Z8" s="403">
        <v>1</v>
      </c>
      <c r="AA8" s="403">
        <v>0</v>
      </c>
      <c r="AB8" s="403">
        <v>0</v>
      </c>
      <c r="AC8" s="404">
        <f t="shared" si="6"/>
        <v>7</v>
      </c>
    </row>
    <row r="9" spans="1:29" ht="18" customHeight="1" thickBot="1">
      <c r="A9" s="377" t="s">
        <v>136</v>
      </c>
      <c r="B9" s="268">
        <v>112</v>
      </c>
      <c r="C9" s="268">
        <v>85</v>
      </c>
      <c r="D9" s="268">
        <v>60</v>
      </c>
      <c r="E9" s="268">
        <v>97</v>
      </c>
      <c r="F9" s="268">
        <v>95</v>
      </c>
      <c r="G9" s="268">
        <v>305</v>
      </c>
      <c r="H9" s="268">
        <v>544</v>
      </c>
      <c r="I9" s="268">
        <v>449</v>
      </c>
      <c r="J9" s="268">
        <v>475</v>
      </c>
      <c r="K9" s="268">
        <v>505</v>
      </c>
      <c r="L9" s="268">
        <v>219</v>
      </c>
      <c r="M9" s="269">
        <v>98</v>
      </c>
      <c r="N9" s="392">
        <f t="shared" si="5"/>
        <v>3044</v>
      </c>
      <c r="O9" s="135"/>
      <c r="P9" s="377" t="s">
        <v>136</v>
      </c>
      <c r="Q9" s="337">
        <v>16</v>
      </c>
      <c r="R9" s="337">
        <v>1</v>
      </c>
      <c r="S9" s="337">
        <v>19</v>
      </c>
      <c r="T9" s="335">
        <v>3</v>
      </c>
      <c r="U9" s="335">
        <v>13</v>
      </c>
      <c r="V9" s="335">
        <v>1</v>
      </c>
      <c r="W9" s="335">
        <v>2</v>
      </c>
      <c r="X9" s="335">
        <v>2</v>
      </c>
      <c r="Y9" s="335">
        <v>0</v>
      </c>
      <c r="Z9" s="335">
        <v>24</v>
      </c>
      <c r="AA9" s="335">
        <v>4</v>
      </c>
      <c r="AB9" s="335">
        <v>1</v>
      </c>
      <c r="AC9" s="391">
        <f t="shared" si="6"/>
        <v>86</v>
      </c>
    </row>
    <row r="10" spans="1:29" ht="18" customHeight="1" thickBot="1">
      <c r="A10" s="378" t="s">
        <v>30</v>
      </c>
      <c r="B10" s="338">
        <v>84</v>
      </c>
      <c r="C10" s="338">
        <v>100</v>
      </c>
      <c r="D10" s="339">
        <v>77</v>
      </c>
      <c r="E10" s="339">
        <v>80</v>
      </c>
      <c r="F10" s="177">
        <v>236</v>
      </c>
      <c r="G10" s="177">
        <v>438</v>
      </c>
      <c r="H10" s="178">
        <v>631</v>
      </c>
      <c r="I10" s="177">
        <v>752</v>
      </c>
      <c r="J10" s="176">
        <v>523</v>
      </c>
      <c r="K10" s="177">
        <v>427</v>
      </c>
      <c r="L10" s="176">
        <v>253</v>
      </c>
      <c r="M10" s="340">
        <v>136</v>
      </c>
      <c r="N10" s="381">
        <f t="shared" si="5"/>
        <v>3737</v>
      </c>
      <c r="O10" s="135"/>
      <c r="P10" s="379" t="s">
        <v>22</v>
      </c>
      <c r="Q10" s="341">
        <v>7</v>
      </c>
      <c r="R10" s="341">
        <v>7</v>
      </c>
      <c r="S10" s="342">
        <v>13</v>
      </c>
      <c r="T10" s="342">
        <v>3</v>
      </c>
      <c r="U10" s="342">
        <v>8</v>
      </c>
      <c r="V10" s="342">
        <v>11</v>
      </c>
      <c r="W10" s="341">
        <v>5</v>
      </c>
      <c r="X10" s="342">
        <v>11</v>
      </c>
      <c r="Y10" s="342">
        <v>9</v>
      </c>
      <c r="Z10" s="342">
        <v>9</v>
      </c>
      <c r="AA10" s="343">
        <v>20</v>
      </c>
      <c r="AB10" s="343">
        <v>35</v>
      </c>
      <c r="AC10" s="389">
        <f t="shared" si="6"/>
        <v>138</v>
      </c>
    </row>
    <row r="11" spans="1:29" ht="18" customHeight="1" thickBot="1">
      <c r="A11" s="378" t="s">
        <v>31</v>
      </c>
      <c r="B11" s="342">
        <v>41</v>
      </c>
      <c r="C11" s="342">
        <v>44</v>
      </c>
      <c r="D11" s="342">
        <v>67</v>
      </c>
      <c r="E11" s="342">
        <v>103</v>
      </c>
      <c r="F11" s="344">
        <v>311</v>
      </c>
      <c r="G11" s="342">
        <v>415</v>
      </c>
      <c r="H11" s="342">
        <v>539</v>
      </c>
      <c r="I11" s="344">
        <v>1165</v>
      </c>
      <c r="J11" s="342">
        <v>534</v>
      </c>
      <c r="K11" s="342">
        <v>297</v>
      </c>
      <c r="L11" s="341">
        <v>205</v>
      </c>
      <c r="M11" s="345">
        <v>92</v>
      </c>
      <c r="N11" s="382">
        <f t="shared" si="5"/>
        <v>3813</v>
      </c>
      <c r="O11" s="135"/>
      <c r="P11" s="378" t="s">
        <v>31</v>
      </c>
      <c r="Q11" s="342">
        <v>9</v>
      </c>
      <c r="R11" s="342">
        <v>22</v>
      </c>
      <c r="S11" s="341">
        <v>18</v>
      </c>
      <c r="T11" s="342">
        <v>9</v>
      </c>
      <c r="U11" s="346">
        <v>21</v>
      </c>
      <c r="V11" s="342">
        <v>14</v>
      </c>
      <c r="W11" s="342">
        <v>6</v>
      </c>
      <c r="X11" s="342">
        <v>13</v>
      </c>
      <c r="Y11" s="342">
        <v>7</v>
      </c>
      <c r="Z11" s="347">
        <v>81</v>
      </c>
      <c r="AA11" s="346">
        <v>31</v>
      </c>
      <c r="AB11" s="347">
        <v>37</v>
      </c>
      <c r="AC11" s="390">
        <f t="shared" si="6"/>
        <v>268</v>
      </c>
    </row>
    <row r="12" spans="1:29" ht="18" customHeight="1" thickBot="1">
      <c r="A12" s="378" t="s">
        <v>32</v>
      </c>
      <c r="B12" s="342">
        <v>57</v>
      </c>
      <c r="C12" s="341">
        <v>35</v>
      </c>
      <c r="D12" s="342">
        <v>95</v>
      </c>
      <c r="E12" s="341">
        <v>112</v>
      </c>
      <c r="F12" s="342">
        <v>131</v>
      </c>
      <c r="G12" s="15">
        <v>340</v>
      </c>
      <c r="H12" s="15">
        <v>483</v>
      </c>
      <c r="I12" s="16">
        <v>1339</v>
      </c>
      <c r="J12" s="15">
        <v>614</v>
      </c>
      <c r="K12" s="15">
        <v>349</v>
      </c>
      <c r="L12" s="15">
        <v>236</v>
      </c>
      <c r="M12" s="348">
        <v>68</v>
      </c>
      <c r="N12" s="381">
        <f t="shared" si="5"/>
        <v>3859</v>
      </c>
      <c r="O12" s="135"/>
      <c r="P12" s="378" t="s">
        <v>32</v>
      </c>
      <c r="Q12" s="342">
        <v>19</v>
      </c>
      <c r="R12" s="342">
        <v>12</v>
      </c>
      <c r="S12" s="342">
        <v>8</v>
      </c>
      <c r="T12" s="341">
        <v>12</v>
      </c>
      <c r="U12" s="342">
        <v>7</v>
      </c>
      <c r="V12" s="342">
        <v>15</v>
      </c>
      <c r="W12" s="15">
        <v>16</v>
      </c>
      <c r="X12" s="348">
        <v>12</v>
      </c>
      <c r="Y12" s="341">
        <v>16</v>
      </c>
      <c r="Z12" s="342">
        <v>6</v>
      </c>
      <c r="AA12" s="341">
        <v>12</v>
      </c>
      <c r="AB12" s="341">
        <v>6</v>
      </c>
      <c r="AC12" s="389">
        <f t="shared" si="6"/>
        <v>141</v>
      </c>
    </row>
    <row r="13" spans="1:29" ht="18" customHeight="1" thickBot="1">
      <c r="A13" s="378" t="s">
        <v>33</v>
      </c>
      <c r="B13" s="349">
        <v>68</v>
      </c>
      <c r="C13" s="342">
        <v>42</v>
      </c>
      <c r="D13" s="342">
        <v>44</v>
      </c>
      <c r="E13" s="341">
        <v>75</v>
      </c>
      <c r="F13" s="341">
        <v>135</v>
      </c>
      <c r="G13" s="341">
        <v>448</v>
      </c>
      <c r="H13" s="342">
        <v>507</v>
      </c>
      <c r="I13" s="342">
        <v>808</v>
      </c>
      <c r="J13" s="346">
        <v>795</v>
      </c>
      <c r="K13" s="341">
        <v>313</v>
      </c>
      <c r="L13" s="341">
        <v>246</v>
      </c>
      <c r="M13" s="341">
        <v>143</v>
      </c>
      <c r="N13" s="381">
        <f t="shared" si="5"/>
        <v>3624</v>
      </c>
      <c r="O13" s="135"/>
      <c r="P13" s="378" t="s">
        <v>33</v>
      </c>
      <c r="Q13" s="351">
        <v>9</v>
      </c>
      <c r="R13" s="342">
        <v>16</v>
      </c>
      <c r="S13" s="342">
        <v>12</v>
      </c>
      <c r="T13" s="341">
        <v>6</v>
      </c>
      <c r="U13" s="352">
        <v>7</v>
      </c>
      <c r="V13" s="352">
        <v>14</v>
      </c>
      <c r="W13" s="342">
        <v>9</v>
      </c>
      <c r="X13" s="342">
        <v>14</v>
      </c>
      <c r="Y13" s="342">
        <v>9</v>
      </c>
      <c r="Z13" s="342">
        <v>9</v>
      </c>
      <c r="AA13" s="352">
        <v>8</v>
      </c>
      <c r="AB13" s="352">
        <v>7</v>
      </c>
      <c r="AC13" s="389">
        <f t="shared" si="6"/>
        <v>120</v>
      </c>
    </row>
    <row r="14" spans="1:29" ht="18" customHeight="1" thickBot="1">
      <c r="A14" s="14" t="s">
        <v>34</v>
      </c>
      <c r="B14" s="353">
        <v>71</v>
      </c>
      <c r="C14" s="353">
        <v>97</v>
      </c>
      <c r="D14" s="353">
        <v>61</v>
      </c>
      <c r="E14" s="354">
        <v>105</v>
      </c>
      <c r="F14" s="354">
        <v>198</v>
      </c>
      <c r="G14" s="354">
        <v>442</v>
      </c>
      <c r="H14" s="355">
        <v>790</v>
      </c>
      <c r="I14" s="17">
        <v>674</v>
      </c>
      <c r="J14" s="17">
        <v>594</v>
      </c>
      <c r="K14" s="354">
        <v>275</v>
      </c>
      <c r="L14" s="354">
        <v>133</v>
      </c>
      <c r="M14" s="354">
        <v>108</v>
      </c>
      <c r="N14" s="381">
        <f t="shared" si="5"/>
        <v>3548</v>
      </c>
      <c r="O14" s="11"/>
      <c r="P14" s="380" t="s">
        <v>34</v>
      </c>
      <c r="Q14" s="353">
        <v>7</v>
      </c>
      <c r="R14" s="353">
        <v>13</v>
      </c>
      <c r="S14" s="353">
        <v>11</v>
      </c>
      <c r="T14" s="354">
        <v>11</v>
      </c>
      <c r="U14" s="354">
        <v>12</v>
      </c>
      <c r="V14" s="354">
        <v>15</v>
      </c>
      <c r="W14" s="354">
        <v>20</v>
      </c>
      <c r="X14" s="354">
        <v>15</v>
      </c>
      <c r="Y14" s="354">
        <v>15</v>
      </c>
      <c r="Z14" s="354">
        <v>20</v>
      </c>
      <c r="AA14" s="354">
        <v>9</v>
      </c>
      <c r="AB14" s="354">
        <v>7</v>
      </c>
      <c r="AC14" s="388">
        <f t="shared" si="6"/>
        <v>155</v>
      </c>
    </row>
    <row r="15" spans="1:29" ht="13.8" hidden="1" thickBot="1">
      <c r="A15" s="19" t="s">
        <v>35</v>
      </c>
      <c r="B15" s="351">
        <v>38</v>
      </c>
      <c r="C15" s="354">
        <v>19</v>
      </c>
      <c r="D15" s="354">
        <v>38</v>
      </c>
      <c r="E15" s="354">
        <v>203</v>
      </c>
      <c r="F15" s="354">
        <v>146</v>
      </c>
      <c r="G15" s="354">
        <v>439</v>
      </c>
      <c r="H15" s="355">
        <v>964</v>
      </c>
      <c r="I15" s="355">
        <v>1154</v>
      </c>
      <c r="J15" s="354">
        <v>423</v>
      </c>
      <c r="K15" s="354">
        <v>388</v>
      </c>
      <c r="L15" s="354">
        <v>176</v>
      </c>
      <c r="M15" s="354">
        <v>143</v>
      </c>
      <c r="N15" s="356">
        <f t="shared" si="5"/>
        <v>4131</v>
      </c>
      <c r="O15" s="11"/>
      <c r="P15" s="18" t="s">
        <v>35</v>
      </c>
      <c r="Q15" s="354">
        <v>7</v>
      </c>
      <c r="R15" s="354">
        <v>7</v>
      </c>
      <c r="S15" s="354">
        <v>8</v>
      </c>
      <c r="T15" s="354">
        <v>12</v>
      </c>
      <c r="U15" s="354">
        <v>9</v>
      </c>
      <c r="V15" s="354">
        <v>6</v>
      </c>
      <c r="W15" s="354">
        <v>11</v>
      </c>
      <c r="X15" s="354">
        <v>8</v>
      </c>
      <c r="Y15" s="354">
        <v>16</v>
      </c>
      <c r="Z15" s="354">
        <v>40</v>
      </c>
      <c r="AA15" s="354">
        <v>17</v>
      </c>
      <c r="AB15" s="354">
        <v>16</v>
      </c>
      <c r="AC15" s="354">
        <f t="shared" si="6"/>
        <v>157</v>
      </c>
    </row>
    <row r="16" spans="1:29" ht="13.8" hidden="1" thickBot="1">
      <c r="A16" s="357" t="s">
        <v>36</v>
      </c>
      <c r="B16" s="17">
        <v>49</v>
      </c>
      <c r="C16" s="17">
        <v>63</v>
      </c>
      <c r="D16" s="17">
        <v>50</v>
      </c>
      <c r="E16" s="17">
        <v>71</v>
      </c>
      <c r="F16" s="17">
        <v>144</v>
      </c>
      <c r="G16" s="17">
        <v>374</v>
      </c>
      <c r="H16" s="132">
        <v>729</v>
      </c>
      <c r="I16" s="132">
        <v>1097</v>
      </c>
      <c r="J16" s="132">
        <v>650</v>
      </c>
      <c r="K16" s="17">
        <v>397</v>
      </c>
      <c r="L16" s="17">
        <v>192</v>
      </c>
      <c r="M16" s="17">
        <v>217</v>
      </c>
      <c r="N16" s="356">
        <f t="shared" si="5"/>
        <v>4033</v>
      </c>
      <c r="O16" s="11"/>
      <c r="P16" s="20" t="s">
        <v>36</v>
      </c>
      <c r="Q16" s="17">
        <v>10</v>
      </c>
      <c r="R16" s="17">
        <v>6</v>
      </c>
      <c r="S16" s="17">
        <v>14</v>
      </c>
      <c r="T16" s="17">
        <v>10</v>
      </c>
      <c r="U16" s="17">
        <v>10</v>
      </c>
      <c r="V16" s="17">
        <v>19</v>
      </c>
      <c r="W16" s="17">
        <v>11</v>
      </c>
      <c r="X16" s="17">
        <v>20</v>
      </c>
      <c r="Y16" s="17">
        <v>15</v>
      </c>
      <c r="Z16" s="17">
        <v>8</v>
      </c>
      <c r="AA16" s="17">
        <v>11</v>
      </c>
      <c r="AB16" s="17">
        <v>8</v>
      </c>
      <c r="AC16" s="354">
        <f t="shared" si="6"/>
        <v>142</v>
      </c>
    </row>
    <row r="17" spans="1:30" ht="13.8" hidden="1" thickBot="1">
      <c r="A17" s="19" t="s">
        <v>37</v>
      </c>
      <c r="B17" s="17">
        <v>53</v>
      </c>
      <c r="C17" s="17">
        <v>39</v>
      </c>
      <c r="D17" s="17">
        <v>74</v>
      </c>
      <c r="E17" s="17">
        <v>64</v>
      </c>
      <c r="F17" s="17">
        <v>208</v>
      </c>
      <c r="G17" s="17">
        <v>491</v>
      </c>
      <c r="H17" s="17">
        <v>454</v>
      </c>
      <c r="I17" s="132">
        <v>1068</v>
      </c>
      <c r="J17" s="17">
        <v>568</v>
      </c>
      <c r="K17" s="17">
        <v>407</v>
      </c>
      <c r="L17" s="17">
        <v>228</v>
      </c>
      <c r="M17" s="17">
        <v>81</v>
      </c>
      <c r="N17" s="350">
        <f t="shared" si="5"/>
        <v>3735</v>
      </c>
      <c r="O17" s="11"/>
      <c r="P17" s="18" t="s">
        <v>37</v>
      </c>
      <c r="Q17" s="17">
        <v>12</v>
      </c>
      <c r="R17" s="17">
        <v>13</v>
      </c>
      <c r="S17" s="17">
        <v>46</v>
      </c>
      <c r="T17" s="17">
        <v>9</v>
      </c>
      <c r="U17" s="17">
        <v>20</v>
      </c>
      <c r="V17" s="17">
        <v>4</v>
      </c>
      <c r="W17" s="17">
        <v>8</v>
      </c>
      <c r="X17" s="17">
        <v>30</v>
      </c>
      <c r="Y17" s="17">
        <v>22</v>
      </c>
      <c r="Z17" s="17">
        <v>20</v>
      </c>
      <c r="AA17" s="17">
        <v>16</v>
      </c>
      <c r="AB17" s="17">
        <v>12</v>
      </c>
      <c r="AC17" s="358">
        <f t="shared" si="6"/>
        <v>212</v>
      </c>
    </row>
    <row r="18" spans="1:30" ht="13.8" hidden="1" thickBot="1">
      <c r="A18" s="19" t="s">
        <v>23</v>
      </c>
      <c r="B18" s="133">
        <v>67</v>
      </c>
      <c r="C18" s="133">
        <v>62</v>
      </c>
      <c r="D18" s="133">
        <v>57</v>
      </c>
      <c r="E18" s="133">
        <v>77</v>
      </c>
      <c r="F18" s="133">
        <v>473</v>
      </c>
      <c r="G18" s="133">
        <v>468</v>
      </c>
      <c r="H18" s="134">
        <v>659</v>
      </c>
      <c r="I18" s="133">
        <v>851</v>
      </c>
      <c r="J18" s="133">
        <v>542</v>
      </c>
      <c r="K18" s="133">
        <v>270</v>
      </c>
      <c r="L18" s="133">
        <v>208</v>
      </c>
      <c r="M18" s="133">
        <v>174</v>
      </c>
      <c r="N18" s="359">
        <f t="shared" si="5"/>
        <v>3908</v>
      </c>
      <c r="O18" s="11" t="s">
        <v>29</v>
      </c>
      <c r="P18" s="20" t="s">
        <v>23</v>
      </c>
      <c r="Q18" s="17">
        <v>6</v>
      </c>
      <c r="R18" s="17">
        <v>25</v>
      </c>
      <c r="S18" s="17">
        <v>29</v>
      </c>
      <c r="T18" s="17">
        <v>4</v>
      </c>
      <c r="U18" s="17">
        <v>17</v>
      </c>
      <c r="V18" s="17">
        <v>19</v>
      </c>
      <c r="W18" s="17">
        <v>14</v>
      </c>
      <c r="X18" s="17">
        <v>37</v>
      </c>
      <c r="Y18" s="21">
        <v>76</v>
      </c>
      <c r="Z18" s="17">
        <v>34</v>
      </c>
      <c r="AA18" s="17">
        <v>17</v>
      </c>
      <c r="AB18" s="17">
        <v>18</v>
      </c>
      <c r="AC18" s="358">
        <f t="shared" si="6"/>
        <v>296</v>
      </c>
    </row>
    <row r="19" spans="1:30">
      <c r="A19" s="22"/>
      <c r="B19" s="360"/>
      <c r="C19" s="360"/>
      <c r="D19" s="360"/>
      <c r="E19" s="360"/>
      <c r="F19" s="360"/>
      <c r="G19" s="360"/>
      <c r="H19" s="360"/>
      <c r="I19" s="360"/>
      <c r="J19" s="360"/>
      <c r="K19" s="360"/>
      <c r="L19" s="360"/>
      <c r="M19" s="360"/>
      <c r="N19" s="23"/>
      <c r="O19" s="11"/>
      <c r="P19" s="24"/>
      <c r="Q19" s="361"/>
      <c r="R19" s="361"/>
      <c r="S19" s="361"/>
      <c r="T19" s="361"/>
      <c r="U19" s="361"/>
      <c r="V19" s="361"/>
      <c r="W19" s="361"/>
      <c r="X19" s="361"/>
      <c r="Y19" s="361"/>
      <c r="Z19" s="361"/>
      <c r="AA19" s="361"/>
      <c r="AB19" s="361"/>
      <c r="AC19" s="360"/>
    </row>
    <row r="20" spans="1:30" ht="13.5" customHeight="1">
      <c r="A20" s="814" t="s">
        <v>365</v>
      </c>
      <c r="B20" s="815"/>
      <c r="C20" s="815"/>
      <c r="D20" s="815"/>
      <c r="E20" s="815"/>
      <c r="F20" s="815"/>
      <c r="G20" s="815"/>
      <c r="H20" s="815"/>
      <c r="I20" s="815"/>
      <c r="J20" s="815"/>
      <c r="K20" s="815"/>
      <c r="L20" s="815"/>
      <c r="M20" s="815"/>
      <c r="N20" s="816"/>
      <c r="O20" s="11"/>
      <c r="P20" s="814" t="str">
        <f>+A20</f>
        <v>※2022年 第42週（10/17～10/23）</v>
      </c>
      <c r="Q20" s="815"/>
      <c r="R20" s="815"/>
      <c r="S20" s="815"/>
      <c r="T20" s="815"/>
      <c r="U20" s="815"/>
      <c r="V20" s="815"/>
      <c r="W20" s="815"/>
      <c r="X20" s="815"/>
      <c r="Y20" s="815"/>
      <c r="Z20" s="815"/>
      <c r="AA20" s="815"/>
      <c r="AB20" s="815"/>
      <c r="AC20" s="816"/>
    </row>
    <row r="21" spans="1:30" ht="13.8" thickBot="1">
      <c r="A21" s="25"/>
      <c r="B21" s="11"/>
      <c r="C21" s="11"/>
      <c r="D21" s="11"/>
      <c r="E21" s="11"/>
      <c r="F21" s="11"/>
      <c r="G21" s="11" t="s">
        <v>21</v>
      </c>
      <c r="H21" s="11"/>
      <c r="I21" s="11"/>
      <c r="J21" s="11"/>
      <c r="K21" s="11"/>
      <c r="L21" s="11"/>
      <c r="M21" s="11"/>
      <c r="N21" s="26"/>
      <c r="O21" s="11"/>
      <c r="P21" s="227"/>
      <c r="Q21" s="11"/>
      <c r="R21" s="11"/>
      <c r="S21" s="11"/>
      <c r="T21" s="11"/>
      <c r="U21" s="11"/>
      <c r="V21" s="11"/>
      <c r="W21" s="11"/>
      <c r="X21" s="11"/>
      <c r="Y21" s="11"/>
      <c r="Z21" s="11"/>
      <c r="AA21" s="11"/>
      <c r="AB21" s="11"/>
      <c r="AC21" s="28"/>
    </row>
    <row r="22" spans="1:30" ht="17.25" customHeight="1" thickBot="1">
      <c r="A22" s="25"/>
      <c r="B22" s="362" t="s">
        <v>227</v>
      </c>
      <c r="C22" s="11"/>
      <c r="D22" s="566" t="s">
        <v>366</v>
      </c>
      <c r="E22" s="29"/>
      <c r="F22" s="11"/>
      <c r="G22" s="11" t="s">
        <v>21</v>
      </c>
      <c r="H22" s="11"/>
      <c r="I22" s="11"/>
      <c r="J22" s="11"/>
      <c r="K22" s="11"/>
      <c r="L22" s="11"/>
      <c r="M22" s="11"/>
      <c r="N22" s="26"/>
      <c r="O22" s="135" t="s">
        <v>21</v>
      </c>
      <c r="P22" s="228"/>
      <c r="Q22" s="363" t="s">
        <v>228</v>
      </c>
      <c r="R22" s="801" t="s">
        <v>254</v>
      </c>
      <c r="S22" s="802"/>
      <c r="T22" s="526" t="s">
        <v>268</v>
      </c>
      <c r="U22" s="526"/>
      <c r="V22" s="11"/>
      <c r="W22" s="11"/>
      <c r="X22" s="11"/>
      <c r="Y22" s="11"/>
      <c r="Z22" s="11"/>
      <c r="AA22" s="11"/>
      <c r="AB22" s="11"/>
      <c r="AC22" s="28"/>
    </row>
    <row r="23" spans="1:30" ht="15" customHeight="1">
      <c r="A23" s="25"/>
      <c r="B23" s="11"/>
      <c r="C23" s="11"/>
      <c r="D23" s="11" t="s">
        <v>29</v>
      </c>
      <c r="E23" s="11"/>
      <c r="F23" s="11"/>
      <c r="G23" s="11"/>
      <c r="H23" s="11"/>
      <c r="I23" s="11"/>
      <c r="J23" s="11"/>
      <c r="K23" s="11"/>
      <c r="L23" s="11"/>
      <c r="M23" s="11"/>
      <c r="N23" s="26"/>
      <c r="O23" s="135" t="s">
        <v>21</v>
      </c>
      <c r="P23" s="227"/>
      <c r="Q23" s="11"/>
      <c r="R23" s="11"/>
      <c r="S23" s="11"/>
      <c r="T23" s="11"/>
      <c r="U23" s="11"/>
      <c r="V23" s="11"/>
      <c r="W23" s="11"/>
      <c r="X23" s="11"/>
      <c r="Y23" s="11"/>
      <c r="Z23" s="11"/>
      <c r="AA23" s="11"/>
      <c r="AB23" s="11"/>
      <c r="AC23" s="28"/>
    </row>
    <row r="24" spans="1:30" ht="9" customHeight="1">
      <c r="A24" s="25"/>
      <c r="B24" s="11"/>
      <c r="C24" s="11"/>
      <c r="D24" s="11"/>
      <c r="E24" s="11"/>
      <c r="F24" s="11"/>
      <c r="G24" s="11"/>
      <c r="H24" s="11"/>
      <c r="I24" s="11"/>
      <c r="J24" s="11"/>
      <c r="K24" s="11"/>
      <c r="L24" s="11"/>
      <c r="M24" s="11"/>
      <c r="N24" s="26"/>
      <c r="O24" s="135" t="s">
        <v>21</v>
      </c>
      <c r="P24" s="27"/>
      <c r="Q24" s="11"/>
      <c r="R24" s="11"/>
      <c r="S24" s="11"/>
      <c r="T24" s="11"/>
      <c r="U24" s="11"/>
      <c r="V24" s="11"/>
      <c r="W24" s="11"/>
      <c r="X24" s="11"/>
      <c r="Y24" s="11"/>
      <c r="Z24" s="11"/>
      <c r="AA24" s="11"/>
      <c r="AB24" s="11"/>
      <c r="AC24" s="28"/>
    </row>
    <row r="25" spans="1:30">
      <c r="A25" s="25"/>
      <c r="B25" s="11"/>
      <c r="C25" s="11"/>
      <c r="D25" s="11"/>
      <c r="E25" s="11"/>
      <c r="F25" s="11"/>
      <c r="G25" s="11"/>
      <c r="H25" s="11"/>
      <c r="I25" s="11"/>
      <c r="J25" s="11"/>
      <c r="K25" s="11"/>
      <c r="L25" s="11"/>
      <c r="M25" s="11"/>
      <c r="N25" s="26"/>
      <c r="O25" s="11" t="s">
        <v>21</v>
      </c>
      <c r="P25" s="13"/>
      <c r="AC25" s="30"/>
    </row>
    <row r="26" spans="1:30">
      <c r="A26" s="25"/>
      <c r="B26" s="11"/>
      <c r="C26" s="11"/>
      <c r="D26" s="11"/>
      <c r="E26" s="11"/>
      <c r="F26" s="11"/>
      <c r="G26" s="11"/>
      <c r="H26" s="11"/>
      <c r="I26" s="11"/>
      <c r="J26" s="11"/>
      <c r="K26" s="11"/>
      <c r="L26" s="11"/>
      <c r="M26" s="11"/>
      <c r="N26" s="26"/>
      <c r="O26" s="11" t="s">
        <v>21</v>
      </c>
      <c r="P26" s="13"/>
      <c r="AC26" s="30"/>
    </row>
    <row r="27" spans="1:30">
      <c r="A27" s="25"/>
      <c r="B27" s="11"/>
      <c r="C27" s="11"/>
      <c r="D27" s="11"/>
      <c r="E27" s="11"/>
      <c r="F27" s="11"/>
      <c r="G27" s="11"/>
      <c r="H27" s="11"/>
      <c r="I27" s="11"/>
      <c r="J27" s="11"/>
      <c r="K27" s="11"/>
      <c r="L27" s="11"/>
      <c r="M27" s="11"/>
      <c r="N27" s="26"/>
      <c r="O27" s="11" t="s">
        <v>21</v>
      </c>
      <c r="P27" s="13"/>
      <c r="AC27" s="30"/>
      <c r="AD27" s="270"/>
    </row>
    <row r="28" spans="1:30">
      <c r="A28" s="25"/>
      <c r="B28" s="11"/>
      <c r="C28" s="11"/>
      <c r="D28" s="11"/>
      <c r="E28" s="11"/>
      <c r="F28" s="11"/>
      <c r="G28" s="11"/>
      <c r="H28" s="11"/>
      <c r="I28" s="11"/>
      <c r="J28" s="11"/>
      <c r="K28" s="11"/>
      <c r="L28" s="11"/>
      <c r="M28" s="11"/>
      <c r="N28" s="26"/>
      <c r="O28" s="11"/>
      <c r="P28" s="13"/>
      <c r="AC28" s="30"/>
    </row>
    <row r="29" spans="1:30">
      <c r="A29" s="25"/>
      <c r="B29" s="11"/>
      <c r="C29" s="11"/>
      <c r="D29" s="11"/>
      <c r="E29" s="11"/>
      <c r="F29" s="11"/>
      <c r="G29" s="11"/>
      <c r="H29" s="11"/>
      <c r="I29" s="11"/>
      <c r="J29" s="11"/>
      <c r="K29" s="11"/>
      <c r="L29" s="11"/>
      <c r="M29" s="11"/>
      <c r="N29" s="26"/>
      <c r="O29" s="11"/>
      <c r="P29" s="13"/>
      <c r="AC29" s="30"/>
    </row>
    <row r="30" spans="1:30" ht="13.8" thickBot="1">
      <c r="A30" s="31"/>
      <c r="B30" s="32"/>
      <c r="C30" s="32"/>
      <c r="D30" s="32"/>
      <c r="E30" s="32"/>
      <c r="F30" s="32"/>
      <c r="G30" s="32"/>
      <c r="H30" s="32"/>
      <c r="I30" s="32"/>
      <c r="J30" s="32"/>
      <c r="K30" s="32"/>
      <c r="L30" s="32"/>
      <c r="M30" s="32"/>
      <c r="N30" s="33"/>
      <c r="O30" s="11"/>
      <c r="P30" s="34"/>
      <c r="Q30" s="35"/>
      <c r="R30" s="35"/>
      <c r="S30" s="35"/>
      <c r="T30" s="35"/>
      <c r="U30" s="35"/>
      <c r="V30" s="35"/>
      <c r="W30" s="35"/>
      <c r="X30" s="35"/>
      <c r="Y30" s="35"/>
      <c r="Z30" s="35"/>
      <c r="AA30" s="35"/>
      <c r="AB30" s="35"/>
      <c r="AC30" s="36"/>
    </row>
    <row r="31" spans="1:30">
      <c r="A31" s="37"/>
      <c r="C31" s="11"/>
      <c r="D31" s="11"/>
      <c r="E31" s="11"/>
      <c r="F31" s="11"/>
      <c r="G31" s="11"/>
      <c r="H31" s="11"/>
      <c r="I31" s="11"/>
      <c r="J31" s="11"/>
      <c r="K31" s="11"/>
      <c r="L31" s="11"/>
      <c r="M31" s="11"/>
      <c r="N31" s="11"/>
      <c r="O31" s="11"/>
    </row>
    <row r="32" spans="1:30">
      <c r="O32" s="11"/>
    </row>
    <row r="33" spans="1:29">
      <c r="K33" s="364" t="s">
        <v>29</v>
      </c>
      <c r="O33" s="11"/>
    </row>
    <row r="34" spans="1:29">
      <c r="O34" s="11"/>
    </row>
    <row r="35" spans="1:29">
      <c r="O35" s="11"/>
    </row>
    <row r="36" spans="1:2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c r="Q37" s="169" t="s">
        <v>229</v>
      </c>
      <c r="R37" s="169"/>
      <c r="S37" s="169"/>
      <c r="T37" s="169"/>
      <c r="U37" s="169"/>
      <c r="V37" s="169"/>
      <c r="W37" s="169"/>
      <c r="X37" s="169"/>
    </row>
    <row r="38" spans="1:29">
      <c r="Q38" s="169" t="s">
        <v>230</v>
      </c>
      <c r="R38" s="169"/>
      <c r="S38" s="169"/>
      <c r="T38" s="169"/>
      <c r="U38" s="169"/>
      <c r="V38" s="169"/>
      <c r="W38" s="169"/>
      <c r="X38" s="169"/>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42　ノロウイルス関連情報 </vt:lpstr>
      <vt:lpstr>42  衛生訓話 </vt:lpstr>
      <vt:lpstr>42　新型コロナウイルス情報</vt:lpstr>
      <vt:lpstr>42　食中毒記事等 </vt:lpstr>
      <vt:lpstr>42　海外情報</vt:lpstr>
      <vt:lpstr>41　感染症情報</vt:lpstr>
      <vt:lpstr>42　感染症統計</vt:lpstr>
      <vt:lpstr>42 食品回収</vt:lpstr>
      <vt:lpstr>42　食品表示</vt:lpstr>
      <vt:lpstr>42残留農薬　等 </vt:lpstr>
      <vt:lpstr>'41　感染症情報'!Print_Area</vt:lpstr>
      <vt:lpstr>'42  衛生訓話 '!Print_Area</vt:lpstr>
      <vt:lpstr>'42　ノロウイルス関連情報 '!Print_Area</vt:lpstr>
      <vt:lpstr>'42　海外情報'!Print_Area</vt:lpstr>
      <vt:lpstr>'42　感染症統計'!Print_Area</vt:lpstr>
      <vt:lpstr>'42　食中毒記事等 '!Print_Area</vt:lpstr>
      <vt:lpstr>'42 食品回収'!Print_Area</vt:lpstr>
      <vt:lpstr>'42　食品表示'!Print_Area</vt:lpstr>
      <vt:lpstr>'42残留農薬　等 '!Print_Area</vt:lpstr>
      <vt:lpstr>スポンサー公告!Print_Area</vt:lpstr>
      <vt:lpstr>'42　食中毒記事等 '!Print_Titles</vt:lpstr>
      <vt:lpstr>'42残留農薬　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2022-10-30T02:22:11Z</dcterms:modified>
</cp:coreProperties>
</file>