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codeName="ThisWorkbook"/>
  <xr:revisionPtr revIDLastSave="0" documentId="13_ncr:1_{49E90234-20DC-4B62-869E-C1F8544B446A}"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15" r:id="rId2"/>
    <sheet name="41　ノロウイルス関連情報 " sheetId="101" r:id="rId3"/>
    <sheet name="41  衛生訓話 " sheetId="117" r:id="rId4"/>
    <sheet name="41　新型コロナウイルス情報" sheetId="82" r:id="rId5"/>
    <sheet name="41　食中毒記事等 " sheetId="29" r:id="rId6"/>
    <sheet name="41　海外情報" sheetId="31" r:id="rId7"/>
    <sheet name="40　感染症情報" sheetId="103" r:id="rId8"/>
    <sheet name="41　感染症統計" sheetId="106" r:id="rId9"/>
    <sheet name="41 食品回収" sheetId="60" r:id="rId10"/>
    <sheet name="41　食品表示" sheetId="34" r:id="rId11"/>
    <sheet name="41残留農薬　等 " sheetId="35" r:id="rId12"/>
  </sheets>
  <definedNames>
    <definedName name="_xlnm._FilterDatabase" localSheetId="2" hidden="1">'41　ノロウイルス関連情報 '!$A$22:$G$75</definedName>
    <definedName name="_xlnm._FilterDatabase" localSheetId="5" hidden="1">'41　食中毒記事等 '!$A$1:$D$1</definedName>
    <definedName name="_xlnm._FilterDatabase" localSheetId="11" hidden="1">'41残留農薬　等 '!$A$1:$C$1</definedName>
    <definedName name="_xlnm.Print_Area" localSheetId="7">'40　感染症情報'!$A$1:$E$21</definedName>
    <definedName name="_xlnm.Print_Area" localSheetId="3">'41  衛生訓話 '!$A$1:$M$25</definedName>
    <definedName name="_xlnm.Print_Area" localSheetId="2">'41　ノロウイルス関連情報 '!$A$1:$N$84</definedName>
    <definedName name="_xlnm.Print_Area" localSheetId="6">'41　海外情報'!$A$1:$C$43</definedName>
    <definedName name="_xlnm.Print_Area" localSheetId="8">'41　感染症統計'!$A$1:$AC$36</definedName>
    <definedName name="_xlnm.Print_Area" localSheetId="5">'41　食中毒記事等 '!$A$1:$D$6</definedName>
    <definedName name="_xlnm.Print_Area" localSheetId="9">'41 食品回収'!$A$1:$E$35</definedName>
    <definedName name="_xlnm.Print_Area" localSheetId="10">'41　食品表示'!$A$1:$N$18</definedName>
    <definedName name="_xlnm.Print_Area" localSheetId="11">'41残留農薬　等 '!$A$1:$A$19</definedName>
    <definedName name="_xlnm.Print_Area" localSheetId="1">スポンサー公告!$A$1:$Y$30</definedName>
    <definedName name="_xlnm.Print_Titles" localSheetId="5">'41　食中毒記事等 '!$1:$1</definedName>
    <definedName name="_xlnm.Print_Titles" localSheetId="11">'41残留農薬　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7" i="78" l="1"/>
  <c r="P11" i="82" l="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Z4" i="106"/>
  <c r="K4" i="106"/>
  <c r="B9" i="78" l="1"/>
  <c r="I14" i="82" l="1"/>
  <c r="C13" i="78"/>
  <c r="B13" i="78"/>
  <c r="B11" i="78"/>
  <c r="I18" i="82"/>
  <c r="I15" i="82"/>
  <c r="I16" i="82"/>
  <c r="I17" i="82"/>
  <c r="I19" i="82"/>
  <c r="I20" i="82"/>
  <c r="I21" i="82"/>
  <c r="I22" i="82"/>
  <c r="I23" i="82"/>
  <c r="Y4" i="106"/>
  <c r="X4" i="106"/>
  <c r="C14" i="78" l="1"/>
  <c r="B14" i="78"/>
  <c r="B16" i="78" l="1"/>
  <c r="M71" i="101" l="1"/>
  <c r="N71" i="101"/>
  <c r="G74" i="101" l="1"/>
  <c r="G24" i="101"/>
  <c r="B24" i="101" s="1"/>
  <c r="G25" i="101"/>
  <c r="G26" i="101"/>
  <c r="G27" i="10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B70" i="101" s="1"/>
  <c r="G23" i="101"/>
  <c r="B23" i="101" s="1"/>
  <c r="B12" i="78" l="1"/>
  <c r="L30" i="82" l="1"/>
  <c r="K28" i="82"/>
  <c r="K29" i="82"/>
  <c r="K30" i="82"/>
  <c r="I30" i="82"/>
  <c r="L27" i="82"/>
  <c r="B15" i="78" l="1"/>
  <c r="B4" i="106"/>
  <c r="C4" i="106"/>
  <c r="D4" i="106"/>
  <c r="E4" i="106"/>
  <c r="F4" i="106"/>
  <c r="G4" i="106"/>
  <c r="H4" i="106"/>
  <c r="I4" i="106"/>
  <c r="J4" i="106"/>
  <c r="L4" i="106"/>
  <c r="M4" i="106"/>
  <c r="P4" i="106"/>
  <c r="Q4" i="106"/>
  <c r="AC4" i="106" s="1"/>
  <c r="R4" i="106"/>
  <c r="S4" i="106"/>
  <c r="T4" i="106"/>
  <c r="U4" i="106"/>
  <c r="V4" i="106"/>
  <c r="W4" i="106"/>
  <c r="AA4" i="106"/>
  <c r="AB4" i="106"/>
  <c r="N7" i="106"/>
  <c r="AC7" i="106"/>
  <c r="N8" i="106"/>
  <c r="AC8" i="106"/>
  <c r="N9" i="106"/>
  <c r="AC9" i="106"/>
  <c r="N10" i="106"/>
  <c r="AC10" i="106"/>
  <c r="N11" i="106"/>
  <c r="AC11" i="106"/>
  <c r="N12" i="106"/>
  <c r="AC12" i="106"/>
  <c r="N13" i="106"/>
  <c r="AC13" i="106"/>
  <c r="N14" i="106"/>
  <c r="AC14" i="106"/>
  <c r="N15" i="106"/>
  <c r="AC15" i="106"/>
  <c r="N16" i="106"/>
  <c r="AC16" i="106"/>
  <c r="N17" i="106"/>
  <c r="AC17" i="106"/>
  <c r="N18" i="106"/>
  <c r="AC18" i="106"/>
  <c r="P20" i="106"/>
  <c r="N4" i="106" l="1"/>
  <c r="N14" i="82" l="1"/>
  <c r="B10" i="78" l="1"/>
  <c r="G75" i="101" l="1"/>
  <c r="F75" i="101" s="1"/>
  <c r="G73" i="101"/>
  <c r="D10" i="78" s="1"/>
  <c r="I74" i="101" l="1"/>
  <c r="I73" i="101"/>
  <c r="F10" i="78" s="1"/>
  <c r="M75" i="101"/>
  <c r="K75" i="101"/>
  <c r="K23" i="82" l="1"/>
  <c r="K13" i="82" l="1"/>
  <c r="L24" i="82" l="1"/>
  <c r="B18" i="78" l="1"/>
  <c r="K14" i="82" l="1"/>
  <c r="I13" i="82" l="1"/>
  <c r="L26" i="82" l="1"/>
  <c r="K27" i="82" l="1"/>
  <c r="K26" i="82"/>
  <c r="K18" i="82"/>
  <c r="K19" i="82"/>
  <c r="K20" i="82"/>
  <c r="K21" i="82"/>
  <c r="K22" i="82"/>
  <c r="K24" i="82"/>
  <c r="K25" i="82"/>
  <c r="K17" i="82"/>
  <c r="K16" i="82"/>
  <c r="K15" i="82"/>
  <c r="L15" i="82"/>
  <c r="L13" i="82" l="1"/>
  <c r="L14"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<sst xmlns="http://schemas.openxmlformats.org/spreadsheetml/2006/main" count="689" uniqueCount="480">
  <si>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</si>
  <si>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</si>
  <si>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</si>
  <si>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</si>
  <si>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</si>
  <si>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</si>
  <si>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</si>
  <si>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</si>
  <si>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</si>
  <si>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</si>
  <si>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</si>
  <si>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</si>
  <si>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</si>
  <si>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</si>
  <si>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</si>
  <si>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</si>
  <si>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</si>
  <si>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</si>
  <si>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</si>
  <si>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</si>
  <si>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</si>
  <si>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</si>
  <si>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</si>
  <si>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</si>
  <si>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</si>
  <si>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</si>
  <si>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</si>
  <si>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</si>
  <si>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</si>
  <si>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</si>
  <si>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</si>
  <si>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</si>
  <si>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</si>
  <si>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</si>
  <si>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</si>
  <si>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</si>
  <si>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</si>
  <si>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</si>
  <si>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</si>
  <si>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</si>
  <si>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</si>
  <si>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</si>
  <si>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</si>
  <si>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</si>
  <si>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</si>
  <si>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</si>
  <si>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</si>
  <si>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</si>
  <si>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</si>
  <si>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</si>
  <si>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</si>
  <si>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</si>
  <si>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</si>
  <si>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</si>
  <si>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</si>
  <si>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</si>
  <si>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</si>
  <si>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</si>
  <si>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</si>
  <si>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</si>
  <si>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</si>
  <si>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</si>
  <si>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</si>
  <si>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</si>
  <si>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</si>
  <si>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</si>
  <si>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</si>
  <si>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</si>
  <si>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</si>
  <si>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</si>
  <si>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</si>
  <si>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</si>
  <si>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</si>
  <si>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</si>
  <si>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</si>
  <si>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</si>
  <si>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</si>
  <si>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</si>
  <si>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</si>
  <si>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</si>
  <si>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</si>
  <si>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</si>
  <si>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</si>
  <si>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</si>
  <si>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</si>
  <si>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</si>
  <si>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</si>
  <si>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</si>
  <si>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</si>
  <si>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</si>
  <si>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</si>
  <si>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</si>
  <si>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</si>
  <si>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</si>
  <si>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</si>
  <si>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</si>
  <si>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</si>
  <si>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</si>
  <si>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</si>
  <si>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</si>
  <si>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</si>
  <si>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</si>
  <si>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</si>
  <si>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</si>
  <si>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</si>
  <si>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</si>
  <si>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</si>
  <si>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</si>
  <si>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</si>
  <si>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</si>
  <si>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</si>
  <si>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</si>
  <si>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</si>
  <si>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</si>
  <si>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</si>
  <si>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</si>
  <si>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</si>
  <si>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</si>
  <si>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</si>
  <si>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</si>
  <si>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</si>
  <si>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</si>
  <si>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</si>
  <si>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</si>
  <si>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</si>
  <si>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</si>
  <si>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</si>
  <si>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</si>
  <si>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</si>
  <si>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</si>
  <si>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</si>
  <si>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</si>
  <si>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</si>
  <si>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</si>
  <si>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</si>
  <si>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</si>
  <si>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</si>
  <si>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 xml:space="preserve"> </t>
    <phoneticPr fontId="33"/>
  </si>
  <si>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</si>
  <si>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</si>
  <si>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</si>
  <si>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</si>
  <si>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</si>
  <si>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</si>
  <si>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</si>
  <si>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</si>
  <si>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</si>
  <si>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</si>
  <si>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</si>
  <si>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</si>
  <si>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</si>
  <si>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</si>
  <si>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</si>
  <si>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</si>
  <si>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</si>
  <si>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</si>
  <si>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</si>
  <si>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</si>
  <si>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</si>
  <si>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</si>
  <si>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</si>
  <si>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</si>
  <si>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</si>
  <si>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</si>
  <si>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</si>
  <si>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</si>
  <si>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</si>
  <si>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</si>
  <si>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</si>
  <si>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</si>
  <si>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</si>
  <si>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</si>
  <si>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</si>
  <si>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</si>
  <si>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　</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</si>
  <si>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</si>
  <si>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</si>
  <si>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</si>
  <si>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</si>
  <si>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</si>
  <si>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</si>
  <si>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</si>
  <si>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</si>
  <si>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</si>
  <si>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</si>
  <si>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</si>
  <si>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</si>
  <si>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</si>
  <si>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</si>
  <si>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</si>
  <si>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</si>
  <si>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</si>
  <si>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</si>
  <si>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</si>
  <si>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</si>
  <si>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</si>
  <si>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</si>
  <si>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</si>
  <si>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</si>
  <si>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</si>
  <si>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</si>
  <si>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</si>
  <si>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</si>
  <si>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</si>
  <si>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</si>
  <si>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</si>
  <si>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</si>
  <si>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</si>
  <si>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</si>
  <si>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</si>
  <si>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</si>
  <si>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</si>
  <si>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</si>
  <si>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</si>
  <si>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</si>
  <si>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</si>
  <si>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</si>
  <si>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</si>
  <si>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</si>
  <si>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</si>
  <si>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</si>
  <si>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</si>
  <si>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</si>
  <si>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</si>
  <si>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</si>
  <si>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</si>
  <si>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</si>
  <si>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</si>
  <si>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</si>
  <si>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</si>
  <si>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</si>
  <si>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 xml:space="preserve"> 全国指数</t>
    <phoneticPr fontId="5"/>
  </si>
  <si>
    <t>先週より</t>
    <phoneticPr fontId="5"/>
  </si>
  <si>
    <t>北海道</t>
    <rPh sb="0" eb="3">
      <t>ホッカイドウ</t>
    </rPh>
    <phoneticPr fontId="106"/>
  </si>
  <si>
    <t>　    レベル2</t>
    <phoneticPr fontId="5"/>
  </si>
  <si>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</si>
  <si>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</si>
  <si>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</si>
  <si>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</si>
  <si>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</si>
  <si>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 xml:space="preserve">  
</t>
    <phoneticPr fontId="16"/>
  </si>
  <si>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</si>
  <si>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</si>
  <si>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</si>
  <si>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r>
      <rPr>
        <b/>
        <sz val="13"/>
        <color theme="0"/>
        <rFont val="ＭＳ Ｐゴシック"/>
        <family val="3"/>
        <charset val="128"/>
      </rPr>
      <t>米国</t>
    </r>
    <rPh sb="0" eb="2">
      <t>ベイコク</t>
    </rPh>
    <phoneticPr fontId="5"/>
  </si>
  <si>
    <r>
      <rPr>
        <b/>
        <sz val="13"/>
        <color theme="0"/>
        <rFont val="ＭＳ Ｐゴシック"/>
        <family val="3"/>
        <charset val="128"/>
      </rPr>
      <t>メキシコ</t>
    </r>
    <phoneticPr fontId="5"/>
  </si>
  <si>
    <r>
      <rPr>
        <b/>
        <sz val="13"/>
        <color theme="0"/>
        <rFont val="ＭＳ Ｐゴシック"/>
        <family val="3"/>
        <charset val="128"/>
      </rPr>
      <t>ブラジル</t>
    </r>
    <phoneticPr fontId="5"/>
  </si>
  <si>
    <r>
      <rPr>
        <b/>
        <sz val="13"/>
        <color theme="0"/>
        <rFont val="ＭＳ Ｐゴシック"/>
        <family val="3"/>
        <charset val="128"/>
      </rPr>
      <t>南アフリカ</t>
    </r>
    <rPh sb="0" eb="1">
      <t>ミナミ</t>
    </rPh>
    <phoneticPr fontId="5"/>
  </si>
  <si>
    <r>
      <rPr>
        <b/>
        <sz val="13"/>
        <color theme="0"/>
        <rFont val="ＭＳ Ｐゴシック"/>
        <family val="3"/>
        <charset val="128"/>
      </rPr>
      <t>トルコ</t>
    </r>
    <phoneticPr fontId="5"/>
  </si>
  <si>
    <r>
      <rPr>
        <b/>
        <sz val="13"/>
        <color theme="0"/>
        <rFont val="ＭＳ Ｐゴシック"/>
        <family val="3"/>
        <charset val="128"/>
      </rPr>
      <t>イラン</t>
    </r>
    <phoneticPr fontId="5"/>
  </si>
  <si>
    <r>
      <rPr>
        <b/>
        <sz val="13"/>
        <color theme="0"/>
        <rFont val="ＭＳ Ｐゴシック"/>
        <family val="3"/>
        <charset val="128"/>
      </rPr>
      <t>インド</t>
    </r>
    <phoneticPr fontId="5"/>
  </si>
  <si>
    <r>
      <rPr>
        <b/>
        <sz val="13"/>
        <color theme="0"/>
        <rFont val="ＭＳ Ｐゴシック"/>
        <family val="3"/>
        <charset val="128"/>
      </rPr>
      <t>パキスタン</t>
    </r>
    <phoneticPr fontId="5"/>
  </si>
  <si>
    <r>
      <rPr>
        <b/>
        <sz val="13"/>
        <color theme="0"/>
        <rFont val="ＭＳ Ｐゴシック"/>
        <family val="3"/>
        <charset val="128"/>
      </rPr>
      <t>ロシア</t>
    </r>
    <phoneticPr fontId="5"/>
  </si>
  <si>
    <r>
      <rPr>
        <b/>
        <sz val="13"/>
        <color theme="0"/>
        <rFont val="Inherit"/>
        <family val="2"/>
      </rPr>
      <t>スペイン</t>
    </r>
    <phoneticPr fontId="106"/>
  </si>
  <si>
    <t>非常に少ない</t>
    <rPh sb="0" eb="2">
      <t>ヒジョウ</t>
    </rPh>
    <rPh sb="3" eb="4">
      <t>スク</t>
    </rPh>
    <phoneticPr fontId="5"/>
  </si>
  <si>
    <t>　</t>
    <phoneticPr fontId="16"/>
  </si>
  <si>
    <r>
      <rPr>
        <sz val="13"/>
        <color theme="0"/>
        <rFont val="ＭＳ Ｐゴシック"/>
        <family val="3"/>
        <charset val="128"/>
      </rPr>
      <t>チリ</t>
    </r>
    <phoneticPr fontId="5"/>
  </si>
  <si>
    <r>
      <rPr>
        <b/>
        <sz val="12.55"/>
        <color theme="0"/>
        <rFont val="Inherit"/>
        <family val="2"/>
      </rPr>
      <t>中国</t>
    </r>
    <rPh sb="0" eb="2">
      <t>チュウゴク</t>
    </rPh>
    <phoneticPr fontId="106"/>
  </si>
  <si>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</si>
  <si>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 xml:space="preserve">腸チフス
パラチフス
</t>
    <rPh sb="0" eb="1">
      <t>チョウ</t>
    </rPh>
    <phoneticPr fontId="5"/>
  </si>
  <si>
    <t>^</t>
    <phoneticPr fontId="106"/>
  </si>
  <si>
    <t>県内で流行・食中毒原因が一件以上報告される
定点観測値が2.00を超える</t>
    <phoneticPr fontId="106"/>
  </si>
  <si>
    <t>【情報共有】　週間・情報収集/情報共有は月一回以上
【体調管理】  従業員の健康チェックは続ける</t>
    <phoneticPr fontId="106"/>
  </si>
  <si>
    <t xml:space="preserve">  </t>
    <phoneticPr fontId="16"/>
  </si>
  <si>
    <t>l</t>
    <phoneticPr fontId="33"/>
  </si>
  <si>
    <t>管理レベル「1」　</t>
    <phoneticPr fontId="5"/>
  </si>
  <si>
    <r>
      <t xml:space="preserve">タイトル </t>
    </r>
    <r>
      <rPr>
        <sz val="14"/>
        <color theme="0"/>
        <rFont val="ＭＳ Ｐゴシック"/>
        <family val="3"/>
        <charset val="128"/>
      </rPr>
      <t>(異物・カビ混入が目立つ一週間でした。!)</t>
    </r>
    <rPh sb="6" eb="8">
      <t>イブツ</t>
    </rPh>
    <rPh sb="11" eb="13">
      <t>コンニュウ</t>
    </rPh>
    <rPh sb="14" eb="16">
      <t>メダ</t>
    </rPh>
    <rPh sb="17" eb="20">
      <t>イッシュウカン</t>
    </rPh>
    <phoneticPr fontId="5"/>
  </si>
  <si>
    <t>細菌性赤痢　無</t>
    <rPh sb="6" eb="7">
      <t>ナシ</t>
    </rPh>
    <phoneticPr fontId="106"/>
  </si>
  <si>
    <t>　コロナ渦</t>
    <rPh sb="4" eb="5">
      <t>ウズ</t>
    </rPh>
    <phoneticPr fontId="5"/>
  </si>
  <si>
    <t>腸チフス1例 感染地域：国内・国外不明
パラチフス1例 感染地域：インド</t>
    <phoneticPr fontId="106"/>
  </si>
  <si>
    <t>冬に向かいロシアの感染状況が一気に悪化</t>
    <rPh sb="0" eb="1">
      <t>フユ</t>
    </rPh>
    <rPh sb="2" eb="3">
      <t>ム</t>
    </rPh>
    <rPh sb="9" eb="11">
      <t>カンセン</t>
    </rPh>
    <rPh sb="11" eb="13">
      <t>ジョウキョウ</t>
    </rPh>
    <rPh sb="14" eb="16">
      <t>イッキ</t>
    </rPh>
    <rPh sb="17" eb="19">
      <t>アッカ</t>
    </rPh>
    <phoneticPr fontId="106"/>
  </si>
  <si>
    <t>-</t>
    <phoneticPr fontId="106"/>
  </si>
  <si>
    <r>
      <rPr>
        <sz val="12.55"/>
        <color theme="0"/>
        <rFont val="ＭＳ Ｐゴシック"/>
        <family val="3"/>
        <charset val="128"/>
      </rPr>
      <t>日本は、世界第一位の増加率とはいえ、かなり沈静化してきている。</t>
    </r>
    <r>
      <rPr>
        <sz val="12.55"/>
        <color rgb="FFFFFF00"/>
        <rFont val="ＭＳ Ｐゴシック"/>
        <family val="3"/>
        <charset val="128"/>
      </rPr>
      <t xml:space="preserve">
冬に向かい中国の感染状況が一気に悪化</t>
    </r>
    <rPh sb="0" eb="2">
      <t>ニホン</t>
    </rPh>
    <rPh sb="4" eb="6">
      <t>セカイ</t>
    </rPh>
    <rPh sb="6" eb="8">
      <t>ダイイチ</t>
    </rPh>
    <rPh sb="8" eb="9">
      <t>イ</t>
    </rPh>
    <rPh sb="10" eb="13">
      <t>ゾウカリツ</t>
    </rPh>
    <rPh sb="21" eb="24">
      <t>チンセイカ</t>
    </rPh>
    <rPh sb="37" eb="39">
      <t>チュウゴク</t>
    </rPh>
    <phoneticPr fontId="106"/>
  </si>
  <si>
    <t>回収</t>
  </si>
  <si>
    <t>回収＆返金/交換</t>
  </si>
  <si>
    <t>回収＆返金</t>
  </si>
  <si>
    <t>イオンリテール</t>
  </si>
  <si>
    <t>よくわかる！JFS-B企画講座 - YouTube</t>
  </si>
  <si>
    <t>ファクトリークリーンシステムの食品衛生e-ラーニング</t>
    <rPh sb="15" eb="19">
      <t>ショクヒンエイセイ</t>
    </rPh>
    <phoneticPr fontId="33"/>
  </si>
  <si>
    <t>2022/40週</t>
    <phoneticPr fontId="5"/>
  </si>
  <si>
    <t>ノア企画</t>
  </si>
  <si>
    <t>三重県</t>
    <rPh sb="0" eb="3">
      <t>ミエケン</t>
    </rPh>
    <phoneticPr fontId="16"/>
  </si>
  <si>
    <t>岐阜県</t>
    <rPh sb="0" eb="3">
      <t>ギフケン</t>
    </rPh>
    <phoneticPr fontId="16"/>
  </si>
  <si>
    <t>毎週　　ひとつ　　覚えていきましょう</t>
    <phoneticPr fontId="5"/>
  </si>
  <si>
    <t xml:space="preserve">最近のBA5株では、1.1%以下です。こうなると感染症法の位置づけとしても5類季節性インフルエンザ相当が適当となります。
なお患者数は、全数把握は当然必要です。詳細な診断情報は、高齢者と基礎疾患を持つもの、更に12歳以下の学童や幼児の重症例が必要です。
</t>
    <rPh sb="0" eb="2">
      <t>サイキン</t>
    </rPh>
    <rPh sb="6" eb="7">
      <t>カブ</t>
    </rPh>
    <rPh sb="14" eb="16">
      <t>イカ</t>
    </rPh>
    <rPh sb="24" eb="28">
      <t>カンセンショウホウ</t>
    </rPh>
    <rPh sb="29" eb="31">
      <t>イチ</t>
    </rPh>
    <rPh sb="39" eb="42">
      <t>キセツセイ</t>
    </rPh>
    <rPh sb="49" eb="51">
      <t>ソウトウ</t>
    </rPh>
    <rPh sb="52" eb="54">
      <t>テキトウ</t>
    </rPh>
    <rPh sb="63" eb="66">
      <t>カンジャスウ</t>
    </rPh>
    <rPh sb="68" eb="72">
      <t>ゼンスウハアク</t>
    </rPh>
    <rPh sb="73" eb="77">
      <t>トウゼンヒツヨウ</t>
    </rPh>
    <rPh sb="80" eb="82">
      <t>ショウサイ</t>
    </rPh>
    <rPh sb="83" eb="87">
      <t>シンダンジョウホウ</t>
    </rPh>
    <rPh sb="89" eb="92">
      <t>コウレイシャ</t>
    </rPh>
    <rPh sb="93" eb="97">
      <t>キソシッカン</t>
    </rPh>
    <rPh sb="98" eb="99">
      <t>モ</t>
    </rPh>
    <rPh sb="103" eb="104">
      <t>サラ</t>
    </rPh>
    <rPh sb="107" eb="110">
      <t>サイイカ</t>
    </rPh>
    <rPh sb="111" eb="113">
      <t>ガクドウ</t>
    </rPh>
    <rPh sb="114" eb="116">
      <t>ヨウジ</t>
    </rPh>
    <rPh sb="117" eb="120">
      <t>ジュウショウレイ</t>
    </rPh>
    <rPh sb="121" eb="123">
      <t>ヒツヨウ</t>
    </rPh>
    <phoneticPr fontId="106"/>
  </si>
  <si>
    <t>冬に向かい</t>
    <rPh sb="0" eb="1">
      <t>フユ</t>
    </rPh>
    <rPh sb="2" eb="3">
      <t>ム</t>
    </rPh>
    <phoneticPr fontId="106"/>
  </si>
  <si>
    <t>コロナは既にWITHの時代、今年の冬が付き合い方の結論か</t>
    <rPh sb="4" eb="5">
      <t>スデ</t>
    </rPh>
    <rPh sb="11" eb="13">
      <t>ジダイ</t>
    </rPh>
    <rPh sb="14" eb="16">
      <t>コトシ</t>
    </rPh>
    <rPh sb="17" eb="18">
      <t>フユ</t>
    </rPh>
    <rPh sb="19" eb="20">
      <t>ツ</t>
    </rPh>
    <rPh sb="21" eb="22">
      <t>ア</t>
    </rPh>
    <rPh sb="23" eb="24">
      <t>カタ</t>
    </rPh>
    <rPh sb="25" eb="27">
      <t>ケツロン</t>
    </rPh>
    <phoneticPr fontId="106"/>
  </si>
  <si>
    <t>新規感染者数　 132</t>
    <rPh sb="0" eb="2">
      <t>シンキ</t>
    </rPh>
    <rPh sb="2" eb="5">
      <t>カンセンシャ</t>
    </rPh>
    <rPh sb="5" eb="6">
      <t>スウ</t>
    </rPh>
    <phoneticPr fontId="5"/>
  </si>
  <si>
    <t xml:space="preserve"> GⅡ　40週　0例</t>
    <rPh sb="6" eb="7">
      <t>シュウ</t>
    </rPh>
    <phoneticPr fontId="5"/>
  </si>
  <si>
    <t xml:space="preserve"> GⅡ　41週　0例</t>
    <rPh sb="9" eb="10">
      <t>レイ</t>
    </rPh>
    <phoneticPr fontId="5"/>
  </si>
  <si>
    <t>2022/41週</t>
    <phoneticPr fontId="5"/>
  </si>
  <si>
    <t>食中毒情報　(10/17-10/23)</t>
    <rPh sb="0" eb="3">
      <t>ショクチュウドク</t>
    </rPh>
    <rPh sb="3" eb="5">
      <t>ジョウホウ</t>
    </rPh>
    <phoneticPr fontId="5"/>
  </si>
  <si>
    <t>今週のニュース（Noroｖｉｒｕｓ）　(10/17-10/23)</t>
    <rPh sb="0" eb="2">
      <t>コンシュウ</t>
    </rPh>
    <phoneticPr fontId="5"/>
  </si>
  <si>
    <r>
      <t>海外情報　</t>
    </r>
    <r>
      <rPr>
        <sz val="20"/>
        <rFont val="ＭＳ Ｐゴシック"/>
        <family val="3"/>
        <charset val="128"/>
      </rPr>
      <t>(10/17-10/23)</t>
    </r>
    <rPh sb="0" eb="2">
      <t>カイガイ</t>
    </rPh>
    <rPh sb="2" eb="4">
      <t>ジョウホウ</t>
    </rPh>
    <phoneticPr fontId="5"/>
  </si>
  <si>
    <t>食品リコール・回収情報
(10/17-10/23)</t>
    <rPh sb="0" eb="2">
      <t>ショクヒン</t>
    </rPh>
    <rPh sb="7" eb="9">
      <t>カイシュウ</t>
    </rPh>
    <rPh sb="9" eb="11">
      <t>ジョウホウ</t>
    </rPh>
    <phoneticPr fontId="5"/>
  </si>
  <si>
    <t>食品表示　(10/17-10/23)</t>
    <rPh sb="0" eb="2">
      <t>ショクヒン</t>
    </rPh>
    <rPh sb="2" eb="4">
      <t>ヒョウジ</t>
    </rPh>
    <phoneticPr fontId="5"/>
  </si>
  <si>
    <t>残留農薬　(10/17-10/23)</t>
    <phoneticPr fontId="16"/>
  </si>
  <si>
    <t>仕出し弁当食べた３２人が食中毒、６０代女性が入院　神戸の飲食店２店舗で調理</t>
    <phoneticPr fontId="16"/>
  </si>
  <si>
    <t>神戸市</t>
    <rPh sb="0" eb="3">
      <t>コウベシ</t>
    </rPh>
    <phoneticPr fontId="16"/>
  </si>
  <si>
    <t>神戸新聞</t>
    <rPh sb="0" eb="4">
      <t>コウベシンブン</t>
    </rPh>
    <phoneticPr fontId="16"/>
  </si>
  <si>
    <t>https://topics.smt.docomo.ne.jp/topnews/region/999/67d5a438a2e3f40466578f2d13e5bb2d</t>
    <phoneticPr fontId="16"/>
  </si>
  <si>
    <t>神戸市は２１日、同市兵庫区下沢通１の飲食店「壺中」と、同区新開地６の飲食店「串焼　ＢＯＷ」で調理された仕出し弁当を食べた３２人が嘔吐や下痢、腹痛の症状を訴え、うち６０代の女性１人が入院していると発表した。市は食中毒と断定し、２３日までの３日間、両店舗に営業停止を命じた。　同市によると、２店は同じ男性が経営しており、注文に応じて両店舗で調理したメニューを「壺中」で詰め合わせ、販売していた。食中毒になった３２人は２３～７３歳の男女で、１９日午前に作られた弁当を食べた。ナスと鶏のラタトゥイユや、エビとホタテのバター焼き、サラダなどが入っていたが、原因はまだ分かっていないという。　症状のある３２人のうち男性は２人で、ほか３０人は女性。職場の同僚とその家族で、入院している女性は快方に向かっているという。</t>
    <phoneticPr fontId="16"/>
  </si>
  <si>
    <t>クワズイモは「食えず」　ハスイモ似でも食中毒　国が注意</t>
    <phoneticPr fontId="16"/>
  </si>
  <si>
    <t>有毒植物「クワズイモ」による食中毒が各地で発生している。大分県では葉や葉柄が似ているハスイモと間違えて出荷され、１３人が誤食し、舌の痛みを訴えた。厚生労働省は「確実に食用と判断できない場合は販売したり、食べたりしないでほしい」と注意を呼びかけている。
サトイモ科のクワズイモは、主に四国南部から沖縄にかけて分布。観葉植物として鉢植え栽培もされる。食べると、吐き気や下痢、まひなどを引き起こす。大分県によると、１日、「ハスイモ」として販売された植物を購入した客から店に「口の中がかぶれた」と連絡があった。県の調査の結果、クワズイモだと判明した。農家が自生していたものを誤って出荷。茎様の部分をみそ汁に入れるなどした１０家族計１３人に、口や舌に痛みが出たという。厚労省によると、令和３年までの１０年間で、クワズイモの葉や根茎の誤食による食中毒は１９件で患者数は計４２人に上る。</t>
    <phoneticPr fontId="16"/>
  </si>
  <si>
    <t>https://www.sankei.com/article/20221022-RR35FBSBOBLZVHEWJJD4UA5QLA/</t>
    <phoneticPr fontId="16"/>
  </si>
  <si>
    <t>四国南部から沖縄</t>
    <phoneticPr fontId="16"/>
  </si>
  <si>
    <t>産経新聞</t>
    <rPh sb="0" eb="4">
      <t>サンケイシンブン</t>
    </rPh>
    <phoneticPr fontId="16"/>
  </si>
  <si>
    <t>福岡県北九州市は保育所（八幡西区）で下痢などの症状を訴える患者が集団発生したと発表した。感染性胃腸炎などが疑われるという。
2～6歳の21人が体調不良
嘔吐や下痢の症状を訴える園児が最初に現れたのは10月13日。2歳の男の子だった。その後、増え続け20日には7人が症状を訴えた。これまでの累計は2歳から6歳までの園児21人に上っている。
感染性胃腸炎か食中毒か
北九州市によると20日時点で症状が残っているのは20人。重症者はいないという。市は保育所に対して、健康調査と消毒などを指導。状況からウイルスや細菌による感染性胃腸炎や給食やおやつが原因の食中毒の疑いがあるとみて調べている。
秋はノロウイルスが流行する季節
感染性胃腸炎の集団発生はノロウイルスが流行する秋に増える傾向がある。北九州市の保育所では今年4月から4件の集団感染が報告されている。</t>
    <phoneticPr fontId="16"/>
  </si>
  <si>
    <t>保育園児21人が“嘔吐や下痢”、感染症や集団食中毒の疑い～福岡</t>
    <phoneticPr fontId="16"/>
  </si>
  <si>
    <t>福岡市</t>
    <rPh sb="0" eb="3">
      <t>フクオカシ</t>
    </rPh>
    <phoneticPr fontId="16"/>
  </si>
  <si>
    <t>RKB毎日放送</t>
    <phoneticPr fontId="16"/>
  </si>
  <si>
    <t>https://news.yahoo.co.jp/articles/3032c51e976851d50fe6b0a4a8ab5125cd9e9d7c</t>
    <phoneticPr fontId="16"/>
  </si>
  <si>
    <t>もらったキノコで小松の夫婦食中毒　今季初、県が注意喚起</t>
    <phoneticPr fontId="16"/>
  </si>
  <si>
    <t>石川県は１９日、知人からもらった野生キノコを食べた小松市の８０代夫婦が食中毒になったと発表した。キノコによる食中毒が県内で確認されたのは昨年１１月以来で、今季初となる。県の担当者は「死亡する例もある。確実に『食用』と判断できないキノコは食べないで」と注意を促した。　県によると、夫婦は１４日午後６時ごろ、「能登地区で採れたシロマツタケ」としてもらった野生キノコをすき焼きに入れて食べたところ、約３時間後に腹痛、嘔吐（おうと）、下痢などの症状が出た。診察した医師はキノコによる食中毒と判断したが、種類は特定できなかった。２人とも一時入院したがすでに回復した。
　県内のキノコによる食中毒の発生は２０１２年度から昨年度の１０年間で１１件発生した。患者は計２９人で、死亡例はないという。</t>
    <phoneticPr fontId="16"/>
  </si>
  <si>
    <t>https://www.hokkoku.co.jp/articles/-/885383</t>
    <phoneticPr fontId="16"/>
  </si>
  <si>
    <t>石川県</t>
    <rPh sb="0" eb="3">
      <t>イシカワケン</t>
    </rPh>
    <phoneticPr fontId="16"/>
  </si>
  <si>
    <t>北國新聞</t>
    <rPh sb="0" eb="2">
      <t>キタグニ</t>
    </rPh>
    <rPh sb="2" eb="4">
      <t>シンブン</t>
    </rPh>
    <phoneticPr fontId="16"/>
  </si>
  <si>
    <t>お昼の刺身定食で「アニサキス食中毒」、飲食店に50万円の損害賠償が命じられた理由</t>
    <phoneticPr fontId="16"/>
  </si>
  <si>
    <t>アニサキス症で苦しんだ人が、食事をした飲食店やスーパーを相手に訴訟を起こすケースもある。約50万円の損害賠償が認められた判決を今回は紹介する。
●刺身定食
判決は2021年11月19日に東京地裁であった。たこの吸盤やマグロの刺身を含む「刺身定食」を飲食店で食べた会社員が、翌日から強い腹痛や吐き気を覚え、病院で「胃アニサキス症」と診断された。店側に慰謝料や休業損害など計約60万円をもとめ、裁判所は約50万円の支払いを命じた。
判決のポイントを解説するのは巨瀬慧人弁護士だ。別の事件だが、アニサキス食中毒を発症した相談者の代理人として損害賠償訴訟を起こし、裁判上の和解を成立させた経験がある。
●発症前1週間の「食事記録」が有効打となった
——裁判の争点を教えてください。
（1）胃アニサキス症になった原因、（2）飲食店の過失（注意義務違反）、（3）原告の損害——の3つです。
1つ目の争点ですが、裁判所は、原告のアニサキス症は店が提供した「刺身定食」に起因すると結論づけています。
アニサキス症が問題になる裁判では通常、アニサキスを口に入れるところを目撃した人の証言などの直接証拠がありません。
そこで裁判所は、店の提供した飲食物にアニサキスが含まれていた可能性と、他に原因になり得るものがあったか、検討しました。
胃アニサキス症になったということは、その十数時間以内に、寄生した魚介類を生で食べたと考えられます。
原告は2018年のある日、昼にランチとして刺身定食を食べ、その半日後となる深夜に激しい腹痛や吐き気の症状があり、病院に行っています。
刺身定食には、たこの吸盤、生シラス、マグロ、白身魚が使われていました。これらが原因食品になる可能性は十分にあります。また、アニサキスは一定の加熱又は冷凍（マイナス20度で24時間以上冷凍、70度以上の加熱）によって死滅します。
この店では、なんら対策をしていなかったわけではありませんが、冷凍処理まではしていませんでした。こうした事情からすると、刺身定食の刺身の中にアニサキスが含まれていた可能性は否定できないと裁判所は述べています。
続いて、裁判所は他に原因になり得るものは見当たらないと判断しました。ポイントになったのは、原告が事故直後（1週間後）に保健所からアドバイスを受けて作っていた「事故前1週間の食事記録表」です。</t>
    <phoneticPr fontId="16"/>
  </si>
  <si>
    <t>https://news.nicovideo.jp/watch/nw11580666?news_ref=dic_topics_topic</t>
    <phoneticPr fontId="16"/>
  </si>
  <si>
    <t>にこにこニュース</t>
    <phoneticPr fontId="16"/>
  </si>
  <si>
    <t>東京</t>
    <rPh sb="0" eb="2">
      <t>トウキョウ</t>
    </rPh>
    <phoneticPr fontId="16"/>
  </si>
  <si>
    <t>岐阜市のスーパーで販売「ちりめん」にフグ混入　食中毒のおそれ　市保健所が回収呼び掛け</t>
    <phoneticPr fontId="16"/>
  </si>
  <si>
    <t>　岐阜市のスーパーで販売した「ちりめん」に、食中毒のおそれがあるフグが混入していたことが１８日分かり、岐阜市保健所は商品の回収を呼び掛けています。自主回収の対象となっているのは、岐阜市の「ピアゴ長良店」で今月８日から１７日まで販売された「まるかつのちりめん」１７パックです。１７日午後、購入した客から「フグが混入している」と、店舗に連絡があり発覚。フグは体長およそ２～３センチで、これまでに１匹の混入が確認されました。ちりめんを加工したのは三重県鈴鹿市の加工業者で、岐阜市保健所によりますとこれまでに健康被害は確認されていませんが、食べると食中毒のおそれがあるということです。　保健所は「該当商品がある場合は絶対食べずに、購入した店に連絡を」と呼び掛けています。</t>
    <phoneticPr fontId="16"/>
  </si>
  <si>
    <t>https://www.zf-web.com/news/2022/10/18/205741.html</t>
    <phoneticPr fontId="16"/>
  </si>
  <si>
    <t>岐阜放送</t>
    <rPh sb="0" eb="2">
      <t>ギフ</t>
    </rPh>
    <rPh sb="2" eb="4">
      <t>ホウソウ</t>
    </rPh>
    <phoneticPr fontId="16"/>
  </si>
  <si>
    <t>フグ毒による食中毒が発生しました</t>
    <phoneticPr fontId="16"/>
  </si>
  <si>
    <t>令和４年１０月１６日（日曜日）に，家庭においてフグ毒による食中毒が発生しました。
フグの毒は，テトロドトキシンと呼ばれ，その強さは青酸カリの1000倍以上ともいわれる猛毒です。加熱や水さらしをしても無毒化しません。
フグの毒力は，種類やとれた時期などによって異なります。近年，釣り人などの素人によるフグの処理，調理による食中毒が発生しています。
素人調理は大変危険ですので絶対にやめましょう。</t>
    <phoneticPr fontId="16"/>
  </si>
  <si>
    <t>広島県</t>
    <rPh sb="0" eb="3">
      <t>ヒロシマケン</t>
    </rPh>
    <phoneticPr fontId="16"/>
  </si>
  <si>
    <t>呉市公表</t>
    <rPh sb="0" eb="2">
      <t>クレシ</t>
    </rPh>
    <rPh sb="2" eb="4">
      <t>コウヒョウ</t>
    </rPh>
    <phoneticPr fontId="16"/>
  </si>
  <si>
    <t>https://www.city.kure.lg.jp/soshiki/62/fugusyokutyuudoku.html</t>
    <phoneticPr fontId="16"/>
  </si>
  <si>
    <t>丸亀市のフレンチレストランで食中毒 ３日間の営業停止処分に</t>
    <phoneticPr fontId="16"/>
  </si>
  <si>
    <t>NHK</t>
    <phoneticPr fontId="16"/>
  </si>
  <si>
    <t>今月１５日、丸亀市内のレストランで食事をした男女８名が下痢や腹痛などの症状を訴え、保健所はこの店の食事が原因の食中毒と断定し、店を１８日から３日間の営業停止処分にしました。営業停止の処分を受けたのは、丸亀市綾歌町にあるフレンチレストラン「シェ ナガオ」です。
香川県によりますと、今月１５日にこのレストランで食事をした５つのグループの客、あわせて９人のうち、８人が下痢や腹痛、おう吐などの症状を訴えたということです。いずれも症状は軽く、病院で受診したり入院したりした人はいないということです。
８人はいずれもキノコのポタージュや鶏むね肉の蒸し鶏などの同じコース料理が提供されていて、共通して食べた食事はこのレストランで提供されたものに限られていることから、保健所は、このレストランの食事による食中毒と断定し、１８日から３日間の営業停止処分としました。
ことしにはいって香川県では今回を含めて４件、４０人の食中毒が発生しています。</t>
    <phoneticPr fontId="16"/>
  </si>
  <si>
    <t>https://www3.nhk.or.jp/lnews/takamatsu/20221018/8030014252.html</t>
    <phoneticPr fontId="16"/>
  </si>
  <si>
    <t>香川県</t>
    <rPh sb="0" eb="2">
      <t>カガワケン</t>
    </rPh>
    <phoneticPr fontId="16"/>
  </si>
  <si>
    <t>弁当で集団食中毒　三重県、津の飲食店を営業禁止</t>
    <phoneticPr fontId="16"/>
  </si>
  <si>
    <t>三重県は14日、松阪市内の会合で弁当を食べた20―70代の男女13人が下痢や腹痛などの症状を訴えたと発表した。全員が快方に向かっている。津保健所は集団食中毒と断定し、弁当を作った飲食店「カインドコックの家カトレア」（津市上弁財町津興）を同日付で営業禁止処分とした。
　県によると、この会合は先月27日に開かれ、20人が出席。弁当には味噌カツやチーズと白身魚の卵焼き、鶏とコーンのクリーム煮、なすの揚げ物などが含まれていた。松阪市民から今月6日、松阪保健所に連絡があって発覚。患者の便からサルモネラ菌が検出されたという。</t>
    <phoneticPr fontId="16"/>
  </si>
  <si>
    <t>伊勢新聞</t>
    <rPh sb="0" eb="4">
      <t>イセシンブン</t>
    </rPh>
    <phoneticPr fontId="16"/>
  </si>
  <si>
    <t>https://news.yahoo.co.jp/articles/6cb833015973282fb480a33fb903f1eecf2837b6</t>
    <phoneticPr fontId="16"/>
  </si>
  <si>
    <t>福岡市は21日、西区内の保育所で下痢などの症状を訴える患者が集団発生したと発表した。検査の結果、一部の園児からはノロウイルスが検出された。重症者はいないという。</t>
    <phoneticPr fontId="106"/>
  </si>
  <si>
    <t>RKB毎日放送</t>
    <phoneticPr fontId="106"/>
  </si>
  <si>
    <t>※2022年 第41週（10/10～10/16） 現在</t>
    <phoneticPr fontId="5"/>
  </si>
  <si>
    <t>例年より少ない</t>
    <rPh sb="0" eb="2">
      <t>レイネン</t>
    </rPh>
    <rPh sb="4" eb="5">
      <t>スク</t>
    </rPh>
    <phoneticPr fontId="106"/>
  </si>
  <si>
    <t>共栄食品</t>
  </si>
  <si>
    <t>イオン九州</t>
  </si>
  <si>
    <t>もめん弥</t>
  </si>
  <si>
    <t>横浜農業協同組合...</t>
  </si>
  <si>
    <t>マックスバリュ西...</t>
  </si>
  <si>
    <t>みまつ食品</t>
  </si>
  <si>
    <t>良品計画</t>
  </si>
  <si>
    <t>和牛コロッケ,和牛メンチカツ 一部ラベル誤貼付で表示欠落</t>
  </si>
  <si>
    <t>まるかつ</t>
  </si>
  <si>
    <t>ちりめん70ｇ一部ふぐ混入の恐れ</t>
  </si>
  <si>
    <t>伊予鉄髙島屋</t>
  </si>
  <si>
    <t>社長の松前漬 一部賞味期限誤表示</t>
  </si>
  <si>
    <t>イズミ</t>
  </si>
  <si>
    <t>海鮮塩焼きそば ラベル未記載の原材料(卵)混入の恐れ</t>
  </si>
  <si>
    <t>御所飴本舗</t>
  </si>
  <si>
    <t>おあめさん 苺みるく 一部(乳製品)表示欠落</t>
  </si>
  <si>
    <t>サミット</t>
  </si>
  <si>
    <t>湘南店 塩豚丼(温玉入) 一部ラベル誤貼付で表示欠落</t>
  </si>
  <si>
    <t>関西麺業</t>
  </si>
  <si>
    <t>絹うどん,焼きそば 一部賞味期限誤表示</t>
  </si>
  <si>
    <t>するめいかの唐揚げ 一部ラベル誤貼付で(いか)表示欠落</t>
  </si>
  <si>
    <t>SENKYU</t>
  </si>
  <si>
    <t>冷凍カエル頭なし 検疫所検査で抗菌剤検出</t>
  </si>
  <si>
    <t>返金</t>
  </si>
  <si>
    <t>いつみ家</t>
  </si>
  <si>
    <t>鶏肉と野菜のカシューナッツ炒めセット 内袋の原材料誤表示</t>
  </si>
  <si>
    <t>マルハニチロ畜産...</t>
  </si>
  <si>
    <t>ベーコンカット 一般生菌数自主基準超過</t>
  </si>
  <si>
    <t>マルイケ</t>
  </si>
  <si>
    <t>ひしおみそ(いりこ茎わかめ入り,にんにく入り) 未認可保存料使用</t>
  </si>
  <si>
    <t>やおきん</t>
  </si>
  <si>
    <t>キッズおもいっきりパック 一部外袋原材料誤表示</t>
  </si>
  <si>
    <t>マルキョウ</t>
  </si>
  <si>
    <t>水城店 国産牛小間切れ 一部消費期限誤表示</t>
  </si>
  <si>
    <t>日本ピュアフード...</t>
  </si>
  <si>
    <t>鍋まつり 鶏だんご(プレーン) 一部樹脂片混入の恐れ</t>
  </si>
  <si>
    <t>九州エヌエフフー...</t>
  </si>
  <si>
    <t>香ばし炒め野菜のちゃんぽん,皿うどん 一部食材規格不備</t>
  </si>
  <si>
    <t>エル・エル・ビー...</t>
  </si>
  <si>
    <t>L.L.Bean x Peanuts キャンプ・マグ 輸入通関時検査不備</t>
  </si>
  <si>
    <t>イオンビッグ</t>
  </si>
  <si>
    <t>TVさといも含め煮他 4品目 一部適温外の温度帯で販売</t>
  </si>
  <si>
    <t>三重テラスで配布 わかさぎ甘露煮 一部細菌汚染の恐れ</t>
  </si>
  <si>
    <t>マックスバリュ白岳店 するめいか 一部期限等誤表記</t>
  </si>
  <si>
    <t>ハロウィンBOX一部 外装箱の賞味期限誤表記</t>
  </si>
  <si>
    <t>豊科店 ピッツア一部 アレルギー(えび・いか)表示欠落</t>
  </si>
  <si>
    <t>無選別ふわり揚げ(ソース) 一部アレルゲン表示欠落</t>
  </si>
  <si>
    <t>都筑中川店 こまつな 一部残留農薬基準超過</t>
  </si>
  <si>
    <t>ひとくちチキン 一部ラベル誤貼付で表示欠落</t>
  </si>
  <si>
    <t>冷凍餃子10個入 一部加熱を要するかの表示欠落</t>
  </si>
  <si>
    <t>今週の新型コロナ 新規感染者数　世界で296万人(対前週の増減 : 29万人減少)</t>
    <rPh sb="0" eb="2">
      <t>コンシュウ</t>
    </rPh>
    <rPh sb="9" eb="15">
      <t>シンキカンセンシャスウ</t>
    </rPh>
    <rPh sb="23" eb="24">
      <t>ニン</t>
    </rPh>
    <rPh sb="24" eb="25">
      <t>タイ</t>
    </rPh>
    <rPh sb="25" eb="27">
      <t>ゼンシュウ</t>
    </rPh>
    <rPh sb="29" eb="31">
      <t>ゾウゲン</t>
    </rPh>
    <rPh sb="36" eb="38">
      <t>マンニン</t>
    </rPh>
    <rPh sb="38" eb="40">
      <t>ゲンショウ</t>
    </rPh>
    <phoneticPr fontId="5"/>
  </si>
  <si>
    <t xml:space="preserve">
世界の新規感染者数: 296万人で感染持続 　世界は第5波が確実にピークアウト
北半球は冬から春に向かう。今年はインフルエンザが大流行した。</t>
    <rPh sb="1" eb="3">
      <t>セカイ</t>
    </rPh>
    <rPh sb="4" eb="6">
      <t>シンキ</t>
    </rPh>
    <rPh sb="6" eb="10">
      <t>カンセンシャスウ</t>
    </rPh>
    <rPh sb="15" eb="17">
      <t>マンニン</t>
    </rPh>
    <rPh sb="18" eb="20">
      <t>カンセン</t>
    </rPh>
    <rPh sb="20" eb="22">
      <t>ジゾク</t>
    </rPh>
    <rPh sb="24" eb="26">
      <t>セカイ</t>
    </rPh>
    <rPh sb="27" eb="28">
      <t>ダイ</t>
    </rPh>
    <rPh sb="29" eb="30">
      <t>ハ</t>
    </rPh>
    <rPh sb="31" eb="33">
      <t>カクジツ</t>
    </rPh>
    <rPh sb="41" eb="44">
      <t>キタハンキュウ</t>
    </rPh>
    <rPh sb="45" eb="46">
      <t>フユ</t>
    </rPh>
    <rPh sb="48" eb="49">
      <t>ハル</t>
    </rPh>
    <rPh sb="50" eb="51">
      <t>ム</t>
    </rPh>
    <rPh sb="54" eb="56">
      <t>コトシ</t>
    </rPh>
    <rPh sb="65" eb="68">
      <t>ダイリュウコウ</t>
    </rPh>
    <phoneticPr fontId="5"/>
  </si>
  <si>
    <t>Reported 10/23　 6:20 (前週より296万人) 　　世界は感染　第五波は終息中、アジアでは一部拡大傾向</t>
    <rPh sb="22" eb="24">
      <t>ゼンシュウ</t>
    </rPh>
    <rPh sb="23" eb="24">
      <t>シュウ</t>
    </rPh>
    <rPh sb="24" eb="25">
      <t>ゼンシュウ</t>
    </rPh>
    <rPh sb="29" eb="31">
      <t>マンニン</t>
    </rPh>
    <rPh sb="35" eb="37">
      <t>セカイ</t>
    </rPh>
    <rPh sb="38" eb="40">
      <t>カンセン</t>
    </rPh>
    <rPh sb="41" eb="43">
      <t>ダイゴ</t>
    </rPh>
    <rPh sb="43" eb="44">
      <t>ナミ</t>
    </rPh>
    <rPh sb="45" eb="47">
      <t>シュウソク</t>
    </rPh>
    <rPh sb="47" eb="48">
      <t>チュウ</t>
    </rPh>
    <rPh sb="54" eb="56">
      <t>イチブ</t>
    </rPh>
    <rPh sb="56" eb="60">
      <t>カクダイケイコウ</t>
    </rPh>
    <phoneticPr fontId="5"/>
  </si>
  <si>
    <t>北國新聞</t>
    <phoneticPr fontId="16"/>
  </si>
  <si>
    <t xml:space="preserve">焼き鳥など食べた女性の便から「カンピロバクター」 店は営業停止に - 北國新聞 </t>
    <phoneticPr fontId="16"/>
  </si>
  <si>
    <t>金沢市保健所は２２日、同市錦町の飲食店「十兵衛」で食事をした石川県内の２０代女性３人が食中毒の症状を訴え、２人の便から細菌「カンピロバクター」が検出されたと発表した。保健所は同店を２２日から３日間の営業停止処分とした。　保健所によると、３人は友人で、１２日に店で焼き鳥などを食べ、１４日に下痢や腹痛、発熱の症状が出た。いずれも回復傾向にあるという。このうちの１人が京都市内の医療機関を１６日に受診し、１９日に連絡を受けた金沢市保健所が調査していた。同保健所は、鶏肉などの十分な加熱を呼び掛けている。</t>
    <phoneticPr fontId="16"/>
  </si>
  <si>
    <t>https://www.hokkoku.co.jp/articles/-/888240</t>
    <phoneticPr fontId="16"/>
  </si>
  <si>
    <t>今週のお題　(食品衛生の基本は冷蔵庫の清掃から)</t>
    <rPh sb="7" eb="9">
      <t>ショクヒン</t>
    </rPh>
    <rPh sb="9" eb="11">
      <t>エイセイ</t>
    </rPh>
    <rPh sb="12" eb="14">
      <t>キホン</t>
    </rPh>
    <rPh sb="15" eb="18">
      <t>レイゾウコ</t>
    </rPh>
    <rPh sb="19" eb="21">
      <t>セイソウ</t>
    </rPh>
    <phoneticPr fontId="5"/>
  </si>
  <si>
    <t>厨房の異臭の原因の一つは、冷蔵庫の清掃不足です。</t>
    <rPh sb="0" eb="2">
      <t>チュウボウ</t>
    </rPh>
    <rPh sb="3" eb="5">
      <t>イシュウ</t>
    </rPh>
    <rPh sb="6" eb="8">
      <t>ゲンイン</t>
    </rPh>
    <rPh sb="9" eb="10">
      <t>ヒト</t>
    </rPh>
    <rPh sb="13" eb="16">
      <t>レイゾウコ</t>
    </rPh>
    <rPh sb="17" eb="19">
      <t>セイソウ</t>
    </rPh>
    <rPh sb="19" eb="21">
      <t>ブソク</t>
    </rPh>
    <phoneticPr fontId="5"/>
  </si>
  <si>
    <t>　↓　職場の先輩は以下のことを理解して　わかり易く　指導しましょう　↓</t>
    <phoneticPr fontId="5"/>
  </si>
  <si>
    <t xml:space="preserve">
■冷蔵庫の掃除方法
1)　中に入っている食品を別の冷蔵庫に移し、掃除する冷蔵庫の電源を切ります。
2）　外せるものはすべて外して洗い、よく乾燥させます。
庫内は乾いた布を用い、消毒用エタノールで拭きます。掃除後は扉を少し開け、冷蔵庫内を乾燥させます。
3）　臭いを発生させないためには食品をラップ等で密封保存します。
4)　給水タンクは定期的に掃除しましょう。
5)　給水パイプなどにカビが生えて詰まっていることがあります。この場合には、300-400ppmの次亜塩素酸ナトリウム水溶液を注入し、2-3分間置いてブラッシングすればカビと詰まりが解消されます。
</t>
    <rPh sb="2" eb="5">
      <t>レイゾウコ</t>
    </rPh>
    <rPh sb="6" eb="8">
      <t>ソウジ</t>
    </rPh>
    <rPh sb="8" eb="10">
      <t>ホウホウ</t>
    </rPh>
    <rPh sb="14" eb="15">
      <t>ナカ</t>
    </rPh>
    <rPh sb="16" eb="17">
      <t>ハイ</t>
    </rPh>
    <rPh sb="24" eb="25">
      <t>ベツ</t>
    </rPh>
    <rPh sb="26" eb="29">
      <t>レイゾウコ</t>
    </rPh>
    <rPh sb="30" eb="31">
      <t>ウツ</t>
    </rPh>
    <rPh sb="33" eb="35">
      <t>ソウジ</t>
    </rPh>
    <rPh sb="130" eb="131">
      <t>ニオ</t>
    </rPh>
    <rPh sb="199" eb="200">
      <t>ツ</t>
    </rPh>
    <rPh sb="215" eb="217">
      <t>バアイ</t>
    </rPh>
    <rPh sb="231" eb="235">
      <t>ジアエンソ</t>
    </rPh>
    <rPh sb="235" eb="236">
      <t>サン</t>
    </rPh>
    <rPh sb="241" eb="244">
      <t>スイヨウエキ</t>
    </rPh>
    <rPh sb="245" eb="247">
      <t>チュウニュウ</t>
    </rPh>
    <rPh sb="252" eb="253">
      <t>プン</t>
    </rPh>
    <rPh sb="253" eb="254">
      <t>カン</t>
    </rPh>
    <rPh sb="254" eb="255">
      <t>オ</t>
    </rPh>
    <rPh sb="269" eb="270">
      <t>ヅ</t>
    </rPh>
    <rPh sb="273" eb="275">
      <t>カイショウ</t>
    </rPh>
    <phoneticPr fontId="5"/>
  </si>
  <si>
    <r>
      <t>★臭いの元は、食肉や魚類からのドリップやお漬物の汁、調味料の漏れなどです。プラスチック保管容器の外側、ステンレスバットなどについたこれらの「臭い」が、冷蔵庫内で充満していることがあります。　
★キッチンのなかでも冷蔵庫は細菌の温床です。大腸菌、サルモネラ属菌などのほか、冷蔵庫には4℃以下の低温でも増殖し　、食中毒を引き起こすリステリア菌、エロモナス菌などが棲みついています。　
★なかでも野菜室は危険です。洗っていない野菜は細菌だらけです。よく水洗いしてから庫内に入れるように習慣づけましょう。　</t>
    </r>
    <r>
      <rPr>
        <b/>
        <u/>
        <sz val="11"/>
        <color indexed="13"/>
        <rFont val="ＭＳ Ｐゴシック"/>
        <family val="3"/>
        <charset val="128"/>
      </rPr>
      <t>「冷蔵庫は冷えているから安全」</t>
    </r>
    <r>
      <rPr>
        <b/>
        <u/>
        <sz val="11"/>
        <color indexed="9"/>
        <rFont val="ＭＳ Ｐゴシック"/>
        <family val="3"/>
        <charset val="128"/>
      </rPr>
      <t>は間違っています。</t>
    </r>
    <r>
      <rPr>
        <b/>
        <sz val="11"/>
        <color indexed="9"/>
        <rFont val="ＭＳ Ｐゴシック"/>
        <family val="3"/>
        <charset val="128"/>
      </rPr>
      <t xml:space="preserve">
</t>
    </r>
    <r>
      <rPr>
        <b/>
        <sz val="11"/>
        <color indexed="52"/>
        <rFont val="ＭＳ Ｐゴシック"/>
        <family val="3"/>
        <charset val="128"/>
      </rPr>
      <t>★食材カスは直ぐ取り除き、臭わせない、カビさせない。冷蔵庫は常に清潔にしてください。　</t>
    </r>
    <r>
      <rPr>
        <b/>
        <u/>
        <sz val="11"/>
        <color indexed="13"/>
        <rFont val="ＭＳ Ｐゴシック"/>
        <family val="3"/>
        <charset val="128"/>
      </rPr>
      <t>「私たちの冷蔵庫はとても綺麗です」</t>
    </r>
    <r>
      <rPr>
        <b/>
        <sz val="11"/>
        <color indexed="43"/>
        <rFont val="ＭＳ Ｐゴシック"/>
        <family val="3"/>
        <charset val="128"/>
      </rPr>
      <t>は、世界に通用する食品安全メッセージです。</t>
    </r>
    <rPh sb="1" eb="2">
      <t>ニオ</t>
    </rPh>
    <rPh sb="7" eb="9">
      <t>ショクニク</t>
    </rPh>
    <rPh sb="10" eb="12">
      <t>ギョルイ</t>
    </rPh>
    <rPh sb="30" eb="31">
      <t>モ</t>
    </rPh>
    <rPh sb="43" eb="45">
      <t>ホカン</t>
    </rPh>
    <rPh sb="45" eb="47">
      <t>ヨウキ</t>
    </rPh>
    <rPh sb="48" eb="50">
      <t>ソトガワ</t>
    </rPh>
    <rPh sb="70" eb="71">
      <t>ニオ</t>
    </rPh>
    <rPh sb="127" eb="128">
      <t>ゾク</t>
    </rPh>
    <rPh sb="175" eb="176">
      <t>キン</t>
    </rPh>
    <rPh sb="199" eb="201">
      <t>キケン</t>
    </rPh>
    <rPh sb="223" eb="225">
      <t>ミズアラ</t>
    </rPh>
    <rPh sb="230" eb="232">
      <t>コナイ</t>
    </rPh>
    <rPh sb="233" eb="234">
      <t>イ</t>
    </rPh>
    <rPh sb="239" eb="241">
      <t>シュウカン</t>
    </rPh>
    <rPh sb="250" eb="253">
      <t>レイゾウコ</t>
    </rPh>
    <rPh sb="254" eb="255">
      <t>ヒ</t>
    </rPh>
    <rPh sb="261" eb="263">
      <t>アンゼン</t>
    </rPh>
    <rPh sb="265" eb="267">
      <t>マチガ</t>
    </rPh>
    <rPh sb="275" eb="277">
      <t>ショクザイ</t>
    </rPh>
    <rPh sb="280" eb="281">
      <t>ス</t>
    </rPh>
    <rPh sb="282" eb="283">
      <t>ト</t>
    </rPh>
    <rPh sb="284" eb="285">
      <t>ノゾ</t>
    </rPh>
    <rPh sb="287" eb="288">
      <t>ニオ</t>
    </rPh>
    <rPh sb="300" eb="303">
      <t>レイゾウコ</t>
    </rPh>
    <rPh sb="304" eb="305">
      <t>ツネ</t>
    </rPh>
    <rPh sb="306" eb="308">
      <t>セイケツ</t>
    </rPh>
    <rPh sb="318" eb="319">
      <t>ワタシ</t>
    </rPh>
    <rPh sb="322" eb="325">
      <t>レイゾウコ</t>
    </rPh>
    <rPh sb="329" eb="331">
      <t>キレイ</t>
    </rPh>
    <rPh sb="336" eb="338">
      <t>セカイ</t>
    </rPh>
    <rPh sb="339" eb="341">
      <t>ツウヨウ</t>
    </rPh>
    <rPh sb="343" eb="345">
      <t>ショクヒン</t>
    </rPh>
    <rPh sb="345" eb="347">
      <t>アンゼン</t>
    </rPh>
    <phoneticPr fontId="5"/>
  </si>
  <si>
    <t>2022年第40週（10月3日〜10月9日）</t>
    <phoneticPr fontId="106"/>
  </si>
  <si>
    <t>結核例193</t>
    <phoneticPr fontId="5"/>
  </si>
  <si>
    <t>年齢群：‌0歳（1例）、1歳（2例）、2歳（1例）、3歳（1例）、4歳（1例）、5歳（1例）、  6歳（1例）、7歳（2例）、8歳（2例）、9歳（2例）、10代（14例）、20代（20例）、      30代（8例）、40代（6例）、50代（11例）、60代（6例）、70代（3例）</t>
    <phoneticPr fontId="106"/>
  </si>
  <si>
    <t xml:space="preserve">腸管出血性大腸菌感染症82例（有症者51例、うちHUS 1例）
感染地域：国内65例、スイス1例、国内・国外不明16例
国内の感染地域：‌東京都7例、熊本県6例、宮崎県6例、大阪府5例、長崎県5例、千葉県3例、神奈川県3例、福岡県3例、茨城県2例、埼玉県2例、石川県2例、愛知県2例、大分県2例、
北海道1例、宮城県1例、栃木県1例、群馬県1例、富山県1例、長野県1例、岐阜県1例、静岡県1例、兵庫県1例、広島県1例、香川県1例、鹿児島県1例、国内（都道府県不明）5例
</t>
    <phoneticPr fontId="106"/>
  </si>
  <si>
    <t>血清群・毒素型：‌O157 VT1・VT2（25例）、O157 VT2（20例）、O26 VT1（7例）、O103 VT1（2例）、
O111VT1・VT2（1例）、O115 VT1（1例）、O121VT1・VT2（1例）、O128 VT2（1例）、O157VT1（1例）、
O26 VT1・VT2（1例）、O26VT2（1例）、O55 VT1（1例）、O91 VT1（1例）、その他・不明（19例）
累積報告数：2,720例（有症者1,869例、うちHUS 38例．死亡3例）</t>
    <phoneticPr fontId="106"/>
  </si>
  <si>
    <t>E型肝炎3例 感染地域（感染源）：‌福島県1例（不明）、千葉県1例（生焼けの
肉）、国内（都道府県不明）1例（不明）</t>
    <phoneticPr fontId="106"/>
  </si>
  <si>
    <t>レジオネラ症63例（肺炎型60例、ポンティアック型3例）
感染地域：‌神奈川県6例、愛知県5例、兵庫県5例、茨城県3例、北海道2例、群馬県2例、千葉県2例、東京都2例、 富山県2例、山梨県2例、長野県2例、三重県2例、宮城県1例、秋田県1例、福島県1例、新潟県1例、岐阜県1例、  静岡県1例、滋賀県1例、島根県1例、岡山県1例、山口県1例、徳島県1例、福岡県1例、宮崎県1例、鹿児島県1例、国内（都道府県不明）3例、インド1例、国内・国外不明10例
年齢群：‌40代（2例）、50代（9例）、60代（16例）、70代（21例）、80代（13例）、90代以上（2例）累積報告数：1,694例</t>
    <phoneticPr fontId="106"/>
  </si>
  <si>
    <t>アメーバ赤痢6例（腸管アメーバ症5例、腸管外アメーバ症1例）
感染地域：‌群馬県1例、国内（都道府県不明）1例、フィリピン1例、国内・国外不明3例
感染経路：‌性的接触2例（同性間1例、異性間・同性間不明1例）、
経口感染1例、不明3例</t>
    <phoneticPr fontId="106"/>
  </si>
  <si>
    <t>https://www.jetro.go.jp/biznews/2022/10/3ecb666c454b21fd.html</t>
    <phoneticPr fontId="16"/>
  </si>
  <si>
    <t>https://www.jetro.go.jp/biznews/2022/10/6316dc46bfa4c977.html</t>
    <phoneticPr fontId="16"/>
  </si>
  <si>
    <t>https://news.yahoo.co.jp/articles/3a5b45f2203b3bdef63576b933b662ff6eca3df3</t>
    <phoneticPr fontId="16"/>
  </si>
  <si>
    <t>https://www.afpbb.com/articles/-/3429447</t>
    <phoneticPr fontId="16"/>
  </si>
  <si>
    <t>https://news.yahoo.co.jp/articles/46d24371776d9a91a6273a2196eb75d1529297a4</t>
    <phoneticPr fontId="16"/>
  </si>
  <si>
    <t>https://www.jetro.go.jp/biznews/2022/10/9ae4d20c4087e390.html</t>
    <phoneticPr fontId="16"/>
  </si>
  <si>
    <t>https://www.jetro.go.jp/biznews/2022/10/9fb49512dee37633.html</t>
    <phoneticPr fontId="16"/>
  </si>
  <si>
    <t>https://news.yahoo.co.jp/articles/f7318d79c08cd5cff17db0f06288df0693b2aa1b</t>
    <phoneticPr fontId="16"/>
  </si>
  <si>
    <t>https://www.jiji.com/sp/article?k=2022101500347&amp;g=int</t>
    <phoneticPr fontId="16"/>
  </si>
  <si>
    <t>https://news.mynavi.jp/techplus/article/20221013-2478370/</t>
    <phoneticPr fontId="16"/>
  </si>
  <si>
    <t>https://news.yahoo.co.jp/articles/14b73ad8ff0846f560a92b79ac17a63c7e586f75</t>
    <phoneticPr fontId="16"/>
  </si>
  <si>
    <t>タイ保健省、食品添加物の使用基準の改定案について意見公募(タイ) ジェトロ</t>
  </si>
  <si>
    <t>ブラジルで食品ラベル栄養成分表示の新ルール施行(日本、ブラジル) ジェトロ</t>
  </si>
  <si>
    <t>食品のカロリーや栄養を測定できる電子レンジ　窓から漏れ出るマイクロ波をリアルタイム分析（ITmedia NEWS）</t>
  </si>
  <si>
    <t>メタノール混入酒で54人死亡 ペルー  - AFPBB News</t>
  </si>
  <si>
    <t>「ノージャパン」、ビールは終了か…韓国の日本ビール輸入、２年前から１０３％増加 Yahoo!ニュース</t>
  </si>
  <si>
    <t>タイ向け食品輸出支援プラットフォーム、専用ウェブサイトを開設(タイ)- ジェトロ</t>
  </si>
  <si>
    <t>カレーメニュー開発セミナーをベルリンで開催(ドイツ)  ジェトロ</t>
  </si>
  <si>
    <t>世界初、プラスチックやアルミごみがゼロ　「コーヒー玉」式コーヒーメーカーが登場（ニューズウィーク日本版）</t>
  </si>
  <si>
    <t>FDAが食品パッケージに「ヘルシー」と記載可能な条件を変更｜Beyond Health</t>
  </si>
  <si>
    <t>ケニア、組み換え作物を全面解禁　干ばつで方針転換、反発も：時事ドットコム</t>
  </si>
  <si>
    <t>米国カリフォルニア州、スーパーマーケットの使い捨てプラスチック袋を廃止 （テックプラス）</t>
  </si>
  <si>
    <t xml:space="preserve">ダノン、ロシアの乳製品事業から撤退へ－10億ユーロの減損処理見込む（Bloomberg） </t>
  </si>
  <si>
    <t>タイ保健省食品医薬品局（FDA）は同局ウェブサイト外部サイトへ、新しいウィンドウで開きますで、保健省告示第418号「食品添加物の使用基準、条件、方法、比率の規定（第2版）外部サイトへ、新しいウィンドウで開きます」（英語仮訳外部サイトへ、新しいウィンドウで開きます、日本語仮訳PDFファイル(153KB)）のAnnex1およびAnnex2（注）の内容を改定する案について、2022年11月1日まで意見公募を行っている。同告示をめぐっては2022年2月にも意見公募が行われていた（2022年2月22日記事参照）。前回の意見公募時はコーデックス（Codex）委員会食品添加物部会での決議などを踏まえた改定案になっていたのに対し、今回の意見公募では、食品製造技術の向上、国民の安全保護、国際基準との整合性に伴う改正案とされている。
Annex1では各食品添加物の使用基準などが食品の種類ごとに定められているが、今回示されている改定案では、一部の食品添加物の最大許容量の基準が変更され、また備考として示されている使用条件が追加または削除されている。さらに、乳化剤、安定剤、光沢剤、着色料、人工甘味料などを中心に、一部の食品添加物については使用基準そのものが削除、つまり原則使用できなくなるとされている。Annex2の備考（使用条件）の内容も、既存の他の保健省告示と連携させるかたちで一部修正されている。
本改定案の施行の有無やその時期、施行された場合の移行期間の有無などについては、現時点では明らかにされていない。現行の保健省告示第418号の施行時には、施行前に既に承認されていた食品については2年間の移行期間が設けられていた。
（注）保健省告示第418号は、Annex1では各食品添加物の使用基準などを食品の種類ごとに定め、Annex2ではAnnex1に記載された食品の種類の定義や備考の内容を解説している。同告示で規定していない食品添加物を使用する場合や、同告示に適合しないかたちで食品添加物を使用する場合には、FDAの承認を得る必要がある。同告示の内容は補足通知外部サイトへ、新しいウィンドウで開きます（日本語仮訳PDFファイル(246KB)）で補足・解説されている。現在の使用基準などについてはFDAのデータベース外部サイトへ、新しいウィンドウで開きますでも確認が可能となっている。</t>
    <phoneticPr fontId="16"/>
  </si>
  <si>
    <t>ブラジル国家衛生監督庁（ANVISA）は10月9日、食品ラベルの栄養成分表示について新しい規制を定めた、ブラジル国家衛生監督庁指令75号を施行した（注1）。当該指令は、既存の栄養成分表示に関する規制に幾つかのルールを変更と追加したもの。主な変更と追加点は、栄養成分表についての表記の仕方と、製品が特定の成分を多量に含む場合の表示方法（注2）。これにより、食品ラベルに記載する栄養成分表示の方法を改善し、より詳しく分かりやすい情報提供をすることで、消費者の食品選択を容易にする目的がある。具体的な変更点と新規項目は次のとおり。
【栄養成分表】
複数の商品が梱包（こんぽう）されている場合、個数、重量の表記（画像の図A）。
分析の単位が固形、半固形の食品については、100グラム、液体のものは100ミリリットルに統一（同図B）。
1日当たり摂取量における当食品の割合を表記（同図C）。
総糖分量と添加糖分量の表記（同図D）。
項目によって使用する文字の大きさ、書体、色（黒）、背景色（白）を指定。</t>
    <phoneticPr fontId="16"/>
  </si>
  <si>
    <t>米The Ohio State Universityの研究チームが発表した論文「WiNE : Monitoring Microwave Oven Leakage to Estimate Food Nutrients and Calorie」は、マイクロ波を用いて食品の栄養成分やカロリーをリアルタイムに推定する電子レンジを提案した研究報告だ。電子レンジを使用している際に窓（フロントパネル）から漏れ出るマイクロ波を捉え、その食品中の栄養成分とカロリーを測定する。現代の電子レンジは、2.45GHzの周波数（マイクロ波）で帯域幅わずか数MHzで動作する。電子レンジでは、誘電加熱と呼ばれるプロセスによって食品が加熱される。具体的には、電子レンジ内の食品の双極性の分子が電磁放射を吸収し、分子振動を引き起こして摩擦熱によって食品を加熱する。　このように、マイクロ波が食品に与える影響は、食品の誘電特性が支配的な要因となっている。この特性は、高周波の電磁波を吸収する物質の親和性を示すもので、極性分子を多く含む食品は放射線と相互作用する能力が最も高く、従って誘電率が高くなる。逆に非極性分子を含む食品は、親和性が最も低く誘電率も低くなる。これは栄養素（炭水化物、脂肪、タンパク質、水など）の割合が高い食品は、誘電率が高くなり加熱が速くなることを示している。この特性を利用すれば、栄養組成に基づいた食品の分類が可能になると研究チームは考えた。　これまでにも電子レンジ使用時に窓から漏れるマイクロ波をモニターして食品を分類する手法は提案されてきたが、その食品の成分までは識別できていなかった。今回は先行研究の進化版と位置付け、食品の特定だけでなく栄養成分とカロリーを予測する課題を検証する。</t>
    <phoneticPr fontId="16"/>
  </si>
  <si>
    <t>ペルー保健省は17日、人体に有害なメタノール（メチルアルコール）入りの酒を飲んで過去1か月に少なくとも54人が死亡したと明らかにした。同省によると、9月中旬以降、メタノール中毒の事例が117件報告されており、うち54人が死亡した。　保健省傘下の国立疫病対策センターのエドゥアルド・オルテガ（Eduardo Ortega）センター長は「（メタノール中毒の事例として）近年では最多だ」とAFPに語った。
　保健省は16日、2リットル入りペットボトルで販売されている「プントドロ（Punto D Oro）」のウオッカ・パッションフルーツ味とピニャコラーダ味にメタノールが含まれていることが調査で明らかになったとして、摂取しないよう呼び掛けた。　首都リマ周辺の病院では、中毒事例が数十件報告されていた。
　メタノールの業界団体メタノール・インスティテュート（MI）のウェブサイトは、「悪質な企業または個人」が、安全で摂取可能なエタノールのより安価な代替品としてメタノールを酒類に加えることがあるとしている。　MIによると、メタノールの中毒症状は腹痛、吐き気、嘔吐（おうと）、呼吸困難、失明、かすみ目、意識障害など。25ミリリットル以上摂取すると死亡する恐れがあるという。</t>
    <phoneticPr fontId="16"/>
  </si>
  <si>
    <t>１７日、韓国関税庁の輸出入貿易統計によると、今年の日本ビール輸入量は１万３１９８トンを記録した。これは２０２０年の６４８９トンより１０３．４％、昨年７７５１トンより７０．２％増加した水準だ。今年の輸入額も１０２７万３０００ドルで２０２０年に比べて８１．２％増えた。日本製品不買運動（ノージャパン）が始まった２０１９年と比べると、今年の日本ビール輸入量は２７．９％水準に過ぎない。しかし、毎年日本ビールの輸入量と輸入額が明確に増加している。酒類業界ではこれに関して、日本製品不買運動に対する国内消費者の関心が減り、日本の酒類輸入が徐々に回復するものと見ている。特に缶ビールが最も活発に販売されるチャンネルのコンビニが日本ビールを多く入荷している。
今年５月からはアサヒ・サントリー・サッポロなど日本ビールがコンビニ４缶１万１０００ウォン（約１１４４円）のイベント品目に含まれ、アサヒとサッポロは繁忙期だった今夏から新広告を公開するなど再びマーケティングに着手している。</t>
    <phoneticPr fontId="16"/>
  </si>
  <si>
    <t>在タイ日本大使館およびジェトロを主な構成員とするタイ・バンコクの農林水産物・食品輸出支援プラットフォームは10月3日、同プラットフォームの専用ウェブサイトを開設した。農林水産物・食品輸出支援プラットフォームは、「農林水産物・食品の輸出拡大実行戦略」（農林水産物・地域の活力創造本部、2022年6月改訂）に明記された、在外公館、ジェトロ海外事務所、JFOODOなどが構成員となり、輸出事業者を専門的かつ継続的に支援するための枠組みで、2023年度末までに世界8カ国・地域において設立されることとなっている。
タイ・バンコクのプラットフォームは、輸入規制目安箱機能、新規制情報収集・周知機能、調査・レポート作成機能の3つの機能を柱に活動することとしており、2022年5月5日にアジアで初めて立ち上げ式を開催、8月2日には輸入事業者などからの相談窓口を設置していた（2022年8月5日記事参照）。
今般新たに開設した専用ウェブサイトでは、最新のタイ市場や輸入規制などに関する情報、タイの日本食事情、輸入規制や手続きなどに関する各種資料やリンクを集約し、各種情報へのアクセス向上を図る。今後さらに、日本産農林水産物・食品の輸出拡大に役立つカントリーレポートなども掲載していく予定としている。</t>
    <phoneticPr fontId="16"/>
  </si>
  <si>
    <r>
      <t>ドイツのベルリン市で10月10日、全日本カレー工業協同組合、特定非営利活動法人 日本食レストラン海外普及推進機構（JRO）主催で、ジェトロと在ドイツ日本大使館が後援したレストランシェフ、オーナー向けの「カレーメニュー開発セミナー」が開催された。参加者は主にベルリンの日本食レストラン関係者で、アジア料理店のオーナーの参加もあった。まず、JROから、「欧州での業務用カレーの拡大の取り組み」について説明が行われた。これまで、海外で日本食といえば「寿司（すし）」か「ラーメン」だったが、日本のソウルフードの代表格となったラーメンに続き、第3の日本食メニューとして、欧州では「日本のカレー」のブームが来ている。特に英国では日本のカレーが「カツカレー」という名称で人気を博し、このブームをぜひドイツやその周辺国でも広めて、業務用を中心としたカレールーの輸出を促進させていきたい、というのが今回のセミナーの狙いだ。今回のセミナーで使用されたカレールーは、動物由来の原材料を使用する食品に対してEUでの規制が強化されたため（注）、植物性原料のみの製品が使用された。この欧州向けに開発されたルーは、肉を使用せずに、野菜や果物をじっくり煮込むことで本来の旨味（うまみ）と甘さを出していることに特徴があるという。カレーメーカーからのプレゼンテーションの後、ベルリンのCocolo Ramenのシェフの隅田洋介氏と、フランスのパリから招かれたレストランKozoのオーナーシェフ牧田幸三氏によるデモンストレーションが行われた。セミナー参加者は、カレーメニューの調理の手順やポイント、調味料や素材選びなどをすぐ見えるところで体験することができた。普段家庭で作られるシンプルなカレーから、赤ワインや梅酒、味噌（みそ）などを加え、アレンジされた計4種類〔（1）まかないカレー、（2）キャベツと梅酒のカレー、（3）レストランKozoのベジタブルカレー、（4）レトルトカレー〕が紹介された。試食提供されたどのカレーに対しても参加者の評価は高かったが、中には「普段家庭で食べているようなシンプルなカレーが一番おいしかった」という声もあった。JROでは今後、デュッセルドルフやフランスのストラスブール、ニースなどでも同様にセミナーを開催する予定だ。</t>
    </r>
    <r>
      <rPr>
        <b/>
        <sz val="12"/>
        <rFont val="メイリオ"/>
        <family val="3"/>
        <charset val="128"/>
      </rPr>
      <t>（注）EUでは、「動物由来加工製品と植物由来製品の両方を含む食品」を「混合食品」として独自の規制を設けており、混合食品を輸出する際には、動物性加工済み原料がEU域内外の認定施設由来であることなどを証明するための書類の添付が必要になっている。混合食品規制の詳細はジェトロウェブサイトで確認できる。</t>
    </r>
    <phoneticPr fontId="16"/>
  </si>
  <si>
    <t>年間10万トンの廃棄物が出るというコーヒーカプセルを、土に還る素材にしたCoffeeBのコーヒーメーカー
インスタントでもドリップ式でもない、カプセル式のコーヒーメーカー「ネスプレッソ」はコーヒー業界に一大革命をもたらし、今や81カ国で販売されている。ネスプレッソは、スイスに本社を置く巨大食品メーカー、ネスレグループのブランドだ。地元でもネスプレッソの販売は浸透している。ネスプレッソが初めて市場に出回ったのは、1986年のこと。それから35年以上が過ぎ、今、サステナビリティを追求した新しいコーヒーメーカーが注目を集めている。スイスの大手小売業ミグロ（ミグロ傘下のデリカ社）が開発した。</t>
    <phoneticPr fontId="16"/>
  </si>
  <si>
    <t>https://project.nikkeibp.co.jp/behealth/atcl/news/overseas/00182/</t>
    <phoneticPr fontId="16"/>
  </si>
  <si>
    <t>米国ではこれまで、サーモンは脂肪を多く含んでいるという理由のため、販売時のパッケージに「healthy（ヘルシー）」と表示することが連邦規則で禁止されてきた。その一方で、糖を使って甘く加工したシリアルであっても、含まれている栄養素のチェックボックスに印が付けてあり、添加糖が他製品より少量であれば、「ヘルシー」とラベル付けして消費者に訴求することが許されてきた。このような矛盾は現代の栄養学や一般常識に照らしても相いれないものであるため、米国食品医薬品局（FDA）は9月28日に、これまでに蓄積されてきた知見を反映して、食品の販売に「ヘルシー」という用語を用いることのできる条件を変更すると発表した。FDAの発表した新たな定義は、現在の栄養学の考え方と整合させたものになる。
米国保健福祉省（HHS）長官のXavier Becerra氏は、「栄養は国民の健康を改善するための鍵であり、健康的な食品は慢性疾患のリスクを下げることができる。しかし、多くの人が、健康的な食品とは何かを正しく理解していない可能性がある。今回のFDAのアクションは、米国民の健康増進、健康格差の是正、寿命延伸を導く上で役立つものと言える」と述べている。なお、現在、米国人の8割以上が、野菜や果物、乳製品を十分に取っておらず、反対に添加糖や飽和脂肪酸、ナトリウムを過剰に摂取しているとされている。
　FDAは1994年に、食品販売に「ヘルシー」という用語を利用できる基準を初めて定義した。ただし、その基準は、食品に含まれている特定の栄養素のみに基づいたものであった。1994年以降の栄養学の進歩により、近年の栄養指導では個々の栄養素の摂取量に着目するだけでなく、果物や野菜、全粒穀物などの栄養価の高い食品を摂取することのメリットを強調し、食事パターンの全体的な改善に焦点を当てるようになってきている。また、健康に良いとされる栄養素の考え方も変わってきた。かつて、脂肪分が多いために健康的でないとされることのあったサーモンだが、今ではサーモンなどの魚油には、心臓や脳の健康に良いオメガ3脂肪酸が多く含まれていることが分かり、摂取が推奨されるようになった。</t>
    <phoneticPr fontId="16"/>
  </si>
  <si>
    <t>ケニア政府が主食のトウモロコシを含めて遺伝子組み換え作物の栽培を全面解禁することを決めた。４０年ぶりとされる厳しい干ばつに見舞われる中、乾燥に強いといった品種の導入を通じ、農産物の増産を図る考え。だが安全性への根強い不安から、反発も出ている。アフリカでは、衣料の原料となる綿花を中心に組み換え作物を一部の国が導入している。組み換えトウモロコシは南アフリカに限られており、ケニアも商業栽培に乗り出せば、さらに他国に広がる可能性もある。
　現地メディアによると、ケニアは２０１２年１１月以降、安全性に懸念があるとして組み換え作物の栽培や輸入を禁止してきた。しかし、今年９月に就任したルト大統領が１０月、専門家の意見を聞いた上で、健康へのリスクは小さく、食料安全保障上のメリットの方が大きいとして、禁輸を解除すると表明した。
　大統領は「何百万もの国民を飢えから救うため、より多くの食料生産が可能となる新たな農業を取り入れたい」と説明。食料や家畜の飼料向けに栽培も認める考えだ。米国が「組み換え作物を禁じるのは非関税障壁だ」と見直しを求めていたことも影響したとみられる。
　これに対し、環境保護団体グリーンピース・アフリカなどは猛反発し、直ちに撤回を求める共同声明を発表。「公の議論が行われていない。組み換え食品の安全性はまだ確認されていない」と、ルト政権の対応を厳しく批判している。</t>
    <phoneticPr fontId="16"/>
  </si>
  <si>
    <t>Marin Independent Journalがこのほど、「This common item is on the way out at California grocery stores」において、米国カリフォルニア州の新たな法律によってスーパーマーケットで使われている使い捨てのビニール袋が廃止されると伝えた。先日、同州知事のGavin Newsom氏が署名した法案により、スーパーマーケットで青果物などを入れる袋として使われているプラスチック製のビニール袋が廃止され、2025年1月1日までに再生紙袋か堆肥化可能なプラスチックでできた袋に交換しなければならなくなったことが明らかとなった。
この法案に対し民主党のほとんどの議員が賛成し、共和党のほとんどの議員が反対する形で議会を通過したとされている。「Californians Against Waste」という環境団体がこの法案を支持しており、逆にカリフォルニア食料品店協会(California Grocers Association)は反発している。
カリフォルニア州では6年前にプラスチック産業と環境保護団体との間でスーパーマーケットのプラスチック袋に関する大きな論争が起きており、州の有権者がスーパーマーケットのレジでの使い捨てレジ袋を禁止するという州民投票法案を承認。レジのプラスチック袋がゴミとして捨てられる頻度が減少したという経緯が背景にある。この過去に承認された法案よって、カリフォルニア州のスーパーマーケットの買い物客のほとんどは店で売っている紙袋を使用するか、再利用可能な袋を持参するか、店によってはレジ袋を厚手のプラスチック製にすることを選択するようになった。これらの袋はすべて再利用可能であり、「使い捨て」ではないため許可されている。しかしながら、何千万枚もの使い捨てのプラスチック製レジ袋がまだ店頭に残っているとされ、これらプラスチック袋も段階的に廃止しようとする運動がおき、この新たな法案が推進されたとみられている。</t>
    <phoneticPr fontId="16"/>
  </si>
  <si>
    <t>仏ダノンは、ロシアで展開する乳製品・植物由来製品部門の買い手を探す方針で、売却に伴う減損処理は最大10億ユーロ（約1440億円）に上る可能性があると明らかにした。同事業がダノンの今年１－９月の売上高に占める比率は５％前後。
ダノンは２月に始まったウクライナ侵攻を受けてロシア向け投資を停止しているが、８カ月が経過し一段の行動に出る意向だ。
同社は今後も一部の特定栄養食品のロシア向け輸出は継続する。
原題：Danone to Take €1 Billion Hit From Russia Dairy Exit (1)（抜粋）</t>
    <phoneticPr fontId="16"/>
  </si>
  <si>
    <t>ロシア</t>
    <phoneticPr fontId="16"/>
  </si>
  <si>
    <t>タイ</t>
    <phoneticPr fontId="16"/>
  </si>
  <si>
    <t>ブラジル</t>
    <phoneticPr fontId="16"/>
  </si>
  <si>
    <t>米国</t>
    <rPh sb="0" eb="2">
      <t>ベイコク</t>
    </rPh>
    <phoneticPr fontId="16"/>
  </si>
  <si>
    <t>ペルー</t>
    <phoneticPr fontId="16"/>
  </si>
  <si>
    <t>韓国</t>
    <rPh sb="0" eb="2">
      <t>カンコク</t>
    </rPh>
    <phoneticPr fontId="16"/>
  </si>
  <si>
    <t>ドイツ</t>
    <phoneticPr fontId="16"/>
  </si>
  <si>
    <t>スイス</t>
    <phoneticPr fontId="16"/>
  </si>
  <si>
    <t>ケニア</t>
    <phoneticPr fontId="16"/>
  </si>
  <si>
    <t>機能性表示食10/23  現在　5,908品目です　</t>
    <phoneticPr fontId="16"/>
  </si>
  <si>
    <t>食品等事業者が知っておきたい、2023年以降の法改正予定まとめ</t>
    <phoneticPr fontId="16"/>
  </si>
  <si>
    <r>
      <t xml:space="preserve">法制度は時代とともに移り変わる国民の意識、生活様式、社会環境、国内外の情勢などにより、大小様々な内容の制定や改正が検討され、実施されている。大きな法令の制定や改正があると施行までに猶予期間が設けられ、期間内に対応を終えられるよう求められる。一方で中小規模の割合が高い飲食店や食品メーカー、卸などの食品等事業者にとって、法令内容の理解や社内環境の整備、書類の作成などの対応は容易ではない。2023年以降に施行される法改正について紹介する。制度の内容、施行日を把握し、早めに備えておこう。
　2023年以降の法改正一覧
2023年以降の法改正では、労働環境や原材料の表示、社会保険や請求書関連の制度が挙げられる。
すでに施行されているものの、猶予期間が終了することで対応しなければならない制度もあるため見落とさないよう注意したい。 
</t>
    </r>
    <r>
      <rPr>
        <b/>
        <sz val="14"/>
        <rFont val="ＭＳ Ｐゴシック"/>
        <family val="3"/>
        <charset val="128"/>
      </rPr>
      <t xml:space="preserve">2023年4月1日	遺伝子組換え表示制度
参考：消費者庁	分別生産流通管理をして意図せざる混入を5％以下に抑えている原材料等の任意表示をより厳格化
関連記事：2023年4月に新たな遺伝子組換え表示制度が施行。食品メーカーの「任意表示」への対応法
2023年4月1日	育児・介護休業法
参考：厚生労働省	労働者数が1,000人超の事業主は育児休業の取得状況について公表を義務化
2023年4月1日	働き方改革関連法
参考：厚生労働省	中小企業において、月60時間を超える時間外労働の割増賃金率を25％→50％に引き上げ
2023年4月1日	労働安全衛生法
参考：厚生労働省	食料品製造業において、新たに職務につくこととなった職長（現場で指揮又は命令する者）に対し、安全衛生教育を実施
2023年10月1日	インボイス制度
参考：国税庁	商品やサービスを購入する際に「適格請求書等保存方式」にて行う仕組み
仕入税額控除を行うには、適格請求書の発行事業者になることが必要
関連記事：2023年10月開始のインボイス制度。飲食店が知っておきたい、仕入税額控除と対応すべきこと
2024年4月1日	働き方改革関連法（自動車運転業務）
参考：国土交通省	自動車運転業務における時間外労働の上限が年960時間に規制される
関連記事を見る
2024年10月1日	年金制度改正法（社会保険の適用拡大）
参考：日本年金機構	被保険者数が50人超の事業所で働く短時間労働者（条件あり）にも社会保険の加入が義務化
2020年5月年金制度改正法
参考：厚生労働省
関連記事：社労士が解説！2022年10月改正、パート・アルバイトの社会保険加入要件と4つの対応ポイント
2025年4月1日	雇用保険法（高年齢雇用継続給付の見直し）
参考：厚生労働省	雇用保険で給付される高年齢者雇用継続給付の最大給付率が15％→10％に引き下げ
</t>
    </r>
    <phoneticPr fontId="16"/>
  </si>
  <si>
    <t xml:space="preserve">「近江日野産日野菜」（滋賀県）を地理的表示（GI）として新たに登録 - 農林水産省 </t>
    <phoneticPr fontId="16"/>
  </si>
  <si>
    <t>地理的表示（GI）保護制度は、その地域ならではの自然的、人文的、社会的な要因・環境の中で長年育まれてきた品質、社会的評価等を有する伝統ある農林水産物・食品の名称を、その地域における知的財産として保護するものです。
農林水産省は、学識経験者からの意見聴取等を経て、令和4年10月21日（金曜日）に、地理的表示法に基づき、次の産品を地理的表示として登録（登録番号第122号）しましたので、お知らせします。
2.地理的表示法に基づき登録された特定農林水産物等
登録
番号	名称	登録生産者団体	生産地
（国名及び都道府県名のみ）
122	近江日野産日野菜	グリーン近江農業協同組合	滋賀県 ※今回の登録でGI登録産品は120産品となりました。登録産品数について、2産品の登録失効があった為、登録番号とは一致しません。
3.地理的表示及びGIマークについて
今後、登録された産品は、地理的表示（GI）を使用することができます。その際、地理的表示と併せて下記のGIマーク（地理的表示法に基づく登録標章）を使用することができ、地理的表示産品であることの証となります。</t>
    <phoneticPr fontId="16"/>
  </si>
  <si>
    <t>95％以上が「賞味期限切れを食べた経験アリ」...いつまでいいの？なぜ海外と異なるの？</t>
    <phoneticPr fontId="16"/>
  </si>
  <si>
    <t>そういえばアレ、まだ食べてなかったっけ？ 冷蔵庫から取り出し印字をチェックすると、賞味期限が3日過ぎている。食べるべきか食べざるべきか、「消費」期限ではないから大丈夫かもしれないけれど......モヤモヤと冷蔵庫の前で思わず立ち尽くした経験者も少なくないはず。
そこで「テレ東プラス」では、賞味期限とは何かを改めて深掘り。アンケートで実態を調査し、結果を踏まえて専門家に話を聞きました。
賞味期限切れを口にした経験は95％以上
Yahoo!ニュースを通じて、全国の10〜60代以上の男女2000人にアンケートを実施（2022年8月1日）した結果「これまで賞味期限を過ぎた食べ物を口にしたことがある」と答えたのはなんと95.8％。気になる「その食べ物、飲み物（複数回答）」は、乾麺や菓子、缶詰までさまざま。即席麺やレトルト食品がやや多く、加工肉がやや少ない点はあるものの、ばらつきがみられます。「賞味期限を過ぎても『食べていい』と判断する基準（複数回答）」は匂いが81.3％とトップで、食材の種類や色での判断も5割以上。自由回答では「加熱できるかどうか」「糸を引いているか」「食べてみて味に変化がないか」などのコメントが寄せられました。「賞味期限に関して印象的なエピソード（自由回答）」では「（賞味期限が）10年前のビールを飲んだ」「4年過ぎていたレトルトカレーを食べたが普通だった」という強者がいる一方で「家族に、賞味期限が過ぎた物を絶対食べない者がいる」というコメントも。
賞味期限とは何か。アンケートの集計内容や寄せられた意見や疑問をもとに、食品安全に詳しい消費生活アドバイザーの蒲生恵美さんにお話をうかがいました。</t>
    <phoneticPr fontId="16"/>
  </si>
  <si>
    <t>一部改正案の概要　アレルゲン義務化　くるみ</t>
    <rPh sb="14" eb="17">
      <t>ギムカ</t>
    </rPh>
    <phoneticPr fontId="16"/>
  </si>
  <si>
    <t>(1)アレルギー原因物質を含む食品である「くるみ」については、現在、表示を推奨する品目としているが、即時型食物アレルギーによる健康被害に関する全国実態調査の結果等から表示が必要との方針を得たため、アレルギー表示の対象品目である特定原材料として「くるみ」を追加することとする。
(2)今後、厚生労働省による安全性審査を経て、エイコサペンタエン酸(EPA)及びドコサヘキサエン酸(DHA)を産生させるために遺伝子組換えが行われたなたねに由来する食品が国内に流通することが見込まれることから、遺伝子組換え表示制度における特定遺伝子組換え農産物としての表示の対象に当該なたねを追加することとする。</t>
    <phoneticPr fontId="16"/>
  </si>
  <si>
    <t>令和4年9月27日～10月7日に、「ハマッ子」直売所都筑中川店 で販売した「こまつな」において、横浜市が収去した小松菜よりテブコナゾール0.18ppm(小松菜における基準値0.01ppm)が検出されたため、回収する。これまで健康被害の報告はない。(リコールプラス)
【対象商品】商品名:こまつな　　内容量:550g
形　態:1束(袋入り)　生産地:横浜市都筑区折本町
回収対象販売日:令和4年9月27日～10月7日
販売地域:横浜市都筑区
販売日　:令和4年9月27日～10月7日
販売数量:350束
販売店舗:「ハマッ子」直売所都筑中川店
【対処方法】販売店におけるPOPにより周知
【回収方法】販売店舗にて回収</t>
    <phoneticPr fontId="16"/>
  </si>
  <si>
    <t>https://www.foods-ch.com/anzen/kt_44631/</t>
    <phoneticPr fontId="16"/>
  </si>
  <si>
    <t>韓国食品医薬当局、残留農薬基準値の２倍が検出された中国産カボチャの種に対して回収措置</t>
    <phoneticPr fontId="16"/>
  </si>
  <si>
    <t>韓国食品医薬品安全処は市中に販売されている中国産のカボチャの種のうち農薬成分であるピラクロストロビンが基準値を超える値が検出され、製品の販売中断とともに回収措置を取ると２１日、明らかにした。ピラクロストロビンは果物や野菜などの炭そ病予防目的で使われる殺菌剤だ。
回収対象は京畿道光明市（キョンギド・クァンミョンシ）にある「ヨルメマウル」が輸入した中国産のカボチャの種（包装日２０２２年８月２０日）、これを小分販売したＤＲＦＯＯＤ製品（賞味期限２０２３年１０月２日）だ。これらの製品ではピラクロストロビンが基準値（１ｋｇ当たり０．０１ミリグラム）の２倍である０．０２ミリグラム／キログラムが検出された。食品医薬品安全処はこの製品を迅速に回収するようにし、該当製品を購入した消費者は摂取を中断して購入先を通じて返品してほしいと要請した。</t>
    <phoneticPr fontId="16"/>
  </si>
  <si>
    <t>https://japanese.joins.com/JArticle/296851</t>
    <phoneticPr fontId="16"/>
  </si>
  <si>
    <t>中国産輸入食品の食品衛生法違反が続発 最多は「煎ったピーナッツ」から発がん性カビ毒検出</t>
    <phoneticPr fontId="16"/>
  </si>
  <si>
    <t>中国産輸入食品が依然としてハイリスクである実態が明らかになった。厚労省が公開する「輸入食品等の食品衛生法違反事例」の最新版（今年4月5日から10月6日までの統計）によると、97件の中国産輸入食背景にあるのが食の中国依存だ。2021年の日本の農林水産物の輸入相手国は中国が2位（1位は米国）で、輸入金額は1兆3000億円を超えた。冷凍野菜や鶏肉調製品、大豆油粕、生鮮野菜が主な輸入品目となる。消費者問題研究所代表で食品問題評論家の垣田達哉氏が指摘する。
「近年は中国の衛生意識が高まったとはいえ、広大な中国では生産者の管理が追いつかない。そのため輸入する大量の中国産食品から、農薬や添加物、細菌といった日本の食品衛生法違反となる成分が検出されるのです」
　2008年、殺虫剤の成分「メタミドホス」が混在した冷凍ギョーザを食べた日本人10人が食中毒になった「中国製毒ギョーザ事件」が起きた。しかし、毒物混入の禍根はいまもなお残っている。現在、中国から輸入される食品にどんな違反事例があるのか。全件のうち、最多の検出事例23件を占めるのは化学物質「アフラトキシン」だ。
「アフラトキシンは“天然物最強“と称される強い発がん性を有したカビ毒で、世界的に規制対象になっていますが、厄介なことに加熱しても毒性が消えません。中国からの輸入食品では、煎ったピーナッツや揚げピーナッツに含まれることが多い」品が食品衛生法に違反していた。</t>
    <phoneticPr fontId="16"/>
  </si>
  <si>
    <t>https://news.yahoo.co.jp/articles/fc47c35c72c49a58926947f691601d559f</t>
    <phoneticPr fontId="16"/>
  </si>
  <si>
    <t xml:space="preserve">EUで使用禁止の食品添加物ナノ粒子・二酸化チタン、日本で広く使用…毒性に懸念 　ビジネスジャーナル </t>
    <phoneticPr fontId="16"/>
  </si>
  <si>
    <t xml:space="preserve">　今、食品添加物ナノ粒子の安全性が問題となっている。食品添加物に使われる金属ナノ粒子は、食品業界で包装材料や着色料、製造助剤として広く利用され、酸化第二鉄が赤色の着色料、二酸化チタンが白色の着色料や包装材料、二酸化ケイ素が粉末の物性改良などに使用されている。
食品添加物ナノ粒子は腸内での吸収性を良くするためにナノ化されており、食品とともに大量に摂取され、腸内細菌叢だけでなく身体全体への影響を与えることが指摘されている。なかでも二酸化チタンは日本では使用を認められているが、2021 年 5 月にEUでは使用が禁止された。欧州食品安全機関(EFSA)は、二酸化チタンの遺伝毒性に関する懸念は除外できなかったとして、科学的不確実性により食品添加物としての使用は安全とは見なせないという結論に達し、使用を禁止したのである。
問われる食品安全委員会の責任
　食品の安全性をリスク評価する食品安全委員会は、二酸化チタンを含めて食品添加物の腸内フローラに対する影響評価を実施しているのであろうか。同委員会は設置された03年以降、新規に安全性評価の申請がされた食品添加物についてリスク評価を行ってきたが、同委員会設置以前に使用が認められた食品添加物については、腸内フローラに対する影響評価は行われていない。
　10年に同委員会が決定した「添加物に関する食品健康影響評価指針」では、毒性試験は亜急性毒性試験及び慢性毒性試験 、発がん性試験 、生殖毒性試験 、出生前発生毒性試験 、遺伝毒性試験 、アレルゲン性試験などであり、腸内フローラに対する毒性試験は明記されていない。また、「令和元年、自ら評価にて、残留農薬、添加物、遺伝子組み換え食品が腸内細菌に与える影響を調査して、管理措置をとることを要望する提案があったが、具体的なハザードの記載がなかったことから、自ら評価の案件候補に該当しないと判断された」として、リスク評価をしないことを決めている。
</t>
    <phoneticPr fontId="16"/>
  </si>
  <si>
    <t>https://biz-journal.jp/2022/10/post_322471.html</t>
    <phoneticPr fontId="16"/>
  </si>
  <si>
    <t>皆様  週刊情報2022-41を配信いたします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</si>
</sst>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28">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0"/>
      <name val="ＭＳ Ｐゴシック"/>
      <family val="3"/>
      <charset val="128"/>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sz val="10"/>
      <color rgb="FFFFC000"/>
      <name val="ＭＳ Ｐゴシック"/>
      <family val="3"/>
      <charset val="128"/>
    </font>
    <font>
      <sz val="10"/>
      <color indexed="50"/>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0"/>
      <color theme="0" tint="-0.14999847407452621"/>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0"/>
      <color theme="5" tint="0.39997558519241921"/>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1"/>
      <name val="游ゴシック"/>
      <family val="3"/>
      <charset val="128"/>
    </font>
    <font>
      <b/>
      <sz val="11"/>
      <color theme="1"/>
      <name val="游ゴシック"/>
      <family val="3"/>
      <charset val="128"/>
    </font>
    <font>
      <b/>
      <sz val="9"/>
      <color rgb="FFFF0000"/>
      <name val="ＭＳ Ｐゴシック"/>
      <family val="3"/>
      <charset val="128"/>
    </font>
    <font>
      <b/>
      <sz val="13"/>
      <color theme="0"/>
      <name val="Inherit"/>
      <family val="2"/>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sz val="14"/>
      <name val="ＭＳ Ｐゴシック"/>
      <family val="3"/>
      <charset val="128"/>
      <scheme val="minor"/>
    </font>
    <font>
      <b/>
      <sz val="13"/>
      <color theme="0"/>
      <name val="Inherit"/>
    </font>
    <font>
      <b/>
      <sz val="9"/>
      <name val="ＭＳ Ｐゴシック"/>
      <family val="3"/>
      <charset val="128"/>
    </font>
    <font>
      <b/>
      <sz val="13"/>
      <color theme="0"/>
      <name val="ＭＳ Ｐゴシック"/>
      <family val="3"/>
      <charset val="128"/>
    </font>
    <font>
      <b/>
      <sz val="13"/>
      <color theme="0"/>
      <name val="ＭＳ ゴシック"/>
      <family val="3"/>
      <charset val="128"/>
    </font>
    <font>
      <b/>
      <sz val="20"/>
      <color theme="1"/>
      <name val="ＭＳ Ｐゴシック"/>
      <family val="3"/>
      <charset val="128"/>
    </font>
    <font>
      <sz val="12.55"/>
      <name val="ＭＳ Ｐゴシック"/>
      <family val="3"/>
      <charset val="128"/>
    </font>
    <font>
      <sz val="12.55"/>
      <name val="Inherit"/>
      <family val="2"/>
    </font>
    <font>
      <sz val="2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1"/>
      <color theme="1"/>
      <name val="Meiryo"/>
      <family val="3"/>
      <charset val="128"/>
    </font>
    <font>
      <sz val="13"/>
      <color theme="0"/>
      <name val="ＭＳ Ｐゴシック"/>
      <family val="3"/>
      <charset val="128"/>
    </font>
    <font>
      <b/>
      <sz val="12.55"/>
      <color theme="0"/>
      <name val="Inherit"/>
    </font>
    <font>
      <b/>
      <sz val="12.55"/>
      <color theme="0"/>
      <name val="Inherit"/>
      <family val="2"/>
    </font>
    <font>
      <b/>
      <sz val="16"/>
      <name val="游ゴシック"/>
      <family val="3"/>
      <charset val="128"/>
    </font>
    <font>
      <b/>
      <sz val="16"/>
      <color indexed="18"/>
      <name val="游ゴシック"/>
      <family val="3"/>
      <charset val="128"/>
    </font>
    <font>
      <sz val="12"/>
      <color theme="0"/>
      <name val="Arial"/>
      <family val="2"/>
    </font>
    <font>
      <b/>
      <sz val="13"/>
      <color rgb="FFFFFFFF"/>
      <name val="Arial"/>
      <family val="2"/>
    </font>
    <font>
      <b/>
      <sz val="13"/>
      <name val="Arial"/>
      <family val="2"/>
    </font>
    <font>
      <b/>
      <sz val="13"/>
      <name val="ＭＳ Ｐゴシック"/>
      <family val="3"/>
      <charset val="128"/>
      <scheme val="minor"/>
    </font>
    <font>
      <b/>
      <sz val="16"/>
      <color rgb="FF333333"/>
      <name val="メイリオ"/>
      <family val="3"/>
      <charset val="128"/>
    </font>
    <font>
      <b/>
      <sz val="13"/>
      <name val="游ゴシック"/>
      <family val="2"/>
      <charset val="128"/>
    </font>
    <font>
      <b/>
      <sz val="16"/>
      <name val="メイリオ"/>
      <family val="3"/>
      <charset val="128"/>
    </font>
    <font>
      <b/>
      <sz val="20"/>
      <color rgb="FF000000"/>
      <name val="ＭＳ Ｐゴシック"/>
      <family val="3"/>
      <charset val="128"/>
    </font>
    <font>
      <b/>
      <sz val="16"/>
      <color theme="1"/>
      <name val="メイリオ"/>
      <family val="3"/>
      <charset val="128"/>
    </font>
    <font>
      <b/>
      <sz val="15"/>
      <name val="メイリオ"/>
      <family val="3"/>
      <charset val="128"/>
    </font>
    <font>
      <b/>
      <sz val="20"/>
      <color rgb="FF000000"/>
      <name val="Arial"/>
      <family val="2"/>
      <charset val="128"/>
    </font>
    <font>
      <b/>
      <sz val="14"/>
      <name val="ＭＳ Ｐゴシック"/>
      <family val="3"/>
      <charset val="128"/>
      <scheme val="minor"/>
    </font>
    <font>
      <b/>
      <u/>
      <sz val="14"/>
      <name val="ＭＳ Ｐゴシック"/>
      <family val="3"/>
      <charset val="128"/>
    </font>
    <font>
      <b/>
      <u/>
      <sz val="18"/>
      <name val="ＭＳ Ｐゴシック"/>
      <family val="3"/>
      <charset val="128"/>
    </font>
    <font>
      <b/>
      <sz val="13"/>
      <color theme="0"/>
      <name val="ＭＳ Ｐゴシック"/>
      <family val="3"/>
      <charset val="128"/>
      <scheme val="minor"/>
    </font>
    <font>
      <b/>
      <sz val="13"/>
      <color theme="0"/>
      <name val="Arial"/>
      <family val="2"/>
    </font>
    <font>
      <b/>
      <sz val="13"/>
      <color theme="0"/>
      <name val="9,776"/>
    </font>
    <font>
      <sz val="20"/>
      <color indexed="9"/>
      <name val="ＭＳ Ｐゴシック"/>
      <family val="3"/>
      <charset val="128"/>
    </font>
    <font>
      <sz val="8.8000000000000007"/>
      <color indexed="23"/>
      <name val="ＭＳ Ｐゴシック"/>
      <family val="3"/>
      <charset val="128"/>
    </font>
    <font>
      <sz val="10"/>
      <name val="Arial"/>
      <family val="2"/>
    </font>
    <font>
      <b/>
      <sz val="14"/>
      <color indexed="53"/>
      <name val="ＭＳ Ｐゴシック"/>
      <family val="3"/>
      <charset val="128"/>
    </font>
    <font>
      <sz val="14"/>
      <color indexed="63"/>
      <name val="Arial"/>
      <family val="2"/>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b/>
      <sz val="14"/>
      <color indexed="12"/>
      <name val="ＭＳ Ｐゴシック"/>
      <family val="3"/>
      <charset val="128"/>
    </font>
    <font>
      <b/>
      <sz val="16"/>
      <color rgb="FF000033"/>
      <name val="游ゴシック"/>
      <family val="3"/>
      <charset val="128"/>
    </font>
    <font>
      <sz val="20"/>
      <color theme="1"/>
      <name val="ＭＳ Ｐゴシック"/>
      <family val="3"/>
      <charset val="128"/>
      <scheme val="minor"/>
    </font>
    <font>
      <b/>
      <sz val="10"/>
      <color indexed="10"/>
      <name val="ＭＳ Ｐゴシック"/>
      <family val="3"/>
      <charset val="128"/>
    </font>
    <font>
      <b/>
      <sz val="11"/>
      <color indexed="9"/>
      <name val="ＭＳ Ｐゴシック"/>
      <family val="3"/>
      <charset val="128"/>
    </font>
    <font>
      <b/>
      <u/>
      <sz val="11"/>
      <color indexed="13"/>
      <name val="ＭＳ Ｐゴシック"/>
      <family val="3"/>
      <charset val="128"/>
    </font>
    <font>
      <b/>
      <u/>
      <sz val="11"/>
      <color indexed="9"/>
      <name val="ＭＳ Ｐゴシック"/>
      <family val="3"/>
      <charset val="128"/>
    </font>
    <font>
      <b/>
      <sz val="11"/>
      <color indexed="52"/>
      <name val="ＭＳ Ｐゴシック"/>
      <family val="3"/>
      <charset val="128"/>
    </font>
    <font>
      <b/>
      <sz val="11"/>
      <color indexed="43"/>
      <name val="ＭＳ Ｐゴシック"/>
      <family val="3"/>
      <charset val="128"/>
    </font>
    <font>
      <b/>
      <sz val="12"/>
      <name val="メイリオ"/>
      <family val="3"/>
      <charset val="128"/>
    </font>
    <font>
      <b/>
      <sz val="17"/>
      <color rgb="FF333333"/>
      <name val="ＭＳ Ｐゴシック"/>
      <family val="3"/>
      <charset val="128"/>
      <scheme val="minor"/>
    </font>
  </fonts>
  <fills count="60">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rgb="FF3399FF"/>
        <bgColor indexed="64"/>
      </patternFill>
    </fill>
    <fill>
      <patternFill patternType="solid">
        <fgColor theme="9" tint="0.79998168889431442"/>
        <bgColor indexed="64"/>
      </patternFill>
    </fill>
    <fill>
      <patternFill patternType="solid">
        <fgColor theme="5"/>
        <bgColor indexed="64"/>
      </patternFill>
    </fill>
    <fill>
      <patternFill patternType="solid">
        <fgColor rgb="FF00B0F0"/>
        <bgColor indexed="64"/>
      </patternFill>
    </fill>
    <fill>
      <patternFill patternType="solid">
        <fgColor theme="2"/>
        <bgColor indexed="64"/>
      </patternFill>
    </fill>
    <fill>
      <patternFill patternType="solid">
        <fgColor rgb="FFDFEAFF"/>
        <bgColor indexed="64"/>
      </patternFill>
    </fill>
    <fill>
      <patternFill patternType="solid">
        <fgColor rgb="FF92D050"/>
        <bgColor indexed="64"/>
      </patternFill>
    </fill>
    <fill>
      <patternFill patternType="solid">
        <fgColor rgb="FF6DDDF7"/>
        <bgColor indexed="64"/>
      </patternFill>
    </fill>
    <fill>
      <patternFill patternType="solid">
        <fgColor rgb="FF7BB2F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indexed="12"/>
        <bgColor indexed="64"/>
      </patternFill>
    </fill>
    <fill>
      <patternFill patternType="solid">
        <fgColor theme="4"/>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7" tint="-0.249977111117893"/>
        <bgColor indexed="64"/>
      </patternFill>
    </fill>
    <fill>
      <patternFill patternType="solid">
        <fgColor theme="9" tint="0.59999389629810485"/>
        <bgColor indexed="64"/>
      </patternFill>
    </fill>
  </fills>
  <borders count="237">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thin">
        <color indexed="12"/>
      </top>
      <bottom style="medium">
        <color indexed="12"/>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thin">
        <color indexed="12"/>
      </top>
      <bottom style="thin">
        <color indexed="12"/>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medium">
        <color indexed="12"/>
      </left>
      <right/>
      <top/>
      <bottom style="thin">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auto="1"/>
      </left>
      <right style="medium">
        <color indexed="12"/>
      </right>
      <top style="thin">
        <color indexed="12"/>
      </top>
      <bottom/>
      <diagonal/>
    </border>
    <border>
      <left style="medium">
        <color auto="1"/>
      </left>
      <right style="thick">
        <color indexed="12"/>
      </right>
      <top/>
      <bottom style="thin">
        <color auto="1"/>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rgb="FF3399FF"/>
      </left>
      <right style="medium">
        <color rgb="FF3399FF"/>
      </right>
      <top style="medium">
        <color rgb="FF3399FF"/>
      </top>
      <bottom style="medium">
        <color rgb="FF3399FF"/>
      </bottom>
      <diagonal/>
    </border>
    <border>
      <left/>
      <right/>
      <top/>
      <bottom style="thick">
        <color indexed="12"/>
      </bottom>
      <diagonal/>
    </border>
    <border>
      <left style="medium">
        <color auto="1"/>
      </left>
      <right/>
      <top/>
      <bottom style="thin">
        <color indexed="12"/>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70" fillId="0" borderId="0"/>
    <xf numFmtId="0" fontId="171" fillId="0" borderId="0" applyNumberFormat="0" applyFill="0" applyBorder="0" applyAlignment="0" applyProtection="0"/>
    <xf numFmtId="0" fontId="170" fillId="0" borderId="0"/>
  </cellStyleXfs>
  <cellXfs count="857">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10" fillId="2" borderId="34" xfId="2" applyFont="1" applyFill="1" applyBorder="1" applyAlignment="1">
      <alignment horizontal="center" vertical="center"/>
    </xf>
    <xf numFmtId="14" fontId="10" fillId="2" borderId="35" xfId="2" applyNumberFormat="1" applyFont="1" applyFill="1" applyBorder="1" applyAlignment="1">
      <alignment horizontal="center" vertical="center"/>
    </xf>
    <xf numFmtId="0" fontId="6" fillId="6" borderId="0" xfId="2" applyFill="1" applyAlignment="1">
      <alignment vertical="center" wrapText="1"/>
    </xf>
    <xf numFmtId="0" fontId="15" fillId="6" borderId="37" xfId="2" applyFont="1" applyFill="1" applyBorder="1" applyAlignment="1">
      <alignment vertical="center" wrapText="1"/>
    </xf>
    <xf numFmtId="0" fontId="6" fillId="6" borderId="38" xfId="2" applyFill="1" applyBorder="1" applyAlignment="1">
      <alignment vertical="center" wrapText="1"/>
    </xf>
    <xf numFmtId="0" fontId="6" fillId="6" borderId="39" xfId="2" applyFill="1" applyBorder="1" applyAlignment="1">
      <alignment vertical="center" wrapText="1"/>
    </xf>
    <xf numFmtId="0" fontId="26" fillId="0" borderId="0" xfId="19" applyFont="1" applyAlignment="1">
      <alignment horizontal="center" vertical="center"/>
    </xf>
    <xf numFmtId="0" fontId="26" fillId="0" borderId="0" xfId="19" applyFont="1" applyAlignment="1">
      <alignment horizontal="center"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6" xfId="17" applyFont="1" applyFill="1" applyBorder="1" applyAlignment="1">
      <alignment horizontal="left" vertical="center"/>
    </xf>
    <xf numFmtId="0" fontId="34" fillId="10" borderId="47" xfId="17" applyFont="1" applyFill="1" applyBorder="1" applyAlignment="1">
      <alignment horizontal="center" vertical="center"/>
    </xf>
    <xf numFmtId="0" fontId="34" fillId="10" borderId="47" xfId="2" applyFont="1" applyFill="1" applyBorder="1" applyAlignment="1">
      <alignment horizontal="center" vertical="center"/>
    </xf>
    <xf numFmtId="0" fontId="35" fillId="10" borderId="47" xfId="2" applyFont="1" applyFill="1" applyBorder="1" applyAlignment="1">
      <alignment horizontal="center" vertical="center"/>
    </xf>
    <xf numFmtId="0" fontId="35" fillId="10" borderId="48"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49" xfId="2" applyFont="1" applyFill="1" applyBorder="1" applyAlignment="1">
      <alignment horizontal="center" vertical="center"/>
    </xf>
    <xf numFmtId="0" fontId="35" fillId="10" borderId="50"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50"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49" xfId="1" applyFill="1" applyBorder="1" applyAlignment="1" applyProtection="1">
      <alignment vertical="center"/>
    </xf>
    <xf numFmtId="0" fontId="1" fillId="11" borderId="50"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50"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6" xfId="17" applyFont="1" applyFill="1" applyBorder="1" applyAlignment="1">
      <alignment horizontal="center" vertical="center"/>
    </xf>
    <xf numFmtId="0" fontId="57" fillId="3" borderId="58" xfId="17" applyFont="1" applyFill="1" applyBorder="1" applyAlignment="1">
      <alignment horizontal="center" vertical="center" wrapText="1"/>
    </xf>
    <xf numFmtId="0" fontId="7" fillId="3" borderId="59" xfId="17" applyFont="1" applyFill="1" applyBorder="1" applyAlignment="1">
      <alignment horizontal="center" vertical="center" wrapText="1"/>
    </xf>
    <xf numFmtId="0" fontId="14" fillId="3" borderId="59" xfId="17" applyFont="1" applyFill="1" applyBorder="1" applyAlignment="1">
      <alignment horizontal="center" vertical="center" wrapText="1"/>
    </xf>
    <xf numFmtId="0" fontId="59" fillId="3" borderId="59" xfId="17" applyFont="1" applyFill="1" applyBorder="1" applyAlignment="1">
      <alignment horizontal="center" vertical="center" wrapText="1"/>
    </xf>
    <xf numFmtId="0" fontId="7" fillId="3" borderId="60" xfId="17" applyFont="1" applyFill="1" applyBorder="1" applyAlignment="1">
      <alignment horizontal="center" vertical="center" wrapText="1"/>
    </xf>
    <xf numFmtId="0" fontId="7" fillId="3" borderId="36" xfId="17" applyFont="1" applyFill="1" applyBorder="1" applyAlignment="1">
      <alignment horizontal="center" vertical="center" wrapText="1"/>
    </xf>
    <xf numFmtId="176" fontId="60" fillId="3" borderId="42" xfId="17" applyNumberFormat="1" applyFont="1" applyFill="1" applyBorder="1" applyAlignment="1">
      <alignment horizontal="center" vertical="center" wrapText="1"/>
    </xf>
    <xf numFmtId="0" fontId="60" fillId="3" borderId="42"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61" xfId="17" applyNumberFormat="1" applyFont="1" applyFill="1" applyBorder="1" applyAlignment="1">
      <alignment horizontal="center" vertical="center" wrapText="1"/>
    </xf>
    <xf numFmtId="0" fontId="60" fillId="14" borderId="61" xfId="17" applyFont="1" applyFill="1" applyBorder="1" applyAlignment="1">
      <alignment horizontal="left" vertical="center" wrapText="1"/>
    </xf>
    <xf numFmtId="0" fontId="64" fillId="15" borderId="62" xfId="17" applyFont="1" applyFill="1" applyBorder="1" applyAlignment="1">
      <alignment horizontal="center" vertical="center" wrapText="1"/>
    </xf>
    <xf numFmtId="176" fontId="62" fillId="15" borderId="62" xfId="17" applyNumberFormat="1" applyFont="1" applyFill="1" applyBorder="1" applyAlignment="1">
      <alignment horizontal="center" vertical="center" wrapText="1"/>
    </xf>
    <xf numFmtId="181" fontId="64" fillId="11" borderId="62" xfId="0" applyNumberFormat="1" applyFont="1" applyFill="1" applyBorder="1" applyAlignment="1">
      <alignment horizontal="center" vertical="center"/>
    </xf>
    <xf numFmtId="0" fontId="64" fillId="15" borderId="63" xfId="17" applyFont="1" applyFill="1" applyBorder="1" applyAlignment="1">
      <alignment horizontal="center" vertical="center" wrapText="1"/>
    </xf>
    <xf numFmtId="182" fontId="66" fillId="15" borderId="64" xfId="17" applyNumberFormat="1" applyFont="1" applyFill="1" applyBorder="1" applyAlignment="1">
      <alignment horizontal="center" vertical="center" wrapText="1"/>
    </xf>
    <xf numFmtId="0" fontId="7"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4" fillId="3" borderId="38" xfId="17" applyFont="1" applyFill="1" applyBorder="1" applyAlignment="1">
      <alignment horizontal="center" vertical="center" wrapText="1"/>
    </xf>
    <xf numFmtId="0" fontId="59" fillId="3" borderId="38" xfId="17" applyFont="1" applyFill="1" applyBorder="1" applyAlignment="1">
      <alignment horizontal="center" vertical="center" wrapText="1"/>
    </xf>
    <xf numFmtId="0" fontId="7" fillId="3" borderId="3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6" xfId="2" applyFill="1" applyBorder="1" applyAlignment="1">
      <alignment vertical="top" wrapText="1"/>
    </xf>
    <xf numFmtId="0" fontId="6" fillId="2" borderId="67" xfId="2" applyFill="1" applyBorder="1" applyAlignment="1">
      <alignment vertical="top" wrapText="1"/>
    </xf>
    <xf numFmtId="0" fontId="1" fillId="2" borderId="68" xfId="2" applyFont="1" applyFill="1" applyBorder="1" applyAlignment="1">
      <alignment vertical="top" wrapText="1"/>
    </xf>
    <xf numFmtId="0" fontId="1" fillId="2" borderId="66" xfId="2" applyFont="1" applyFill="1" applyBorder="1" applyAlignment="1">
      <alignment vertical="top" wrapText="1"/>
    </xf>
    <xf numFmtId="0" fontId="1" fillId="2" borderId="65" xfId="2" applyFont="1" applyFill="1" applyBorder="1" applyAlignment="1">
      <alignment vertical="top" wrapText="1"/>
    </xf>
    <xf numFmtId="0" fontId="6" fillId="3" borderId="14" xfId="2" applyFill="1" applyBorder="1">
      <alignment vertical="center"/>
    </xf>
    <xf numFmtId="0" fontId="1" fillId="3" borderId="69" xfId="2" applyFont="1" applyFill="1" applyBorder="1" applyAlignment="1">
      <alignment vertical="top" wrapText="1"/>
    </xf>
    <xf numFmtId="0" fontId="6" fillId="17" borderId="14" xfId="2" applyFill="1" applyBorder="1">
      <alignment vertical="center"/>
    </xf>
    <xf numFmtId="0" fontId="0" fillId="0" borderId="71" xfId="0" applyBorder="1">
      <alignment vertical="center"/>
    </xf>
    <xf numFmtId="0" fontId="15" fillId="0" borderId="71" xfId="0" applyFont="1" applyBorder="1">
      <alignment vertical="center"/>
    </xf>
    <xf numFmtId="0" fontId="0" fillId="0" borderId="72" xfId="0" applyBorder="1">
      <alignment vertical="center"/>
    </xf>
    <xf numFmtId="0" fontId="0" fillId="0" borderId="52" xfId="0" applyBorder="1">
      <alignment vertical="center"/>
    </xf>
    <xf numFmtId="177" fontId="12" fillId="22" borderId="8" xfId="2" applyNumberFormat="1" applyFont="1" applyFill="1" applyBorder="1" applyAlignment="1">
      <alignment horizontal="center" vertical="center" shrinkToFit="1"/>
    </xf>
    <xf numFmtId="0" fontId="25" fillId="22" borderId="0" xfId="1" applyFont="1" applyFill="1" applyBorder="1" applyAlignment="1" applyProtection="1">
      <alignment vertical="top" wrapText="1"/>
    </xf>
    <xf numFmtId="0" fontId="25" fillId="22" borderId="0" xfId="2" applyFont="1" applyFill="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7" xfId="2" applyBorder="1" applyAlignment="1">
      <alignment horizontal="center" vertical="center" wrapText="1"/>
    </xf>
    <xf numFmtId="0" fontId="6" fillId="7" borderId="107"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71"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8" xfId="2" applyFont="1" applyFill="1" applyBorder="1" applyAlignment="1">
      <alignment vertical="top" wrapText="1"/>
    </xf>
    <xf numFmtId="0" fontId="79" fillId="0" borderId="0" xfId="0" applyFont="1" applyAlignment="1">
      <alignment horizontal="justify" vertical="center"/>
    </xf>
    <xf numFmtId="0" fontId="82" fillId="0" borderId="60" xfId="0" applyFont="1" applyBorder="1" applyAlignment="1">
      <alignment horizontal="justify" vertical="center" wrapText="1"/>
    </xf>
    <xf numFmtId="0" fontId="82" fillId="0" borderId="39" xfId="0" applyFont="1" applyBorder="1" applyAlignment="1">
      <alignment horizontal="justify" vertical="center" wrapText="1"/>
    </xf>
    <xf numFmtId="0" fontId="79" fillId="0" borderId="113" xfId="0" applyFont="1" applyBorder="1" applyAlignment="1">
      <alignment horizontal="center" vertical="center" wrapText="1"/>
    </xf>
    <xf numFmtId="0" fontId="79" fillId="0" borderId="39" xfId="0" applyFont="1" applyBorder="1" applyAlignment="1">
      <alignment horizontal="center" vertical="center" wrapText="1"/>
    </xf>
    <xf numFmtId="0" fontId="79" fillId="30" borderId="39" xfId="0" applyFont="1" applyFill="1" applyBorder="1" applyAlignment="1">
      <alignment horizontal="justify" vertical="center" wrapText="1"/>
    </xf>
    <xf numFmtId="0" fontId="79" fillId="0" borderId="39" xfId="0" applyFont="1" applyBorder="1" applyAlignment="1">
      <alignment horizontal="justify" vertical="center" wrapText="1"/>
    </xf>
    <xf numFmtId="0" fontId="7" fillId="31" borderId="59"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3" xfId="0" applyFont="1" applyFill="1" applyBorder="1" applyAlignment="1">
      <alignment horizontal="center" vertical="center" wrapText="1"/>
    </xf>
    <xf numFmtId="0" fontId="79" fillId="26" borderId="39" xfId="0" applyFont="1" applyFill="1" applyBorder="1" applyAlignment="1">
      <alignment horizontal="center" vertical="center" wrapText="1"/>
    </xf>
    <xf numFmtId="0" fontId="79" fillId="26" borderId="39"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3" xfId="0" applyFont="1" applyFill="1" applyBorder="1" applyAlignment="1">
      <alignment horizontal="center" vertical="center" wrapText="1"/>
    </xf>
    <xf numFmtId="0" fontId="79" fillId="22" borderId="39" xfId="0" applyFont="1" applyFill="1" applyBorder="1" applyAlignment="1">
      <alignment horizontal="center" vertical="center" wrapText="1"/>
    </xf>
    <xf numFmtId="0" fontId="79" fillId="22" borderId="39" xfId="0" applyFont="1" applyFill="1" applyBorder="1" applyAlignment="1">
      <alignment horizontal="justify" vertical="center" wrapText="1"/>
    </xf>
    <xf numFmtId="0" fontId="71" fillId="26" borderId="0" xfId="0" applyFont="1" applyFill="1" applyAlignment="1">
      <alignment vertical="top" wrapText="1"/>
    </xf>
    <xf numFmtId="0" fontId="8" fillId="0" borderId="136" xfId="1" applyFill="1" applyBorder="1" applyAlignment="1" applyProtection="1">
      <alignment vertical="center" wrapText="1"/>
    </xf>
    <xf numFmtId="0" fontId="97" fillId="0" borderId="60" xfId="0" applyFont="1" applyBorder="1" applyAlignment="1">
      <alignment horizontal="justify" vertical="center" wrapText="1"/>
    </xf>
    <xf numFmtId="0" fontId="97" fillId="0" borderId="39" xfId="0" applyFont="1" applyBorder="1" applyAlignment="1">
      <alignment horizontal="justify" vertical="center" wrapText="1"/>
    </xf>
    <xf numFmtId="0" fontId="97" fillId="30" borderId="39"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37"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14" fontId="6" fillId="0" borderId="0" xfId="2" applyNumberFormat="1">
      <alignment vertical="center"/>
    </xf>
    <xf numFmtId="0" fontId="26" fillId="0" borderId="0" xfId="19" applyFont="1">
      <alignment vertical="center"/>
    </xf>
    <xf numFmtId="0" fontId="18" fillId="2" borderId="45"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28" fillId="28" borderId="0" xfId="0" applyFont="1" applyFill="1">
      <alignment vertical="center"/>
    </xf>
    <xf numFmtId="0" fontId="110" fillId="24" borderId="33" xfId="2" applyFont="1" applyFill="1" applyBorder="1" applyAlignment="1">
      <alignment horizontal="center" vertical="center" wrapText="1"/>
    </xf>
    <xf numFmtId="0" fontId="113" fillId="3" borderId="43" xfId="2" applyFont="1" applyFill="1" applyBorder="1" applyAlignment="1">
      <alignment horizontal="center" vertical="center"/>
    </xf>
    <xf numFmtId="14" fontId="113" fillId="3" borderId="42" xfId="2" applyNumberFormat="1" applyFont="1" applyFill="1" applyBorder="1" applyAlignment="1">
      <alignment horizontal="center" vertical="center"/>
    </xf>
    <xf numFmtId="14" fontId="113" fillId="3" borderId="1" xfId="2" applyNumberFormat="1" applyFont="1" applyFill="1" applyBorder="1" applyAlignment="1">
      <alignment horizontal="center" vertical="center"/>
    </xf>
    <xf numFmtId="0" fontId="113" fillId="3" borderId="41" xfId="2" applyFont="1" applyFill="1" applyBorder="1" applyAlignment="1">
      <alignment horizontal="center" vertical="center"/>
    </xf>
    <xf numFmtId="14" fontId="113" fillId="3" borderId="2" xfId="2" applyNumberFormat="1" applyFont="1" applyFill="1" applyBorder="1" applyAlignment="1">
      <alignment horizontal="center" vertical="center"/>
    </xf>
    <xf numFmtId="0" fontId="113" fillId="3" borderId="9" xfId="2" applyFont="1" applyFill="1" applyBorder="1" applyAlignment="1">
      <alignment horizontal="center" vertical="center"/>
    </xf>
    <xf numFmtId="0" fontId="113" fillId="22" borderId="0" xfId="2" applyFont="1" applyFill="1" applyAlignment="1">
      <alignment horizontal="center" vertical="center"/>
    </xf>
    <xf numFmtId="14" fontId="113" fillId="22" borderId="0" xfId="2" applyNumberFormat="1" applyFont="1" applyFill="1" applyAlignment="1">
      <alignment horizontal="center" vertical="center"/>
    </xf>
    <xf numFmtId="0" fontId="114" fillId="0" borderId="0" xfId="2" applyFont="1" applyAlignment="1">
      <alignment horizontal="center" vertical="center"/>
    </xf>
    <xf numFmtId="14" fontId="113" fillId="0" borderId="0" xfId="2" applyNumberFormat="1" applyFont="1" applyAlignment="1">
      <alignment horizontal="center" vertical="center"/>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118" fillId="26" borderId="115" xfId="0" applyFont="1" applyFill="1" applyBorder="1" applyAlignment="1">
      <alignment horizontal="left" vertical="center"/>
    </xf>
    <xf numFmtId="0" fontId="0" fillId="0" borderId="14" xfId="0" applyBorder="1" applyAlignment="1">
      <alignment vertical="top" wrapText="1"/>
    </xf>
    <xf numFmtId="0" fontId="24" fillId="22" borderId="40"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6"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0" fontId="8" fillId="0" borderId="0" xfId="1" applyAlignment="1" applyProtection="1">
      <alignment vertical="center" wrapText="1"/>
    </xf>
    <xf numFmtId="0" fontId="0" fillId="37" borderId="0" xfId="0" applyFill="1">
      <alignment vertical="center"/>
    </xf>
    <xf numFmtId="0" fontId="131" fillId="37" borderId="0" xfId="0" applyFont="1" applyFill="1">
      <alignment vertical="center"/>
    </xf>
    <xf numFmtId="0" fontId="132" fillId="37" borderId="0" xfId="0" applyFont="1" applyFill="1">
      <alignment vertical="center"/>
    </xf>
    <xf numFmtId="0" fontId="133" fillId="37" borderId="0" xfId="0" applyFont="1" applyFill="1">
      <alignment vertical="center"/>
    </xf>
    <xf numFmtId="0" fontId="134" fillId="37" borderId="0" xfId="0" applyFont="1" applyFill="1">
      <alignment vertical="center"/>
    </xf>
    <xf numFmtId="0" fontId="77" fillId="37" borderId="0" xfId="0" applyFont="1" applyFill="1">
      <alignment vertical="center"/>
    </xf>
    <xf numFmtId="0" fontId="23" fillId="35" borderId="3" xfId="2" applyFont="1" applyFill="1" applyBorder="1" applyAlignment="1">
      <alignment horizontal="center" vertical="center" wrapText="1"/>
    </xf>
    <xf numFmtId="184" fontId="137" fillId="27" borderId="0" xfId="0" applyNumberFormat="1" applyFont="1" applyFill="1" applyAlignment="1">
      <alignment vertical="center" wrapText="1"/>
    </xf>
    <xf numFmtId="0" fontId="127" fillId="26" borderId="0" xfId="0" applyFont="1" applyFill="1">
      <alignment vertical="center"/>
    </xf>
    <xf numFmtId="177" fontId="137" fillId="27" borderId="0" xfId="0" applyNumberFormat="1" applyFont="1" applyFill="1" applyAlignment="1">
      <alignment horizontal="right" vertical="center" wrapText="1"/>
    </xf>
    <xf numFmtId="0" fontId="138" fillId="27" borderId="0" xfId="0" applyFont="1" applyFill="1" applyAlignment="1">
      <alignment vertical="center" wrapText="1"/>
    </xf>
    <xf numFmtId="0" fontId="6" fillId="0" borderId="70" xfId="0" applyFont="1" applyBorder="1">
      <alignment vertical="center"/>
    </xf>
    <xf numFmtId="0" fontId="6" fillId="0" borderId="47" xfId="0" applyFont="1" applyBorder="1">
      <alignment vertical="center"/>
    </xf>
    <xf numFmtId="0" fontId="6" fillId="0" borderId="71" xfId="0" applyFont="1" applyBorder="1">
      <alignment vertical="center"/>
    </xf>
    <xf numFmtId="0" fontId="6" fillId="0" borderId="0" xfId="0" applyFont="1">
      <alignment vertical="center"/>
    </xf>
    <xf numFmtId="0" fontId="111" fillId="0" borderId="71" xfId="0" applyFont="1" applyBorder="1">
      <alignment vertical="center"/>
    </xf>
    <xf numFmtId="0" fontId="111" fillId="0" borderId="0" xfId="0" applyFont="1">
      <alignment vertical="center"/>
    </xf>
    <xf numFmtId="0" fontId="111" fillId="6" borderId="71" xfId="0" applyFont="1" applyFill="1" applyBorder="1">
      <alignment vertical="center"/>
    </xf>
    <xf numFmtId="0" fontId="111" fillId="6" borderId="0" xfId="0" applyFont="1" applyFill="1">
      <alignment vertical="center"/>
    </xf>
    <xf numFmtId="0" fontId="6" fillId="6" borderId="155" xfId="2" applyFill="1" applyBorder="1">
      <alignment vertical="center"/>
    </xf>
    <xf numFmtId="0" fontId="6" fillId="0" borderId="155" xfId="2" applyBorder="1">
      <alignment vertical="center"/>
    </xf>
    <xf numFmtId="3" fontId="144" fillId="22" borderId="0" xfId="0" applyNumberFormat="1" applyFont="1" applyFill="1" applyAlignment="1">
      <alignment vertical="center" wrapText="1"/>
    </xf>
    <xf numFmtId="0" fontId="115" fillId="22" borderId="153" xfId="17" applyFont="1" applyFill="1" applyBorder="1" applyAlignment="1">
      <alignment horizontal="center" vertical="center" wrapText="1"/>
    </xf>
    <xf numFmtId="14" fontId="115" fillId="22" borderId="154" xfId="17" applyNumberFormat="1" applyFont="1" applyFill="1" applyBorder="1" applyAlignment="1">
      <alignment horizontal="center" vertical="center"/>
    </xf>
    <xf numFmtId="185" fontId="144" fillId="22" borderId="0" xfId="0" applyNumberFormat="1" applyFont="1" applyFill="1" applyAlignment="1">
      <alignment horizontal="right" vertical="center" wrapText="1"/>
    </xf>
    <xf numFmtId="0" fontId="6" fillId="0" borderId="0" xfId="2" applyAlignment="1">
      <alignment horizontal="left" vertical="top"/>
    </xf>
    <xf numFmtId="0" fontId="6" fillId="38" borderId="166" xfId="2" applyFill="1" applyBorder="1" applyAlignment="1">
      <alignment horizontal="left" vertical="top"/>
    </xf>
    <xf numFmtId="0" fontId="8" fillId="38" borderId="165" xfId="1" applyFill="1" applyBorder="1" applyAlignment="1" applyProtection="1">
      <alignment horizontal="left" vertical="top"/>
    </xf>
    <xf numFmtId="14" fontId="19" fillId="3" borderId="105" xfId="2" applyNumberFormat="1" applyFont="1" applyFill="1" applyBorder="1" applyAlignment="1">
      <alignment horizontal="center" vertical="center" shrinkToFit="1"/>
    </xf>
    <xf numFmtId="14" fontId="27" fillId="3" borderId="105" xfId="1" applyNumberFormat="1" applyFont="1" applyFill="1" applyBorder="1" applyAlignment="1" applyProtection="1">
      <alignment horizontal="center" vertical="center" wrapText="1" shrinkToFit="1"/>
    </xf>
    <xf numFmtId="0" fontId="8" fillId="0" borderId="113"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185" fontId="146" fillId="22" borderId="0" xfId="0" applyNumberFormat="1" applyFont="1" applyFill="1" applyAlignment="1">
      <alignment horizontal="right" vertical="center"/>
    </xf>
    <xf numFmtId="185" fontId="146" fillId="0" borderId="0" xfId="0" applyNumberFormat="1" applyFont="1" applyAlignment="1">
      <alignment horizontal="right" vertical="center"/>
    </xf>
    <xf numFmtId="184" fontId="138" fillId="27" borderId="0" xfId="0" applyNumberFormat="1" applyFont="1" applyFill="1" applyAlignment="1">
      <alignment horizontal="center" vertical="center" wrapText="1"/>
    </xf>
    <xf numFmtId="184" fontId="138" fillId="27" borderId="0" xfId="0" applyNumberFormat="1" applyFont="1" applyFill="1" applyAlignment="1">
      <alignment vertical="center" wrapText="1"/>
    </xf>
    <xf numFmtId="0" fontId="150" fillId="2" borderId="66" xfId="2" applyFont="1" applyFill="1" applyBorder="1" applyAlignment="1">
      <alignment vertical="top" wrapText="1"/>
    </xf>
    <xf numFmtId="0" fontId="113" fillId="24" borderId="43" xfId="2" applyFont="1" applyFill="1" applyBorder="1" applyAlignment="1">
      <alignment horizontal="center" vertical="center"/>
    </xf>
    <xf numFmtId="0" fontId="113" fillId="24" borderId="9" xfId="2" applyFont="1" applyFill="1" applyBorder="1" applyAlignment="1">
      <alignment horizontal="center" vertical="center" wrapText="1"/>
    </xf>
    <xf numFmtId="0" fontId="113" fillId="24" borderId="41" xfId="2" applyFont="1" applyFill="1" applyBorder="1" applyAlignment="1">
      <alignment horizontal="center" vertical="center"/>
    </xf>
    <xf numFmtId="0" fontId="8" fillId="0" borderId="0" xfId="1" applyFill="1" applyBorder="1" applyAlignment="1" applyProtection="1">
      <alignment vertical="center" wrapText="1"/>
    </xf>
    <xf numFmtId="0" fontId="13" fillId="22" borderId="0" xfId="2" applyFont="1" applyFill="1" applyAlignment="1">
      <alignment horizontal="center" vertical="center" wrapText="1"/>
    </xf>
    <xf numFmtId="14" fontId="13" fillId="22" borderId="0" xfId="2" applyNumberFormat="1" applyFont="1" applyFill="1" applyAlignment="1">
      <alignment horizontal="center" vertical="center"/>
    </xf>
    <xf numFmtId="14" fontId="13" fillId="22" borderId="0" xfId="2" applyNumberFormat="1" applyFont="1" applyFill="1" applyAlignment="1">
      <alignment horizontal="left" vertical="center"/>
    </xf>
    <xf numFmtId="0" fontId="18" fillId="24" borderId="175" xfId="2" applyFont="1" applyFill="1" applyBorder="1" applyAlignment="1">
      <alignment horizontal="center" vertical="center" wrapText="1"/>
    </xf>
    <xf numFmtId="0" fontId="8" fillId="0" borderId="178" xfId="1" applyFill="1" applyBorder="1" applyAlignment="1" applyProtection="1">
      <alignment vertical="center" wrapText="1"/>
    </xf>
    <xf numFmtId="0" fontId="18" fillId="24" borderId="179" xfId="1" applyFont="1" applyFill="1" applyBorder="1" applyAlignment="1" applyProtection="1">
      <alignment horizontal="center" vertical="center" wrapText="1"/>
    </xf>
    <xf numFmtId="0" fontId="108" fillId="0" borderId="170" xfId="0" applyFont="1" applyBorder="1" applyAlignment="1">
      <alignment horizontal="left" vertical="top" wrapText="1"/>
    </xf>
    <xf numFmtId="0" fontId="147" fillId="22" borderId="0" xfId="0" applyFont="1" applyFill="1" applyAlignment="1">
      <alignment vertical="center" wrapText="1"/>
    </xf>
    <xf numFmtId="0" fontId="144" fillId="22" borderId="0" xfId="0" applyFont="1" applyFill="1" applyAlignment="1">
      <alignment vertical="center" wrapText="1"/>
    </xf>
    <xf numFmtId="0" fontId="109" fillId="0" borderId="29" xfId="2" applyFont="1" applyBorder="1" applyAlignment="1">
      <alignment vertical="center" shrinkToFit="1"/>
    </xf>
    <xf numFmtId="0" fontId="109" fillId="0" borderId="102" xfId="2" applyFont="1" applyBorder="1" applyAlignment="1">
      <alignment vertical="center" shrinkToFit="1"/>
    </xf>
    <xf numFmtId="0" fontId="154" fillId="0" borderId="0" xfId="0" applyFont="1" applyAlignment="1">
      <alignment vertical="center" wrapText="1"/>
    </xf>
    <xf numFmtId="0" fontId="155" fillId="0" borderId="0" xfId="0" applyFont="1" applyAlignment="1">
      <alignment vertical="center" wrapText="1"/>
    </xf>
    <xf numFmtId="3" fontId="142" fillId="27" borderId="0" xfId="0" applyNumberFormat="1" applyFont="1" applyFill="1">
      <alignment vertical="center"/>
    </xf>
    <xf numFmtId="3" fontId="137" fillId="27" borderId="0" xfId="0" applyNumberFormat="1" applyFont="1" applyFill="1" applyAlignment="1">
      <alignment horizontal="right" vertical="center" wrapText="1"/>
    </xf>
    <xf numFmtId="177" fontId="138" fillId="27" borderId="0" xfId="0" applyNumberFormat="1" applyFont="1" applyFill="1" applyAlignment="1">
      <alignment horizontal="right" vertical="center" wrapText="1"/>
    </xf>
    <xf numFmtId="0" fontId="27" fillId="0" borderId="99" xfId="2" applyFont="1" applyBorder="1" applyAlignment="1">
      <alignment vertical="top" wrapText="1"/>
    </xf>
    <xf numFmtId="0" fontId="27" fillId="0" borderId="100" xfId="2" applyFont="1" applyBorder="1" applyAlignment="1">
      <alignment vertical="top" wrapText="1"/>
    </xf>
    <xf numFmtId="0" fontId="18" fillId="26" borderId="171" xfId="2" applyFont="1" applyFill="1" applyBorder="1" applyAlignment="1">
      <alignment horizontal="center" vertical="center" wrapText="1"/>
    </xf>
    <xf numFmtId="0" fontId="108" fillId="26" borderId="172" xfId="2" applyFont="1" applyFill="1" applyBorder="1" applyAlignment="1">
      <alignment horizontal="center" vertical="center"/>
    </xf>
    <xf numFmtId="0" fontId="108" fillId="26" borderId="173" xfId="2" applyFont="1" applyFill="1" applyBorder="1" applyAlignment="1">
      <alignment horizontal="center" vertical="center"/>
    </xf>
    <xf numFmtId="0" fontId="158" fillId="22" borderId="8" xfId="0" applyFont="1" applyFill="1" applyBorder="1" applyAlignment="1">
      <alignment horizontal="center" vertical="center" wrapText="1"/>
    </xf>
    <xf numFmtId="177" fontId="159" fillId="22" borderId="8" xfId="2" applyNumberFormat="1" applyFont="1" applyFill="1" applyBorder="1" applyAlignment="1">
      <alignment horizontal="center" vertical="center" shrinkToFit="1"/>
    </xf>
    <xf numFmtId="0" fontId="6" fillId="0" borderId="0" xfId="2" applyAlignment="1">
      <alignment horizontal="left" vertical="center"/>
    </xf>
    <xf numFmtId="3" fontId="160" fillId="27" borderId="0" xfId="0" applyNumberFormat="1" applyFont="1" applyFill="1" applyAlignment="1">
      <alignment vertical="center" wrapText="1"/>
    </xf>
    <xf numFmtId="177" fontId="23" fillId="24" borderId="8" xfId="2" applyNumberFormat="1" applyFont="1" applyFill="1" applyBorder="1" applyAlignment="1">
      <alignment horizontal="center" vertical="center" shrinkToFit="1"/>
    </xf>
    <xf numFmtId="0" fontId="162" fillId="6" borderId="71" xfId="0" applyFont="1" applyFill="1" applyBorder="1">
      <alignment vertical="center"/>
    </xf>
    <xf numFmtId="0" fontId="162" fillId="6" borderId="0" xfId="0" applyFont="1" applyFill="1" applyAlignment="1">
      <alignment horizontal="left" vertical="center"/>
    </xf>
    <xf numFmtId="0" fontId="162" fillId="6" borderId="0" xfId="0" applyFont="1" applyFill="1">
      <alignment vertical="center"/>
    </xf>
    <xf numFmtId="176" fontId="162" fillId="6" borderId="0" xfId="0" applyNumberFormat="1" applyFont="1" applyFill="1" applyAlignment="1">
      <alignment horizontal="left" vertical="center"/>
    </xf>
    <xf numFmtId="183" fontId="162" fillId="6" borderId="0" xfId="0" applyNumberFormat="1" applyFont="1" applyFill="1" applyAlignment="1">
      <alignment horizontal="center" vertical="center"/>
    </xf>
    <xf numFmtId="0" fontId="162" fillId="6" borderId="71" xfId="0" applyFont="1" applyFill="1" applyBorder="1" applyAlignment="1">
      <alignment vertical="top"/>
    </xf>
    <xf numFmtId="0" fontId="162" fillId="6" borderId="0" xfId="0" applyFont="1" applyFill="1" applyAlignment="1">
      <alignment vertical="top"/>
    </xf>
    <xf numFmtId="14" fontId="162" fillId="6" borderId="0" xfId="0" applyNumberFormat="1" applyFont="1" applyFill="1" applyAlignment="1">
      <alignment horizontal="left" vertical="center"/>
    </xf>
    <xf numFmtId="14" fontId="162" fillId="0" borderId="0" xfId="0" applyNumberFormat="1" applyFont="1">
      <alignment vertical="center"/>
    </xf>
    <xf numFmtId="0" fontId="163" fillId="0" borderId="0" xfId="0" applyFont="1">
      <alignment vertical="center"/>
    </xf>
    <xf numFmtId="0" fontId="8" fillId="0" borderId="188" xfId="1" applyBorder="1" applyAlignment="1" applyProtection="1">
      <alignment vertical="center"/>
    </xf>
    <xf numFmtId="0" fontId="6" fillId="0" borderId="65" xfId="2" applyBorder="1" applyAlignment="1">
      <alignment vertical="top" wrapText="1"/>
    </xf>
    <xf numFmtId="0" fontId="8" fillId="38" borderId="141" xfId="1" applyFill="1" applyBorder="1" applyAlignment="1" applyProtection="1">
      <alignment horizontal="left" vertical="top"/>
    </xf>
    <xf numFmtId="0" fontId="6" fillId="38" borderId="164"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49"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49"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2" xfId="17" applyFont="1" applyBorder="1">
      <alignment vertical="center"/>
    </xf>
    <xf numFmtId="0" fontId="50" fillId="0" borderId="52" xfId="17" applyFont="1" applyBorder="1" applyAlignment="1">
      <alignment horizontal="right" vertical="center"/>
    </xf>
    <xf numFmtId="0" fontId="38" fillId="0" borderId="54" xfId="17" applyFont="1" applyBorder="1" applyAlignment="1">
      <alignment horizontal="center" vertical="center"/>
    </xf>
    <xf numFmtId="0" fontId="38" fillId="0" borderId="189"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90" xfId="17" applyFont="1" applyBorder="1" applyAlignment="1">
      <alignment horizontal="center" vertical="center" shrinkToFit="1"/>
    </xf>
    <xf numFmtId="0" fontId="50" fillId="0" borderId="55" xfId="17" applyFont="1" applyBorder="1" applyAlignment="1">
      <alignment vertical="center" shrinkToFit="1"/>
    </xf>
    <xf numFmtId="0" fontId="50" fillId="0" borderId="55" xfId="17" applyFont="1" applyBorder="1" applyAlignment="1">
      <alignment horizontal="center" vertical="center"/>
    </xf>
    <xf numFmtId="0" fontId="1" fillId="0" borderId="145" xfId="17" applyBorder="1" applyAlignment="1">
      <alignment horizontal="center" vertical="center" wrapText="1"/>
    </xf>
    <xf numFmtId="0" fontId="1" fillId="0" borderId="146" xfId="17" applyBorder="1" applyAlignment="1">
      <alignment horizontal="center" vertical="center"/>
    </xf>
    <xf numFmtId="0" fontId="13" fillId="0" borderId="148" xfId="2" applyFont="1" applyBorder="1" applyAlignment="1">
      <alignment horizontal="center" vertical="center" wrapText="1"/>
    </xf>
    <xf numFmtId="0" fontId="13" fillId="0" borderId="149"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2"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40"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40"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6"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6"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8"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50" fillId="22" borderId="190" xfId="16" applyFont="1" applyFill="1" applyBorder="1">
      <alignment vertical="center"/>
    </xf>
    <xf numFmtId="0" fontId="50" fillId="22" borderId="191" xfId="16" applyFont="1" applyFill="1" applyBorder="1">
      <alignment vertical="center"/>
    </xf>
    <xf numFmtId="0" fontId="10" fillId="22" borderId="191" xfId="16" applyFont="1" applyFill="1" applyBorder="1">
      <alignment vertical="center"/>
    </xf>
    <xf numFmtId="0" fontId="37" fillId="0" borderId="0" xfId="17" applyFont="1" applyAlignment="1">
      <alignment horizontal="left" vertical="center" indent="2"/>
    </xf>
    <xf numFmtId="0" fontId="143" fillId="28" borderId="0" xfId="0" applyFont="1" applyFill="1">
      <alignment vertical="center"/>
    </xf>
    <xf numFmtId="0" fontId="164" fillId="0" borderId="0" xfId="17" applyFont="1">
      <alignment vertical="center"/>
    </xf>
    <xf numFmtId="0" fontId="24" fillId="5" borderId="7" xfId="2" applyFont="1" applyFill="1" applyBorder="1" applyAlignment="1">
      <alignment horizontal="center" vertical="top" wrapText="1"/>
    </xf>
    <xf numFmtId="10" fontId="138" fillId="27" borderId="0" xfId="0" applyNumberFormat="1" applyFont="1" applyFill="1" applyAlignment="1">
      <alignment horizontal="center" vertical="center" wrapText="1"/>
    </xf>
    <xf numFmtId="3" fontId="137" fillId="27" borderId="0" xfId="0" applyNumberFormat="1" applyFont="1" applyFill="1" applyAlignment="1">
      <alignment vertical="center" wrapText="1"/>
    </xf>
    <xf numFmtId="0" fontId="1" fillId="22" borderId="0" xfId="2" applyFont="1" applyFill="1">
      <alignment vertical="center"/>
    </xf>
    <xf numFmtId="0" fontId="24" fillId="22" borderId="40" xfId="2" applyFont="1" applyFill="1" applyBorder="1" applyAlignment="1">
      <alignment horizontal="center" vertical="top" wrapText="1"/>
    </xf>
    <xf numFmtId="0" fontId="23" fillId="22" borderId="192"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0" borderId="106" xfId="2" applyNumberFormat="1" applyFont="1" applyFill="1" applyBorder="1" applyAlignment="1">
      <alignment horizontal="center" vertical="center" wrapText="1"/>
    </xf>
    <xf numFmtId="177" fontId="13" fillId="40" borderId="8" xfId="2" applyNumberFormat="1" applyFont="1" applyFill="1" applyBorder="1" applyAlignment="1">
      <alignment horizontal="center" vertical="center" shrinkToFit="1"/>
    </xf>
    <xf numFmtId="14" fontId="26" fillId="22" borderId="0" xfId="2" applyNumberFormat="1" applyFont="1" applyFill="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3" fontId="137" fillId="27" borderId="0" xfId="0" applyNumberFormat="1"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5" xfId="2" applyNumberFormat="1" applyFont="1" applyFill="1" applyBorder="1" applyAlignment="1">
      <alignment horizontal="center" vertical="center" wrapText="1"/>
    </xf>
    <xf numFmtId="177" fontId="13" fillId="22" borderId="106" xfId="2" applyNumberFormat="1" applyFont="1" applyFill="1" applyBorder="1" applyAlignment="1">
      <alignment horizontal="center" vertical="center" wrapText="1"/>
    </xf>
    <xf numFmtId="0" fontId="13" fillId="0" borderId="193" xfId="2" applyFont="1" applyBorder="1" applyAlignment="1">
      <alignment horizontal="center" vertical="center" wrapText="1"/>
    </xf>
    <xf numFmtId="0" fontId="13" fillId="0" borderId="194" xfId="2" applyFont="1" applyBorder="1" applyAlignment="1">
      <alignment horizontal="center" vertical="center" wrapText="1"/>
    </xf>
    <xf numFmtId="0" fontId="13" fillId="0" borderId="195" xfId="2" applyFont="1" applyBorder="1" applyAlignment="1">
      <alignment horizontal="center" vertical="center" wrapText="1"/>
    </xf>
    <xf numFmtId="0" fontId="13" fillId="0" borderId="193" xfId="2" applyFont="1" applyBorder="1" applyAlignment="1">
      <alignment horizontal="center" vertical="center"/>
    </xf>
    <xf numFmtId="0" fontId="13" fillId="6" borderId="193" xfId="2" applyFont="1" applyFill="1" applyBorder="1" applyAlignment="1">
      <alignment horizontal="center" vertical="center" wrapText="1"/>
    </xf>
    <xf numFmtId="0" fontId="158" fillId="22" borderId="156" xfId="0" applyFont="1" applyFill="1" applyBorder="1" applyAlignment="1">
      <alignment horizontal="center" vertical="center" wrapText="1"/>
    </xf>
    <xf numFmtId="0" fontId="158" fillId="22" borderId="184" xfId="0" applyFont="1" applyFill="1" applyBorder="1" applyAlignment="1">
      <alignment horizontal="center" vertical="center" wrapText="1"/>
    </xf>
    <xf numFmtId="0" fontId="172" fillId="22" borderId="192" xfId="2" applyFont="1" applyFill="1" applyBorder="1" applyAlignment="1">
      <alignment horizontal="center" vertical="center"/>
    </xf>
    <xf numFmtId="177" fontId="172" fillId="22" borderId="8" xfId="2" applyNumberFormat="1" applyFont="1" applyFill="1" applyBorder="1" applyAlignment="1">
      <alignment horizontal="center" vertical="center" shrinkToFit="1"/>
    </xf>
    <xf numFmtId="177" fontId="173" fillId="22" borderId="10" xfId="2" applyNumberFormat="1" applyFont="1" applyFill="1" applyBorder="1" applyAlignment="1">
      <alignment horizontal="center" vertical="center" shrinkToFit="1"/>
    </xf>
    <xf numFmtId="177" fontId="174" fillId="22" borderId="105" xfId="2" applyNumberFormat="1" applyFont="1" applyFill="1" applyBorder="1" applyAlignment="1">
      <alignment horizontal="center" vertical="center" wrapText="1"/>
    </xf>
    <xf numFmtId="0" fontId="128" fillId="34" borderId="196" xfId="2" applyFont="1" applyFill="1" applyBorder="1" applyAlignment="1">
      <alignment horizontal="center" vertical="center" wrapText="1"/>
    </xf>
    <xf numFmtId="0" fontId="129" fillId="34" borderId="197" xfId="2" applyFont="1" applyFill="1" applyBorder="1" applyAlignment="1">
      <alignment horizontal="center" vertical="center" wrapText="1"/>
    </xf>
    <xf numFmtId="0" fontId="167" fillId="34" borderId="197" xfId="2" applyFont="1" applyFill="1" applyBorder="1" applyAlignment="1">
      <alignment horizontal="left" vertical="center"/>
    </xf>
    <xf numFmtId="0" fontId="122" fillId="34" borderId="197" xfId="2" applyFont="1" applyFill="1" applyBorder="1" applyAlignment="1">
      <alignment horizontal="center" vertical="center"/>
    </xf>
    <xf numFmtId="0" fontId="122" fillId="34" borderId="198" xfId="2" applyFont="1" applyFill="1" applyBorder="1" applyAlignment="1">
      <alignment horizontal="center" vertical="center"/>
    </xf>
    <xf numFmtId="0" fontId="76" fillId="22" borderId="199" xfId="0" applyFont="1" applyFill="1" applyBorder="1" applyAlignment="1">
      <alignment horizontal="left" vertical="center"/>
    </xf>
    <xf numFmtId="14" fontId="76" fillId="22" borderId="199" xfId="0" applyNumberFormat="1" applyFont="1" applyFill="1" applyBorder="1" applyAlignment="1">
      <alignment horizontal="left" vertical="center"/>
    </xf>
    <xf numFmtId="0" fontId="103" fillId="0" borderId="137" xfId="0" applyFont="1" applyBorder="1" applyAlignment="1">
      <alignment horizontal="center" vertical="center" wrapText="1"/>
    </xf>
    <xf numFmtId="0" fontId="103" fillId="0" borderId="156" xfId="0" applyFont="1" applyBorder="1" applyAlignment="1">
      <alignment horizontal="center" vertical="center" wrapText="1"/>
    </xf>
    <xf numFmtId="184" fontId="161" fillId="41" borderId="0" xfId="0" applyNumberFormat="1" applyFont="1" applyFill="1" applyAlignment="1">
      <alignment horizontal="center" vertical="center" wrapText="1"/>
    </xf>
    <xf numFmtId="177" fontId="23" fillId="22" borderId="8" xfId="2" applyNumberFormat="1" applyFont="1" applyFill="1" applyBorder="1" applyAlignment="1">
      <alignment horizontal="center" vertical="center" shrinkToFit="1"/>
    </xf>
    <xf numFmtId="0" fontId="152" fillId="42" borderId="0" xfId="0" applyFont="1" applyFill="1" applyAlignment="1">
      <alignment horizontal="center" vertical="center" wrapText="1"/>
    </xf>
    <xf numFmtId="0" fontId="151" fillId="42" borderId="112" xfId="0" applyFont="1" applyFill="1" applyBorder="1" applyAlignment="1">
      <alignment horizontal="center" vertical="center" wrapText="1"/>
    </xf>
    <xf numFmtId="0" fontId="113" fillId="24" borderId="27" xfId="2" applyFont="1" applyFill="1" applyBorder="1" applyAlignment="1">
      <alignment horizontal="center" vertical="center"/>
    </xf>
    <xf numFmtId="14" fontId="113" fillId="24" borderId="28"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wrapText="1"/>
    </xf>
    <xf numFmtId="0" fontId="113" fillId="24" borderId="2" xfId="2" applyFont="1" applyFill="1" applyBorder="1" applyAlignment="1">
      <alignment horizontal="center" vertical="center" shrinkToFit="1"/>
    </xf>
    <xf numFmtId="0" fontId="18" fillId="26" borderId="45" xfId="2" applyFont="1" applyFill="1" applyBorder="1" applyAlignment="1">
      <alignment horizontal="center" vertical="center" wrapText="1"/>
    </xf>
    <xf numFmtId="0" fontId="6" fillId="22" borderId="0" xfId="2" applyFill="1" applyAlignment="1">
      <alignment vertical="center" wrapText="1"/>
    </xf>
    <xf numFmtId="0" fontId="0" fillId="27" borderId="0" xfId="0" applyFill="1" applyAlignment="1">
      <alignment horizontal="left" vertical="top"/>
    </xf>
    <xf numFmtId="14" fontId="115" fillId="0" borderId="154" xfId="17" applyNumberFormat="1" applyFont="1" applyBorder="1" applyAlignment="1">
      <alignment horizontal="center" vertical="center"/>
    </xf>
    <xf numFmtId="0" fontId="1" fillId="0" borderId="153" xfId="17" applyBorder="1" applyAlignment="1">
      <alignment horizontal="center" vertical="center" wrapText="1"/>
    </xf>
    <xf numFmtId="0" fontId="146" fillId="22" borderId="0" xfId="0" applyFont="1" applyFill="1" applyAlignment="1">
      <alignment horizontal="center" vertical="center" wrapText="1"/>
    </xf>
    <xf numFmtId="14" fontId="37" fillId="22" borderId="154" xfId="17" applyNumberFormat="1" applyFont="1" applyFill="1" applyBorder="1" applyAlignment="1">
      <alignment horizontal="center" vertical="center" wrapText="1"/>
    </xf>
    <xf numFmtId="0" fontId="13" fillId="22" borderId="153" xfId="17" applyFont="1" applyFill="1" applyBorder="1" applyAlignment="1">
      <alignment horizontal="center" vertical="center" wrapText="1"/>
    </xf>
    <xf numFmtId="14" fontId="13" fillId="22" borderId="154" xfId="17" applyNumberFormat="1" applyFont="1" applyFill="1" applyBorder="1" applyAlignment="1">
      <alignment horizontal="center" vertical="center"/>
    </xf>
    <xf numFmtId="0" fontId="37" fillId="22" borderId="153" xfId="17" applyFont="1" applyFill="1" applyBorder="1" applyAlignment="1">
      <alignment horizontal="center" vertical="center" wrapText="1"/>
    </xf>
    <xf numFmtId="14" fontId="37" fillId="22" borderId="154" xfId="17" applyNumberFormat="1" applyFont="1" applyFill="1" applyBorder="1" applyAlignment="1">
      <alignment horizontal="center" vertical="center"/>
    </xf>
    <xf numFmtId="0" fontId="1" fillId="22" borderId="153" xfId="17" applyFill="1" applyBorder="1" applyAlignment="1">
      <alignment horizontal="center" vertical="center" wrapText="1"/>
    </xf>
    <xf numFmtId="14" fontId="1" fillId="22" borderId="154" xfId="17" applyNumberFormat="1" applyFill="1" applyBorder="1" applyAlignment="1">
      <alignment horizontal="center" vertical="center"/>
    </xf>
    <xf numFmtId="3" fontId="13" fillId="22" borderId="0" xfId="0" applyNumberFormat="1" applyFont="1" applyFill="1" applyAlignment="1">
      <alignment horizontal="center" vertical="center"/>
    </xf>
    <xf numFmtId="14" fontId="108" fillId="26" borderId="174" xfId="2" applyNumberFormat="1" applyFont="1" applyFill="1" applyBorder="1" applyAlignment="1">
      <alignment horizontal="center" vertical="center"/>
    </xf>
    <xf numFmtId="0" fontId="13" fillId="0" borderId="0" xfId="2" applyFont="1" applyAlignment="1">
      <alignment horizontal="center" vertical="center"/>
    </xf>
    <xf numFmtId="14" fontId="108" fillId="0" borderId="0" xfId="2" applyNumberFormat="1" applyFont="1" applyAlignment="1">
      <alignment horizontal="center" vertical="center"/>
    </xf>
    <xf numFmtId="0" fontId="13" fillId="0" borderId="0" xfId="2" applyFont="1" applyAlignment="1">
      <alignment vertical="top" wrapText="1"/>
    </xf>
    <xf numFmtId="14" fontId="115" fillId="22" borderId="154" xfId="17" applyNumberFormat="1" applyFont="1" applyFill="1" applyBorder="1" applyAlignment="1">
      <alignment horizontal="center" vertical="center" wrapText="1"/>
    </xf>
    <xf numFmtId="0" fontId="119" fillId="22" borderId="0" xfId="0" applyFont="1" applyFill="1" applyAlignment="1">
      <alignment horizontal="center" vertical="center"/>
    </xf>
    <xf numFmtId="0" fontId="76" fillId="22" borderId="0" xfId="0" applyFont="1" applyFill="1" applyAlignment="1">
      <alignment horizontal="center" vertical="center" wrapText="1"/>
    </xf>
    <xf numFmtId="0" fontId="166" fillId="0" borderId="0" xfId="0" applyFont="1">
      <alignment vertical="center"/>
    </xf>
    <xf numFmtId="0" fontId="175" fillId="0" borderId="0" xfId="0" applyFont="1" applyAlignment="1">
      <alignment vertical="center" wrapText="1"/>
    </xf>
    <xf numFmtId="0" fontId="8" fillId="0" borderId="200" xfId="1" applyBorder="1" applyAlignment="1" applyProtection="1">
      <alignment vertical="center"/>
    </xf>
    <xf numFmtId="0" fontId="41" fillId="0" borderId="0" xfId="17" applyFont="1" applyAlignment="1">
      <alignment horizontal="center" vertical="center"/>
    </xf>
    <xf numFmtId="0" fontId="162" fillId="6" borderId="0" xfId="0" applyFont="1" applyFill="1" applyAlignment="1">
      <alignment horizontal="left" vertical="top"/>
    </xf>
    <xf numFmtId="0" fontId="76" fillId="22" borderId="0" xfId="0" applyFont="1" applyFill="1" applyAlignment="1">
      <alignment horizontal="center" vertical="center"/>
    </xf>
    <xf numFmtId="0" fontId="120" fillId="22" borderId="0" xfId="0" applyFont="1" applyFill="1" applyAlignment="1">
      <alignment vertical="center" wrapText="1"/>
    </xf>
    <xf numFmtId="0" fontId="165" fillId="27" borderId="0" xfId="0" applyFont="1" applyFill="1" applyAlignment="1">
      <alignment horizontal="left" vertical="center" wrapText="1"/>
    </xf>
    <xf numFmtId="0" fontId="178" fillId="27" borderId="0" xfId="0" applyFont="1" applyFill="1" applyAlignment="1">
      <alignment horizontal="left" vertical="center" wrapText="1"/>
    </xf>
    <xf numFmtId="0" fontId="165" fillId="41" borderId="0" xfId="0" applyFont="1" applyFill="1" applyAlignment="1">
      <alignment horizontal="left" vertical="center" wrapText="1"/>
    </xf>
    <xf numFmtId="0" fontId="165" fillId="41" borderId="0" xfId="0" applyFont="1" applyFill="1" applyAlignment="1">
      <alignment horizontal="left" vertical="center" shrinkToFit="1"/>
    </xf>
    <xf numFmtId="0" fontId="180" fillId="24" borderId="181" xfId="1" applyFont="1" applyFill="1" applyBorder="1" applyAlignment="1" applyProtection="1">
      <alignment horizontal="center" vertical="center" wrapText="1"/>
    </xf>
    <xf numFmtId="0" fontId="18" fillId="2" borderId="202" xfId="2" applyFont="1" applyFill="1" applyBorder="1" applyAlignment="1">
      <alignment horizontal="center" vertical="center" wrapText="1"/>
    </xf>
    <xf numFmtId="0" fontId="177" fillId="22" borderId="0" xfId="17" applyFont="1" applyFill="1" applyAlignment="1">
      <alignment horizontal="left" vertical="center"/>
    </xf>
    <xf numFmtId="3" fontId="142" fillId="27" borderId="0" xfId="0" applyNumberFormat="1" applyFont="1" applyFill="1" applyAlignment="1">
      <alignment vertical="center" wrapText="1"/>
    </xf>
    <xf numFmtId="3" fontId="154" fillId="0" borderId="0" xfId="0" applyNumberFormat="1" applyFont="1" applyAlignment="1">
      <alignment vertical="center" wrapText="1"/>
    </xf>
    <xf numFmtId="0" fontId="111" fillId="22" borderId="0" xfId="0" applyFont="1" applyFill="1">
      <alignment vertical="center"/>
    </xf>
    <xf numFmtId="3" fontId="182" fillId="27" borderId="0" xfId="0" applyNumberFormat="1" applyFont="1" applyFill="1" applyAlignment="1">
      <alignment vertical="top" wrapText="1"/>
    </xf>
    <xf numFmtId="0" fontId="181" fillId="27" borderId="0" xfId="0" applyFont="1" applyFill="1" applyAlignment="1">
      <alignment vertical="top" wrapText="1"/>
    </xf>
    <xf numFmtId="0" fontId="183" fillId="22" borderId="0" xfId="0" applyFont="1" applyFill="1" applyAlignment="1">
      <alignment vertical="top" wrapText="1"/>
    </xf>
    <xf numFmtId="0" fontId="176" fillId="27" borderId="0" xfId="0" applyFont="1" applyFill="1" applyAlignment="1">
      <alignment horizontal="left" vertical="center" shrinkToFit="1"/>
    </xf>
    <xf numFmtId="184" fontId="137" fillId="27" borderId="0" xfId="0" applyNumberFormat="1" applyFont="1" applyFill="1" applyAlignment="1">
      <alignment horizontal="center" vertical="center" wrapText="1"/>
    </xf>
    <xf numFmtId="184" fontId="130" fillId="41" borderId="0" xfId="0" applyNumberFormat="1" applyFont="1" applyFill="1" applyAlignment="1">
      <alignment horizontal="center" vertical="center" wrapText="1"/>
    </xf>
    <xf numFmtId="0" fontId="165" fillId="41" borderId="0" xfId="0" applyFont="1" applyFill="1" applyAlignment="1">
      <alignment horizontal="left" vertical="center"/>
    </xf>
    <xf numFmtId="3" fontId="0" fillId="0" borderId="0" xfId="0" applyNumberFormat="1">
      <alignment vertical="center"/>
    </xf>
    <xf numFmtId="0" fontId="108" fillId="0" borderId="0" xfId="2" applyFont="1" applyAlignment="1">
      <alignment vertical="top" wrapText="1"/>
    </xf>
    <xf numFmtId="0" fontId="148" fillId="22" borderId="153" xfId="17" applyFont="1" applyFill="1" applyBorder="1" applyAlignment="1">
      <alignment horizontal="center" vertical="center" wrapText="1"/>
    </xf>
    <xf numFmtId="3" fontId="72" fillId="27" borderId="0" xfId="0" applyNumberFormat="1" applyFont="1" applyFill="1" applyAlignment="1">
      <alignment vertical="top" wrapText="1"/>
    </xf>
    <xf numFmtId="0" fontId="8" fillId="0" borderId="32" xfId="1" applyFill="1" applyBorder="1" applyAlignment="1" applyProtection="1">
      <alignment vertical="center" wrapText="1"/>
    </xf>
    <xf numFmtId="0" fontId="149" fillId="24" borderId="0" xfId="0" applyFont="1" applyFill="1" applyAlignment="1">
      <alignment horizontal="center" vertical="center" shrinkToFit="1"/>
    </xf>
    <xf numFmtId="0" fontId="8" fillId="0" borderId="210" xfId="1" applyBorder="1" applyAlignment="1" applyProtection="1">
      <alignment vertical="center" wrapText="1"/>
    </xf>
    <xf numFmtId="14" fontId="113" fillId="24" borderId="42"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0" fontId="8" fillId="0" borderId="201" xfId="1" applyFill="1" applyBorder="1" applyAlignment="1" applyProtection="1">
      <alignment vertical="center" wrapText="1"/>
    </xf>
    <xf numFmtId="0" fontId="137" fillId="27" borderId="0" xfId="0" applyFont="1" applyFill="1" applyAlignment="1">
      <alignment horizontal="left" vertical="center" wrapText="1"/>
    </xf>
    <xf numFmtId="180" fontId="50" fillId="13" borderId="211" xfId="17" applyNumberFormat="1" applyFont="1" applyFill="1" applyBorder="1" applyAlignment="1">
      <alignment horizontal="center" vertical="center"/>
    </xf>
    <xf numFmtId="0" fontId="108" fillId="24" borderId="9" xfId="1" applyFont="1" applyFill="1" applyBorder="1" applyAlignment="1" applyProtection="1">
      <alignment horizontal="center" vertical="center" wrapText="1"/>
    </xf>
    <xf numFmtId="0" fontId="8" fillId="0" borderId="188" xfId="1" applyBorder="1" applyAlignment="1" applyProtection="1">
      <alignment vertical="center" wrapText="1"/>
    </xf>
    <xf numFmtId="0" fontId="190" fillId="0" borderId="177" xfId="1" applyFont="1" applyFill="1" applyBorder="1" applyAlignment="1" applyProtection="1">
      <alignment vertical="top" wrapText="1"/>
    </xf>
    <xf numFmtId="0" fontId="190" fillId="0" borderId="170" xfId="1" applyFont="1" applyBorder="1" applyAlignment="1" applyProtection="1">
      <alignment horizontal="left" vertical="top" wrapText="1"/>
    </xf>
    <xf numFmtId="0" fontId="190" fillId="0" borderId="44" xfId="1" applyFont="1" applyFill="1" applyBorder="1" applyAlignment="1" applyProtection="1">
      <alignment vertical="top" wrapText="1"/>
    </xf>
    <xf numFmtId="0" fontId="191" fillId="3" borderId="9" xfId="2" applyFont="1" applyFill="1" applyBorder="1" applyAlignment="1">
      <alignment horizontal="center" vertical="center"/>
    </xf>
    <xf numFmtId="0" fontId="108" fillId="0" borderId="31" xfId="1" applyFont="1" applyBorder="1" applyAlignment="1" applyProtection="1">
      <alignment horizontal="left" vertical="top" wrapText="1"/>
    </xf>
    <xf numFmtId="0" fontId="165" fillId="44" borderId="0" xfId="0" applyFont="1" applyFill="1" applyAlignment="1">
      <alignment horizontal="left" vertical="center" wrapText="1"/>
    </xf>
    <xf numFmtId="184" fontId="161" fillId="43" borderId="0" xfId="0" applyNumberFormat="1" applyFont="1" applyFill="1" applyAlignment="1">
      <alignment vertical="center" wrapText="1"/>
    </xf>
    <xf numFmtId="0" fontId="153" fillId="45" borderId="101" xfId="2" applyFont="1" applyFill="1" applyBorder="1" applyAlignment="1">
      <alignment horizontal="center" vertical="center" wrapText="1" shrinkToFit="1"/>
    </xf>
    <xf numFmtId="0" fontId="103" fillId="46" borderId="137" xfId="0" applyFont="1" applyFill="1" applyBorder="1" applyAlignment="1">
      <alignment horizontal="center" vertical="center" wrapText="1"/>
    </xf>
    <xf numFmtId="0" fontId="21" fillId="0" borderId="98" xfId="1" applyFont="1" applyBorder="1" applyAlignment="1" applyProtection="1">
      <alignment vertical="top" wrapText="1"/>
    </xf>
    <xf numFmtId="3" fontId="142" fillId="27" borderId="0" xfId="0" applyNumberFormat="1" applyFont="1" applyFill="1" applyAlignment="1">
      <alignment horizontal="right" vertical="center"/>
    </xf>
    <xf numFmtId="14" fontId="148" fillId="22" borderId="154" xfId="17" applyNumberFormat="1" applyFont="1" applyFill="1" applyBorder="1" applyAlignment="1">
      <alignment horizontal="center" vertical="center" wrapText="1"/>
    </xf>
    <xf numFmtId="3" fontId="192" fillId="27" borderId="0" xfId="0" applyNumberFormat="1" applyFont="1" applyFill="1" applyAlignment="1">
      <alignment vertical="center" wrapText="1"/>
    </xf>
    <xf numFmtId="0" fontId="8" fillId="0" borderId="0" xfId="1" applyFill="1" applyAlignment="1" applyProtection="1">
      <alignment vertical="center"/>
    </xf>
    <xf numFmtId="0" fontId="21" fillId="0" borderId="136" xfId="1" applyFont="1" applyFill="1" applyBorder="1" applyAlignment="1" applyProtection="1">
      <alignment horizontal="left" vertical="top" wrapText="1"/>
    </xf>
    <xf numFmtId="0" fontId="113" fillId="3" borderId="9" xfId="2" applyFont="1" applyFill="1" applyBorder="1" applyAlignment="1">
      <alignment horizontal="center" vertical="center" wrapText="1" shrinkToFit="1"/>
    </xf>
    <xf numFmtId="0" fontId="137" fillId="27" borderId="0" xfId="0" applyFont="1" applyFill="1" applyAlignment="1">
      <alignment vertical="top" wrapText="1"/>
    </xf>
    <xf numFmtId="3" fontId="138" fillId="27" borderId="0" xfId="0" applyNumberFormat="1" applyFont="1" applyFill="1">
      <alignment vertical="center"/>
    </xf>
    <xf numFmtId="3" fontId="193" fillId="27" borderId="0" xfId="0" applyNumberFormat="1" applyFont="1" applyFill="1">
      <alignment vertical="center"/>
    </xf>
    <xf numFmtId="0" fontId="194" fillId="0" borderId="0" xfId="0" applyFont="1" applyAlignment="1">
      <alignment horizontal="left" vertical="center" wrapText="1"/>
    </xf>
    <xf numFmtId="185" fontId="195" fillId="0" borderId="0" xfId="0" applyNumberFormat="1" applyFont="1" applyAlignment="1">
      <alignment horizontal="left" vertical="center"/>
    </xf>
    <xf numFmtId="0" fontId="8" fillId="22" borderId="0" xfId="1" applyFill="1" applyBorder="1" applyAlignment="1" applyProtection="1">
      <alignment vertical="center" wrapText="1"/>
    </xf>
    <xf numFmtId="14" fontId="113" fillId="24" borderId="1" xfId="2" applyNumberFormat="1" applyFont="1" applyFill="1" applyBorder="1" applyAlignment="1">
      <alignment vertical="center" shrinkToFit="1"/>
    </xf>
    <xf numFmtId="14" fontId="113" fillId="24" borderId="157" xfId="2" applyNumberFormat="1" applyFont="1" applyFill="1" applyBorder="1" applyAlignment="1">
      <alignment vertical="center" shrinkToFit="1"/>
    </xf>
    <xf numFmtId="0" fontId="190" fillId="22" borderId="170" xfId="1" applyFont="1" applyFill="1" applyBorder="1" applyAlignment="1" applyProtection="1">
      <alignment horizontal="left" vertical="top" wrapText="1"/>
    </xf>
    <xf numFmtId="0" fontId="28" fillId="24" borderId="214" xfId="0" applyFont="1" applyFill="1" applyBorder="1" applyAlignment="1">
      <alignment horizontal="center" vertical="center" wrapText="1"/>
    </xf>
    <xf numFmtId="14" fontId="29" fillId="24" borderId="215" xfId="2" applyNumberFormat="1" applyFont="1" applyFill="1" applyBorder="1" applyAlignment="1">
      <alignment horizontal="center" vertical="center" shrinkToFit="1"/>
    </xf>
    <xf numFmtId="0" fontId="108" fillId="24" borderId="216" xfId="2" applyFont="1" applyFill="1" applyBorder="1">
      <alignment vertical="center"/>
    </xf>
    <xf numFmtId="0" fontId="196" fillId="0" borderId="158" xfId="0" applyFont="1" applyBorder="1" applyAlignment="1">
      <alignment horizontal="left" vertical="top" wrapText="1"/>
    </xf>
    <xf numFmtId="14" fontId="108" fillId="24" borderId="217" xfId="1" applyNumberFormat="1" applyFont="1" applyFill="1" applyBorder="1" applyAlignment="1" applyProtection="1">
      <alignment vertical="center" wrapText="1"/>
    </xf>
    <xf numFmtId="0" fontId="8" fillId="0" borderId="218" xfId="1" applyFill="1" applyBorder="1" applyAlignment="1" applyProtection="1">
      <alignment vertical="center"/>
    </xf>
    <xf numFmtId="14" fontId="108" fillId="24" borderId="219" xfId="1" applyNumberFormat="1" applyFont="1" applyFill="1" applyBorder="1" applyAlignment="1" applyProtection="1">
      <alignment vertical="center" wrapText="1"/>
    </xf>
    <xf numFmtId="0" fontId="184" fillId="22" borderId="220" xfId="0" applyFont="1" applyFill="1" applyBorder="1" applyAlignment="1">
      <alignment horizontal="left" vertical="center"/>
    </xf>
    <xf numFmtId="14" fontId="76" fillId="22" borderId="221" xfId="0" applyNumberFormat="1" applyFont="1" applyFill="1" applyBorder="1" applyAlignment="1">
      <alignment horizontal="left" vertical="center"/>
    </xf>
    <xf numFmtId="0" fontId="184" fillId="22" borderId="222" xfId="0" applyFont="1" applyFill="1" applyBorder="1" applyAlignment="1">
      <alignment horizontal="left" vertical="center"/>
    </xf>
    <xf numFmtId="0" fontId="76" fillId="22" borderId="223" xfId="0" applyFont="1" applyFill="1" applyBorder="1" applyAlignment="1">
      <alignment horizontal="left" vertical="center"/>
    </xf>
    <xf numFmtId="14" fontId="76" fillId="22" borderId="223" xfId="0" applyNumberFormat="1" applyFont="1" applyFill="1" applyBorder="1" applyAlignment="1">
      <alignment horizontal="left" vertical="center"/>
    </xf>
    <xf numFmtId="14" fontId="76" fillId="22" borderId="224" xfId="0" applyNumberFormat="1" applyFont="1" applyFill="1" applyBorder="1" applyAlignment="1">
      <alignment horizontal="left" vertical="center"/>
    </xf>
    <xf numFmtId="0" fontId="197" fillId="0" borderId="0" xfId="0" applyFont="1" applyAlignment="1">
      <alignment horizontal="left" vertical="center" wrapText="1"/>
    </xf>
    <xf numFmtId="0" fontId="113" fillId="3" borderId="9" xfId="2" applyFont="1" applyFill="1" applyBorder="1" applyAlignment="1">
      <alignment horizontal="center" vertical="center" wrapText="1"/>
    </xf>
    <xf numFmtId="177" fontId="142" fillId="27" borderId="0" xfId="0" applyNumberFormat="1" applyFont="1" applyFill="1" applyAlignment="1">
      <alignment horizontal="right" vertical="center" wrapText="1"/>
    </xf>
    <xf numFmtId="0" fontId="185" fillId="27" borderId="0" xfId="0" applyFont="1" applyFill="1" applyAlignment="1">
      <alignment vertical="top" wrapText="1"/>
    </xf>
    <xf numFmtId="0" fontId="188" fillId="43" borderId="0" xfId="0" applyFont="1" applyFill="1" applyAlignment="1">
      <alignment vertical="center" wrapText="1"/>
    </xf>
    <xf numFmtId="0" fontId="198" fillId="0" borderId="177" xfId="1" applyFont="1" applyFill="1" applyBorder="1" applyAlignment="1" applyProtection="1">
      <alignment vertical="top" wrapText="1"/>
    </xf>
    <xf numFmtId="0" fontId="91" fillId="26" borderId="0" xfId="2" applyFont="1" applyFill="1">
      <alignment vertical="center"/>
    </xf>
    <xf numFmtId="0" fontId="200" fillId="0" borderId="0" xfId="0" applyFont="1" applyAlignment="1">
      <alignment vertical="top" wrapText="1"/>
    </xf>
    <xf numFmtId="0" fontId="198" fillId="0" borderId="44" xfId="1" applyFont="1" applyFill="1" applyBorder="1" applyAlignment="1" applyProtection="1">
      <alignment vertical="top" wrapText="1"/>
    </xf>
    <xf numFmtId="0" fontId="201" fillId="0" borderId="44" xfId="1" applyFont="1" applyFill="1" applyBorder="1" applyAlignment="1" applyProtection="1">
      <alignment vertical="top" wrapText="1"/>
    </xf>
    <xf numFmtId="0" fontId="200" fillId="0" borderId="0" xfId="1" applyFont="1" applyAlignment="1" applyProtection="1">
      <alignment horizontal="left" vertical="top" wrapText="1"/>
    </xf>
    <xf numFmtId="177" fontId="165" fillId="43" borderId="0" xfId="0" applyNumberFormat="1" applyFont="1" applyFill="1" applyAlignment="1">
      <alignment vertical="center" wrapText="1"/>
    </xf>
    <xf numFmtId="184" fontId="165" fillId="43" borderId="0" xfId="0" applyNumberFormat="1" applyFont="1" applyFill="1" applyAlignment="1">
      <alignment vertical="center" wrapText="1"/>
    </xf>
    <xf numFmtId="3" fontId="165" fillId="43" borderId="0" xfId="0" applyNumberFormat="1" applyFont="1" applyFill="1" applyAlignment="1">
      <alignment vertical="center" wrapText="1"/>
    </xf>
    <xf numFmtId="184" fontId="165" fillId="43" borderId="0" xfId="0" applyNumberFormat="1" applyFont="1" applyFill="1" applyAlignment="1">
      <alignment horizontal="center" vertical="center" wrapText="1"/>
    </xf>
    <xf numFmtId="56" fontId="108" fillId="24" borderId="216" xfId="2" applyNumberFormat="1" applyFont="1" applyFill="1" applyBorder="1">
      <alignment vertical="center"/>
    </xf>
    <xf numFmtId="0" fontId="202" fillId="24" borderId="0" xfId="0" applyFont="1" applyFill="1" applyAlignment="1">
      <alignment horizontal="center" vertical="center" wrapText="1"/>
    </xf>
    <xf numFmtId="0" fontId="198" fillId="0" borderId="212" xfId="1" applyFont="1" applyFill="1" applyBorder="1" applyAlignment="1" applyProtection="1">
      <alignment horizontal="left" vertical="top" wrapText="1"/>
    </xf>
    <xf numFmtId="0" fontId="186" fillId="0" borderId="8" xfId="0" applyFont="1" applyBorder="1" applyAlignment="1">
      <alignment horizontal="center" vertical="center" wrapText="1"/>
    </xf>
    <xf numFmtId="0" fontId="76" fillId="24" borderId="199" xfId="0" applyFont="1" applyFill="1" applyBorder="1" applyAlignment="1">
      <alignment horizontal="left" vertical="center"/>
    </xf>
    <xf numFmtId="0" fontId="76" fillId="47" borderId="199" xfId="0" applyFont="1" applyFill="1" applyBorder="1" applyAlignment="1">
      <alignment horizontal="left" vertical="center"/>
    </xf>
    <xf numFmtId="0" fontId="76" fillId="48" borderId="199" xfId="0" applyFont="1" applyFill="1" applyBorder="1" applyAlignment="1">
      <alignment horizontal="left" vertical="center"/>
    </xf>
    <xf numFmtId="0" fontId="76" fillId="38" borderId="199" xfId="0" applyFont="1" applyFill="1" applyBorder="1" applyAlignment="1">
      <alignment horizontal="left" vertical="center"/>
    </xf>
    <xf numFmtId="0" fontId="0" fillId="49" borderId="0" xfId="0" applyFill="1">
      <alignment vertical="center"/>
    </xf>
    <xf numFmtId="0" fontId="203" fillId="49" borderId="0" xfId="0" applyFont="1" applyFill="1">
      <alignment vertical="center"/>
    </xf>
    <xf numFmtId="0" fontId="204" fillId="49" borderId="0" xfId="1" applyFont="1" applyFill="1" applyAlignment="1" applyProtection="1">
      <alignment vertical="center"/>
    </xf>
    <xf numFmtId="0" fontId="76" fillId="51" borderId="199" xfId="0" applyFont="1" applyFill="1" applyBorder="1" applyAlignment="1">
      <alignment horizontal="left" vertical="center"/>
    </xf>
    <xf numFmtId="0" fontId="76" fillId="52" borderId="199" xfId="0" applyFont="1" applyFill="1" applyBorder="1" applyAlignment="1">
      <alignment horizontal="left" vertical="center"/>
    </xf>
    <xf numFmtId="0" fontId="8" fillId="0" borderId="0" xfId="1" applyAlignment="1" applyProtection="1">
      <alignment vertical="center"/>
    </xf>
    <xf numFmtId="0" fontId="179" fillId="43" borderId="0" xfId="0" applyFont="1" applyFill="1" applyAlignment="1">
      <alignment horizontal="left" vertical="center" shrinkToFit="1"/>
    </xf>
    <xf numFmtId="177" fontId="165" fillId="43" borderId="0" xfId="0" applyNumberFormat="1" applyFont="1" applyFill="1" applyAlignment="1">
      <alignment horizontal="right" vertical="center" wrapText="1"/>
    </xf>
    <xf numFmtId="184" fontId="176" fillId="43" borderId="0" xfId="0" applyNumberFormat="1" applyFont="1" applyFill="1" applyAlignment="1">
      <alignment horizontal="center" vertical="center" wrapText="1"/>
    </xf>
    <xf numFmtId="0" fontId="206" fillId="43" borderId="0" xfId="0" applyFont="1" applyFill="1" applyAlignment="1">
      <alignment horizontal="left" vertical="center"/>
    </xf>
    <xf numFmtId="3" fontId="207" fillId="43" borderId="0" xfId="0" applyNumberFormat="1" applyFont="1" applyFill="1">
      <alignment vertical="center"/>
    </xf>
    <xf numFmtId="177" fontId="208" fillId="43" borderId="0" xfId="0" applyNumberFormat="1" applyFont="1" applyFill="1">
      <alignment vertical="center"/>
    </xf>
    <xf numFmtId="0" fontId="165" fillId="27" borderId="0" xfId="0" applyFont="1" applyFill="1" applyAlignment="1">
      <alignment horizontal="left" vertical="center" shrinkToFit="1"/>
    </xf>
    <xf numFmtId="184" fontId="161" fillId="44" borderId="0" xfId="0" applyNumberFormat="1" applyFont="1" applyFill="1" applyAlignment="1">
      <alignment horizontal="center" vertical="center" wrapText="1"/>
    </xf>
    <xf numFmtId="0" fontId="6" fillId="0" borderId="0" xfId="4"/>
    <xf numFmtId="0" fontId="210" fillId="0" borderId="0" xfId="2" applyFont="1">
      <alignment vertical="center"/>
    </xf>
    <xf numFmtId="0" fontId="213" fillId="0" borderId="0" xfId="2" applyFont="1">
      <alignment vertical="center"/>
    </xf>
    <xf numFmtId="0" fontId="211" fillId="0" borderId="0" xfId="2" applyFont="1">
      <alignment vertical="center"/>
    </xf>
    <xf numFmtId="14" fontId="113" fillId="24" borderId="1" xfId="2" applyNumberFormat="1" applyFont="1" applyFill="1" applyBorder="1" applyAlignment="1">
      <alignment vertical="center" wrapText="1" shrinkToFit="1"/>
    </xf>
    <xf numFmtId="0" fontId="218" fillId="0" borderId="0" xfId="0" applyFont="1" applyAlignment="1">
      <alignment horizontal="left" vertical="top" wrapText="1"/>
    </xf>
    <xf numFmtId="0" fontId="8" fillId="0" borderId="225" xfId="1" applyBorder="1" applyAlignment="1" applyProtection="1">
      <alignment vertical="center"/>
    </xf>
    <xf numFmtId="0" fontId="190" fillId="0" borderId="0" xfId="0" applyFont="1" applyAlignment="1">
      <alignment horizontal="left" vertical="top" wrapText="1"/>
    </xf>
    <xf numFmtId="0" fontId="219" fillId="24" borderId="0" xfId="0" applyFont="1" applyFill="1" applyAlignment="1">
      <alignment horizontal="center" vertical="center"/>
    </xf>
    <xf numFmtId="0" fontId="18" fillId="24" borderId="228" xfId="2" applyFont="1" applyFill="1" applyBorder="1" applyAlignment="1">
      <alignment horizontal="center" vertical="center" wrapText="1"/>
    </xf>
    <xf numFmtId="0" fontId="8" fillId="0" borderId="226" xfId="1" applyBorder="1" applyAlignment="1" applyProtection="1">
      <alignment vertical="center" wrapText="1"/>
    </xf>
    <xf numFmtId="0" fontId="127" fillId="24" borderId="0" xfId="0" quotePrefix="1" applyFont="1" applyFill="1">
      <alignment vertical="center"/>
    </xf>
    <xf numFmtId="0" fontId="115" fillId="24" borderId="153" xfId="17" applyFont="1" applyFill="1" applyBorder="1" applyAlignment="1">
      <alignment horizontal="center" vertical="center" wrapText="1"/>
    </xf>
    <xf numFmtId="14" fontId="115" fillId="24" borderId="154" xfId="17" applyNumberFormat="1" applyFont="1" applyFill="1" applyBorder="1" applyAlignment="1">
      <alignment horizontal="center" vertical="center"/>
    </xf>
    <xf numFmtId="0" fontId="220" fillId="6" borderId="18" xfId="2" applyFont="1" applyFill="1" applyBorder="1">
      <alignment vertical="center"/>
    </xf>
    <xf numFmtId="0" fontId="84" fillId="0" borderId="0" xfId="0" applyFont="1" applyAlignment="1">
      <alignment horizontal="left" vertical="center" wrapText="1"/>
    </xf>
    <xf numFmtId="0" fontId="88" fillId="0" borderId="0" xfId="0" applyFont="1" applyAlignment="1">
      <alignment horizontal="left" vertical="center" wrapText="1"/>
    </xf>
    <xf numFmtId="0" fontId="87" fillId="0" borderId="0" xfId="0" applyFont="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85" fillId="0" borderId="0" xfId="0" applyFont="1" applyAlignment="1">
      <alignment horizontal="left" vertical="center" wrapText="1"/>
    </xf>
    <xf numFmtId="0" fontId="6" fillId="0" borderId="71" xfId="0" applyFont="1" applyBorder="1" applyAlignment="1">
      <alignment horizontal="left" vertical="center"/>
    </xf>
    <xf numFmtId="0" fontId="6" fillId="0" borderId="0" xfId="0" applyFont="1" applyAlignment="1">
      <alignment horizontal="left" vertical="center"/>
    </xf>
    <xf numFmtId="0" fontId="6" fillId="0" borderId="73" xfId="0" applyFont="1" applyBorder="1" applyAlignment="1">
      <alignment horizontal="left" vertical="center"/>
    </xf>
    <xf numFmtId="0" fontId="162" fillId="6" borderId="0" xfId="0" applyFont="1" applyFill="1" applyAlignment="1">
      <alignment horizontal="left" vertical="center" wrapText="1"/>
    </xf>
    <xf numFmtId="0" fontId="162" fillId="6" borderId="73" xfId="0" applyFont="1" applyFill="1" applyBorder="1" applyAlignment="1">
      <alignment horizontal="left" vertical="center" wrapText="1"/>
    </xf>
    <xf numFmtId="0" fontId="162" fillId="6" borderId="0" xfId="0" applyFont="1" applyFill="1" applyAlignment="1">
      <alignment horizontal="left" vertical="center"/>
    </xf>
    <xf numFmtId="0" fontId="162" fillId="6" borderId="0" xfId="0" applyFont="1" applyFill="1" applyAlignment="1">
      <alignment horizontal="left" vertical="top" wrapText="1"/>
    </xf>
    <xf numFmtId="0" fontId="8" fillId="0" borderId="0" xfId="1" applyAlignment="1" applyProtection="1">
      <alignment horizontal="center" vertical="center" wrapText="1"/>
    </xf>
    <xf numFmtId="0" fontId="205" fillId="50" borderId="0" xfId="1" applyFont="1" applyFill="1" applyAlignment="1" applyProtection="1">
      <alignment horizontal="center" vertical="center" wrapText="1"/>
    </xf>
    <xf numFmtId="0" fontId="10" fillId="7" borderId="150" xfId="17" applyFont="1" applyFill="1" applyBorder="1" applyAlignment="1">
      <alignment horizontal="left" vertical="center" wrapText="1"/>
    </xf>
    <xf numFmtId="0" fontId="10" fillId="7" borderId="147" xfId="17" applyFont="1" applyFill="1" applyBorder="1" applyAlignment="1">
      <alignment horizontal="left" vertical="center" wrapText="1"/>
    </xf>
    <xf numFmtId="0" fontId="10" fillId="7" borderId="151" xfId="17" applyFont="1" applyFill="1" applyBorder="1" applyAlignment="1">
      <alignment horizontal="left" vertical="center" wrapText="1"/>
    </xf>
    <xf numFmtId="0" fontId="37" fillId="22" borderId="185" xfId="17" applyFont="1" applyFill="1" applyBorder="1" applyAlignment="1">
      <alignment horizontal="left" vertical="top" wrapText="1"/>
    </xf>
    <xf numFmtId="0" fontId="37" fillId="22" borderId="186" xfId="17" applyFont="1" applyFill="1" applyBorder="1" applyAlignment="1">
      <alignment horizontal="left" vertical="top" wrapText="1"/>
    </xf>
    <xf numFmtId="0" fontId="37" fillId="22" borderId="187" xfId="17" applyFont="1" applyFill="1" applyBorder="1" applyAlignment="1">
      <alignment horizontal="left" vertical="top" wrapText="1"/>
    </xf>
    <xf numFmtId="0" fontId="50" fillId="0" borderId="51" xfId="17" applyFont="1" applyBorder="1" applyAlignment="1">
      <alignment horizontal="center" vertical="center"/>
    </xf>
    <xf numFmtId="0" fontId="50" fillId="0" borderId="52" xfId="17" applyFont="1" applyBorder="1" applyAlignment="1">
      <alignment horizontal="center" vertical="center"/>
    </xf>
    <xf numFmtId="0" fontId="50" fillId="0" borderId="53" xfId="17" applyFont="1" applyBorder="1" applyAlignment="1">
      <alignment horizontal="center" vertical="center"/>
    </xf>
    <xf numFmtId="0" fontId="1" fillId="0" borderId="79" xfId="17" applyBorder="1" applyAlignment="1">
      <alignment horizontal="center" vertical="center"/>
    </xf>
    <xf numFmtId="0" fontId="1" fillId="0" borderId="80" xfId="17" applyBorder="1" applyAlignment="1">
      <alignment horizontal="center" vertical="center"/>
    </xf>
    <xf numFmtId="0" fontId="1" fillId="0" borderId="81" xfId="17" applyBorder="1" applyAlignment="1">
      <alignment horizontal="center" vertical="center"/>
    </xf>
    <xf numFmtId="0" fontId="38" fillId="0" borderId="82" xfId="17" applyFont="1" applyBorder="1" applyAlignment="1">
      <alignment horizontal="center" vertical="center" wrapText="1"/>
    </xf>
    <xf numFmtId="0" fontId="38" fillId="0" borderId="47" xfId="17" applyFont="1" applyBorder="1" applyAlignment="1">
      <alignment horizontal="center" vertical="center" wrapText="1"/>
    </xf>
    <xf numFmtId="0" fontId="34" fillId="19" borderId="0" xfId="17" applyFont="1" applyFill="1" applyAlignment="1">
      <alignment horizontal="center" vertical="center"/>
    </xf>
    <xf numFmtId="179" fontId="11" fillId="0" borderId="83" xfId="17" applyNumberFormat="1" applyFont="1" applyBorder="1" applyAlignment="1">
      <alignment horizontal="center" vertical="center" shrinkToFit="1"/>
    </xf>
    <xf numFmtId="179" fontId="11" fillId="0" borderId="84" xfId="17" applyNumberFormat="1" applyFont="1" applyBorder="1" applyAlignment="1">
      <alignment horizontal="center" vertical="center" shrinkToFit="1"/>
    </xf>
    <xf numFmtId="0" fontId="48" fillId="0" borderId="85" xfId="17" applyFont="1" applyBorder="1" applyAlignment="1">
      <alignment horizontal="center" vertical="center"/>
    </xf>
    <xf numFmtId="0" fontId="48" fillId="0" borderId="86" xfId="17" applyFont="1" applyBorder="1" applyAlignment="1">
      <alignment horizontal="center" vertical="center"/>
    </xf>
    <xf numFmtId="0" fontId="37" fillId="12" borderId="87" xfId="18" applyFont="1" applyFill="1" applyBorder="1" applyAlignment="1">
      <alignment horizontal="center" vertical="center"/>
    </xf>
    <xf numFmtId="0" fontId="37" fillId="12" borderId="88" xfId="18" applyFont="1" applyFill="1" applyBorder="1" applyAlignment="1">
      <alignment horizontal="center" vertical="center"/>
    </xf>
    <xf numFmtId="0" fontId="12" fillId="0" borderId="138" xfId="17" applyFont="1" applyBorder="1" applyAlignment="1">
      <alignment horizontal="center" vertical="center" wrapText="1"/>
    </xf>
    <xf numFmtId="0" fontId="12" fillId="0" borderId="139" xfId="17" applyFont="1" applyBorder="1" applyAlignment="1">
      <alignment horizontal="center" vertical="center" wrapText="1"/>
    </xf>
    <xf numFmtId="0" fontId="12" fillId="0" borderId="140" xfId="17" applyFont="1" applyBorder="1" applyAlignment="1">
      <alignment horizontal="center" vertical="center" wrapText="1"/>
    </xf>
    <xf numFmtId="0" fontId="55" fillId="0" borderId="142" xfId="17" applyFont="1" applyBorder="1" applyAlignment="1">
      <alignment horizontal="center" vertical="center"/>
    </xf>
    <xf numFmtId="0" fontId="55" fillId="0" borderId="143" xfId="17" applyFont="1" applyBorder="1" applyAlignment="1">
      <alignment horizontal="center" vertical="center"/>
    </xf>
    <xf numFmtId="0" fontId="55" fillId="0" borderId="144" xfId="17" applyFont="1" applyBorder="1" applyAlignment="1">
      <alignment horizontal="center" vertical="center"/>
    </xf>
    <xf numFmtId="0" fontId="169" fillId="22" borderId="185" xfId="17" applyFont="1" applyFill="1" applyBorder="1" applyAlignment="1">
      <alignment horizontal="left" vertical="top" wrapText="1"/>
    </xf>
    <xf numFmtId="0" fontId="169" fillId="22" borderId="186" xfId="17" applyFont="1" applyFill="1" applyBorder="1" applyAlignment="1">
      <alignment horizontal="left" vertical="top" wrapText="1"/>
    </xf>
    <xf numFmtId="0" fontId="169" fillId="22" borderId="187" xfId="17" applyFont="1" applyFill="1" applyBorder="1" applyAlignment="1">
      <alignment horizontal="left" vertical="top" wrapText="1"/>
    </xf>
    <xf numFmtId="0" fontId="13" fillId="22" borderId="185" xfId="17" applyFont="1" applyFill="1" applyBorder="1" applyAlignment="1">
      <alignment horizontal="left" vertical="top" wrapText="1"/>
    </xf>
    <xf numFmtId="0" fontId="13" fillId="22" borderId="186" xfId="17" applyFont="1" applyFill="1" applyBorder="1" applyAlignment="1">
      <alignment horizontal="left" vertical="top" wrapText="1"/>
    </xf>
    <xf numFmtId="0" fontId="13" fillId="22" borderId="187" xfId="17" applyFont="1" applyFill="1" applyBorder="1" applyAlignment="1">
      <alignment horizontal="left" vertical="top" wrapText="1"/>
    </xf>
    <xf numFmtId="0" fontId="13" fillId="22" borderId="185" xfId="2" applyFont="1" applyFill="1" applyBorder="1" applyAlignment="1">
      <alignment horizontal="left" vertical="top" wrapText="1"/>
    </xf>
    <xf numFmtId="0" fontId="13" fillId="22" borderId="186" xfId="2" applyFont="1" applyFill="1" applyBorder="1" applyAlignment="1">
      <alignment horizontal="left" vertical="top" wrapText="1"/>
    </xf>
    <xf numFmtId="0" fontId="13" fillId="22" borderId="187" xfId="2" applyFont="1" applyFill="1" applyBorder="1" applyAlignment="1">
      <alignment horizontal="left" vertical="top" wrapText="1"/>
    </xf>
    <xf numFmtId="0" fontId="37" fillId="24" borderId="185" xfId="17" applyFont="1" applyFill="1" applyBorder="1" applyAlignment="1">
      <alignment horizontal="left" vertical="top" wrapText="1"/>
    </xf>
    <xf numFmtId="0" fontId="37" fillId="24" borderId="186" xfId="17" applyFont="1" applyFill="1" applyBorder="1" applyAlignment="1">
      <alignment horizontal="left" vertical="top" wrapText="1"/>
    </xf>
    <xf numFmtId="0" fontId="37" fillId="24" borderId="187" xfId="17" applyFont="1" applyFill="1" applyBorder="1" applyAlignment="1">
      <alignment horizontal="left" vertical="top" wrapText="1"/>
    </xf>
    <xf numFmtId="0" fontId="60" fillId="14" borderId="61" xfId="17" applyFont="1" applyFill="1" applyBorder="1" applyAlignment="1">
      <alignment horizontal="right" vertical="center" wrapText="1"/>
    </xf>
    <xf numFmtId="0" fontId="61" fillId="14" borderId="61" xfId="0" applyFont="1" applyFill="1" applyBorder="1" applyAlignment="1">
      <alignment horizontal="right" vertical="center"/>
    </xf>
    <xf numFmtId="0" fontId="0" fillId="14" borderId="61" xfId="0" applyFill="1" applyBorder="1" applyAlignment="1">
      <alignment horizontal="right" vertical="center"/>
    </xf>
    <xf numFmtId="180" fontId="60" fillId="14" borderId="61" xfId="17" applyNumberFormat="1" applyFont="1" applyFill="1" applyBorder="1" applyAlignment="1">
      <alignment horizontal="center" vertical="center" wrapText="1"/>
    </xf>
    <xf numFmtId="180" fontId="0" fillId="14" borderId="61" xfId="0" applyNumberFormat="1" applyFill="1" applyBorder="1" applyAlignment="1">
      <alignment horizontal="center" vertical="center" wrapText="1"/>
    </xf>
    <xf numFmtId="0" fontId="62" fillId="15" borderId="62" xfId="17" applyFont="1" applyFill="1" applyBorder="1" applyAlignment="1">
      <alignment horizontal="center" vertical="center" wrapText="1"/>
    </xf>
    <xf numFmtId="0" fontId="63" fillId="15" borderId="62" xfId="0" applyFont="1" applyFill="1" applyBorder="1" applyAlignment="1">
      <alignment horizontal="center" vertical="center"/>
    </xf>
    <xf numFmtId="0" fontId="62" fillId="11" borderId="62" xfId="0" applyFont="1" applyFill="1" applyBorder="1" applyAlignment="1">
      <alignment horizontal="center" vertical="center"/>
    </xf>
    <xf numFmtId="0" fontId="65" fillId="11" borderId="62" xfId="0" applyFont="1" applyFill="1" applyBorder="1" applyAlignment="1">
      <alignment horizontal="center" vertical="center"/>
    </xf>
    <xf numFmtId="0" fontId="67" fillId="21" borderId="124" xfId="16" applyFont="1" applyFill="1" applyBorder="1" applyAlignment="1">
      <alignment horizontal="center" vertical="center"/>
    </xf>
    <xf numFmtId="0" fontId="67" fillId="21" borderId="129" xfId="16" applyFont="1" applyFill="1" applyBorder="1" applyAlignment="1">
      <alignment horizontal="center" vertical="center"/>
    </xf>
    <xf numFmtId="0" fontId="67" fillId="21" borderId="131" xfId="16" applyFont="1" applyFill="1" applyBorder="1" applyAlignment="1">
      <alignment horizontal="center" vertical="center"/>
    </xf>
    <xf numFmtId="0" fontId="68" fillId="2" borderId="125" xfId="16" applyFont="1" applyFill="1" applyBorder="1" applyAlignment="1">
      <alignment vertical="center" wrapText="1"/>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03" xfId="16" applyFont="1" applyFill="1" applyBorder="1" applyAlignment="1">
      <alignment vertical="center" wrapText="1"/>
    </xf>
    <xf numFmtId="0" fontId="68" fillId="2" borderId="0" xfId="16" applyFont="1" applyFill="1" applyAlignment="1">
      <alignment vertical="center" wrapText="1"/>
    </xf>
    <xf numFmtId="0" fontId="68" fillId="2" borderId="104" xfId="16" applyFont="1" applyFill="1" applyBorder="1" applyAlignment="1">
      <alignment vertical="center" wrapText="1"/>
    </xf>
    <xf numFmtId="0" fontId="68" fillId="2" borderId="132" xfId="16" applyFont="1" applyFill="1" applyBorder="1" applyAlignment="1">
      <alignment vertical="center" wrapText="1"/>
    </xf>
    <xf numFmtId="0" fontId="68" fillId="2" borderId="133" xfId="16" applyFont="1" applyFill="1" applyBorder="1" applyAlignment="1">
      <alignment vertical="center" wrapText="1"/>
    </xf>
    <xf numFmtId="0" fontId="68" fillId="2" borderId="134" xfId="16" applyFont="1" applyFill="1" applyBorder="1" applyAlignment="1">
      <alignment vertical="center" wrapText="1"/>
    </xf>
    <xf numFmtId="0" fontId="68" fillId="2" borderId="125" xfId="16" applyFont="1" applyFill="1" applyBorder="1" applyAlignment="1">
      <alignment horizontal="left" vertical="center" wrapText="1"/>
    </xf>
    <xf numFmtId="0" fontId="68" fillId="2" borderId="126" xfId="16" applyFont="1" applyFill="1" applyBorder="1" applyAlignment="1">
      <alignment horizontal="left" vertical="center" wrapText="1"/>
    </xf>
    <xf numFmtId="0" fontId="68" fillId="2" borderId="128" xfId="16" applyFont="1" applyFill="1" applyBorder="1" applyAlignment="1">
      <alignment horizontal="left" vertical="center" wrapText="1"/>
    </xf>
    <xf numFmtId="0" fontId="68" fillId="2" borderId="103"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30" xfId="16" applyFont="1" applyFill="1" applyBorder="1" applyAlignment="1">
      <alignment horizontal="left" vertical="center" wrapText="1"/>
    </xf>
    <xf numFmtId="0" fontId="68" fillId="2" borderId="132"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68" fillId="2" borderId="135" xfId="16" applyFont="1" applyFill="1" applyBorder="1" applyAlignment="1">
      <alignment horizontal="left" vertical="center" wrapText="1"/>
    </xf>
    <xf numFmtId="0" fontId="7" fillId="6" borderId="38" xfId="17" applyFont="1" applyFill="1" applyBorder="1" applyAlignment="1">
      <alignment horizontal="center" vertical="center" wrapText="1"/>
    </xf>
    <xf numFmtId="0" fontId="60" fillId="31" borderId="75" xfId="17" applyFont="1" applyFill="1" applyBorder="1" applyAlignment="1">
      <alignment horizontal="center" vertical="center" wrapText="1"/>
    </xf>
    <xf numFmtId="0" fontId="58" fillId="18" borderId="75" xfId="17" applyFont="1" applyFill="1" applyBorder="1" applyAlignment="1">
      <alignment horizontal="center" vertical="center" wrapText="1"/>
    </xf>
    <xf numFmtId="0" fontId="0" fillId="18" borderId="75" xfId="0" applyFill="1" applyBorder="1" applyAlignment="1">
      <alignment horizontal="center" vertical="center" wrapText="1"/>
    </xf>
    <xf numFmtId="0" fontId="68" fillId="3" borderId="76" xfId="17" applyFont="1" applyFill="1" applyBorder="1" applyAlignment="1">
      <alignment horizontal="center" vertical="center" wrapText="1"/>
    </xf>
    <xf numFmtId="0" fontId="68" fillId="3" borderId="77" xfId="17" applyFont="1" applyFill="1" applyBorder="1" applyAlignment="1">
      <alignment horizontal="center" vertical="center" wrapText="1"/>
    </xf>
    <xf numFmtId="0" fontId="68" fillId="3" borderId="78" xfId="17" applyFont="1" applyFill="1" applyBorder="1" applyAlignment="1">
      <alignment horizontal="center" vertical="center" wrapText="1"/>
    </xf>
    <xf numFmtId="180" fontId="60" fillId="3" borderId="76" xfId="17" applyNumberFormat="1" applyFont="1" applyFill="1" applyBorder="1" applyAlignment="1">
      <alignment horizontal="center" vertical="center" wrapText="1"/>
    </xf>
    <xf numFmtId="180" fontId="60" fillId="3" borderId="78" xfId="17" applyNumberFormat="1" applyFont="1" applyFill="1" applyBorder="1" applyAlignment="1">
      <alignment horizontal="center" vertical="center" wrapText="1"/>
    </xf>
    <xf numFmtId="0" fontId="37" fillId="0" borderId="185" xfId="17" applyFont="1" applyBorder="1" applyAlignment="1">
      <alignment horizontal="left" vertical="top" wrapText="1"/>
    </xf>
    <xf numFmtId="0" fontId="37" fillId="0" borderId="186" xfId="17" applyFont="1" applyBorder="1" applyAlignment="1">
      <alignment horizontal="left" vertical="top" wrapText="1"/>
    </xf>
    <xf numFmtId="0" fontId="37" fillId="0" borderId="187" xfId="17" applyFont="1" applyBorder="1" applyAlignment="1">
      <alignment horizontal="left" vertical="top" wrapText="1"/>
    </xf>
    <xf numFmtId="0" fontId="121" fillId="22" borderId="185" xfId="2" applyFont="1" applyFill="1" applyBorder="1" applyAlignment="1">
      <alignment horizontal="left" vertical="top" wrapText="1"/>
    </xf>
    <xf numFmtId="0" fontId="121" fillId="22" borderId="186" xfId="2" applyFont="1" applyFill="1" applyBorder="1" applyAlignment="1">
      <alignment horizontal="left" vertical="top" wrapText="1"/>
    </xf>
    <xf numFmtId="0" fontId="121" fillId="22" borderId="187" xfId="2" applyFont="1" applyFill="1" applyBorder="1" applyAlignment="1">
      <alignment horizontal="left" vertical="top" wrapText="1"/>
    </xf>
    <xf numFmtId="0" fontId="13" fillId="22" borderId="185" xfId="2" applyFont="1" applyFill="1" applyBorder="1" applyAlignment="1">
      <alignment horizontal="center" vertical="center" wrapText="1"/>
    </xf>
    <xf numFmtId="0" fontId="13" fillId="22" borderId="186" xfId="2" applyFont="1" applyFill="1" applyBorder="1" applyAlignment="1">
      <alignment horizontal="center" vertical="center" wrapText="1"/>
    </xf>
    <xf numFmtId="0" fontId="13" fillId="22" borderId="187" xfId="2" applyFont="1" applyFill="1" applyBorder="1" applyAlignment="1">
      <alignment horizontal="center" vertical="center" wrapText="1"/>
    </xf>
    <xf numFmtId="0" fontId="108" fillId="0" borderId="0" xfId="2" applyFont="1" applyAlignment="1">
      <alignment horizontal="center" vertical="center"/>
    </xf>
    <xf numFmtId="0" fontId="21" fillId="0" borderId="0" xfId="2" applyFont="1" applyAlignment="1">
      <alignment horizontal="center" vertical="center"/>
    </xf>
    <xf numFmtId="0" fontId="212" fillId="0" borderId="0" xfId="2" applyFont="1" applyAlignment="1">
      <alignment horizontal="center" vertical="center"/>
    </xf>
    <xf numFmtId="0" fontId="6" fillId="0" borderId="0" xfId="2" applyAlignment="1">
      <alignment horizontal="center" vertical="center"/>
    </xf>
    <xf numFmtId="0" fontId="104" fillId="22" borderId="0" xfId="0" applyFont="1" applyFill="1" applyAlignment="1">
      <alignment horizontal="left" vertical="center"/>
    </xf>
    <xf numFmtId="0" fontId="79" fillId="0" borderId="114" xfId="0" applyFont="1" applyBorder="1" applyAlignment="1">
      <alignment horizontal="left" vertical="center"/>
    </xf>
    <xf numFmtId="0" fontId="79" fillId="22" borderId="114" xfId="0" applyFont="1" applyFill="1" applyBorder="1" applyAlignment="1">
      <alignment horizontal="left" vertical="center"/>
    </xf>
    <xf numFmtId="0" fontId="149" fillId="22" borderId="0" xfId="0" applyFont="1" applyFill="1" applyAlignment="1">
      <alignment horizontal="left" vertical="top" wrapText="1"/>
    </xf>
    <xf numFmtId="0" fontId="105" fillId="33" borderId="0" xfId="0" applyFont="1" applyFill="1" applyAlignment="1">
      <alignment horizontal="left" vertical="center" wrapText="1"/>
    </xf>
    <xf numFmtId="0" fontId="79" fillId="25" borderId="115" xfId="0" applyFont="1" applyFill="1" applyBorder="1" applyAlignment="1">
      <alignment horizontal="left" vertical="center"/>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107" fillId="26" borderId="115" xfId="0" applyFont="1" applyFill="1" applyBorder="1" applyAlignment="1">
      <alignment horizontal="left" vertical="center"/>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79" fillId="25" borderId="118" xfId="0" applyFont="1" applyFill="1" applyBorder="1" applyAlignment="1">
      <alignment horizontal="left"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79" fillId="25" borderId="123"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22" xfId="0" applyFont="1" applyFill="1" applyBorder="1" applyAlignment="1">
      <alignment horizontal="left" vertical="center"/>
    </xf>
    <xf numFmtId="0" fontId="81" fillId="0" borderId="112" xfId="0" applyFont="1" applyBorder="1" applyAlignment="1">
      <alignment horizontal="justify" vertical="center" wrapText="1"/>
    </xf>
    <xf numFmtId="0" fontId="81" fillId="0" borderId="113" xfId="0" applyFont="1" applyBorder="1" applyAlignment="1">
      <alignment horizontal="justify" vertical="center" wrapText="1"/>
    </xf>
    <xf numFmtId="0" fontId="79" fillId="0" borderId="112" xfId="0" applyFont="1" applyBorder="1" applyAlignment="1">
      <alignment horizontal="justify" vertical="center" wrapText="1"/>
    </xf>
    <xf numFmtId="0" fontId="79" fillId="0" borderId="113" xfId="0" applyFont="1" applyBorder="1" applyAlignment="1">
      <alignment horizontal="justify" vertical="center" wrapText="1"/>
    </xf>
    <xf numFmtId="0" fontId="156" fillId="27" borderId="0" xfId="0" applyFont="1" applyFill="1" applyAlignment="1">
      <alignment horizontal="center" vertical="top" wrapText="1"/>
    </xf>
    <xf numFmtId="0" fontId="181" fillId="27" borderId="0" xfId="0" applyFont="1" applyFill="1" applyAlignment="1">
      <alignment horizontal="left" vertical="top" wrapText="1"/>
    </xf>
    <xf numFmtId="0" fontId="143" fillId="28" borderId="0" xfId="0" applyFont="1" applyFill="1" applyAlignment="1">
      <alignment horizontal="left" vertical="center" wrapText="1"/>
    </xf>
    <xf numFmtId="0" fontId="139" fillId="26" borderId="0" xfId="0" applyFont="1" applyFill="1" applyAlignment="1">
      <alignment horizontal="left" vertical="center"/>
    </xf>
    <xf numFmtId="0" fontId="140" fillId="26" borderId="0" xfId="1" applyFont="1" applyFill="1" applyBorder="1" applyAlignment="1" applyProtection="1">
      <alignment horizontal="left" vertical="top" wrapText="1"/>
    </xf>
    <xf numFmtId="0" fontId="73" fillId="27" borderId="0" xfId="0" applyFont="1" applyFill="1" applyAlignment="1">
      <alignment horizontal="center" vertical="top" wrapText="1"/>
    </xf>
    <xf numFmtId="0" fontId="181" fillId="27" borderId="0" xfId="0" applyFont="1" applyFill="1" applyAlignment="1">
      <alignment horizontal="right" vertical="top" wrapText="1"/>
    </xf>
    <xf numFmtId="0" fontId="116" fillId="32" borderId="0" xfId="0" applyFont="1" applyFill="1" applyAlignment="1">
      <alignment horizontal="center" vertical="top" wrapText="1"/>
    </xf>
    <xf numFmtId="0" fontId="105" fillId="32" borderId="0" xfId="0" applyFont="1" applyFill="1" applyAlignment="1">
      <alignment horizontal="center" vertical="top" wrapText="1"/>
    </xf>
    <xf numFmtId="0" fontId="136" fillId="36" borderId="0" xfId="0" applyFont="1" applyFill="1" applyAlignment="1">
      <alignment horizontal="left" vertical="top" wrapText="1"/>
    </xf>
    <xf numFmtId="0" fontId="135" fillId="36" borderId="0" xfId="0" applyFont="1" applyFill="1" applyAlignment="1">
      <alignment horizontal="left" vertical="top" wrapText="1"/>
    </xf>
    <xf numFmtId="0" fontId="18" fillId="36" borderId="0" xfId="0" applyFont="1" applyFill="1" applyAlignment="1">
      <alignment horizontal="center" vertical="center"/>
    </xf>
    <xf numFmtId="0" fontId="116" fillId="36" borderId="0" xfId="0" applyFont="1" applyFill="1" applyAlignment="1">
      <alignment horizontal="center" vertical="center"/>
    </xf>
    <xf numFmtId="0" fontId="185" fillId="27" borderId="0" xfId="0" applyFont="1" applyFill="1" applyAlignment="1">
      <alignment horizontal="left" vertical="top" wrapText="1"/>
    </xf>
    <xf numFmtId="0" fontId="185" fillId="27" borderId="0" xfId="0" applyFont="1" applyFill="1" applyAlignment="1">
      <alignment horizontal="center" vertical="top"/>
    </xf>
    <xf numFmtId="14" fontId="108" fillId="24" borderId="206" xfId="1" applyNumberFormat="1" applyFont="1" applyFill="1" applyBorder="1" applyAlignment="1" applyProtection="1">
      <alignment horizontal="center" vertical="center" wrapText="1"/>
    </xf>
    <xf numFmtId="14" fontId="108" fillId="24" borderId="207" xfId="1" applyNumberFormat="1" applyFont="1" applyFill="1" applyBorder="1" applyAlignment="1" applyProtection="1">
      <alignment horizontal="center" vertical="center" wrapText="1"/>
    </xf>
    <xf numFmtId="14" fontId="108" fillId="24" borderId="208" xfId="1" applyNumberFormat="1" applyFont="1" applyFill="1" applyBorder="1" applyAlignment="1" applyProtection="1">
      <alignment horizontal="center" vertical="center" wrapText="1"/>
    </xf>
    <xf numFmtId="14" fontId="108" fillId="24" borderId="176" xfId="1" applyNumberFormat="1" applyFont="1" applyFill="1" applyBorder="1" applyAlignment="1" applyProtection="1">
      <alignment horizontal="center" vertical="center" wrapText="1"/>
    </xf>
    <xf numFmtId="0" fontId="108" fillId="24" borderId="176" xfId="2" applyFont="1" applyFill="1" applyBorder="1" applyAlignment="1">
      <alignment horizontal="center" vertical="center"/>
    </xf>
    <xf numFmtId="0" fontId="108" fillId="0" borderId="209" xfId="2" applyFont="1" applyBorder="1" applyAlignment="1">
      <alignment horizontal="left" vertical="top" wrapText="1"/>
    </xf>
    <xf numFmtId="0" fontId="108" fillId="0" borderId="213" xfId="2" applyFont="1" applyBorder="1" applyAlignment="1">
      <alignment horizontal="left" vertical="top" wrapText="1"/>
    </xf>
    <xf numFmtId="0" fontId="113" fillId="24" borderId="42" xfId="2" applyFont="1" applyFill="1" applyBorder="1" applyAlignment="1">
      <alignment horizontal="center" vertical="center" wrapText="1"/>
    </xf>
    <xf numFmtId="0" fontId="113" fillId="24" borderId="1" xfId="2" applyFont="1" applyFill="1" applyBorder="1" applyAlignment="1">
      <alignment horizontal="center" vertical="center" wrapText="1"/>
    </xf>
    <xf numFmtId="0" fontId="113" fillId="24" borderId="2" xfId="2" applyFont="1" applyFill="1" applyBorder="1" applyAlignment="1">
      <alignment horizontal="center" vertical="center" wrapText="1"/>
    </xf>
    <xf numFmtId="56" fontId="108" fillId="24" borderId="42"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14" fontId="108" fillId="24" borderId="160" xfId="2" applyNumberFormat="1" applyFont="1" applyFill="1" applyBorder="1" applyAlignment="1">
      <alignment horizontal="center" vertical="center" wrapText="1" shrinkToFit="1"/>
    </xf>
    <xf numFmtId="14" fontId="108" fillId="24" borderId="158" xfId="2" applyNumberFormat="1" applyFont="1" applyFill="1" applyBorder="1" applyAlignment="1">
      <alignment horizontal="center" vertical="center" wrapText="1" shrinkToFit="1"/>
    </xf>
    <xf numFmtId="14" fontId="108" fillId="24" borderId="159" xfId="2" applyNumberFormat="1" applyFont="1" applyFill="1" applyBorder="1" applyAlignment="1">
      <alignment horizontal="center" vertical="center" wrapText="1" shrinkToFit="1"/>
    </xf>
    <xf numFmtId="56" fontId="108" fillId="24" borderId="42" xfId="1" applyNumberFormat="1" applyFont="1" applyFill="1" applyBorder="1" applyAlignment="1" applyProtection="1">
      <alignment horizontal="center" vertical="center"/>
    </xf>
    <xf numFmtId="56" fontId="108" fillId="24" borderId="1" xfId="1" applyNumberFormat="1" applyFont="1" applyFill="1" applyBorder="1" applyAlignment="1" applyProtection="1">
      <alignment horizontal="center" vertical="center"/>
    </xf>
    <xf numFmtId="56" fontId="108" fillId="24" borderId="2" xfId="1" applyNumberFormat="1" applyFont="1" applyFill="1" applyBorder="1" applyAlignment="1" applyProtection="1">
      <alignment horizontal="center" vertical="center"/>
    </xf>
    <xf numFmtId="14" fontId="108" fillId="24" borderId="215" xfId="2" applyNumberFormat="1" applyFont="1" applyFill="1" applyBorder="1" applyAlignment="1">
      <alignment horizontal="center" vertical="center" shrinkToFit="1"/>
    </xf>
    <xf numFmtId="14" fontId="108" fillId="24" borderId="1" xfId="2" applyNumberFormat="1" applyFont="1" applyFill="1" applyBorder="1" applyAlignment="1">
      <alignment horizontal="center" vertical="center" shrinkToFit="1"/>
    </xf>
    <xf numFmtId="14" fontId="108" fillId="24" borderId="157" xfId="2" applyNumberFormat="1" applyFont="1" applyFill="1" applyBorder="1" applyAlignment="1">
      <alignment horizontal="center" vertical="center" shrinkToFit="1"/>
    </xf>
    <xf numFmtId="14" fontId="108" fillId="24" borderId="227" xfId="2" applyNumberFormat="1" applyFont="1" applyFill="1" applyBorder="1" applyAlignment="1">
      <alignment horizontal="center" vertical="center" wrapText="1" shrinkToFit="1"/>
    </xf>
    <xf numFmtId="14" fontId="108" fillId="24" borderId="161" xfId="1" applyNumberFormat="1" applyFont="1" applyFill="1" applyBorder="1" applyAlignment="1" applyProtection="1">
      <alignment horizontal="center" vertical="center" wrapText="1" shrinkToFit="1"/>
    </xf>
    <xf numFmtId="14" fontId="108" fillId="24" borderId="163" xfId="1" applyNumberFormat="1" applyFont="1" applyFill="1" applyBorder="1" applyAlignment="1" applyProtection="1">
      <alignment horizontal="center" vertical="center" wrapText="1" shrinkToFit="1"/>
    </xf>
    <xf numFmtId="14" fontId="108" fillId="24" borderId="162" xfId="1" applyNumberFormat="1" applyFont="1" applyFill="1" applyBorder="1" applyAlignment="1" applyProtection="1">
      <alignment horizontal="center" vertical="center" wrapText="1" shrinkToFit="1"/>
    </xf>
    <xf numFmtId="0" fontId="108" fillId="24" borderId="206" xfId="2" applyFont="1" applyFill="1" applyBorder="1" applyAlignment="1">
      <alignment horizontal="center" vertical="center"/>
    </xf>
    <xf numFmtId="0" fontId="108" fillId="24" borderId="180" xfId="2" applyFont="1" applyFill="1" applyBorder="1" applyAlignment="1">
      <alignment horizontal="center" vertical="center"/>
    </xf>
    <xf numFmtId="56" fontId="108" fillId="24" borderId="42"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57" xfId="2" applyNumberFormat="1" applyFont="1" applyFill="1" applyBorder="1" applyAlignment="1">
      <alignment horizontal="center" vertical="center" wrapText="1"/>
    </xf>
    <xf numFmtId="14" fontId="108" fillId="24" borderId="203" xfId="2" applyNumberFormat="1" applyFont="1" applyFill="1" applyBorder="1" applyAlignment="1">
      <alignment horizontal="center" vertical="center"/>
    </xf>
    <xf numFmtId="14" fontId="108" fillId="24" borderId="204" xfId="2" applyNumberFormat="1" applyFont="1" applyFill="1" applyBorder="1" applyAlignment="1">
      <alignment horizontal="center" vertical="center"/>
    </xf>
    <xf numFmtId="14" fontId="108" fillId="24" borderId="205" xfId="2" applyNumberFormat="1" applyFont="1" applyFill="1" applyBorder="1" applyAlignment="1">
      <alignment horizontal="center" vertical="center"/>
    </xf>
    <xf numFmtId="56" fontId="113" fillId="24" borderId="42" xfId="2" applyNumberFormat="1" applyFont="1" applyFill="1" applyBorder="1" applyAlignment="1">
      <alignment horizontal="center" vertical="center" wrapText="1"/>
    </xf>
    <xf numFmtId="0" fontId="10" fillId="0" borderId="59" xfId="2" applyFont="1" applyBorder="1">
      <alignment vertical="center"/>
    </xf>
    <xf numFmtId="0" fontId="10" fillId="0" borderId="0" xfId="2" applyFont="1" applyAlignment="1">
      <alignment vertical="center" wrapText="1"/>
    </xf>
    <xf numFmtId="0" fontId="10" fillId="0" borderId="0" xfId="2" applyFont="1">
      <alignment vertical="center"/>
    </xf>
    <xf numFmtId="0" fontId="1" fillId="17" borderId="69" xfId="2" applyFont="1" applyFill="1" applyBorder="1" applyAlignment="1">
      <alignment vertical="top" wrapText="1"/>
    </xf>
    <xf numFmtId="0" fontId="6" fillId="0" borderId="65"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9" borderId="57" xfId="2" applyFill="1" applyBorder="1" applyAlignment="1">
      <alignment horizontal="left" vertical="top" wrapText="1"/>
    </xf>
    <xf numFmtId="0" fontId="6" fillId="29" borderId="141" xfId="2" applyFill="1" applyBorder="1" applyAlignment="1">
      <alignment horizontal="left" vertical="top" wrapText="1"/>
    </xf>
    <xf numFmtId="0" fontId="6" fillId="29" borderId="165" xfId="2" applyFill="1" applyBorder="1" applyAlignment="1">
      <alignment horizontal="left" vertical="top" wrapText="1"/>
    </xf>
    <xf numFmtId="0" fontId="1" fillId="38" borderId="57" xfId="2" applyFont="1" applyFill="1" applyBorder="1" applyAlignment="1">
      <alignment horizontal="left" vertical="top" wrapText="1"/>
    </xf>
    <xf numFmtId="0" fontId="1" fillId="38" borderId="68" xfId="2" applyFont="1" applyFill="1" applyBorder="1" applyAlignment="1">
      <alignment horizontal="left" vertical="top" wrapText="1"/>
    </xf>
    <xf numFmtId="0" fontId="8" fillId="38" borderId="141" xfId="1" applyFill="1" applyBorder="1" applyAlignment="1" applyProtection="1">
      <alignment horizontal="left" vertical="top"/>
    </xf>
    <xf numFmtId="0" fontId="6" fillId="38" borderId="164" xfId="2" applyFill="1" applyBorder="1" applyAlignment="1">
      <alignment horizontal="left" vertical="top"/>
    </xf>
    <xf numFmtId="0" fontId="6" fillId="2" borderId="74" xfId="2" applyFill="1" applyBorder="1" applyAlignment="1">
      <alignment vertical="top" wrapText="1"/>
    </xf>
    <xf numFmtId="0" fontId="15" fillId="2" borderId="65" xfId="0" applyFont="1" applyFill="1" applyBorder="1" applyAlignment="1">
      <alignment vertical="top" wrapText="1"/>
    </xf>
    <xf numFmtId="0" fontId="1" fillId="2" borderId="74" xfId="2" applyFont="1" applyFill="1" applyBorder="1" applyAlignment="1">
      <alignment horizontal="left" vertical="top" wrapText="1"/>
    </xf>
    <xf numFmtId="0" fontId="1" fillId="2" borderId="65" xfId="2" applyFont="1" applyFill="1" applyBorder="1" applyAlignment="1">
      <alignment horizontal="left" vertical="top" wrapText="1"/>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89" xfId="2" applyFill="1" applyBorder="1">
      <alignment vertical="center"/>
    </xf>
    <xf numFmtId="0" fontId="6" fillId="6" borderId="25" xfId="2" applyFill="1" applyBorder="1">
      <alignment vertical="center"/>
    </xf>
    <xf numFmtId="0" fontId="6" fillId="6" borderId="90" xfId="2" applyFill="1" applyBorder="1">
      <alignment vertical="center"/>
    </xf>
    <xf numFmtId="0" fontId="6" fillId="6" borderId="91" xfId="2" applyFill="1" applyBorder="1">
      <alignment vertical="center"/>
    </xf>
    <xf numFmtId="0" fontId="6" fillId="6" borderId="92" xfId="2" applyFill="1" applyBorder="1">
      <alignment vertical="center"/>
    </xf>
    <xf numFmtId="0" fontId="6" fillId="6" borderId="93" xfId="2" applyFill="1" applyBorder="1">
      <alignment vertical="center"/>
    </xf>
    <xf numFmtId="0" fontId="22" fillId="6" borderId="94" xfId="2" applyFont="1" applyFill="1" applyBorder="1" applyAlignment="1">
      <alignment horizontal="center" vertical="top" wrapText="1"/>
    </xf>
    <xf numFmtId="0" fontId="22" fillId="6" borderId="86" xfId="2" applyFont="1" applyFill="1" applyBorder="1" applyAlignment="1">
      <alignment horizontal="center" vertical="top" wrapText="1"/>
    </xf>
    <xf numFmtId="0" fontId="22" fillId="6" borderId="95" xfId="2" applyFont="1" applyFill="1" applyBorder="1" applyAlignment="1">
      <alignment horizontal="center" vertical="top" wrapText="1"/>
    </xf>
    <xf numFmtId="0" fontId="22" fillId="6" borderId="96" xfId="2" applyFont="1" applyFill="1" applyBorder="1" applyAlignment="1">
      <alignment horizontal="center" vertical="top" wrapText="1"/>
    </xf>
    <xf numFmtId="0" fontId="22" fillId="6" borderId="97"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26" fillId="0" borderId="0" xfId="19" applyFont="1" applyAlignment="1">
      <alignment vertical="center" wrapText="1"/>
    </xf>
    <xf numFmtId="0" fontId="28" fillId="24" borderId="101"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2" xfId="2" applyFont="1" applyFill="1" applyBorder="1" applyAlignment="1">
      <alignment horizontal="center" vertical="center" shrinkToFit="1"/>
    </xf>
    <xf numFmtId="0" fontId="199" fillId="22" borderId="101" xfId="2" applyFont="1" applyFill="1" applyBorder="1" applyAlignment="1">
      <alignment horizontal="center" vertical="center" wrapText="1" shrinkToFit="1"/>
    </xf>
    <xf numFmtId="0" fontId="32" fillId="22" borderId="29" xfId="2" applyFont="1" applyFill="1" applyBorder="1" applyAlignment="1">
      <alignment horizontal="center" vertical="center" shrinkToFit="1"/>
    </xf>
    <xf numFmtId="0" fontId="32" fillId="22" borderId="102" xfId="2" applyFont="1" applyFill="1" applyBorder="1" applyAlignment="1">
      <alignment horizontal="center" vertical="center" shrinkToFit="1"/>
    </xf>
    <xf numFmtId="0" fontId="21" fillId="22" borderId="98" xfId="1" applyFont="1" applyFill="1" applyBorder="1" applyAlignment="1" applyProtection="1">
      <alignment vertical="top" wrapText="1"/>
    </xf>
    <xf numFmtId="0" fontId="21" fillId="22" borderId="99" xfId="2" applyFont="1" applyFill="1" applyBorder="1" applyAlignment="1">
      <alignment vertical="top" wrapText="1"/>
    </xf>
    <xf numFmtId="0" fontId="21" fillId="22" borderId="100" xfId="2" applyFont="1" applyFill="1" applyBorder="1" applyAlignment="1">
      <alignment vertical="top" wrapText="1"/>
    </xf>
    <xf numFmtId="0" fontId="21" fillId="39" borderId="98" xfId="1" applyFont="1" applyFill="1" applyBorder="1" applyAlignment="1" applyProtection="1">
      <alignment vertical="top" wrapText="1"/>
    </xf>
    <xf numFmtId="0" fontId="21" fillId="39" borderId="99" xfId="2" applyFont="1" applyFill="1" applyBorder="1" applyAlignment="1">
      <alignment vertical="top" wrapText="1"/>
    </xf>
    <xf numFmtId="0" fontId="21" fillId="39" borderId="100" xfId="2" applyFont="1" applyFill="1" applyBorder="1" applyAlignment="1">
      <alignment vertical="top" wrapText="1"/>
    </xf>
    <xf numFmtId="0" fontId="145" fillId="39" borderId="101" xfId="2" applyFont="1" applyFill="1" applyBorder="1" applyAlignment="1">
      <alignment horizontal="center" vertical="center" wrapText="1" shrinkToFit="1"/>
    </xf>
    <xf numFmtId="0" fontId="32" fillId="39" borderId="29" xfId="2" applyFont="1" applyFill="1" applyBorder="1" applyAlignment="1">
      <alignment horizontal="center" vertical="center" shrinkToFit="1"/>
    </xf>
    <xf numFmtId="0" fontId="32" fillId="39" borderId="102" xfId="2" applyFont="1" applyFill="1" applyBorder="1" applyAlignment="1">
      <alignment horizontal="center" vertical="center" shrinkToFit="1"/>
    </xf>
    <xf numFmtId="0" fontId="28" fillId="22" borderId="167" xfId="2" applyFont="1" applyFill="1" applyBorder="1" applyAlignment="1">
      <alignment horizontal="center" vertical="center" wrapText="1" shrinkToFit="1"/>
    </xf>
    <xf numFmtId="0" fontId="28" fillId="22" borderId="168" xfId="2" applyFont="1" applyFill="1" applyBorder="1" applyAlignment="1">
      <alignment horizontal="center" vertical="center" wrapText="1" shrinkToFit="1"/>
    </xf>
    <xf numFmtId="0" fontId="28" fillId="22" borderId="169" xfId="2" applyFont="1" applyFill="1" applyBorder="1" applyAlignment="1">
      <alignment horizontal="center" vertical="center" wrapText="1" shrinkToFit="1"/>
    </xf>
    <xf numFmtId="0" fontId="20" fillId="22" borderId="58" xfId="2" applyFont="1" applyFill="1" applyBorder="1" applyAlignment="1">
      <alignment horizontal="left" vertical="top" wrapText="1" shrinkToFit="1"/>
    </xf>
    <xf numFmtId="0" fontId="20" fillId="22" borderId="59" xfId="2" applyFont="1" applyFill="1" applyBorder="1" applyAlignment="1">
      <alignment horizontal="left" vertical="top" wrapText="1" shrinkToFit="1"/>
    </xf>
    <xf numFmtId="0" fontId="20" fillId="22" borderId="60" xfId="2" applyFont="1" applyFill="1" applyBorder="1" applyAlignment="1">
      <alignment horizontal="left" vertical="top" wrapText="1" shrinkToFit="1"/>
    </xf>
    <xf numFmtId="0" fontId="25" fillId="22" borderId="109" xfId="2" applyFont="1" applyFill="1" applyBorder="1" applyAlignment="1">
      <alignment horizontal="left" vertical="top" wrapText="1"/>
    </xf>
    <xf numFmtId="0" fontId="25" fillId="22" borderId="110" xfId="2" applyFont="1" applyFill="1" applyBorder="1" applyAlignment="1">
      <alignment horizontal="left" vertical="top" wrapText="1"/>
    </xf>
    <xf numFmtId="0" fontId="25" fillId="22" borderId="111" xfId="2" applyFont="1" applyFill="1" applyBorder="1" applyAlignment="1">
      <alignment horizontal="left" vertical="top" wrapText="1"/>
    </xf>
    <xf numFmtId="0" fontId="28" fillId="39" borderId="167" xfId="2" applyFont="1" applyFill="1" applyBorder="1" applyAlignment="1">
      <alignment horizontal="center" vertical="center" wrapText="1" shrinkToFit="1"/>
    </xf>
    <xf numFmtId="0" fontId="28" fillId="39" borderId="168" xfId="2" applyFont="1" applyFill="1" applyBorder="1" applyAlignment="1">
      <alignment horizontal="center" vertical="center" wrapText="1" shrinkToFit="1"/>
    </xf>
    <xf numFmtId="0" fontId="28" fillId="39" borderId="169" xfId="2" applyFont="1" applyFill="1" applyBorder="1" applyAlignment="1">
      <alignment horizontal="center" vertical="center" wrapText="1" shrinkToFit="1"/>
    </xf>
    <xf numFmtId="0" fontId="20" fillId="39" borderId="58" xfId="2" applyFont="1" applyFill="1" applyBorder="1" applyAlignment="1">
      <alignment horizontal="left" vertical="top" wrapText="1" shrinkToFit="1"/>
    </xf>
    <xf numFmtId="0" fontId="20" fillId="39" borderId="59" xfId="2" applyFont="1" applyFill="1" applyBorder="1" applyAlignment="1">
      <alignment horizontal="left" vertical="top" wrapText="1" shrinkToFit="1"/>
    </xf>
    <xf numFmtId="0" fontId="20" fillId="39" borderId="60" xfId="2" applyFont="1" applyFill="1" applyBorder="1" applyAlignment="1">
      <alignment horizontal="left" vertical="top" wrapText="1" shrinkToFit="1"/>
    </xf>
    <xf numFmtId="0" fontId="28" fillId="20" borderId="59" xfId="2" applyFont="1" applyFill="1" applyBorder="1" applyAlignment="1">
      <alignment horizontal="center" vertical="center" shrinkToFit="1"/>
    </xf>
    <xf numFmtId="0" fontId="28" fillId="20" borderId="60" xfId="2" applyFont="1" applyFill="1" applyBorder="1" applyAlignment="1">
      <alignment horizontal="center" vertical="center" shrinkToFit="1"/>
    </xf>
    <xf numFmtId="0" fontId="109" fillId="22" borderId="101" xfId="1" applyFont="1" applyFill="1" applyBorder="1" applyAlignment="1" applyProtection="1">
      <alignment horizontal="center" vertical="center" wrapText="1"/>
    </xf>
    <xf numFmtId="0" fontId="109" fillId="22" borderId="29" xfId="1" applyFont="1" applyFill="1" applyBorder="1" applyAlignment="1" applyProtection="1">
      <alignment horizontal="center" vertical="center" wrapText="1"/>
    </xf>
    <xf numFmtId="0" fontId="109" fillId="22" borderId="102" xfId="1" applyFont="1" applyFill="1" applyBorder="1" applyAlignment="1" applyProtection="1">
      <alignment horizontal="center" vertical="center" wrapText="1"/>
    </xf>
    <xf numFmtId="0" fontId="21" fillId="22" borderId="98" xfId="1" applyFont="1" applyFill="1" applyBorder="1" applyAlignment="1" applyProtection="1">
      <alignment horizontal="left" vertical="top" wrapText="1"/>
    </xf>
    <xf numFmtId="0" fontId="21" fillId="22" borderId="182" xfId="1" applyFont="1" applyFill="1" applyBorder="1" applyAlignment="1" applyProtection="1">
      <alignment horizontal="left" vertical="top" wrapText="1"/>
    </xf>
    <xf numFmtId="0" fontId="21" fillId="22" borderId="183"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0" fillId="0" borderId="0" xfId="0" applyAlignment="1">
      <alignment vertical="center" wrapText="1"/>
    </xf>
    <xf numFmtId="0" fontId="144" fillId="0" borderId="0" xfId="0" applyFont="1" applyAlignment="1">
      <alignment vertical="center" wrapText="1"/>
    </xf>
    <xf numFmtId="0" fontId="147" fillId="0" borderId="0" xfId="0" applyFont="1" applyAlignment="1">
      <alignment vertical="center" wrapText="1"/>
    </xf>
    <xf numFmtId="3" fontId="207" fillId="43" borderId="0" xfId="0" applyNumberFormat="1" applyFont="1" applyFill="1" applyAlignment="1">
      <alignment vertical="center" wrapText="1"/>
    </xf>
    <xf numFmtId="0" fontId="209" fillId="53" borderId="0" xfId="2" applyFont="1" applyFill="1" applyAlignment="1">
      <alignment horizontal="center" vertical="center"/>
    </xf>
    <xf numFmtId="0" fontId="105" fillId="54" borderId="0" xfId="2" applyFont="1" applyFill="1" applyAlignment="1">
      <alignment horizontal="center" vertical="center" wrapText="1" shrinkToFit="1"/>
    </xf>
    <xf numFmtId="0" fontId="167" fillId="54" borderId="0" xfId="2" applyFont="1" applyFill="1" applyAlignment="1">
      <alignment horizontal="center" vertical="center" wrapText="1" shrinkToFit="1"/>
    </xf>
    <xf numFmtId="0" fontId="7" fillId="55" borderId="0" xfId="4" applyFont="1" applyFill="1" applyAlignment="1">
      <alignment vertical="top"/>
    </xf>
    <xf numFmtId="0" fontId="112" fillId="55" borderId="0" xfId="2" applyFont="1" applyFill="1" applyAlignment="1">
      <alignment vertical="top"/>
    </xf>
    <xf numFmtId="0" fontId="7" fillId="55" borderId="0" xfId="2" applyFont="1" applyFill="1" applyAlignment="1">
      <alignment vertical="top"/>
    </xf>
    <xf numFmtId="0" fontId="214" fillId="56" borderId="0" xfId="2" applyFont="1" applyFill="1" applyAlignment="1">
      <alignment vertical="top" wrapText="1"/>
    </xf>
    <xf numFmtId="0" fontId="215" fillId="56" borderId="0" xfId="2" applyFont="1" applyFill="1" applyAlignment="1">
      <alignment vertical="top" wrapText="1"/>
    </xf>
    <xf numFmtId="0" fontId="221" fillId="57" borderId="0" xfId="2" applyFont="1" applyFill="1" applyAlignment="1">
      <alignment horizontal="left" vertical="center" wrapText="1" indent="1"/>
    </xf>
    <xf numFmtId="0" fontId="216" fillId="57" borderId="0" xfId="2" applyFont="1" applyFill="1" applyAlignment="1">
      <alignment horizontal="left" vertical="center" wrapText="1" indent="1"/>
    </xf>
    <xf numFmtId="0" fontId="217" fillId="55" borderId="0" xfId="2" applyFont="1" applyFill="1" applyAlignment="1">
      <alignment vertical="top"/>
    </xf>
    <xf numFmtId="0" fontId="34" fillId="55" borderId="0" xfId="2" applyFont="1" applyFill="1" applyAlignment="1">
      <alignment vertical="top"/>
    </xf>
    <xf numFmtId="0" fontId="6" fillId="56" borderId="0" xfId="2" applyFill="1" applyAlignment="1">
      <alignment vertical="top" wrapText="1"/>
    </xf>
    <xf numFmtId="0" fontId="35" fillId="58" borderId="0" xfId="4" applyFont="1" applyFill="1"/>
    <xf numFmtId="0" fontId="112" fillId="58" borderId="0" xfId="4" applyFont="1" applyFill="1"/>
    <xf numFmtId="0" fontId="6" fillId="58" borderId="0" xfId="4" applyFill="1"/>
    <xf numFmtId="0" fontId="13" fillId="59" borderId="229" xfId="4" applyFont="1" applyFill="1" applyBorder="1" applyAlignment="1">
      <alignment horizontal="left" vertical="center" wrapText="1" indent="1"/>
    </xf>
    <xf numFmtId="0" fontId="13" fillId="59" borderId="230" xfId="4" applyFont="1" applyFill="1" applyBorder="1" applyAlignment="1">
      <alignment horizontal="left" vertical="center" wrapText="1" indent="1"/>
    </xf>
    <xf numFmtId="0" fontId="13" fillId="59" borderId="231" xfId="4" applyFont="1" applyFill="1" applyBorder="1" applyAlignment="1">
      <alignment horizontal="left" vertical="center" wrapText="1" indent="1"/>
    </xf>
    <xf numFmtId="0" fontId="13" fillId="59" borderId="232" xfId="4" applyFont="1" applyFill="1" applyBorder="1" applyAlignment="1">
      <alignment horizontal="left" vertical="center" wrapText="1" indent="1"/>
    </xf>
    <xf numFmtId="0" fontId="13" fillId="59" borderId="0" xfId="4" applyFont="1" applyFill="1" applyAlignment="1">
      <alignment horizontal="left" vertical="center" wrapText="1" indent="1"/>
    </xf>
    <xf numFmtId="0" fontId="13" fillId="59" borderId="233" xfId="4" applyFont="1" applyFill="1" applyBorder="1" applyAlignment="1">
      <alignment horizontal="left" vertical="center" wrapText="1" indent="1"/>
    </xf>
    <xf numFmtId="0" fontId="13" fillId="59" borderId="234" xfId="4" applyFont="1" applyFill="1" applyBorder="1" applyAlignment="1">
      <alignment horizontal="left" vertical="center" wrapText="1" indent="1"/>
    </xf>
    <xf numFmtId="0" fontId="13" fillId="59" borderId="235" xfId="4" applyFont="1" applyFill="1" applyBorder="1" applyAlignment="1">
      <alignment horizontal="left" vertical="center" wrapText="1" indent="1"/>
    </xf>
    <xf numFmtId="0" fontId="13" fillId="59" borderId="236" xfId="4" applyFont="1" applyFill="1" applyBorder="1" applyAlignment="1">
      <alignment horizontal="left" vertical="center" wrapText="1" indent="1"/>
    </xf>
    <xf numFmtId="0" fontId="227" fillId="0" borderId="0" xfId="0" applyFont="1" applyAlignment="1">
      <alignment horizontal="center" vertical="center" wrapText="1"/>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3399FF"/>
      <color rgb="FF7BB2F5"/>
      <color rgb="FFFF99FF"/>
      <color rgb="FF6EF729"/>
      <color rgb="FF00CC00"/>
      <color rgb="FF0033CC"/>
      <color rgb="FF66CCFF"/>
      <color rgb="FFFF0066"/>
      <color rgb="FFBB1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'41　感染症統計'!$A$7</c:f>
              <c:strCache>
                <c:ptCount val="1"/>
                <c:pt idx="0">
                  <c:v>2022年</c:v>
                </c:pt>
              </c:strCache>
            </c:strRef>
          </c:tx>
          <c:spPr>
            <a:ln w="63500" cap="rnd">
              <a:solidFill>
                <a:srgbClr val="FF0000"/>
              </a:solidFill>
              <a:round/>
            </a:ln>
            <a:effectLst/>
          </c:spPr>
          <c:marker>
            <c:symbol val="none"/>
          </c:marker>
          <c:val>
            <c:numRef>
              <c:f>'41　感染症統計'!$B$7:$M$7</c:f>
              <c:numCache>
                <c:formatCode>#,##0_ </c:formatCode>
                <c:ptCount val="12"/>
                <c:pt idx="0" formatCode="General">
                  <c:v>81</c:v>
                </c:pt>
                <c:pt idx="1">
                  <c:v>39</c:v>
                </c:pt>
                <c:pt idx="2">
                  <c:v>72</c:v>
                </c:pt>
                <c:pt idx="3" formatCode="General">
                  <c:v>88</c:v>
                </c:pt>
                <c:pt idx="4" formatCode="General">
                  <c:v>258</c:v>
                </c:pt>
                <c:pt idx="5" formatCode="General">
                  <c:v>412</c:v>
                </c:pt>
                <c:pt idx="6" formatCode="General">
                  <c:v>545</c:v>
                </c:pt>
                <c:pt idx="7" formatCode="General">
                  <c:v>566</c:v>
                </c:pt>
                <c:pt idx="8" formatCode="General">
                  <c:v>576</c:v>
                </c:pt>
                <c:pt idx="9" formatCode="General">
                  <c:v>145</c:v>
                </c:pt>
              </c:numCache>
            </c:numRef>
          </c:val>
          <c:smooth val="0"/>
          <c:extLst>
            <c:ext xmlns:c16="http://schemas.microsoft.com/office/drawing/2014/chart" uri="{C3380CC4-5D6E-409C-BE32-E72D297353CC}">
              <c16:uniqueId val="{00000000-B26B-4AAB-ADDF-AF634710DDB6}"/>
            </c:ext>
          </c:extLst>
        </c:ser>
        <c:ser>
          <c:idx val="7"/>
          <c:order val="1"/>
          <c:tx>
            <c:strRef>
              <c:f>'41　感染症統計'!$A$8</c:f>
              <c:strCache>
                <c:ptCount val="1"/>
                <c:pt idx="0">
                  <c:v>2021年</c:v>
                </c:pt>
              </c:strCache>
            </c:strRef>
          </c:tx>
          <c:spPr>
            <a:ln w="25400" cap="rnd">
              <a:solidFill>
                <a:schemeClr val="accent6">
                  <a:lumMod val="75000"/>
                </a:schemeClr>
              </a:solidFill>
              <a:round/>
            </a:ln>
            <a:effectLst/>
          </c:spPr>
          <c:marker>
            <c:symbol val="none"/>
          </c:marker>
          <c:val>
            <c:numRef>
              <c:f>'41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B26B-4AAB-ADDF-AF634710DDB6}"/>
            </c:ext>
          </c:extLst>
        </c:ser>
        <c:ser>
          <c:idx val="0"/>
          <c:order val="2"/>
          <c:tx>
            <c:strRef>
              <c:f>'41　感染症統計'!$A$9</c:f>
              <c:strCache>
                <c:ptCount val="1"/>
                <c:pt idx="0">
                  <c:v>2020年</c:v>
                </c:pt>
              </c:strCache>
            </c:strRef>
          </c:tx>
          <c:spPr>
            <a:ln w="19050" cap="rnd">
              <a:solidFill>
                <a:schemeClr val="accent1"/>
              </a:solidFill>
              <a:round/>
            </a:ln>
            <a:effectLst/>
          </c:spPr>
          <c:marker>
            <c:symbol val="none"/>
          </c:marker>
          <c:val>
            <c:numRef>
              <c:f>'41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B26B-4AAB-ADDF-AF634710DDB6}"/>
            </c:ext>
          </c:extLst>
        </c:ser>
        <c:ser>
          <c:idx val="1"/>
          <c:order val="3"/>
          <c:tx>
            <c:strRef>
              <c:f>'41　感染症統計'!$A$10</c:f>
              <c:strCache>
                <c:ptCount val="1"/>
                <c:pt idx="0">
                  <c:v>2019年</c:v>
                </c:pt>
              </c:strCache>
            </c:strRef>
          </c:tx>
          <c:spPr>
            <a:ln w="12700" cap="rnd">
              <a:solidFill>
                <a:srgbClr val="FF0066"/>
              </a:solidFill>
              <a:round/>
            </a:ln>
            <a:effectLst/>
          </c:spPr>
          <c:marker>
            <c:symbol val="none"/>
          </c:marker>
          <c:val>
            <c:numRef>
              <c:f>'41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B26B-4AAB-ADDF-AF634710DDB6}"/>
            </c:ext>
          </c:extLst>
        </c:ser>
        <c:ser>
          <c:idx val="2"/>
          <c:order val="4"/>
          <c:tx>
            <c:strRef>
              <c:f>'41　感染症統計'!$A$11</c:f>
              <c:strCache>
                <c:ptCount val="1"/>
                <c:pt idx="0">
                  <c:v>2018年</c:v>
                </c:pt>
              </c:strCache>
            </c:strRef>
          </c:tx>
          <c:spPr>
            <a:ln w="12700" cap="rnd">
              <a:solidFill>
                <a:schemeClr val="accent3"/>
              </a:solidFill>
              <a:round/>
            </a:ln>
            <a:effectLst/>
          </c:spPr>
          <c:marker>
            <c:symbol val="none"/>
          </c:marker>
          <c:val>
            <c:numRef>
              <c:f>'41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B26B-4AAB-ADDF-AF634710DDB6}"/>
            </c:ext>
          </c:extLst>
        </c:ser>
        <c:ser>
          <c:idx val="3"/>
          <c:order val="5"/>
          <c:tx>
            <c:strRef>
              <c:f>'41　感染症統計'!$A$12</c:f>
              <c:strCache>
                <c:ptCount val="1"/>
                <c:pt idx="0">
                  <c:v>2017年</c:v>
                </c:pt>
              </c:strCache>
            </c:strRef>
          </c:tx>
          <c:spPr>
            <a:ln w="12700" cap="rnd">
              <a:solidFill>
                <a:schemeClr val="accent4"/>
              </a:solidFill>
              <a:round/>
            </a:ln>
            <a:effectLst/>
          </c:spPr>
          <c:marker>
            <c:symbol val="none"/>
          </c:marker>
          <c:val>
            <c:numRef>
              <c:f>'41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B26B-4AAB-ADDF-AF634710DDB6}"/>
            </c:ext>
          </c:extLst>
        </c:ser>
        <c:ser>
          <c:idx val="4"/>
          <c:order val="6"/>
          <c:tx>
            <c:strRef>
              <c:f>'41　感染症統計'!$A$13</c:f>
              <c:strCache>
                <c:ptCount val="1"/>
                <c:pt idx="0">
                  <c:v>2016年</c:v>
                </c:pt>
              </c:strCache>
            </c:strRef>
          </c:tx>
          <c:spPr>
            <a:ln w="12700" cap="rnd">
              <a:solidFill>
                <a:schemeClr val="accent5"/>
              </a:solidFill>
              <a:round/>
            </a:ln>
            <a:effectLst/>
          </c:spPr>
          <c:marker>
            <c:symbol val="none"/>
          </c:marker>
          <c:val>
            <c:numRef>
              <c:f>'41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B26B-4AAB-ADDF-AF634710DDB6}"/>
            </c:ext>
          </c:extLst>
        </c:ser>
        <c:ser>
          <c:idx val="5"/>
          <c:order val="7"/>
          <c:tx>
            <c:strRef>
              <c:f>'41　感染症統計'!$A$14</c:f>
              <c:strCache>
                <c:ptCount val="1"/>
                <c:pt idx="0">
                  <c:v>2015年</c:v>
                </c:pt>
              </c:strCache>
            </c:strRef>
          </c:tx>
          <c:spPr>
            <a:ln w="12700" cap="rnd">
              <a:solidFill>
                <a:schemeClr val="accent6"/>
              </a:solidFill>
              <a:round/>
            </a:ln>
            <a:effectLst/>
          </c:spPr>
          <c:marker>
            <c:symbol val="none"/>
          </c:marker>
          <c:val>
            <c:numRef>
              <c:f>'41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B26B-4AAB-ADDF-AF634710DDB6}"/>
            </c:ext>
          </c:extLst>
        </c:ser>
        <c:dLbls>
          <c:showLegendKey val="0"/>
          <c:showVal val="0"/>
          <c:showCatName val="0"/>
          <c:showSerName val="0"/>
          <c:showPercent val="0"/>
          <c:showBubbleSize val="0"/>
        </c:dLbls>
        <c:smooth val="0"/>
        <c:axId val="1938067200"/>
        <c:axId val="1938062304"/>
      </c:lineChart>
      <c:catAx>
        <c:axId val="19380672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2304"/>
        <c:crosses val="autoZero"/>
        <c:auto val="1"/>
        <c:lblAlgn val="ctr"/>
        <c:lblOffset val="100"/>
        <c:noMultiLvlLbl val="0"/>
      </c:catAx>
      <c:valAx>
        <c:axId val="193806230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7200"/>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'41　感染症統計'!$P$8</c:f>
              <c:strCache>
                <c:ptCount val="1"/>
                <c:pt idx="0">
                  <c:v>2021年</c:v>
                </c:pt>
              </c:strCache>
            </c:strRef>
          </c:tx>
          <c:spPr>
            <a:ln w="63500" cap="rnd">
              <a:solidFill>
                <a:srgbClr val="FF0000"/>
              </a:solidFill>
              <a:round/>
            </a:ln>
            <a:effectLst/>
          </c:spPr>
          <c:marker>
            <c:symbol val="none"/>
          </c:marker>
          <c:cat>
            <c:numRef>
              <c:f>'41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'41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2962-4A89-9B35-A3E6A78CA0FE}"/>
            </c:ext>
          </c:extLst>
        </c:ser>
        <c:ser>
          <c:idx val="7"/>
          <c:order val="1"/>
          <c:tx>
            <c:strRef>
              <c:f>'41　感染症統計'!$P$9</c:f>
              <c:strCache>
                <c:ptCount val="1"/>
                <c:pt idx="0">
                  <c:v>2020年</c:v>
                </c:pt>
              </c:strCache>
            </c:strRef>
          </c:tx>
          <c:spPr>
            <a:ln w="25400" cap="rnd">
              <a:solidFill>
                <a:schemeClr val="accent6">
                  <a:lumMod val="75000"/>
                </a:schemeClr>
              </a:solidFill>
              <a:round/>
            </a:ln>
            <a:effectLst/>
          </c:spPr>
          <c:marker>
            <c:symbol val="none"/>
          </c:marker>
          <c:cat>
            <c:numRef>
              <c:f>'41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'41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1</c:v>
                </c:pt>
              </c:numCache>
            </c:numRef>
          </c:val>
          <c:smooth val="0"/>
          <c:extLst>
            <c:ext xmlns:c16="http://schemas.microsoft.com/office/drawing/2014/chart" uri="{C3380CC4-5D6E-409C-BE32-E72D297353CC}">
              <c16:uniqueId val="{00000001-2962-4A89-9B35-A3E6A78CA0FE}"/>
            </c:ext>
          </c:extLst>
        </c:ser>
        <c:ser>
          <c:idx val="0"/>
          <c:order val="2"/>
          <c:tx>
            <c:strRef>
              <c:f>'41　感染症統計'!$P$10</c:f>
              <c:strCache>
                <c:ptCount val="1"/>
                <c:pt idx="0">
                  <c:v>2019年</c:v>
                </c:pt>
              </c:strCache>
            </c:strRef>
          </c:tx>
          <c:spPr>
            <a:ln w="19050" cap="rnd">
              <a:solidFill>
                <a:schemeClr val="accent1"/>
              </a:solidFill>
              <a:round/>
            </a:ln>
            <a:effectLst/>
          </c:spPr>
          <c:marker>
            <c:symbol val="none"/>
          </c:marker>
          <c:cat>
            <c:numRef>
              <c:f>'41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'41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35</c:v>
                </c:pt>
              </c:numCache>
            </c:numRef>
          </c:val>
          <c:smooth val="0"/>
          <c:extLst>
            <c:ext xmlns:c16="http://schemas.microsoft.com/office/drawing/2014/chart" uri="{C3380CC4-5D6E-409C-BE32-E72D297353CC}">
              <c16:uniqueId val="{00000002-2962-4A89-9B35-A3E6A78CA0FE}"/>
            </c:ext>
          </c:extLst>
        </c:ser>
        <c:ser>
          <c:idx val="1"/>
          <c:order val="3"/>
          <c:tx>
            <c:strRef>
              <c:f>'41　感染症統計'!$P$11</c:f>
              <c:strCache>
                <c:ptCount val="1"/>
                <c:pt idx="0">
                  <c:v>2018年</c:v>
                </c:pt>
              </c:strCache>
            </c:strRef>
          </c:tx>
          <c:spPr>
            <a:ln w="12700" cap="rnd">
              <a:solidFill>
                <a:schemeClr val="accent2"/>
              </a:solidFill>
              <a:round/>
            </a:ln>
            <a:effectLst/>
          </c:spPr>
          <c:marker>
            <c:symbol val="none"/>
          </c:marker>
          <c:cat>
            <c:numRef>
              <c:f>'41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'41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2962-4A89-9B35-A3E6A78CA0FE}"/>
            </c:ext>
          </c:extLst>
        </c:ser>
        <c:ser>
          <c:idx val="2"/>
          <c:order val="4"/>
          <c:tx>
            <c:strRef>
              <c:f>'41　感染症統計'!$P$12</c:f>
              <c:strCache>
                <c:ptCount val="1"/>
                <c:pt idx="0">
                  <c:v>2017年</c:v>
                </c:pt>
              </c:strCache>
            </c:strRef>
          </c:tx>
          <c:spPr>
            <a:ln w="12700" cap="rnd">
              <a:solidFill>
                <a:schemeClr val="accent3"/>
              </a:solidFill>
              <a:round/>
            </a:ln>
            <a:effectLst/>
          </c:spPr>
          <c:marker>
            <c:symbol val="none"/>
          </c:marker>
          <c:cat>
            <c:numRef>
              <c:f>'41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'41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2962-4A89-9B35-A3E6A78CA0FE}"/>
            </c:ext>
          </c:extLst>
        </c:ser>
        <c:ser>
          <c:idx val="3"/>
          <c:order val="5"/>
          <c:tx>
            <c:strRef>
              <c:f>'41　感染症統計'!$P$13</c:f>
              <c:strCache>
                <c:ptCount val="1"/>
                <c:pt idx="0">
                  <c:v>2016年</c:v>
                </c:pt>
              </c:strCache>
            </c:strRef>
          </c:tx>
          <c:spPr>
            <a:ln w="12700" cap="rnd">
              <a:solidFill>
                <a:schemeClr val="accent4"/>
              </a:solidFill>
              <a:round/>
            </a:ln>
            <a:effectLst/>
          </c:spPr>
          <c:marker>
            <c:symbol val="none"/>
          </c:marker>
          <c:cat>
            <c:numRef>
              <c:f>'41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'41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2962-4A89-9B35-A3E6A78CA0FE}"/>
            </c:ext>
          </c:extLst>
        </c:ser>
        <c:ser>
          <c:idx val="4"/>
          <c:order val="6"/>
          <c:tx>
            <c:strRef>
              <c:f>'41　感染症統計'!$P$14</c:f>
              <c:strCache>
                <c:ptCount val="1"/>
                <c:pt idx="0">
                  <c:v>2015年</c:v>
                </c:pt>
              </c:strCache>
            </c:strRef>
          </c:tx>
          <c:spPr>
            <a:ln w="12700" cap="rnd">
              <a:solidFill>
                <a:schemeClr val="accent5"/>
              </a:solidFill>
              <a:round/>
            </a:ln>
            <a:effectLst/>
          </c:spPr>
          <c:marker>
            <c:symbol val="none"/>
          </c:marker>
          <c:cat>
            <c:numRef>
              <c:f>'41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'41　感染症統計'!$Q$14:$AB$14</c:f>
              <c:numCache>
                <c:formatCode>#,##0_ </c:formatCode>
                <c:ptCount val="12"/>
                <c:pt idx="0">
                  <c:v>7</c:v>
                </c:pt>
                <c:pt idx="1">
                  <c:v>13</c:v>
                </c:pt>
                <c:pt idx="2">
                  <c:v>11</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2962-4A89-9B35-A3E6A78CA0FE}"/>
            </c:ext>
          </c:extLst>
        </c:ser>
        <c:dLbls>
          <c:showLegendKey val="0"/>
          <c:showVal val="0"/>
          <c:showCatName val="0"/>
          <c:showSerName val="0"/>
          <c:showPercent val="0"/>
          <c:showBubbleSize val="0"/>
        </c:dLbls>
        <c:smooth val="0"/>
        <c:axId val="1938063392"/>
        <c:axId val="1938064480"/>
        <c:extLst/>
      </c:lineChart>
      <c:catAx>
        <c:axId val="1938063392"/>
        <c:scaling>
          <c:orientation val="minMax"/>
        </c:scaling>
        <c:delete val="1"/>
        <c:axPos val="b"/>
        <c:numFmt formatCode="General" sourceLinked="1"/>
        <c:majorTickMark val="none"/>
        <c:minorTickMark val="none"/>
        <c:tickLblPos val="nextTo"/>
        <c:crossAx val="1938064480"/>
        <c:crosses val="autoZero"/>
        <c:auto val="0"/>
        <c:lblAlgn val="ctr"/>
        <c:lblOffset val="100"/>
        <c:noMultiLvlLbl val="0"/>
      </c:catAx>
      <c:valAx>
        <c:axId val="1938064480"/>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339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gif"/><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13.sv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5" Type="http://schemas.openxmlformats.org/officeDocument/2006/relationships/image" Target="../media/image15.svg"/><Relationship Id="rId4"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8.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9.png"/></Relationships>
</file>

<file path=xl/drawings/_rels/drawing8.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497063</xdr:colOff>
      <xdr:row>1</xdr:row>
      <xdr:rowOff>7620</xdr:rowOff>
    </xdr:from>
    <xdr:to>
      <xdr:col>20</xdr:col>
      <xdr:colOff>200289</xdr:colOff>
      <xdr:row>27</xdr:row>
      <xdr:rowOff>15240</xdr:rowOff>
    </xdr:to>
    <xdr:grpSp>
      <xdr:nvGrpSpPr>
        <xdr:cNvPr id="12" name="グループ化 11">
          <a:extLst>
            <a:ext uri="{FF2B5EF4-FFF2-40B4-BE49-F238E27FC236}">
              <a16:creationId xmlns:a16="http://schemas.microsoft.com/office/drawing/2014/main" id="{3FF33F43-F488-493A-BEF8-427568ED89FB}"/>
            </a:ext>
          </a:extLst>
        </xdr:cNvPr>
        <xdr:cNvGrpSpPr/>
      </xdr:nvGrpSpPr>
      <xdr:grpSpPr>
        <a:xfrm>
          <a:off x="1106663" y="175260"/>
          <a:ext cx="10119766" cy="4465320"/>
          <a:chOff x="1060943" y="175260"/>
          <a:chExt cx="10119766" cy="4465320"/>
        </a:xfrm>
      </xdr:grpSpPr>
      <xdr:grpSp>
        <xdr:nvGrpSpPr>
          <xdr:cNvPr id="6" name="グループ化 5">
            <a:extLst>
              <a:ext uri="{FF2B5EF4-FFF2-40B4-BE49-F238E27FC236}">
                <a16:creationId xmlns:a16="http://schemas.microsoft.com/office/drawing/2014/main" id="{0EA1043B-B2DC-77B7-3722-4754E39DE72D}"/>
              </a:ext>
            </a:extLst>
          </xdr:cNvPr>
          <xdr:cNvGrpSpPr/>
        </xdr:nvGrpSpPr>
        <xdr:grpSpPr>
          <a:xfrm>
            <a:off x="1060943" y="175260"/>
            <a:ext cx="7923754" cy="4465320"/>
            <a:chOff x="1060943" y="175260"/>
            <a:chExt cx="7923754" cy="4465320"/>
          </a:xfrm>
        </xdr:grpSpPr>
        <xdr:pic>
          <xdr:nvPicPr>
            <xdr:cNvPr id="3" name="図 2">
              <a:extLst>
                <a:ext uri="{FF2B5EF4-FFF2-40B4-BE49-F238E27FC236}">
                  <a16:creationId xmlns:a16="http://schemas.microsoft.com/office/drawing/2014/main" id="{8B56B1BA-1C8D-814B-4420-BEB92295FD5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60943" y="175260"/>
              <a:ext cx="7923754" cy="4465320"/>
            </a:xfrm>
            <a:prstGeom prst="rect">
              <a:avLst/>
            </a:prstGeom>
          </xdr:spPr>
        </xdr:pic>
        <xdr:pic>
          <xdr:nvPicPr>
            <xdr:cNvPr id="4" name="図 3">
              <a:extLst>
                <a:ext uri="{FF2B5EF4-FFF2-40B4-BE49-F238E27FC236}">
                  <a16:creationId xmlns:a16="http://schemas.microsoft.com/office/drawing/2014/main" id="{05434074-65A9-945B-9F8A-81CBB80CEC3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781300" y="236220"/>
              <a:ext cx="4480948" cy="472481"/>
            </a:xfrm>
            <a:prstGeom prst="rect">
              <a:avLst/>
            </a:prstGeom>
          </xdr:spPr>
        </xdr:pic>
        <xdr:pic>
          <xdr:nvPicPr>
            <xdr:cNvPr id="5" name="図 4">
              <a:extLst>
                <a:ext uri="{FF2B5EF4-FFF2-40B4-BE49-F238E27FC236}">
                  <a16:creationId xmlns:a16="http://schemas.microsoft.com/office/drawing/2014/main" id="{9AC15C6D-7900-107B-704C-575801D8A6B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967723" y="950830"/>
              <a:ext cx="2589037" cy="397949"/>
            </a:xfrm>
            <a:prstGeom prst="rect">
              <a:avLst/>
            </a:prstGeom>
          </xdr:spPr>
        </xdr:pic>
      </xdr:grpSp>
      <xdr:cxnSp macro="">
        <xdr:nvCxnSpPr>
          <xdr:cNvPr id="8" name="コネクタ: カギ線 7">
            <a:extLst>
              <a:ext uri="{FF2B5EF4-FFF2-40B4-BE49-F238E27FC236}">
                <a16:creationId xmlns:a16="http://schemas.microsoft.com/office/drawing/2014/main" id="{FFFFE65F-F347-CC21-E7C6-0AC4E5D0636B}"/>
              </a:ext>
            </a:extLst>
          </xdr:cNvPr>
          <xdr:cNvCxnSpPr>
            <a:stCxn id="5" idx="2"/>
          </xdr:cNvCxnSpPr>
        </xdr:nvCxnSpPr>
        <xdr:spPr>
          <a:xfrm rot="16200000" flipH="1">
            <a:off x="6069791" y="-1458770"/>
            <a:ext cx="624801" cy="6239898"/>
          </a:xfrm>
          <a:prstGeom prst="bentConnector2">
            <a:avLst/>
          </a:prstGeom>
          <a:ln w="41275">
            <a:tailEnd type="triangle"/>
          </a:ln>
        </xdr:spPr>
        <xdr:style>
          <a:lnRef idx="2">
            <a:schemeClr val="accent2"/>
          </a:lnRef>
          <a:fillRef idx="0">
            <a:schemeClr val="accent2"/>
          </a:fillRef>
          <a:effectRef idx="1">
            <a:schemeClr val="accent2"/>
          </a:effectRef>
          <a:fontRef idx="minor">
            <a:schemeClr val="tx1"/>
          </a:fontRef>
        </xdr:style>
      </xdr:cxnSp>
      <xdr:pic>
        <xdr:nvPicPr>
          <xdr:cNvPr id="11" name="図 10">
            <a:extLst>
              <a:ext uri="{FF2B5EF4-FFF2-40B4-BE49-F238E27FC236}">
                <a16:creationId xmlns:a16="http://schemas.microsoft.com/office/drawing/2014/main" id="{D01B2601-CA4A-60E9-9212-8322A0C7FE0E}"/>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502140" y="1965960"/>
            <a:ext cx="1678569" cy="1684020"/>
          </a:xfrm>
          <a:prstGeom prst="rect">
            <a:avLst/>
          </a:prstGeom>
        </xdr:spPr>
      </xdr:pic>
    </xdr:grpSp>
    <xdr:clientData/>
  </xdr:twoCellAnchor>
  <xdr:twoCellAnchor>
    <xdr:from>
      <xdr:col>3</xdr:col>
      <xdr:colOff>60960</xdr:colOff>
      <xdr:row>11</xdr:row>
      <xdr:rowOff>160020</xdr:rowOff>
    </xdr:from>
    <xdr:to>
      <xdr:col>7</xdr:col>
      <xdr:colOff>121920</xdr:colOff>
      <xdr:row>14</xdr:row>
      <xdr:rowOff>45720</xdr:rowOff>
    </xdr:to>
    <xdr:sp macro="" textlink="">
      <xdr:nvSpPr>
        <xdr:cNvPr id="13" name="テキスト ボックス 12">
          <a:extLst>
            <a:ext uri="{FF2B5EF4-FFF2-40B4-BE49-F238E27FC236}">
              <a16:creationId xmlns:a16="http://schemas.microsoft.com/office/drawing/2014/main" id="{88CC4C31-45D2-0E68-8EFD-16C9011FE900}"/>
            </a:ext>
          </a:extLst>
        </xdr:cNvPr>
        <xdr:cNvSpPr txBox="1"/>
      </xdr:nvSpPr>
      <xdr:spPr>
        <a:xfrm>
          <a:off x="1889760" y="2103120"/>
          <a:ext cx="2499360" cy="38862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お問い合わせは</a:t>
          </a:r>
        </a:p>
      </xdr:txBody>
    </xdr:sp>
    <xdr:clientData/>
  </xdr:twoCellAnchor>
  <xdr:twoCellAnchor>
    <xdr:from>
      <xdr:col>3</xdr:col>
      <xdr:colOff>60960</xdr:colOff>
      <xdr:row>12</xdr:row>
      <xdr:rowOff>15240</xdr:rowOff>
    </xdr:from>
    <xdr:to>
      <xdr:col>10</xdr:col>
      <xdr:colOff>419100</xdr:colOff>
      <xdr:row>20</xdr:row>
      <xdr:rowOff>0</xdr:rowOff>
    </xdr:to>
    <xdr:sp macro="" textlink="">
      <xdr:nvSpPr>
        <xdr:cNvPr id="14" name="四角形: 角を丸くする 13">
          <a:extLst>
            <a:ext uri="{FF2B5EF4-FFF2-40B4-BE49-F238E27FC236}">
              <a16:creationId xmlns:a16="http://schemas.microsoft.com/office/drawing/2014/main" id="{DCCDF7E9-3930-C7C6-7C4C-C2C8360C372E}"/>
            </a:ext>
          </a:extLst>
        </xdr:cNvPr>
        <xdr:cNvSpPr/>
      </xdr:nvSpPr>
      <xdr:spPr>
        <a:xfrm>
          <a:off x="1889760" y="2125980"/>
          <a:ext cx="4625340" cy="1325880"/>
        </a:xfrm>
        <a:prstGeom prst="roundRect">
          <a:avLst/>
        </a:prstGeom>
        <a:noFill/>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152400</xdr:colOff>
      <xdr:row>18</xdr:row>
      <xdr:rowOff>7620</xdr:rowOff>
    </xdr:to>
    <xdr:pic>
      <xdr:nvPicPr>
        <xdr:cNvPr id="13" name="図 12" descr="感染性胃腸炎患者報告数　直近5シーズン">
          <a:extLst>
            <a:ext uri="{FF2B5EF4-FFF2-40B4-BE49-F238E27FC236}">
              <a16:creationId xmlns:a16="http://schemas.microsoft.com/office/drawing/2014/main" id="{A2AADDA1-5BE1-E46E-36DD-2CA6E3810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208520"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1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1)</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1.97</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342952"/>
            <a:gd name="adj6" fmla="val -128840"/>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散発事故事例の報告多数</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7</xdr:col>
      <xdr:colOff>1235164</xdr:colOff>
      <xdr:row>15</xdr:row>
      <xdr:rowOff>62087</xdr:rowOff>
    </xdr:from>
    <xdr:to>
      <xdr:col>7</xdr:col>
      <xdr:colOff>1557982</xdr:colOff>
      <xdr:row>16</xdr:row>
      <xdr:rowOff>193846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5769064" y="2950067"/>
          <a:ext cx="322818" cy="299399"/>
        </a:xfrm>
        <a:prstGeom prst="ellipse">
          <a:avLst/>
        </a:prstGeom>
        <a:noFill/>
        <a:ln w="25400" algn="ctr">
          <a:solidFill>
            <a:srgbClr val="000000"/>
          </a:solidFill>
          <a:round/>
          <a:headEnd/>
          <a:tailEnd/>
        </a:ln>
      </xdr:spPr>
    </xdr:sp>
    <xdr:clientData/>
  </xdr:twoCellAnchor>
  <xdr:twoCellAnchor editAs="oneCell">
    <xdr:from>
      <xdr:col>5</xdr:col>
      <xdr:colOff>76200</xdr:colOff>
      <xdr:row>2</xdr:row>
      <xdr:rowOff>1</xdr:rowOff>
    </xdr:from>
    <xdr:to>
      <xdr:col>7</xdr:col>
      <xdr:colOff>1497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33700" y="548641"/>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115797</xdr:colOff>
      <xdr:row>16</xdr:row>
      <xdr:rowOff>7620</xdr:rowOff>
    </xdr:to>
    <xdr:pic>
      <xdr:nvPicPr>
        <xdr:cNvPr id="28" name="図 27">
          <a:extLst>
            <a:ext uri="{FF2B5EF4-FFF2-40B4-BE49-F238E27FC236}">
              <a16:creationId xmlns:a16="http://schemas.microsoft.com/office/drawing/2014/main" id="{5AA39A46-D5AF-4312-8085-1AA65E2770E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548640"/>
          <a:ext cx="1601697" cy="2514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14</xdr:row>
      <xdr:rowOff>0</xdr:rowOff>
    </xdr:from>
    <xdr:to>
      <xdr:col>8</xdr:col>
      <xdr:colOff>304800</xdr:colOff>
      <xdr:row>15</xdr:row>
      <xdr:rowOff>123825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78DF1235-2381-460B-9ACB-3954B54B2589}"/>
            </a:ext>
          </a:extLst>
        </xdr:cNvPr>
        <xdr:cNvSpPr>
          <a:spLocks noChangeAspect="1" noChangeArrowheads="1"/>
        </xdr:cNvSpPr>
      </xdr:nvSpPr>
      <xdr:spPr bwMode="auto">
        <a:xfrm>
          <a:off x="4655820" y="3832860"/>
          <a:ext cx="304800" cy="299085"/>
        </a:xfrm>
        <a:prstGeom prst="rect">
          <a:avLst/>
        </a:prstGeom>
        <a:noFill/>
        <a:ln w="9525">
          <a:noFill/>
          <a:miter lim="800000"/>
          <a:headEnd/>
          <a:tailEnd/>
        </a:ln>
      </xdr:spPr>
    </xdr:sp>
    <xdr:clientData/>
  </xdr:twoCellAnchor>
  <xdr:twoCellAnchor>
    <xdr:from>
      <xdr:col>5</xdr:col>
      <xdr:colOff>247650</xdr:colOff>
      <xdr:row>7</xdr:row>
      <xdr:rowOff>85725</xdr:rowOff>
    </xdr:from>
    <xdr:to>
      <xdr:col>6</xdr:col>
      <xdr:colOff>476250</xdr:colOff>
      <xdr:row>10</xdr:row>
      <xdr:rowOff>161925</xdr:rowOff>
    </xdr:to>
    <xdr:sp macro="" textlink="">
      <xdr:nvSpPr>
        <xdr:cNvPr id="3" name="右矢印 2">
          <a:extLst>
            <a:ext uri="{FF2B5EF4-FFF2-40B4-BE49-F238E27FC236}">
              <a16:creationId xmlns:a16="http://schemas.microsoft.com/office/drawing/2014/main" id="{8B0E0F04-52C5-418D-AF7E-ED6C4103E83D}"/>
            </a:ext>
          </a:extLst>
        </xdr:cNvPr>
        <xdr:cNvSpPr/>
      </xdr:nvSpPr>
      <xdr:spPr>
        <a:xfrm>
          <a:off x="3051810" y="1929765"/>
          <a:ext cx="845820" cy="899160"/>
        </a:xfrm>
        <a:prstGeom prst="rightArrow">
          <a:avLst/>
        </a:prstGeom>
        <a:gradFill>
          <a:gsLst>
            <a:gs pos="0">
              <a:srgbClr val="92D050"/>
            </a:gs>
            <a:gs pos="65000">
              <a:schemeClr val="accent1">
                <a:tint val="44500"/>
                <a:satMod val="160000"/>
              </a:schemeClr>
            </a:gs>
            <a:gs pos="100000">
              <a:schemeClr val="accent1">
                <a:tint val="23500"/>
                <a:satMod val="160000"/>
              </a:schemeClr>
            </a:gs>
          </a:gsLst>
          <a:lin ang="5400000" scaled="0"/>
        </a:gradFill>
        <a:ln>
          <a:solidFill>
            <a:schemeClr val="accent3">
              <a:lumMod val="20000"/>
              <a:lumOff val="80000"/>
              <a:alpha val="58000"/>
            </a:schemeClr>
          </a:solidFill>
        </a:ln>
        <a:effectLst>
          <a:outerShdw blurRad="50800" dist="381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331471</xdr:colOff>
      <xdr:row>4</xdr:row>
      <xdr:rowOff>209550</xdr:rowOff>
    </xdr:from>
    <xdr:to>
      <xdr:col>4</xdr:col>
      <xdr:colOff>342901</xdr:colOff>
      <xdr:row>12</xdr:row>
      <xdr:rowOff>265026</xdr:rowOff>
    </xdr:to>
    <xdr:pic>
      <xdr:nvPicPr>
        <xdr:cNvPr id="4" name="図 7" descr="https://encrypted-tbn3.gstatic.com/images?q=tbn:ANd9GcQ8de2f6sLhftsERDsxCLy60YFFYuu8UuZV7YRa5HflTKZcu9rB">
          <a:extLst>
            <a:ext uri="{FF2B5EF4-FFF2-40B4-BE49-F238E27FC236}">
              <a16:creationId xmlns:a16="http://schemas.microsoft.com/office/drawing/2014/main" id="{E66952BA-50F0-4508-AE6C-F9D1A386B5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1471" y="1283970"/>
          <a:ext cx="2198370" cy="2196696"/>
        </a:xfrm>
        <a:prstGeom prst="rect">
          <a:avLst/>
        </a:prstGeom>
        <a:noFill/>
        <a:ln w="9525">
          <a:noFill/>
          <a:miter lim="800000"/>
          <a:headEnd/>
          <a:tailEnd/>
        </a:ln>
      </xdr:spPr>
    </xdr:pic>
    <xdr:clientData/>
  </xdr:twoCellAnchor>
  <xdr:twoCellAnchor editAs="oneCell">
    <xdr:from>
      <xdr:col>1</xdr:col>
      <xdr:colOff>300990</xdr:colOff>
      <xdr:row>5</xdr:row>
      <xdr:rowOff>123825</xdr:rowOff>
    </xdr:from>
    <xdr:to>
      <xdr:col>4</xdr:col>
      <xdr:colOff>201930</xdr:colOff>
      <xdr:row>12</xdr:row>
      <xdr:rowOff>133350</xdr:rowOff>
    </xdr:to>
    <xdr:pic>
      <xdr:nvPicPr>
        <xdr:cNvPr id="5" name="図 15" descr="http://t0.gstatic.com/images?q=tbn:ANd9GcTuYavye1MNxd7Z0LEer8RRKuKpddgbm579keqS6trkUyp7aXyu">
          <a:extLst>
            <a:ext uri="{FF2B5EF4-FFF2-40B4-BE49-F238E27FC236}">
              <a16:creationId xmlns:a16="http://schemas.microsoft.com/office/drawing/2014/main" id="{942383B1-00A0-49F0-AEB6-812CE574AA5D}"/>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36270" y="1419225"/>
          <a:ext cx="1752600" cy="1929765"/>
        </a:xfrm>
        <a:prstGeom prst="rect">
          <a:avLst/>
        </a:prstGeom>
        <a:noFill/>
        <a:ln w="9525">
          <a:noFill/>
          <a:miter lim="800000"/>
          <a:headEnd/>
          <a:tailEnd/>
        </a:ln>
      </xdr:spPr>
    </xdr:pic>
    <xdr:clientData/>
  </xdr:twoCellAnchor>
  <xdr:twoCellAnchor>
    <xdr:from>
      <xdr:col>2</xdr:col>
      <xdr:colOff>190500</xdr:colOff>
      <xdr:row>10</xdr:row>
      <xdr:rowOff>171450</xdr:rowOff>
    </xdr:from>
    <xdr:to>
      <xdr:col>4</xdr:col>
      <xdr:colOff>381000</xdr:colOff>
      <xdr:row>13</xdr:row>
      <xdr:rowOff>0</xdr:rowOff>
    </xdr:to>
    <xdr:sp macro="" textlink="">
      <xdr:nvSpPr>
        <xdr:cNvPr id="6" name="円/楕円 5">
          <a:extLst>
            <a:ext uri="{FF2B5EF4-FFF2-40B4-BE49-F238E27FC236}">
              <a16:creationId xmlns:a16="http://schemas.microsoft.com/office/drawing/2014/main" id="{14920727-06BA-465A-B9D7-088A85EA0712}"/>
            </a:ext>
          </a:extLst>
        </xdr:cNvPr>
        <xdr:cNvSpPr/>
      </xdr:nvSpPr>
      <xdr:spPr>
        <a:xfrm>
          <a:off x="1143000" y="2838450"/>
          <a:ext cx="1424940" cy="7810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447675</xdr:colOff>
      <xdr:row>6</xdr:row>
      <xdr:rowOff>57150</xdr:rowOff>
    </xdr:from>
    <xdr:to>
      <xdr:col>4</xdr:col>
      <xdr:colOff>523875</xdr:colOff>
      <xdr:row>8</xdr:row>
      <xdr:rowOff>9525</xdr:rowOff>
    </xdr:to>
    <xdr:sp macro="" textlink="">
      <xdr:nvSpPr>
        <xdr:cNvPr id="7" name="テキスト ボックス 6">
          <a:extLst>
            <a:ext uri="{FF2B5EF4-FFF2-40B4-BE49-F238E27FC236}">
              <a16:creationId xmlns:a16="http://schemas.microsoft.com/office/drawing/2014/main" id="{B55F2D55-04B2-4802-8337-DD09C50739C6}"/>
            </a:ext>
          </a:extLst>
        </xdr:cNvPr>
        <xdr:cNvSpPr txBox="1"/>
      </xdr:nvSpPr>
      <xdr:spPr>
        <a:xfrm>
          <a:off x="782955" y="1626870"/>
          <a:ext cx="1927860" cy="501015"/>
        </a:xfrm>
        <a:prstGeom prst="rect">
          <a:avLst/>
        </a:prstGeom>
        <a:solidFill>
          <a:schemeClr val="bg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b="1">
              <a:solidFill>
                <a:schemeClr val="bg1"/>
              </a:solidFill>
            </a:rPr>
            <a:t>野菜室の野菜ゴミやチルド室の肉ダレが異臭の原因</a:t>
          </a:r>
        </a:p>
      </xdr:txBody>
    </xdr:sp>
    <xdr:clientData/>
  </xdr:twoCellAnchor>
  <xdr:twoCellAnchor editAs="oneCell">
    <xdr:from>
      <xdr:col>8</xdr:col>
      <xdr:colOff>0</xdr:colOff>
      <xdr:row>14</xdr:row>
      <xdr:rowOff>0</xdr:rowOff>
    </xdr:from>
    <xdr:to>
      <xdr:col>8</xdr:col>
      <xdr:colOff>304800</xdr:colOff>
      <xdr:row>15</xdr:row>
      <xdr:rowOff>123825</xdr:rowOff>
    </xdr:to>
    <xdr:sp macro="" textlink="">
      <xdr:nvSpPr>
        <xdr:cNvPr id="8"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BB0E2081-2605-4888-BCD9-A3342B95D0B3}"/>
            </a:ext>
          </a:extLst>
        </xdr:cNvPr>
        <xdr:cNvSpPr>
          <a:spLocks noChangeAspect="1" noChangeArrowheads="1"/>
        </xdr:cNvSpPr>
      </xdr:nvSpPr>
      <xdr:spPr bwMode="auto">
        <a:xfrm>
          <a:off x="4655820" y="3832860"/>
          <a:ext cx="304800" cy="299085"/>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843280</xdr:colOff>
      <xdr:row>31</xdr:row>
      <xdr:rowOff>20320</xdr:rowOff>
    </xdr:from>
    <xdr:to>
      <xdr:col>11</xdr:col>
      <xdr:colOff>0</xdr:colOff>
      <xdr:row>41</xdr:row>
      <xdr:rowOff>251622</xdr:rowOff>
    </xdr:to>
    <xdr:pic>
      <xdr:nvPicPr>
        <xdr:cNvPr id="4" name="図 3">
          <a:extLst>
            <a:ext uri="{FF2B5EF4-FFF2-40B4-BE49-F238E27FC236}">
              <a16:creationId xmlns:a16="http://schemas.microsoft.com/office/drawing/2014/main" id="{D5953CAE-0815-BCCF-A731-9C2478DD3BF9}"/>
            </a:ext>
          </a:extLst>
        </xdr:cNvPr>
        <xdr:cNvPicPr>
          <a:picLocks noChangeAspect="1"/>
        </xdr:cNvPicPr>
      </xdr:nvPicPr>
      <xdr:blipFill>
        <a:blip xmlns:r="http://schemas.openxmlformats.org/officeDocument/2006/relationships" r:embed="rId1"/>
        <a:stretch>
          <a:fillRect/>
        </a:stretch>
      </xdr:blipFill>
      <xdr:spPr>
        <a:xfrm>
          <a:off x="843280" y="14010640"/>
          <a:ext cx="11531600" cy="2974502"/>
        </a:xfrm>
        <a:prstGeom prst="rect">
          <a:avLst/>
        </a:prstGeom>
      </xdr:spPr>
    </xdr:pic>
    <xdr:clientData/>
  </xdr:twoCellAnchor>
  <xdr:twoCellAnchor>
    <xdr:from>
      <xdr:col>11</xdr:col>
      <xdr:colOff>740411</xdr:colOff>
      <xdr:row>7</xdr:row>
      <xdr:rowOff>78742</xdr:rowOff>
    </xdr:from>
    <xdr:to>
      <xdr:col>13</xdr:col>
      <xdr:colOff>1930400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19150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1.05% :</a:t>
          </a:r>
          <a:r>
            <a:rPr kumimoji="1" lang="ja-JP" altLang="en-US" sz="1400" b="1">
              <a:solidFill>
                <a:srgbClr val="FFFF00"/>
              </a:solidFill>
            </a:rPr>
            <a:t>　</a:t>
          </a:r>
          <a:r>
            <a:rPr kumimoji="1" lang="en-US" altLang="ja-JP" sz="1400" b="1">
              <a:solidFill>
                <a:srgbClr val="FFFF00"/>
              </a:solidFill>
            </a:rPr>
            <a:t>0.01</a:t>
          </a:r>
          <a:r>
            <a:rPr kumimoji="1" lang="ja-JP" altLang="en-US" sz="1400" b="1">
              <a:solidFill>
                <a:srgbClr val="FFFF00"/>
              </a:solidFill>
            </a:rPr>
            <a:t>％減無</a:t>
          </a:r>
        </a:p>
        <a:p>
          <a:pPr algn="l"/>
          <a:r>
            <a:rPr kumimoji="1" lang="ja-JP" altLang="en-US" sz="1400" b="1">
              <a:solidFill>
                <a:srgbClr val="FFFF00"/>
              </a:solidFill>
            </a:rPr>
            <a:t>　　　　　　　　　　　　　　　　　　　　　　　　　　　</a:t>
          </a:r>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1">
              <a:solidFill>
                <a:srgbClr val="FFFF00"/>
              </a:solidFill>
            </a:rPr>
            <a:t>BA5</a:t>
          </a:r>
          <a:r>
            <a:rPr kumimoji="1" lang="ja-JP" altLang="en-US" sz="1400" b="1">
              <a:solidFill>
                <a:srgbClr val="FFFF00"/>
              </a:solidFill>
            </a:rPr>
            <a:t>・</a:t>
          </a:r>
          <a:r>
            <a:rPr kumimoji="1" lang="en-US" altLang="ja-JP" sz="1400" b="1">
              <a:solidFill>
                <a:srgbClr val="FFFF00"/>
              </a:solidFill>
            </a:rPr>
            <a:t>2</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a:t>
          </a:r>
          <a:r>
            <a:rPr kumimoji="1" lang="en-US" altLang="ja-JP" sz="2000" b="1" baseline="0">
              <a:solidFill>
                <a:schemeClr val="bg1"/>
              </a:solidFill>
            </a:rPr>
            <a:t>4</a:t>
          </a:r>
          <a:r>
            <a:rPr kumimoji="1" lang="ja-JP" altLang="en-US" sz="2000" b="1" baseline="0">
              <a:solidFill>
                <a:schemeClr val="bg1"/>
              </a:solidFill>
            </a:rPr>
            <a:t>回目ブースター接種の予定を明確にすべき時期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6</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42</a:t>
          </a:r>
          <a:r>
            <a:rPr kumimoji="1" lang="ja-JP" altLang="en-US" sz="2000" b="1">
              <a:solidFill>
                <a:srgbClr val="FFFF00"/>
              </a:solidFill>
            </a:rPr>
            <a:t>万人が新規感染状態。　　　　　　　　　　　　　　　　　　　　　　　　　　　*なぜ進まない</a:t>
          </a:r>
          <a:r>
            <a:rPr kumimoji="1" lang="ja-JP" altLang="en-US" sz="2000" b="1">
              <a:solidFill>
                <a:schemeClr val="bg1"/>
              </a:solidFill>
            </a:rPr>
            <a:t>国産ワクチン製造承認</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680720</xdr:colOff>
      <xdr:row>2</xdr:row>
      <xdr:rowOff>345440</xdr:rowOff>
    </xdr:from>
    <xdr:to>
      <xdr:col>13</xdr:col>
      <xdr:colOff>1320800</xdr:colOff>
      <xdr:row>2</xdr:row>
      <xdr:rowOff>3088640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807200" y="1137920"/>
          <a:ext cx="8890000"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1" i="0">
              <a:solidFill>
                <a:schemeClr val="dk1"/>
              </a:solidFill>
              <a:effectLst/>
              <a:latin typeface="+mn-lt"/>
              <a:ea typeface="+mn-ea"/>
              <a:cs typeface="+mn-cs"/>
            </a:rPr>
            <a:t>北半球が冬季に向かい世界的第６波の静かな足音が聞こえ始めている。</a:t>
          </a:r>
          <a:endParaRPr lang="en-US" altLang="ja-JP" sz="2000" b="1" i="0">
            <a:solidFill>
              <a:schemeClr val="dk1"/>
            </a:solidFill>
            <a:effectLst/>
            <a:latin typeface="+mn-lt"/>
            <a:ea typeface="+mn-ea"/>
            <a:cs typeface="+mn-cs"/>
          </a:endParaRPr>
        </a:p>
        <a:p>
          <a:r>
            <a:rPr lang="ja-JP" altLang="en-US" sz="2000" b="1" i="0">
              <a:solidFill>
                <a:schemeClr val="dk1"/>
              </a:solidFill>
              <a:effectLst/>
              <a:latin typeface="+mn-lt"/>
              <a:ea typeface="+mn-ea"/>
              <a:cs typeface="+mn-cs"/>
            </a:rPr>
            <a:t>ドイツ、フランス、ロシアなどに感染増加の兆し。中国、韓国、台湾の動きにも注意。</a:t>
          </a:r>
        </a:p>
        <a:p>
          <a:r>
            <a:rPr lang="en-US" altLang="ja-JP" sz="2000" b="1" i="0">
              <a:solidFill>
                <a:schemeClr val="dk1"/>
              </a:solidFill>
              <a:effectLst/>
              <a:latin typeface="+mn-lt"/>
              <a:ea typeface="+mn-ea"/>
              <a:cs typeface="+mn-cs"/>
            </a:rPr>
            <a:t>BA5</a:t>
          </a:r>
          <a:r>
            <a:rPr lang="ja-JP" altLang="en-US" sz="2000" b="1" i="0">
              <a:solidFill>
                <a:schemeClr val="dk1"/>
              </a:solidFill>
              <a:effectLst/>
              <a:latin typeface="+mn-lt"/>
              <a:ea typeface="+mn-ea"/>
              <a:cs typeface="+mn-cs"/>
            </a:rPr>
            <a:t>以外の変異株のモニリングが必要。ただし、致死率は</a:t>
          </a:r>
          <a:r>
            <a:rPr lang="en-US" altLang="ja-JP" sz="2000" b="1" i="0">
              <a:solidFill>
                <a:schemeClr val="dk1"/>
              </a:solidFill>
              <a:effectLst/>
              <a:latin typeface="+mn-lt"/>
              <a:ea typeface="+mn-ea"/>
              <a:cs typeface="+mn-cs"/>
            </a:rPr>
            <a:t>1.06%</a:t>
          </a:r>
          <a:r>
            <a:rPr lang="ja-JP" altLang="en-US" sz="2000" b="1" i="0">
              <a:solidFill>
                <a:schemeClr val="dk1"/>
              </a:solidFill>
              <a:effectLst/>
              <a:latin typeface="+mn-lt"/>
              <a:ea typeface="+mn-ea"/>
              <a:cs typeface="+mn-cs"/>
            </a:rPr>
            <a:t>と落ち着いており</a:t>
          </a:r>
        </a:p>
        <a:p>
          <a:r>
            <a:rPr lang="ja-JP" altLang="en-US" sz="2000" b="1" i="0">
              <a:solidFill>
                <a:schemeClr val="dk1"/>
              </a:solidFill>
              <a:effectLst/>
              <a:latin typeface="+mn-lt"/>
              <a:ea typeface="+mn-ea"/>
              <a:cs typeface="+mn-cs"/>
            </a:rPr>
            <a:t>これ以上上昇することは無い。</a:t>
          </a:r>
        </a:p>
      </xdr:txBody>
    </xdr:sp>
    <xdr:clientData/>
  </xdr:twoCellAnchor>
  <xdr:twoCellAnchor>
    <xdr:from>
      <xdr:col>3</xdr:col>
      <xdr:colOff>814884</xdr:colOff>
      <xdr:row>38</xdr:row>
      <xdr:rowOff>81279</xdr:rowOff>
    </xdr:from>
    <xdr:to>
      <xdr:col>4</xdr:col>
      <xdr:colOff>853443</xdr:colOff>
      <xdr:row>40</xdr:row>
      <xdr:rowOff>0</xdr:rowOff>
    </xdr:to>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4608603" y="15418840"/>
          <a:ext cx="467361" cy="161335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6</xdr:col>
      <xdr:colOff>203200</xdr:colOff>
      <xdr:row>38</xdr:row>
      <xdr:rowOff>121920</xdr:rowOff>
    </xdr:from>
    <xdr:to>
      <xdr:col>7</xdr:col>
      <xdr:colOff>284480</xdr:colOff>
      <xdr:row>40</xdr:row>
      <xdr:rowOff>10160</xdr:rowOff>
    </xdr:to>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7503160" y="15702280"/>
          <a:ext cx="436880" cy="10972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4</xdr:col>
      <xdr:colOff>924566</xdr:colOff>
      <xdr:row>38</xdr:row>
      <xdr:rowOff>60960</xdr:rowOff>
    </xdr:from>
    <xdr:to>
      <xdr:col>6</xdr:col>
      <xdr:colOff>101605</xdr:colOff>
      <xdr:row>40</xdr:row>
      <xdr:rowOff>0</xdr:rowOff>
    </xdr:to>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6151886" y="15539720"/>
          <a:ext cx="487680" cy="135127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3</xdr:col>
      <xdr:colOff>833120</xdr:colOff>
      <xdr:row>39</xdr:row>
      <xdr:rowOff>138796</xdr:rowOff>
    </xdr:from>
    <xdr:to>
      <xdr:col>10</xdr:col>
      <xdr:colOff>243840</xdr:colOff>
      <xdr:row>41</xdr:row>
      <xdr:rowOff>142220</xdr:rowOff>
    </xdr:to>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4053840" y="16323676"/>
          <a:ext cx="7813040" cy="55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clientData/>
  </xdr:twoCellAnchor>
  <xdr:twoCellAnchor>
    <xdr:from>
      <xdr:col>7</xdr:col>
      <xdr:colOff>883920</xdr:colOff>
      <xdr:row>33</xdr:row>
      <xdr:rowOff>142240</xdr:rowOff>
    </xdr:from>
    <xdr:to>
      <xdr:col>8</xdr:col>
      <xdr:colOff>1046480</xdr:colOff>
      <xdr:row>39</xdr:row>
      <xdr:rowOff>233680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798560" y="14752320"/>
          <a:ext cx="1737360" cy="15951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782320</xdr:colOff>
      <xdr:row>31</xdr:row>
      <xdr:rowOff>111760</xdr:rowOff>
    </xdr:from>
    <xdr:to>
      <xdr:col>10</xdr:col>
      <xdr:colOff>650240</xdr:colOff>
      <xdr:row>33</xdr:row>
      <xdr:rowOff>20320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10200640" y="1409192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 </a:t>
          </a:r>
          <a:r>
            <a:rPr kumimoji="1" lang="en-US" altLang="ja-JP" sz="1800">
              <a:solidFill>
                <a:srgbClr val="FFFF00"/>
              </a:solidFill>
            </a:rPr>
            <a:t>BA5</a:t>
          </a:r>
          <a:endParaRPr kumimoji="1" lang="ja-JP" altLang="en-US" sz="1800">
            <a:solidFill>
              <a:srgbClr val="FFFF00"/>
            </a:solidFill>
          </a:endParaRPr>
        </a:p>
      </xdr:txBody>
    </xdr:sp>
    <xdr:clientData/>
  </xdr:twoCellAnchor>
  <xdr:twoCellAnchor>
    <xdr:from>
      <xdr:col>9</xdr:col>
      <xdr:colOff>101600</xdr:colOff>
      <xdr:row>37</xdr:row>
      <xdr:rowOff>233680</xdr:rowOff>
    </xdr:from>
    <xdr:to>
      <xdr:col>10</xdr:col>
      <xdr:colOff>162560</xdr:colOff>
      <xdr:row>39</xdr:row>
      <xdr:rowOff>254000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11018520" y="15671800"/>
          <a:ext cx="568960" cy="96520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5</xdr:col>
      <xdr:colOff>558800</xdr:colOff>
      <xdr:row>0</xdr:row>
      <xdr:rowOff>375920</xdr:rowOff>
    </xdr:from>
    <xdr:to>
      <xdr:col>8</xdr:col>
      <xdr:colOff>686912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6"/>
        <a:stretch>
          <a:fillRect/>
        </a:stretch>
      </xdr:blipFill>
      <xdr:spPr>
        <a:xfrm>
          <a:off x="6685280" y="375920"/>
          <a:ext cx="3419952" cy="514422"/>
        </a:xfrm>
        <a:prstGeom prst="rect">
          <a:avLst/>
        </a:prstGeom>
      </xdr:spPr>
    </xdr:pic>
    <xdr:clientData/>
  </xdr:twoCellAnchor>
  <xdr:twoCellAnchor>
    <xdr:from>
      <xdr:col>10</xdr:col>
      <xdr:colOff>81280</xdr:colOff>
      <xdr:row>38</xdr:row>
      <xdr:rowOff>213360</xdr:rowOff>
    </xdr:from>
    <xdr:to>
      <xdr:col>10</xdr:col>
      <xdr:colOff>579120</xdr:colOff>
      <xdr:row>39</xdr:row>
      <xdr:rowOff>91440</xdr:rowOff>
    </xdr:to>
    <xdr:cxnSp macro="">
      <xdr:nvCxnSpPr>
        <xdr:cNvPr id="14" name="直線矢印コネクタ 13">
          <a:extLst>
            <a:ext uri="{FF2B5EF4-FFF2-40B4-BE49-F238E27FC236}">
              <a16:creationId xmlns:a16="http://schemas.microsoft.com/office/drawing/2014/main" id="{78ACB7CD-E2A6-F561-AB06-07DD06EE1420}"/>
            </a:ext>
          </a:extLst>
        </xdr:cNvPr>
        <xdr:cNvCxnSpPr/>
      </xdr:nvCxnSpPr>
      <xdr:spPr>
        <a:xfrm flipV="1">
          <a:off x="11704320" y="16123920"/>
          <a:ext cx="497840" cy="152400"/>
        </a:xfrm>
        <a:prstGeom prst="straightConnector1">
          <a:avLst/>
        </a:prstGeom>
        <a:ln w="38100">
          <a:solidFill>
            <a:srgbClr val="FFFF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1</xdr:col>
      <xdr:colOff>1706881</xdr:colOff>
      <xdr:row>0</xdr:row>
      <xdr:rowOff>375114</xdr:rowOff>
    </xdr:from>
    <xdr:to>
      <xdr:col>5</xdr:col>
      <xdr:colOff>294640</xdr:colOff>
      <xdr:row>2</xdr:row>
      <xdr:rowOff>3270623</xdr:rowOff>
    </xdr:to>
    <xdr:pic>
      <xdr:nvPicPr>
        <xdr:cNvPr id="15" name="図 14">
          <a:extLst>
            <a:ext uri="{FF2B5EF4-FFF2-40B4-BE49-F238E27FC236}">
              <a16:creationId xmlns:a16="http://schemas.microsoft.com/office/drawing/2014/main" id="{95B8E525-6A4D-F50D-6F6F-CC3E4C8366B2}"/>
            </a:ext>
          </a:extLst>
        </xdr:cNvPr>
        <xdr:cNvPicPr>
          <a:picLocks noChangeAspect="1"/>
        </xdr:cNvPicPr>
      </xdr:nvPicPr>
      <xdr:blipFill>
        <a:blip xmlns:r="http://schemas.openxmlformats.org/officeDocument/2006/relationships" r:embed="rId7"/>
        <a:stretch>
          <a:fillRect/>
        </a:stretch>
      </xdr:blipFill>
      <xdr:spPr>
        <a:xfrm>
          <a:off x="2580641" y="375114"/>
          <a:ext cx="3840479" cy="36879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E085B89B-5E14-41DB-8A4F-5FB14AD3B79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983735D9-D01C-4784-9FC6-2FDFCCD6D6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6997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AD1C65E8-7A90-4452-B4A2-B25C11F82174}"/>
            </a:ext>
          </a:extLst>
        </xdr:cNvPr>
        <xdr:cNvSpPr txBox="1"/>
      </xdr:nvSpPr>
      <xdr:spPr>
        <a:xfrm>
          <a:off x="4160519" y="3754755"/>
          <a:ext cx="1842135" cy="26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11827319-2040-4CEC-A1FE-B4FC11AC2EE6}"/>
            </a:ext>
          </a:extLst>
        </xdr:cNvPr>
        <xdr:cNvCxnSpPr>
          <a:stCxn id="5" idx="1"/>
        </xdr:cNvCxnSpPr>
      </xdr:nvCxnSpPr>
      <xdr:spPr>
        <a:xfrm flipV="1">
          <a:off x="13056870" y="2346960"/>
          <a:ext cx="1757261" cy="109632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AFC911BB-E012-42D7-A04A-CBF8F2411314}"/>
            </a:ext>
          </a:extLst>
        </xdr:cNvPr>
        <xdr:cNvSpPr txBox="1"/>
      </xdr:nvSpPr>
      <xdr:spPr>
        <a:xfrm>
          <a:off x="13056870" y="3112770"/>
          <a:ext cx="3779520" cy="603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304C5CC6-7E4D-4A1F-A280-88CA6FFD93A4}"/>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6E493F21-878D-4129-9B26-0400B414624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C9725314-141E-4210-BCD3-EAA8F3C6C931}"/>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B68A6A49-4AA4-4910-ACB2-781E4894FDA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66C9EE18-919E-4B7F-88EB-99B9E14B7D20}"/>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8DC5A893-C479-43A5-90A5-9D97E7F68062}"/>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4DEBAEA0-A2A2-4B65-9003-317797C520FF}"/>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BAB727EC-4F72-40D7-997B-3E705FFAD85F}"/>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6975EFF-B2FD-4E23-BF8F-8BF5AD6E8F59}"/>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0C280FF2-956E-490F-A79A-75C65130F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BC686FF-76A7-40CF-B3AC-E5254A52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BFAC2631-46AE-4BB2-8B79-2501E103279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631680" y="7901941"/>
          <a:ext cx="4553463" cy="261674"/>
        </a:xfrm>
        <a:prstGeom prst="rect">
          <a:avLst/>
        </a:prstGeom>
      </xdr:spPr>
    </xdr:pic>
    <xdr:clientData/>
  </xdr:oneCellAnchor>
  <xdr:twoCellAnchor>
    <xdr:from>
      <xdr:col>18</xdr:col>
      <xdr:colOff>18887</xdr:colOff>
      <xdr:row>22</xdr:row>
      <xdr:rowOff>24319</xdr:rowOff>
    </xdr:from>
    <xdr:to>
      <xdr:col>23</xdr:col>
      <xdr:colOff>267511</xdr:colOff>
      <xdr:row>44</xdr:row>
      <xdr:rowOff>137809</xdr:rowOff>
    </xdr:to>
    <xdr:cxnSp macro="">
      <xdr:nvCxnSpPr>
        <xdr:cNvPr id="18" name="直線矢印コネクタ 17">
          <a:extLst>
            <a:ext uri="{FF2B5EF4-FFF2-40B4-BE49-F238E27FC236}">
              <a16:creationId xmlns:a16="http://schemas.microsoft.com/office/drawing/2014/main" id="{4B533FD0-965A-432F-A4AD-1153F2431FD6}"/>
            </a:ext>
          </a:extLst>
        </xdr:cNvPr>
        <xdr:cNvCxnSpPr/>
      </xdr:nvCxnSpPr>
      <xdr:spPr>
        <a:xfrm>
          <a:off x="8417100" y="3777574"/>
          <a:ext cx="2558943" cy="3834320"/>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70930</xdr:colOff>
      <xdr:row>22</xdr:row>
      <xdr:rowOff>141862</xdr:rowOff>
    </xdr:from>
    <xdr:to>
      <xdr:col>9</xdr:col>
      <xdr:colOff>186447</xdr:colOff>
      <xdr:row>43</xdr:row>
      <xdr:rowOff>137809</xdr:rowOff>
    </xdr:to>
    <xdr:cxnSp macro="">
      <xdr:nvCxnSpPr>
        <xdr:cNvPr id="19" name="直線矢印コネクタ 18">
          <a:extLst>
            <a:ext uri="{FF2B5EF4-FFF2-40B4-BE49-F238E27FC236}">
              <a16:creationId xmlns:a16="http://schemas.microsoft.com/office/drawing/2014/main" id="{B374DCA4-779F-4C72-B409-811F2193402B}"/>
            </a:ext>
          </a:extLst>
        </xdr:cNvPr>
        <xdr:cNvCxnSpPr/>
      </xdr:nvCxnSpPr>
      <xdr:spPr>
        <a:xfrm>
          <a:off x="1959717" y="3895117"/>
          <a:ext cx="2425836" cy="354654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13</xdr:col>
      <xdr:colOff>2087670</xdr:colOff>
      <xdr:row>43</xdr:row>
      <xdr:rowOff>227370</xdr:rowOff>
    </xdr:to>
    <xdr:pic>
      <xdr:nvPicPr>
        <xdr:cNvPr id="3" name="図 2">
          <a:extLst>
            <a:ext uri="{FF2B5EF4-FFF2-40B4-BE49-F238E27FC236}">
              <a16:creationId xmlns:a16="http://schemas.microsoft.com/office/drawing/2014/main" id="{45166CFF-5B98-A824-3B46-58D9E34D860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16035495"/>
          <a:ext cx="10143099" cy="60889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youtube.com/watch?v=kFLP8k-wIlI"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3.nhk.or.jp/lnews/takamatsu/20221018/8030014252.html" TargetMode="External"/><Relationship Id="rId3" Type="http://schemas.openxmlformats.org/officeDocument/2006/relationships/hyperlink" Target="https://news.yahoo.co.jp/articles/3032c51e976851d50fe6b0a4a8ab5125cd9e9d7c" TargetMode="External"/><Relationship Id="rId7" Type="http://schemas.openxmlformats.org/officeDocument/2006/relationships/hyperlink" Target="https://www.city.kure.lg.jp/soshiki/62/fugusyokutyuudoku.html" TargetMode="External"/><Relationship Id="rId2" Type="http://schemas.openxmlformats.org/officeDocument/2006/relationships/hyperlink" Target="https://www.sankei.com/article/20221022-RR35FBSBOBLZVHEWJJD4UA5QLA/" TargetMode="External"/><Relationship Id="rId1" Type="http://schemas.openxmlformats.org/officeDocument/2006/relationships/hyperlink" Target="https://topics.smt.docomo.ne.jp/topnews/region/999/67d5a438a2e3f40466578f2d13e5bb2d" TargetMode="External"/><Relationship Id="rId6" Type="http://schemas.openxmlformats.org/officeDocument/2006/relationships/hyperlink" Target="https://www.zf-web.com/news/2022/10/18/205741.html" TargetMode="External"/><Relationship Id="rId11" Type="http://schemas.openxmlformats.org/officeDocument/2006/relationships/printerSettings" Target="../printerSettings/printerSettings6.bin"/><Relationship Id="rId5" Type="http://schemas.openxmlformats.org/officeDocument/2006/relationships/hyperlink" Target="https://news.nicovideo.jp/watch/nw11580666?news_ref=dic_topics_topic" TargetMode="External"/><Relationship Id="rId10" Type="http://schemas.openxmlformats.org/officeDocument/2006/relationships/hyperlink" Target="https://www.hokkoku.co.jp/articles/-/888240" TargetMode="External"/><Relationship Id="rId4" Type="http://schemas.openxmlformats.org/officeDocument/2006/relationships/hyperlink" Target="https://www.hokkoku.co.jp/articles/-/885383" TargetMode="External"/><Relationship Id="rId9" Type="http://schemas.openxmlformats.org/officeDocument/2006/relationships/hyperlink" Target="https://news.yahoo.co.jp/articles/6cb833015973282fb480a33fb903f1eecf2837b6"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news.yahoo.co.jp/articles/f7318d79c08cd5cff17db0f06288df0693b2aa1b" TargetMode="External"/><Relationship Id="rId13" Type="http://schemas.openxmlformats.org/officeDocument/2006/relationships/printerSettings" Target="../printerSettings/printerSettings7.bin"/><Relationship Id="rId3" Type="http://schemas.openxmlformats.org/officeDocument/2006/relationships/hyperlink" Target="https://news.yahoo.co.jp/articles/3a5b45f2203b3bdef63576b933b662ff6eca3df3" TargetMode="External"/><Relationship Id="rId7" Type="http://schemas.openxmlformats.org/officeDocument/2006/relationships/hyperlink" Target="https://www.jetro.go.jp/biznews/2022/10/9fb49512dee37633.html" TargetMode="External"/><Relationship Id="rId12" Type="http://schemas.openxmlformats.org/officeDocument/2006/relationships/hyperlink" Target="https://project.nikkeibp.co.jp/behealth/atcl/news/overseas/00182/" TargetMode="External"/><Relationship Id="rId2" Type="http://schemas.openxmlformats.org/officeDocument/2006/relationships/hyperlink" Target="https://www.jetro.go.jp/biznews/2022/10/6316dc46bfa4c977.html" TargetMode="External"/><Relationship Id="rId1" Type="http://schemas.openxmlformats.org/officeDocument/2006/relationships/hyperlink" Target="https://www.jetro.go.jp/biznews/2022/10/3ecb666c454b21fd.html" TargetMode="External"/><Relationship Id="rId6" Type="http://schemas.openxmlformats.org/officeDocument/2006/relationships/hyperlink" Target="https://www.jetro.go.jp/biznews/2022/10/9ae4d20c4087e390.html" TargetMode="External"/><Relationship Id="rId11" Type="http://schemas.openxmlformats.org/officeDocument/2006/relationships/hyperlink" Target="https://news.yahoo.co.jp/articles/14b73ad8ff0846f560a92b79ac17a63c7e586f75" TargetMode="External"/><Relationship Id="rId5" Type="http://schemas.openxmlformats.org/officeDocument/2006/relationships/hyperlink" Target="https://news.yahoo.co.jp/articles/46d24371776d9a91a6273a2196eb75d1529297a4" TargetMode="External"/><Relationship Id="rId10" Type="http://schemas.openxmlformats.org/officeDocument/2006/relationships/hyperlink" Target="https://news.mynavi.jp/techplus/article/20221013-2478370/" TargetMode="External"/><Relationship Id="rId4" Type="http://schemas.openxmlformats.org/officeDocument/2006/relationships/hyperlink" Target="https://www.afpbb.com/articles/-/3429447" TargetMode="External"/><Relationship Id="rId9" Type="http://schemas.openxmlformats.org/officeDocument/2006/relationships/hyperlink" Target="https://www.jiji.com/sp/article?k=2022101500347&amp;g=in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news.yahoo.co.jp/articles/fc47c35c72c49a58926947f691601d559f" TargetMode="External"/><Relationship Id="rId2" Type="http://schemas.openxmlformats.org/officeDocument/2006/relationships/hyperlink" Target="https://japanese.joins.com/JArticle/296851" TargetMode="External"/><Relationship Id="rId1" Type="http://schemas.openxmlformats.org/officeDocument/2006/relationships/hyperlink" Target="https://www.foods-ch.com/anzen/kt_44631/" TargetMode="External"/><Relationship Id="rId5" Type="http://schemas.openxmlformats.org/officeDocument/2006/relationships/printerSettings" Target="../printerSettings/printerSettings12.bin"/><Relationship Id="rId4" Type="http://schemas.openxmlformats.org/officeDocument/2006/relationships/hyperlink" Target="https://biz-journal.jp/2022/10/post_32247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zoomScaleNormal="100" workbookViewId="0">
      <selection activeCell="A9" sqref="A9:H19"/>
    </sheetView>
  </sheetViews>
  <sheetFormatPr defaultRowHeight="13.2"/>
  <cols>
    <col min="1" max="1" width="15.21875" customWidth="1"/>
    <col min="2" max="2" width="8.2187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19" t="s">
        <v>479</v>
      </c>
      <c r="B1" s="220"/>
      <c r="C1" s="220" t="s">
        <v>264</v>
      </c>
      <c r="D1" s="220"/>
      <c r="E1" s="220"/>
      <c r="F1" s="220"/>
      <c r="G1" s="220"/>
      <c r="H1" s="220"/>
      <c r="I1" s="121"/>
    </row>
    <row r="2" spans="1:10">
      <c r="A2" s="221" t="s">
        <v>121</v>
      </c>
      <c r="B2" s="222"/>
      <c r="C2" s="222"/>
      <c r="D2" s="222"/>
      <c r="E2" s="222"/>
      <c r="F2" s="222"/>
      <c r="G2" s="222"/>
      <c r="H2" s="222"/>
      <c r="I2" s="121"/>
    </row>
    <row r="3" spans="1:10" ht="15.75" customHeight="1">
      <c r="A3" s="581" t="s">
        <v>29</v>
      </c>
      <c r="B3" s="582"/>
      <c r="C3" s="582"/>
      <c r="D3" s="582"/>
      <c r="E3" s="582"/>
      <c r="F3" s="582"/>
      <c r="G3" s="582"/>
      <c r="H3" s="583"/>
      <c r="I3" s="121"/>
    </row>
    <row r="4" spans="1:10">
      <c r="A4" s="221" t="s">
        <v>194</v>
      </c>
      <c r="B4" s="222"/>
      <c r="C4" s="222"/>
      <c r="D4" s="222"/>
      <c r="E4" s="222"/>
      <c r="F4" s="222"/>
      <c r="G4" s="222"/>
      <c r="H4" s="222"/>
      <c r="I4" s="121"/>
    </row>
    <row r="5" spans="1:10">
      <c r="A5" s="221" t="s">
        <v>122</v>
      </c>
      <c r="B5" s="222"/>
      <c r="C5" s="222"/>
      <c r="D5" s="222"/>
      <c r="E5" s="222"/>
      <c r="F5" s="222"/>
      <c r="G5" s="222"/>
      <c r="H5" s="222"/>
      <c r="I5" s="121"/>
    </row>
    <row r="6" spans="1:10">
      <c r="A6" s="223" t="s">
        <v>121</v>
      </c>
      <c r="B6" s="224"/>
      <c r="C6" s="224"/>
      <c r="D6" s="224"/>
      <c r="E6" s="224"/>
      <c r="F6" s="224"/>
      <c r="G6" s="224"/>
      <c r="H6" s="224"/>
      <c r="I6" s="121"/>
    </row>
    <row r="7" spans="1:10">
      <c r="A7" s="223" t="s">
        <v>123</v>
      </c>
      <c r="B7" s="224"/>
      <c r="C7" s="224"/>
      <c r="D7" s="224"/>
      <c r="E7" s="224"/>
      <c r="F7" s="224"/>
      <c r="G7" s="224"/>
      <c r="H7" s="224"/>
      <c r="I7" s="121"/>
    </row>
    <row r="8" spans="1:10">
      <c r="A8" s="225" t="s">
        <v>124</v>
      </c>
      <c r="B8" s="226"/>
      <c r="C8" s="226"/>
      <c r="D8" s="226"/>
      <c r="E8" s="226"/>
      <c r="F8" s="226"/>
      <c r="G8" s="226"/>
      <c r="H8" s="226"/>
      <c r="I8" s="121"/>
    </row>
    <row r="9" spans="1:10" ht="15" customHeight="1">
      <c r="A9" s="276" t="s">
        <v>125</v>
      </c>
      <c r="B9" s="277" t="str">
        <f>+'41　食中毒記事等 '!A11</f>
        <v>もらったキノコで小松の夫婦食中毒　今季初、県が注意喚起</v>
      </c>
      <c r="C9" s="278"/>
      <c r="D9" s="278"/>
      <c r="E9" s="278"/>
      <c r="F9" s="278"/>
      <c r="G9" s="278"/>
      <c r="H9" s="278"/>
      <c r="I9" s="121"/>
    </row>
    <row r="10" spans="1:10" ht="15" customHeight="1">
      <c r="A10" s="276" t="s">
        <v>126</v>
      </c>
      <c r="B10" s="277" t="str">
        <f>+'41　ノロウイルス関連情報 '!H72</f>
        <v>管理レベル「1」　</v>
      </c>
      <c r="C10" s="277" t="s">
        <v>231</v>
      </c>
      <c r="D10" s="279">
        <f>+'41　ノロウイルス関連情報 '!G73</f>
        <v>1.97</v>
      </c>
      <c r="E10" s="277" t="s">
        <v>232</v>
      </c>
      <c r="F10" s="280">
        <f>+'41　ノロウイルス関連情報 '!I73</f>
        <v>-1.0000000000000009E-2</v>
      </c>
      <c r="G10" s="278" t="s">
        <v>137</v>
      </c>
      <c r="H10" s="278"/>
      <c r="I10" s="121"/>
    </row>
    <row r="11" spans="1:10" s="140" customFormat="1" ht="15" customHeight="1">
      <c r="A11" s="281" t="s">
        <v>127</v>
      </c>
      <c r="B11" s="587" t="str">
        <f>+'41残留農薬　等 '!A2</f>
        <v>都筑中川店 こまつな 一部残留農薬基準超過</v>
      </c>
      <c r="C11" s="587"/>
      <c r="D11" s="587"/>
      <c r="E11" s="587"/>
      <c r="F11" s="587"/>
      <c r="G11" s="587"/>
      <c r="H11" s="282"/>
      <c r="I11" s="139"/>
      <c r="J11" s="140" t="s">
        <v>128</v>
      </c>
    </row>
    <row r="12" spans="1:10" ht="15" customHeight="1">
      <c r="A12" s="276" t="s">
        <v>129</v>
      </c>
      <c r="B12" s="277" t="str">
        <f>+'41　食品表示'!A2</f>
        <v>食品等事業者が知っておきたい、2023年以降の法改正予定まとめ</v>
      </c>
      <c r="C12" s="278"/>
      <c r="D12" s="278"/>
      <c r="E12" s="278"/>
      <c r="F12" s="278"/>
      <c r="G12" s="278"/>
      <c r="H12" s="278"/>
      <c r="I12" s="121"/>
    </row>
    <row r="13" spans="1:10" ht="15" customHeight="1">
      <c r="A13" s="276" t="s">
        <v>130</v>
      </c>
      <c r="B13" s="283" t="str">
        <f>+'41　海外情報'!B6</f>
        <v>ブラジル</v>
      </c>
      <c r="C13" s="278" t="str">
        <f>+'41　海外情報'!A5</f>
        <v>ブラジルで食品ラベル栄養成分表示の新ルール施行(日本、ブラジル) ジェトロ</v>
      </c>
      <c r="D13" s="278"/>
      <c r="E13" s="278"/>
      <c r="F13" s="278"/>
      <c r="G13" s="278"/>
      <c r="H13" s="278"/>
      <c r="I13" s="121"/>
    </row>
    <row r="14" spans="1:10" ht="15" customHeight="1">
      <c r="A14" s="283" t="s">
        <v>131</v>
      </c>
      <c r="B14" s="284" t="str">
        <f>+'41　海外情報'!B3</f>
        <v>タイ</v>
      </c>
      <c r="C14" s="584" t="str">
        <f>+'41　海外情報'!A2</f>
        <v>タイ保健省、食品添加物の使用基準の改定案について意見公募(タイ) ジェトロ</v>
      </c>
      <c r="D14" s="584"/>
      <c r="E14" s="584"/>
      <c r="F14" s="584"/>
      <c r="G14" s="584"/>
      <c r="H14" s="585"/>
      <c r="I14" s="121"/>
    </row>
    <row r="15" spans="1:10" ht="15" customHeight="1">
      <c r="A15" s="276" t="s">
        <v>132</v>
      </c>
      <c r="B15" s="277" t="str">
        <f>+'41　感染症統計'!A20</f>
        <v>※2022年 第41週（10/10～10/16） 現在</v>
      </c>
      <c r="C15" s="278"/>
      <c r="D15" s="277" t="s">
        <v>174</v>
      </c>
      <c r="E15" s="278"/>
      <c r="F15" s="278"/>
      <c r="G15" s="278"/>
      <c r="H15" s="278"/>
      <c r="I15" s="121"/>
    </row>
    <row r="16" spans="1:10" ht="15" customHeight="1">
      <c r="A16" s="276" t="s">
        <v>133</v>
      </c>
      <c r="B16" s="586" t="str">
        <f>+'40　感染症情報'!B2</f>
        <v>2022年第40週（10月3日〜10月9日）</v>
      </c>
      <c r="C16" s="586"/>
      <c r="D16" s="586"/>
      <c r="E16" s="586"/>
      <c r="F16" s="586"/>
      <c r="G16" s="586"/>
      <c r="H16" s="278"/>
      <c r="I16" s="121"/>
    </row>
    <row r="17" spans="1:14" ht="15" customHeight="1">
      <c r="A17" s="276" t="s">
        <v>235</v>
      </c>
      <c r="B17" s="450" t="str">
        <f>+'41  衛生訓話 '!A2</f>
        <v>今週のお題　(食品衛生の基本は冷蔵庫の清掃から)</v>
      </c>
      <c r="C17" s="278"/>
      <c r="D17" s="278"/>
      <c r="E17" s="278"/>
      <c r="F17" s="285"/>
      <c r="G17" s="278"/>
      <c r="H17" s="278"/>
      <c r="I17" s="121"/>
    </row>
    <row r="18" spans="1:14" ht="15" customHeight="1">
      <c r="A18" s="276" t="s">
        <v>138</v>
      </c>
      <c r="B18" s="278" t="str">
        <f>+'41　新型コロナウイルス情報'!C4</f>
        <v>今週の新型コロナ 新規感染者数　世界で296万人(対前週の増減 : 29万人減少)</v>
      </c>
      <c r="C18" s="278"/>
      <c r="D18" s="278"/>
      <c r="E18" s="278"/>
      <c r="F18" s="278" t="s">
        <v>21</v>
      </c>
      <c r="G18" s="278"/>
      <c r="H18" s="278"/>
      <c r="I18" s="121"/>
    </row>
    <row r="19" spans="1:14" ht="15" customHeight="1">
      <c r="A19" s="276" t="s">
        <v>197</v>
      </c>
      <c r="B19" s="278" t="s">
        <v>278</v>
      </c>
      <c r="C19" s="278"/>
      <c r="D19" s="278"/>
      <c r="E19" s="278"/>
      <c r="F19" s="278"/>
      <c r="G19" s="278"/>
      <c r="H19" s="278"/>
      <c r="I19" s="121"/>
    </row>
    <row r="20" spans="1:14">
      <c r="A20" s="225" t="s">
        <v>124</v>
      </c>
      <c r="B20" s="226"/>
      <c r="C20" s="226"/>
      <c r="D20" s="226"/>
      <c r="E20" s="226"/>
      <c r="F20" s="226"/>
      <c r="G20" s="226"/>
      <c r="H20" s="226"/>
      <c r="I20" s="121"/>
    </row>
    <row r="21" spans="1:14">
      <c r="A21" s="223" t="s">
        <v>21</v>
      </c>
      <c r="B21" s="224"/>
      <c r="C21" s="224"/>
      <c r="D21" s="224"/>
      <c r="E21" s="224"/>
      <c r="F21" s="224"/>
      <c r="G21" s="224"/>
      <c r="H21" s="224"/>
      <c r="I21" s="121"/>
    </row>
    <row r="22" spans="1:14">
      <c r="A22" s="122" t="s">
        <v>134</v>
      </c>
      <c r="I22" s="121"/>
    </row>
    <row r="23" spans="1:14">
      <c r="A23" s="121"/>
      <c r="I23" s="121"/>
    </row>
    <row r="24" spans="1:14">
      <c r="A24" s="121"/>
      <c r="I24" s="121"/>
    </row>
    <row r="25" spans="1:14">
      <c r="A25" s="121"/>
      <c r="I25" s="121"/>
      <c r="N25" t="s">
        <v>174</v>
      </c>
    </row>
    <row r="26" spans="1:14">
      <c r="A26" s="121"/>
      <c r="I26" s="121"/>
    </row>
    <row r="27" spans="1:14">
      <c r="A27" s="121"/>
      <c r="I27" s="121"/>
    </row>
    <row r="28" spans="1:14">
      <c r="A28" s="121"/>
      <c r="I28" s="121"/>
    </row>
    <row r="29" spans="1:14">
      <c r="A29" s="121"/>
      <c r="I29" s="121"/>
    </row>
    <row r="30" spans="1:14">
      <c r="A30" s="121"/>
      <c r="I30" s="121"/>
    </row>
    <row r="31" spans="1:14">
      <c r="A31" s="121"/>
      <c r="I31" s="121"/>
    </row>
    <row r="32" spans="1:14">
      <c r="A32" s="121"/>
      <c r="I32" s="121"/>
    </row>
    <row r="33" spans="1:9" ht="13.8" thickBot="1">
      <c r="A33" s="123"/>
      <c r="B33" s="124"/>
      <c r="C33" s="124"/>
      <c r="D33" s="124"/>
      <c r="E33" s="124"/>
      <c r="F33" s="124"/>
      <c r="G33" s="124"/>
      <c r="H33" s="124"/>
      <c r="I33" s="121"/>
    </row>
    <row r="34" spans="1:9" ht="13.8" thickTop="1"/>
    <row r="37" spans="1:9" ht="24.6">
      <c r="A37" s="153" t="s">
        <v>159</v>
      </c>
    </row>
    <row r="38" spans="1:9" ht="40.5" customHeight="1">
      <c r="A38" s="588" t="s">
        <v>160</v>
      </c>
      <c r="B38" s="588"/>
      <c r="C38" s="588"/>
      <c r="D38" s="588"/>
      <c r="E38" s="588"/>
      <c r="F38" s="588"/>
      <c r="G38" s="588"/>
    </row>
    <row r="39" spans="1:9" ht="30.75" customHeight="1">
      <c r="A39" s="580" t="s">
        <v>161</v>
      </c>
      <c r="B39" s="580"/>
      <c r="C39" s="580"/>
      <c r="D39" s="580"/>
      <c r="E39" s="580"/>
      <c r="F39" s="580"/>
      <c r="G39" s="580"/>
    </row>
    <row r="40" spans="1:9" ht="15">
      <c r="A40" s="154"/>
    </row>
    <row r="41" spans="1:9" ht="69.75" customHeight="1">
      <c r="A41" s="575" t="s">
        <v>169</v>
      </c>
      <c r="B41" s="575"/>
      <c r="C41" s="575"/>
      <c r="D41" s="575"/>
      <c r="E41" s="575"/>
      <c r="F41" s="575"/>
      <c r="G41" s="575"/>
    </row>
    <row r="42" spans="1:9" ht="35.25" customHeight="1">
      <c r="A42" s="580" t="s">
        <v>162</v>
      </c>
      <c r="B42" s="580"/>
      <c r="C42" s="580"/>
      <c r="D42" s="580"/>
      <c r="E42" s="580"/>
      <c r="F42" s="580"/>
      <c r="G42" s="580"/>
    </row>
    <row r="43" spans="1:9" ht="59.25" customHeight="1">
      <c r="A43" s="575" t="s">
        <v>163</v>
      </c>
      <c r="B43" s="575"/>
      <c r="C43" s="575"/>
      <c r="D43" s="575"/>
      <c r="E43" s="575"/>
      <c r="F43" s="575"/>
      <c r="G43" s="575"/>
    </row>
    <row r="44" spans="1:9" ht="15">
      <c r="A44" s="155"/>
    </row>
    <row r="45" spans="1:9" ht="27.75" customHeight="1">
      <c r="A45" s="577" t="s">
        <v>164</v>
      </c>
      <c r="B45" s="577"/>
      <c r="C45" s="577"/>
      <c r="D45" s="577"/>
      <c r="E45" s="577"/>
      <c r="F45" s="577"/>
      <c r="G45" s="577"/>
    </row>
    <row r="46" spans="1:9" ht="53.25" customHeight="1">
      <c r="A46" s="576" t="s">
        <v>170</v>
      </c>
      <c r="B46" s="575"/>
      <c r="C46" s="575"/>
      <c r="D46" s="575"/>
      <c r="E46" s="575"/>
      <c r="F46" s="575"/>
      <c r="G46" s="575"/>
    </row>
    <row r="47" spans="1:9" ht="15">
      <c r="A47" s="155"/>
    </row>
    <row r="48" spans="1:9" ht="32.25" customHeight="1">
      <c r="A48" s="577" t="s">
        <v>165</v>
      </c>
      <c r="B48" s="577"/>
      <c r="C48" s="577"/>
      <c r="D48" s="577"/>
      <c r="E48" s="577"/>
      <c r="F48" s="577"/>
      <c r="G48" s="577"/>
    </row>
    <row r="49" spans="1:7" ht="15">
      <c r="A49" s="154"/>
    </row>
    <row r="50" spans="1:7" ht="87" customHeight="1">
      <c r="A50" s="576" t="s">
        <v>171</v>
      </c>
      <c r="B50" s="575"/>
      <c r="C50" s="575"/>
      <c r="D50" s="575"/>
      <c r="E50" s="575"/>
      <c r="F50" s="575"/>
      <c r="G50" s="575"/>
    </row>
    <row r="51" spans="1:7" ht="15">
      <c r="A51" s="155"/>
    </row>
    <row r="52" spans="1:7" ht="32.25" customHeight="1">
      <c r="A52" s="577" t="s">
        <v>166</v>
      </c>
      <c r="B52" s="577"/>
      <c r="C52" s="577"/>
      <c r="D52" s="577"/>
      <c r="E52" s="577"/>
      <c r="F52" s="577"/>
      <c r="G52" s="577"/>
    </row>
    <row r="53" spans="1:7" ht="29.25" customHeight="1">
      <c r="A53" s="575" t="s">
        <v>167</v>
      </c>
      <c r="B53" s="575"/>
      <c r="C53" s="575"/>
      <c r="D53" s="575"/>
      <c r="E53" s="575"/>
      <c r="F53" s="575"/>
      <c r="G53" s="575"/>
    </row>
    <row r="54" spans="1:7" ht="15">
      <c r="A54" s="155"/>
    </row>
    <row r="55" spans="1:7" s="140" customFormat="1" ht="110.25" customHeight="1">
      <c r="A55" s="578" t="s">
        <v>172</v>
      </c>
      <c r="B55" s="579"/>
      <c r="C55" s="579"/>
      <c r="D55" s="579"/>
      <c r="E55" s="579"/>
      <c r="F55" s="579"/>
      <c r="G55" s="579"/>
    </row>
    <row r="56" spans="1:7" ht="34.5" customHeight="1">
      <c r="A56" s="580" t="s">
        <v>168</v>
      </c>
      <c r="B56" s="580"/>
      <c r="C56" s="580"/>
      <c r="D56" s="580"/>
      <c r="E56" s="580"/>
      <c r="F56" s="580"/>
      <c r="G56" s="580"/>
    </row>
    <row r="57" spans="1:7" ht="114" customHeight="1">
      <c r="A57" s="576" t="s">
        <v>173</v>
      </c>
      <c r="B57" s="575"/>
      <c r="C57" s="575"/>
      <c r="D57" s="575"/>
      <c r="E57" s="575"/>
      <c r="F57" s="575"/>
      <c r="G57" s="575"/>
    </row>
    <row r="58" spans="1:7" ht="109.5" customHeight="1">
      <c r="A58" s="575"/>
      <c r="B58" s="575"/>
      <c r="C58" s="575"/>
      <c r="D58" s="575"/>
      <c r="E58" s="575"/>
      <c r="F58" s="575"/>
      <c r="G58" s="575"/>
    </row>
    <row r="59" spans="1:7" ht="15">
      <c r="A59" s="155"/>
    </row>
    <row r="60" spans="1:7" s="152" customFormat="1" ht="57.75" customHeight="1">
      <c r="A60" s="575"/>
      <c r="B60" s="575"/>
      <c r="C60" s="575"/>
      <c r="D60" s="575"/>
      <c r="E60" s="575"/>
      <c r="F60" s="575"/>
      <c r="G60" s="575"/>
    </row>
  </sheetData>
  <mergeCells count="20">
    <mergeCell ref="A3:H3"/>
    <mergeCell ref="C14:H14"/>
    <mergeCell ref="B16:G16"/>
    <mergeCell ref="B11:G11"/>
    <mergeCell ref="A38:G38"/>
    <mergeCell ref="A46:G46"/>
    <mergeCell ref="A45:G45"/>
    <mergeCell ref="A52:G52"/>
    <mergeCell ref="A39:G39"/>
    <mergeCell ref="A41:G41"/>
    <mergeCell ref="A43:G43"/>
    <mergeCell ref="A42:G42"/>
    <mergeCell ref="A58:G58"/>
    <mergeCell ref="A57:G57"/>
    <mergeCell ref="A60:G60"/>
    <mergeCell ref="A50:G50"/>
    <mergeCell ref="A48:G48"/>
    <mergeCell ref="A55:G55"/>
    <mergeCell ref="A53:G53"/>
    <mergeCell ref="A56:G56"/>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dimension ref="A1:Z30"/>
  <sheetViews>
    <sheetView view="pageBreakPreview" topLeftCell="B1" zoomScaleNormal="100" zoomScaleSheetLayoutView="100" workbookViewId="0">
      <selection activeCell="Z22" sqref="Z22"/>
    </sheetView>
  </sheetViews>
  <sheetFormatPr defaultRowHeight="13.2"/>
  <cols>
    <col min="13" max="13" width="8.88671875" customWidth="1"/>
    <col min="14" max="14" width="8.88671875" hidden="1" customWidth="1"/>
    <col min="15" max="15" width="0.77734375" customWidth="1"/>
    <col min="23" max="23" width="4.77734375" customWidth="1"/>
    <col min="25" max="25" width="3.88671875" customWidth="1"/>
  </cols>
  <sheetData>
    <row r="1" spans="1:26">
      <c r="A1" s="546"/>
      <c r="B1" s="546"/>
      <c r="C1" s="546"/>
      <c r="D1" s="546"/>
      <c r="E1" s="546"/>
      <c r="F1" s="546"/>
      <c r="G1" s="546"/>
      <c r="H1" s="546"/>
      <c r="I1" s="546"/>
      <c r="J1" s="546"/>
      <c r="K1" s="546"/>
      <c r="L1" s="546"/>
      <c r="M1" s="546"/>
      <c r="N1" s="546"/>
      <c r="O1" s="546"/>
      <c r="P1" s="546"/>
      <c r="Q1" s="546"/>
      <c r="R1" s="546"/>
      <c r="S1" s="546"/>
      <c r="T1" s="546"/>
      <c r="U1" s="546"/>
      <c r="V1" s="546"/>
      <c r="W1" s="546"/>
      <c r="X1" s="546"/>
      <c r="Y1" s="546"/>
      <c r="Z1" s="546"/>
    </row>
    <row r="2" spans="1:26">
      <c r="A2" s="546"/>
      <c r="B2" s="546"/>
      <c r="C2" s="546"/>
      <c r="D2" s="546"/>
      <c r="E2" s="546"/>
      <c r="F2" s="546"/>
      <c r="G2" s="546"/>
      <c r="H2" s="546"/>
      <c r="I2" s="546"/>
      <c r="J2" s="546"/>
      <c r="K2" s="546"/>
      <c r="L2" s="546"/>
      <c r="M2" s="546"/>
      <c r="N2" s="546"/>
      <c r="O2" s="546"/>
      <c r="P2" s="546"/>
      <c r="Q2" s="546"/>
      <c r="R2" s="546"/>
      <c r="S2" s="546"/>
      <c r="T2" s="546"/>
      <c r="U2" s="546"/>
      <c r="V2" s="546"/>
      <c r="W2" s="546"/>
      <c r="X2" s="546"/>
      <c r="Y2" s="546"/>
    </row>
    <row r="3" spans="1:26">
      <c r="A3" s="546"/>
      <c r="B3" s="546"/>
      <c r="C3" s="546"/>
      <c r="D3" s="546"/>
      <c r="E3" s="546"/>
      <c r="F3" s="546"/>
      <c r="G3" s="546"/>
      <c r="H3" s="546"/>
      <c r="I3" s="546"/>
      <c r="J3" s="546"/>
      <c r="K3" s="546"/>
      <c r="L3" s="546"/>
      <c r="M3" s="546"/>
      <c r="N3" s="546"/>
      <c r="O3" s="546"/>
      <c r="P3" s="546"/>
      <c r="Q3" s="546"/>
      <c r="R3" s="546"/>
      <c r="S3" s="546"/>
      <c r="T3" s="546"/>
      <c r="U3" s="546"/>
      <c r="V3" s="546"/>
      <c r="W3" s="546"/>
      <c r="X3" s="546"/>
      <c r="Y3" s="546"/>
    </row>
    <row r="4" spans="1:26">
      <c r="A4" s="546"/>
      <c r="B4" s="546"/>
      <c r="C4" s="546"/>
      <c r="D4" s="546"/>
      <c r="E4" s="546"/>
      <c r="F4" s="546"/>
      <c r="G4" s="546"/>
      <c r="H4" s="546"/>
      <c r="I4" s="546"/>
      <c r="J4" s="546"/>
      <c r="K4" s="546"/>
      <c r="L4" s="546"/>
      <c r="M4" s="546"/>
      <c r="N4" s="546"/>
      <c r="O4" s="546"/>
      <c r="P4" s="546"/>
      <c r="Q4" s="546"/>
      <c r="R4" s="546"/>
      <c r="S4" s="546"/>
      <c r="T4" s="546"/>
      <c r="U4" s="546"/>
      <c r="V4" s="546"/>
      <c r="W4" s="546"/>
      <c r="X4" s="546"/>
      <c r="Y4" s="546"/>
    </row>
    <row r="5" spans="1:26">
      <c r="A5" s="546"/>
      <c r="B5" s="546"/>
      <c r="C5" s="546"/>
      <c r="D5" s="546"/>
      <c r="E5" s="546"/>
      <c r="F5" s="546"/>
      <c r="G5" s="546"/>
      <c r="H5" s="546"/>
      <c r="I5" s="546"/>
      <c r="J5" s="546"/>
      <c r="K5" s="546"/>
      <c r="L5" s="546"/>
      <c r="M5" s="546"/>
      <c r="N5" s="546"/>
      <c r="O5" s="546"/>
      <c r="P5" s="546"/>
      <c r="Q5" s="546"/>
      <c r="R5" s="546"/>
      <c r="S5" s="546"/>
      <c r="T5" s="546"/>
      <c r="U5" s="546"/>
      <c r="V5" s="546"/>
      <c r="W5" s="546"/>
      <c r="X5" s="546"/>
      <c r="Y5" s="546"/>
    </row>
    <row r="6" spans="1:26">
      <c r="A6" s="546"/>
      <c r="B6" s="546"/>
      <c r="C6" s="546"/>
      <c r="D6" s="546"/>
      <c r="E6" s="546"/>
      <c r="F6" s="546"/>
      <c r="G6" s="546"/>
      <c r="H6" s="546"/>
      <c r="I6" s="546"/>
      <c r="J6" s="546"/>
      <c r="K6" s="546"/>
      <c r="L6" s="546"/>
      <c r="M6" s="546"/>
      <c r="N6" s="546"/>
      <c r="O6" s="546"/>
      <c r="P6" s="546"/>
      <c r="Q6" s="546"/>
      <c r="R6" s="546"/>
      <c r="S6" s="546"/>
      <c r="T6" s="546"/>
      <c r="U6" s="546"/>
      <c r="V6" s="546"/>
      <c r="W6" s="546"/>
      <c r="X6" s="546"/>
      <c r="Y6" s="546"/>
    </row>
    <row r="7" spans="1:26">
      <c r="A7" s="546"/>
      <c r="B7" s="546"/>
      <c r="C7" s="546"/>
      <c r="D7" s="546"/>
      <c r="E7" s="546"/>
      <c r="F7" s="546"/>
      <c r="G7" s="546"/>
      <c r="H7" s="546"/>
      <c r="I7" s="546"/>
      <c r="J7" s="546"/>
      <c r="K7" s="546"/>
      <c r="L7" s="546"/>
      <c r="M7" s="546"/>
      <c r="N7" s="546"/>
      <c r="O7" s="546"/>
      <c r="P7" s="546"/>
      <c r="Q7" s="546"/>
      <c r="R7" s="546"/>
      <c r="S7" s="546"/>
      <c r="T7" s="546"/>
      <c r="U7" s="546"/>
      <c r="V7" s="546"/>
      <c r="W7" s="546"/>
      <c r="X7" s="546"/>
      <c r="Y7" s="546"/>
    </row>
    <row r="8" spans="1:26">
      <c r="A8" s="546"/>
      <c r="B8" s="546"/>
      <c r="C8" s="546"/>
      <c r="D8" s="546"/>
      <c r="E8" s="546"/>
      <c r="F8" s="546"/>
      <c r="G8" s="546"/>
      <c r="H8" s="546"/>
      <c r="I8" s="546"/>
      <c r="J8" s="546"/>
      <c r="K8" s="546"/>
      <c r="L8" s="546"/>
      <c r="M8" s="546"/>
      <c r="N8" s="546"/>
      <c r="O8" s="546"/>
      <c r="P8" s="546"/>
      <c r="Q8" s="546"/>
      <c r="R8" s="546"/>
      <c r="S8" s="546"/>
      <c r="T8" s="546"/>
      <c r="U8" s="546"/>
      <c r="V8" s="546"/>
      <c r="W8" s="546"/>
      <c r="X8" s="546"/>
      <c r="Y8" s="546"/>
    </row>
    <row r="9" spans="1:26">
      <c r="A9" s="546"/>
      <c r="B9" s="546"/>
      <c r="C9" s="546"/>
      <c r="D9" s="546"/>
      <c r="E9" s="546"/>
      <c r="F9" s="546"/>
      <c r="G9" s="546"/>
      <c r="H9" s="546"/>
      <c r="I9" s="546"/>
      <c r="J9" s="546"/>
      <c r="K9" s="546"/>
      <c r="L9" s="546"/>
      <c r="M9" s="546"/>
      <c r="N9" s="546"/>
      <c r="O9" s="546"/>
      <c r="P9" s="546"/>
      <c r="Q9" s="546"/>
      <c r="R9" s="546"/>
      <c r="S9" s="546"/>
      <c r="T9" s="546"/>
      <c r="U9" s="546"/>
      <c r="V9" s="546"/>
      <c r="W9" s="546"/>
      <c r="X9" s="546"/>
      <c r="Y9" s="546"/>
    </row>
    <row r="10" spans="1:26">
      <c r="A10" s="546"/>
      <c r="B10" s="546"/>
      <c r="C10" s="546"/>
      <c r="D10" s="546"/>
      <c r="E10" s="546"/>
      <c r="F10" s="546"/>
      <c r="G10" s="546"/>
      <c r="H10" s="546"/>
      <c r="I10" s="546"/>
      <c r="J10" s="546"/>
      <c r="K10" s="546"/>
      <c r="L10" s="546"/>
      <c r="M10" s="546"/>
      <c r="N10" s="546"/>
      <c r="O10" s="546"/>
      <c r="P10" s="546"/>
      <c r="Q10" s="546"/>
      <c r="R10" s="546"/>
      <c r="S10" s="546"/>
      <c r="T10" s="546"/>
      <c r="U10" s="546"/>
      <c r="V10" s="546"/>
      <c r="W10" s="546"/>
      <c r="X10" s="546"/>
      <c r="Y10" s="546"/>
    </row>
    <row r="11" spans="1:26" ht="21" customHeight="1">
      <c r="A11" s="546"/>
      <c r="B11" s="546"/>
      <c r="C11" s="546"/>
      <c r="D11" s="546"/>
      <c r="E11" s="546"/>
      <c r="F11" s="546"/>
      <c r="G11" s="546"/>
      <c r="H11" s="546"/>
      <c r="I11" s="546"/>
      <c r="J11" s="546"/>
      <c r="K11" s="546"/>
      <c r="L11" s="546"/>
      <c r="M11" s="546"/>
      <c r="N11" s="546"/>
      <c r="O11" s="546"/>
      <c r="P11" s="546"/>
      <c r="Q11" s="546"/>
      <c r="R11" s="589" t="s">
        <v>277</v>
      </c>
      <c r="S11" s="589"/>
      <c r="T11" s="589"/>
      <c r="U11" s="589"/>
      <c r="V11" s="589"/>
      <c r="W11" s="589"/>
      <c r="X11" s="589"/>
      <c r="Y11" s="546"/>
    </row>
    <row r="12" spans="1:26" ht="13.2" customHeight="1">
      <c r="A12" s="546"/>
      <c r="B12" s="546"/>
      <c r="C12" s="546"/>
      <c r="D12" s="546"/>
      <c r="E12" s="546"/>
      <c r="F12" s="546"/>
      <c r="G12" s="546"/>
      <c r="H12" s="546"/>
      <c r="I12" s="546"/>
      <c r="J12" s="546"/>
      <c r="K12" s="546"/>
      <c r="L12" s="546"/>
      <c r="M12" s="546"/>
      <c r="N12" s="546"/>
      <c r="O12" s="546"/>
      <c r="P12" s="546"/>
      <c r="Q12" s="546"/>
      <c r="R12" s="589"/>
      <c r="S12" s="589"/>
      <c r="T12" s="589"/>
      <c r="U12" s="589"/>
      <c r="V12" s="589"/>
      <c r="W12" s="589"/>
      <c r="X12" s="589"/>
      <c r="Y12" s="546"/>
    </row>
    <row r="13" spans="1:26" ht="13.2" customHeight="1">
      <c r="A13" s="546"/>
      <c r="B13" s="546"/>
      <c r="C13" s="546"/>
      <c r="D13" s="546"/>
      <c r="E13" s="546"/>
      <c r="F13" s="546"/>
      <c r="G13" s="546"/>
      <c r="H13" s="546"/>
      <c r="I13" s="546"/>
      <c r="J13" s="546"/>
      <c r="K13" s="546"/>
      <c r="L13" s="546"/>
      <c r="M13" s="546"/>
      <c r="N13" s="546"/>
      <c r="O13" s="546"/>
      <c r="P13" s="546"/>
      <c r="Q13" s="546"/>
      <c r="R13" s="589"/>
      <c r="S13" s="589"/>
      <c r="T13" s="589"/>
      <c r="U13" s="589"/>
      <c r="V13" s="589"/>
      <c r="W13" s="589"/>
      <c r="X13" s="589"/>
      <c r="Y13" s="546"/>
    </row>
    <row r="14" spans="1:26">
      <c r="A14" s="546"/>
      <c r="B14" s="546"/>
      <c r="C14" s="546"/>
      <c r="D14" s="546"/>
      <c r="E14" s="546"/>
      <c r="F14" s="546"/>
      <c r="G14" s="546"/>
      <c r="H14" s="546"/>
      <c r="I14" s="546"/>
      <c r="J14" s="546"/>
      <c r="K14" s="546"/>
      <c r="L14" s="546"/>
      <c r="M14" s="546"/>
      <c r="N14" s="546"/>
      <c r="O14" s="546"/>
      <c r="P14" s="546"/>
      <c r="Q14" s="546"/>
      <c r="R14" s="546"/>
      <c r="S14" s="546"/>
      <c r="T14" s="546"/>
      <c r="U14" s="546"/>
      <c r="V14" s="546"/>
      <c r="W14" s="546"/>
      <c r="X14" s="546"/>
      <c r="Y14" s="546"/>
    </row>
    <row r="15" spans="1:26">
      <c r="A15" s="546"/>
      <c r="B15" s="546"/>
      <c r="C15" s="546"/>
      <c r="D15" s="546"/>
      <c r="E15" s="546"/>
      <c r="F15" s="546"/>
      <c r="G15" s="546"/>
      <c r="H15" s="546"/>
      <c r="I15" s="546"/>
      <c r="J15" s="546"/>
      <c r="K15" s="546"/>
      <c r="L15" s="546"/>
      <c r="M15" s="546"/>
      <c r="N15" s="546"/>
      <c r="O15" s="546"/>
      <c r="P15" s="546"/>
      <c r="Q15" s="546"/>
      <c r="R15" s="546"/>
      <c r="S15" s="546"/>
      <c r="T15" s="546"/>
      <c r="U15" s="546"/>
      <c r="V15" s="546"/>
      <c r="W15" s="546"/>
      <c r="X15" s="546"/>
      <c r="Y15" s="546"/>
    </row>
    <row r="16" spans="1:26">
      <c r="A16" s="546"/>
      <c r="B16" s="546"/>
      <c r="C16" s="546"/>
      <c r="D16" s="546"/>
      <c r="E16" s="546"/>
      <c r="F16" s="546"/>
      <c r="G16" s="546"/>
      <c r="H16" s="546"/>
      <c r="I16" s="546"/>
      <c r="J16" s="546"/>
      <c r="K16" s="546"/>
      <c r="L16" s="546"/>
      <c r="M16" s="546"/>
      <c r="N16" s="546"/>
      <c r="O16" s="546"/>
      <c r="P16" s="546"/>
      <c r="Q16" s="546"/>
      <c r="R16" s="546"/>
      <c r="S16" s="546"/>
      <c r="T16" s="546"/>
      <c r="U16" s="546"/>
      <c r="V16" s="546"/>
      <c r="W16" s="546"/>
      <c r="X16" s="546"/>
      <c r="Y16" s="546"/>
    </row>
    <row r="17" spans="1:25">
      <c r="A17" s="546"/>
      <c r="B17" s="546"/>
      <c r="C17" s="546"/>
      <c r="D17" s="546"/>
      <c r="E17" s="546"/>
      <c r="F17" s="546"/>
      <c r="G17" s="546"/>
      <c r="H17" s="546"/>
      <c r="I17" s="546"/>
      <c r="J17" s="546"/>
      <c r="K17" s="546"/>
      <c r="L17" s="546"/>
      <c r="M17" s="546"/>
      <c r="N17" s="546"/>
      <c r="O17" s="546"/>
      <c r="P17" s="546"/>
      <c r="Q17" s="546"/>
      <c r="R17" s="546"/>
      <c r="S17" s="546"/>
      <c r="T17" s="546"/>
      <c r="U17" s="546"/>
      <c r="V17" s="546"/>
      <c r="W17" s="546"/>
      <c r="X17" s="546"/>
      <c r="Y17" s="546"/>
    </row>
    <row r="18" spans="1:25">
      <c r="A18" s="546"/>
      <c r="B18" s="546"/>
      <c r="C18" s="546"/>
      <c r="D18" s="546"/>
      <c r="E18" s="546"/>
      <c r="F18" s="546"/>
      <c r="G18" s="546"/>
      <c r="H18" s="546"/>
      <c r="I18" s="546"/>
      <c r="J18" s="546"/>
      <c r="K18" s="546"/>
      <c r="L18" s="546"/>
      <c r="M18" s="546"/>
      <c r="N18" s="546"/>
      <c r="O18" s="546"/>
      <c r="P18" s="546"/>
      <c r="Q18" s="546"/>
      <c r="R18" s="546"/>
      <c r="S18" s="546"/>
      <c r="T18" s="546"/>
      <c r="U18" s="546"/>
      <c r="V18" s="546"/>
      <c r="W18" s="546"/>
      <c r="X18" s="546"/>
      <c r="Y18" s="546"/>
    </row>
    <row r="19" spans="1:25">
      <c r="A19" s="546"/>
      <c r="B19" s="546"/>
      <c r="C19" s="546"/>
      <c r="D19" s="546"/>
      <c r="E19" s="546"/>
      <c r="F19" s="546"/>
      <c r="G19" s="546"/>
      <c r="H19" s="546"/>
      <c r="I19" s="546"/>
      <c r="J19" s="546"/>
      <c r="K19" s="546"/>
      <c r="L19" s="546"/>
      <c r="M19" s="546"/>
      <c r="N19" s="546"/>
      <c r="O19" s="546"/>
      <c r="P19" s="546"/>
      <c r="Q19" s="546"/>
      <c r="R19" s="546"/>
      <c r="S19" s="546"/>
      <c r="T19" s="546"/>
      <c r="U19" s="546"/>
      <c r="V19" s="546"/>
      <c r="W19" s="546"/>
      <c r="X19" s="546"/>
      <c r="Y19" s="546"/>
    </row>
    <row r="20" spans="1:25">
      <c r="A20" s="546"/>
      <c r="B20" s="546"/>
      <c r="C20" s="546"/>
      <c r="D20" s="546"/>
      <c r="E20" s="546"/>
      <c r="F20" s="546"/>
      <c r="G20" s="546"/>
      <c r="H20" s="546"/>
      <c r="I20" s="546"/>
      <c r="J20" s="546"/>
      <c r="K20" s="546"/>
      <c r="L20" s="546"/>
      <c r="M20" s="546"/>
      <c r="N20" s="546"/>
      <c r="O20" s="546"/>
      <c r="P20" s="546"/>
      <c r="Q20" s="546"/>
      <c r="R20" s="546"/>
      <c r="S20" s="546"/>
      <c r="T20" s="546"/>
      <c r="U20" s="546"/>
      <c r="V20" s="546"/>
      <c r="W20" s="546"/>
      <c r="X20" s="546"/>
      <c r="Y20" s="546"/>
    </row>
    <row r="21" spans="1:25">
      <c r="A21" s="546"/>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row>
    <row r="22" spans="1:25">
      <c r="A22" s="546"/>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row>
    <row r="23" spans="1:25">
      <c r="A23" s="546"/>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row>
    <row r="24" spans="1:25">
      <c r="A24" s="546"/>
      <c r="B24" s="546"/>
      <c r="C24" s="546"/>
      <c r="D24" s="546"/>
      <c r="E24" s="546"/>
      <c r="F24" s="546"/>
      <c r="G24" s="546"/>
      <c r="H24" s="546"/>
      <c r="I24" s="546"/>
      <c r="J24" s="546"/>
      <c r="K24" s="546"/>
      <c r="L24" s="546"/>
      <c r="M24" s="546"/>
      <c r="N24" s="546"/>
      <c r="O24" s="546"/>
      <c r="P24" s="546"/>
      <c r="Q24" s="546"/>
      <c r="R24" s="546"/>
      <c r="S24" s="546"/>
      <c r="T24" s="546"/>
      <c r="U24" s="546"/>
      <c r="V24" s="546"/>
      <c r="W24" s="546"/>
      <c r="X24" s="546"/>
      <c r="Y24" s="546"/>
    </row>
    <row r="25" spans="1:25">
      <c r="A25" s="546"/>
      <c r="B25" s="546"/>
      <c r="C25" s="546"/>
      <c r="D25" s="546"/>
      <c r="E25" s="546"/>
      <c r="F25" s="546"/>
      <c r="G25" s="546"/>
      <c r="H25" s="546"/>
      <c r="I25" s="546"/>
      <c r="J25" s="546"/>
      <c r="K25" s="546"/>
      <c r="L25" s="546"/>
      <c r="M25" s="546"/>
      <c r="N25" s="546"/>
      <c r="O25" s="546"/>
      <c r="P25" s="546"/>
      <c r="Q25" s="546"/>
      <c r="R25" s="546"/>
      <c r="S25" s="546"/>
      <c r="T25" s="546"/>
      <c r="U25" s="546"/>
      <c r="V25" s="546"/>
      <c r="W25" s="546"/>
      <c r="X25" s="546"/>
      <c r="Y25" s="546"/>
    </row>
    <row r="26" spans="1:25">
      <c r="A26" s="546"/>
      <c r="B26" s="546"/>
      <c r="C26" s="546"/>
      <c r="D26" s="546"/>
      <c r="E26" s="546"/>
      <c r="F26" s="546"/>
      <c r="G26" s="546"/>
      <c r="H26" s="546"/>
      <c r="I26" s="546"/>
      <c r="J26" s="546"/>
      <c r="K26" s="546"/>
      <c r="L26" s="546"/>
      <c r="M26" s="546"/>
      <c r="N26" s="546"/>
      <c r="O26" s="546"/>
      <c r="P26" s="546"/>
      <c r="Q26" s="546"/>
      <c r="R26" s="546"/>
      <c r="S26" s="546"/>
      <c r="T26" s="546"/>
      <c r="U26" s="546"/>
      <c r="V26" s="546"/>
      <c r="W26" s="546"/>
      <c r="X26" s="546"/>
      <c r="Y26" s="546"/>
    </row>
    <row r="27" spans="1:25">
      <c r="A27" s="546"/>
      <c r="B27" s="546"/>
      <c r="C27" s="546"/>
      <c r="D27" s="546"/>
      <c r="E27" s="546"/>
      <c r="F27" s="546"/>
      <c r="G27" s="546"/>
      <c r="H27" s="546"/>
      <c r="I27" s="546"/>
      <c r="J27" s="546"/>
      <c r="K27" s="546"/>
      <c r="L27" s="546"/>
      <c r="M27" s="546"/>
      <c r="N27" s="546"/>
      <c r="O27" s="546"/>
      <c r="P27" s="546"/>
      <c r="Q27" s="546"/>
      <c r="R27" s="546"/>
      <c r="S27" s="546"/>
      <c r="T27" s="546"/>
      <c r="U27" s="546"/>
      <c r="V27" s="546"/>
      <c r="W27" s="546"/>
      <c r="X27" s="546"/>
      <c r="Y27" s="546"/>
    </row>
    <row r="28" spans="1:25">
      <c r="A28" s="546"/>
      <c r="B28" s="546"/>
      <c r="C28" s="546"/>
      <c r="D28" s="546"/>
      <c r="E28" s="546"/>
      <c r="F28" s="546"/>
      <c r="G28" s="546"/>
      <c r="H28" s="546"/>
      <c r="I28" s="546"/>
      <c r="J28" s="546"/>
      <c r="K28" s="546"/>
      <c r="L28" s="546"/>
      <c r="M28" s="546"/>
      <c r="N28" s="546"/>
      <c r="O28" s="546"/>
      <c r="P28" s="546"/>
      <c r="Q28" s="546"/>
      <c r="R28" s="546"/>
      <c r="S28" s="546"/>
      <c r="T28" s="546"/>
      <c r="U28" s="546"/>
      <c r="V28" s="546"/>
      <c r="W28" s="546"/>
      <c r="X28" s="546"/>
      <c r="Y28" s="546"/>
    </row>
    <row r="29" spans="1:25" ht="16.2">
      <c r="A29" s="546"/>
      <c r="B29" s="546"/>
      <c r="C29" s="546"/>
      <c r="D29" s="546"/>
      <c r="E29" s="546"/>
      <c r="F29" s="547"/>
      <c r="G29" s="548"/>
      <c r="H29" s="547"/>
      <c r="I29" s="547"/>
      <c r="J29" s="547"/>
      <c r="K29" s="547"/>
      <c r="L29" s="547"/>
      <c r="M29" s="547"/>
      <c r="N29" s="546"/>
      <c r="O29" s="546"/>
      <c r="P29" s="546"/>
      <c r="Q29" s="546"/>
      <c r="R29" s="546"/>
      <c r="S29" s="546"/>
      <c r="T29" s="546"/>
      <c r="U29" s="546"/>
      <c r="V29" s="546"/>
      <c r="W29" s="546"/>
      <c r="X29" s="546"/>
      <c r="Y29" s="546"/>
    </row>
    <row r="30" spans="1:25">
      <c r="A30" s="546"/>
      <c r="B30" s="546"/>
      <c r="C30" s="546"/>
      <c r="D30" s="546"/>
      <c r="E30" s="546"/>
      <c r="F30" s="546"/>
      <c r="G30" s="546"/>
      <c r="H30" s="546"/>
      <c r="I30" s="546"/>
      <c r="J30" s="546"/>
      <c r="K30" s="546"/>
      <c r="L30" s="546"/>
      <c r="M30" s="546"/>
      <c r="N30" s="546"/>
      <c r="O30" s="546"/>
      <c r="P30" s="546"/>
      <c r="Q30" s="546"/>
      <c r="R30" s="546"/>
      <c r="S30" s="546"/>
      <c r="T30" s="546"/>
      <c r="U30" s="546"/>
      <c r="V30" s="546"/>
      <c r="W30" s="546"/>
      <c r="X30" s="546"/>
      <c r="Y30" s="546"/>
    </row>
  </sheetData>
  <sheetProtection algorithmName="SHA-512" hashValue="h4W//C+QTMwRVttmwpKCp3qoNCLPnSBwlr9LQF7EurUcZUjb9at8oWszdEimw+dTsL0tPr/MXxLZCQHWHX7RFA==" saltValue="NemQlES09iBti5jWmLA24A==" spinCount="100000" sheet="1" objects="1" scenarios="1" formatCells="0" formatColumns="0" formatRows="0" insertColumns="0" insertRows="0" insertHyperlinks="0" deleteColumns="0" deleteRows="0" sort="0" autoFilter="0" pivotTables="0"/>
  <mergeCells count="1">
    <mergeCell ref="R11:X13"/>
  </mergeCells>
  <phoneticPr fontId="106"/>
  <hyperlinks>
    <hyperlink ref="R11" r:id="rId1" display="https://www.youtube.com/watch?v=kFLP8k-wIlI" xr:uid="{C47F4717-EBC2-4696-816C-6D39A454A709}"/>
  </hyperlinks>
  <pageMargins left="0.7" right="0.7" top="0.75" bottom="0.75" header="0.3" footer="0.3"/>
  <pageSetup paperSize="9" scale="4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D12" sqref="D12"/>
    </sheetView>
  </sheetViews>
  <sheetFormatPr defaultColWidth="9" defaultRowHeight="13.2"/>
  <cols>
    <col min="1" max="1" width="12.77734375" style="64" customWidth="1"/>
    <col min="2" max="2" width="5.109375" style="64" customWidth="1"/>
    <col min="3" max="3" width="3.77734375" style="64" customWidth="1"/>
    <col min="4" max="4" width="6.88671875" style="64" customWidth="1"/>
    <col min="5" max="5" width="13.109375" style="64" customWidth="1"/>
    <col min="6" max="6" width="13.109375" style="107" customWidth="1"/>
    <col min="7" max="7" width="11.33203125" style="64" customWidth="1"/>
    <col min="8" max="8" width="26.6640625" style="81" customWidth="1"/>
    <col min="9" max="9" width="13" style="72" customWidth="1"/>
    <col min="10" max="10" width="16.109375" style="72" customWidth="1"/>
    <col min="11" max="11" width="13.44140625" style="107" customWidth="1"/>
    <col min="12" max="12" width="20.44140625" style="107" customWidth="1"/>
    <col min="13" max="13" width="13.44140625" style="79" customWidth="1"/>
    <col min="14" max="14" width="22.44140625" style="64" customWidth="1"/>
    <col min="15" max="15" width="9" style="65"/>
    <col min="16" max="16384" width="9" style="64"/>
  </cols>
  <sheetData>
    <row r="1" spans="1:16" ht="26.25" customHeight="1" thickTop="1">
      <c r="A1" s="56" t="s">
        <v>241</v>
      </c>
      <c r="B1" s="57"/>
      <c r="C1" s="57"/>
      <c r="D1" s="58"/>
      <c r="E1" s="58"/>
      <c r="F1" s="59"/>
      <c r="G1" s="60"/>
      <c r="H1" s="61"/>
      <c r="I1" s="290" t="s">
        <v>38</v>
      </c>
      <c r="J1" s="81"/>
      <c r="K1" s="62"/>
      <c r="L1" s="291"/>
      <c r="M1" s="63"/>
    </row>
    <row r="2" spans="1:16" ht="17.399999999999999">
      <c r="A2" s="66"/>
      <c r="B2" s="292"/>
      <c r="C2" s="292"/>
      <c r="D2" s="292"/>
      <c r="E2" s="292"/>
      <c r="F2" s="292"/>
      <c r="G2" s="67"/>
      <c r="H2" s="68"/>
      <c r="I2" s="293" t="s">
        <v>39</v>
      </c>
      <c r="J2" s="69"/>
      <c r="K2" s="294" t="s">
        <v>21</v>
      </c>
      <c r="L2" s="70"/>
      <c r="M2" s="63"/>
      <c r="N2" s="239"/>
      <c r="P2" s="168"/>
    </row>
    <row r="3" spans="1:16" ht="17.399999999999999">
      <c r="A3" s="295" t="s">
        <v>29</v>
      </c>
      <c r="B3" s="296"/>
      <c r="D3" s="297"/>
      <c r="E3" s="297"/>
      <c r="F3" s="297"/>
      <c r="G3" s="71"/>
      <c r="H3"/>
      <c r="J3" s="298"/>
      <c r="L3" s="62"/>
      <c r="M3" s="73"/>
    </row>
    <row r="4" spans="1:16" ht="17.399999999999999">
      <c r="A4" s="74"/>
      <c r="B4" s="296"/>
      <c r="C4" s="107"/>
      <c r="D4" s="297"/>
      <c r="E4" s="297"/>
      <c r="F4" s="299"/>
      <c r="G4" s="75"/>
      <c r="H4" s="76"/>
      <c r="I4" s="76"/>
      <c r="J4" s="81"/>
      <c r="L4" s="62"/>
      <c r="M4" s="73"/>
      <c r="N4" s="371"/>
    </row>
    <row r="5" spans="1:16">
      <c r="A5" s="300"/>
      <c r="D5" s="297"/>
      <c r="E5" s="77"/>
      <c r="F5" s="301"/>
      <c r="G5" s="78"/>
      <c r="H5"/>
      <c r="I5" s="302"/>
      <c r="J5" s="81"/>
      <c r="M5" s="73"/>
    </row>
    <row r="6" spans="1:16" ht="17.399999999999999">
      <c r="A6" s="300"/>
      <c r="D6" s="297"/>
      <c r="E6" s="301"/>
      <c r="F6" s="301"/>
      <c r="G6" s="78"/>
      <c r="H6" s="68"/>
      <c r="I6" s="303"/>
      <c r="J6" s="81"/>
      <c r="M6" s="73"/>
    </row>
    <row r="7" spans="1:16">
      <c r="A7" s="300"/>
      <c r="D7" s="297"/>
      <c r="E7" s="301"/>
      <c r="F7" s="301"/>
      <c r="G7" s="78"/>
      <c r="H7" s="304"/>
      <c r="I7" s="302"/>
      <c r="J7" s="81"/>
      <c r="M7" s="73"/>
    </row>
    <row r="8" spans="1:16">
      <c r="A8" s="300"/>
      <c r="D8" s="297"/>
      <c r="E8" s="301"/>
      <c r="F8" s="301"/>
      <c r="G8" s="78"/>
      <c r="H8" s="69"/>
      <c r="I8" s="43"/>
      <c r="J8" s="43"/>
      <c r="K8" s="43"/>
    </row>
    <row r="9" spans="1:16">
      <c r="A9" s="300"/>
      <c r="D9" s="297"/>
      <c r="E9" s="301"/>
      <c r="F9" s="301"/>
      <c r="G9" s="78"/>
      <c r="H9" s="43"/>
      <c r="I9" s="43"/>
      <c r="J9" s="43"/>
      <c r="K9" s="43"/>
      <c r="N9" s="80"/>
    </row>
    <row r="10" spans="1:16">
      <c r="A10" s="300"/>
      <c r="D10" s="297"/>
      <c r="E10" s="301"/>
      <c r="F10" s="301"/>
      <c r="G10" s="78"/>
      <c r="H10" s="43"/>
      <c r="I10" s="43"/>
      <c r="J10" s="43"/>
      <c r="K10" s="43"/>
      <c r="N10" s="80" t="s">
        <v>40</v>
      </c>
    </row>
    <row r="11" spans="1:16">
      <c r="A11" s="300"/>
      <c r="D11" s="297"/>
      <c r="E11" s="301"/>
      <c r="F11" s="301"/>
      <c r="G11" s="78"/>
      <c r="H11" s="43"/>
      <c r="I11" s="43"/>
      <c r="J11" s="43"/>
      <c r="K11" s="43"/>
    </row>
    <row r="12" spans="1:16">
      <c r="A12" s="300"/>
      <c r="D12" s="297"/>
      <c r="E12" s="301"/>
      <c r="F12" s="301"/>
      <c r="G12" s="78"/>
      <c r="H12" s="43"/>
      <c r="I12" s="43"/>
      <c r="J12" s="43"/>
      <c r="K12" s="43"/>
      <c r="N12" s="80" t="s">
        <v>41</v>
      </c>
      <c r="O12" s="449"/>
    </row>
    <row r="13" spans="1:16">
      <c r="A13" s="300"/>
      <c r="D13" s="297"/>
      <c r="E13" s="301"/>
      <c r="F13" s="301"/>
      <c r="G13" s="78"/>
      <c r="H13" s="43"/>
      <c r="I13" s="43"/>
      <c r="J13" s="43"/>
      <c r="K13" s="43"/>
    </row>
    <row r="14" spans="1:16">
      <c r="A14" s="300"/>
      <c r="D14" s="297"/>
      <c r="E14" s="301"/>
      <c r="F14" s="301"/>
      <c r="G14" s="78"/>
      <c r="H14" s="43"/>
      <c r="I14" s="43"/>
      <c r="J14" s="43"/>
      <c r="K14" s="43"/>
      <c r="N14" s="305" t="s">
        <v>42</v>
      </c>
    </row>
    <row r="15" spans="1:16">
      <c r="A15" s="300"/>
      <c r="D15" s="297"/>
      <c r="E15" s="297" t="s">
        <v>21</v>
      </c>
      <c r="F15" s="299"/>
      <c r="G15" s="71"/>
      <c r="H15" s="304"/>
      <c r="I15" s="302"/>
      <c r="J15" s="69"/>
    </row>
    <row r="16" spans="1:16">
      <c r="A16" s="300"/>
      <c r="D16" s="297"/>
      <c r="E16" s="297"/>
      <c r="F16" s="299"/>
      <c r="G16" s="71"/>
      <c r="I16" s="302"/>
      <c r="J16" s="81"/>
      <c r="N16" s="373" t="s">
        <v>234</v>
      </c>
    </row>
    <row r="17" spans="1:19" ht="20.25" customHeight="1" thickBot="1">
      <c r="A17" s="596" t="s">
        <v>288</v>
      </c>
      <c r="B17" s="597"/>
      <c r="C17" s="597"/>
      <c r="D17" s="307"/>
      <c r="E17" s="308"/>
      <c r="F17" s="597" t="s">
        <v>289</v>
      </c>
      <c r="G17" s="598"/>
      <c r="H17" s="304"/>
      <c r="I17" s="302"/>
      <c r="J17" s="69"/>
      <c r="L17" s="70"/>
      <c r="M17" s="73"/>
      <c r="N17" s="306" t="s">
        <v>135</v>
      </c>
    </row>
    <row r="18" spans="1:19" ht="39" customHeight="1" thickTop="1">
      <c r="A18" s="599" t="s">
        <v>43</v>
      </c>
      <c r="B18" s="600"/>
      <c r="C18" s="601"/>
      <c r="D18" s="309" t="s">
        <v>44</v>
      </c>
      <c r="E18" s="310"/>
      <c r="F18" s="602" t="s">
        <v>45</v>
      </c>
      <c r="G18" s="603"/>
      <c r="I18" s="302"/>
      <c r="J18" s="81"/>
      <c r="M18" s="73"/>
      <c r="Q18" s="64" t="s">
        <v>29</v>
      </c>
      <c r="S18" s="64" t="s">
        <v>21</v>
      </c>
    </row>
    <row r="19" spans="1:19" ht="30" customHeight="1">
      <c r="A19" s="604" t="s">
        <v>239</v>
      </c>
      <c r="B19" s="604"/>
      <c r="C19" s="604"/>
      <c r="D19" s="604"/>
      <c r="E19" s="604"/>
      <c r="F19" s="604"/>
      <c r="G19" s="604"/>
      <c r="H19" s="311"/>
      <c r="I19" s="82" t="s">
        <v>46</v>
      </c>
      <c r="J19" s="82"/>
      <c r="K19" s="82"/>
      <c r="L19" s="70"/>
      <c r="M19" s="73"/>
    </row>
    <row r="20" spans="1:19" ht="17.399999999999999">
      <c r="E20" s="312" t="s">
        <v>47</v>
      </c>
      <c r="F20" s="313" t="s">
        <v>48</v>
      </c>
      <c r="H20" s="459" t="s">
        <v>216</v>
      </c>
      <c r="I20" s="302"/>
      <c r="J20" s="81" t="s">
        <v>21</v>
      </c>
      <c r="K20" s="314" t="s">
        <v>21</v>
      </c>
      <c r="M20" s="73"/>
    </row>
    <row r="21" spans="1:19" ht="16.8" thickBot="1">
      <c r="A21" s="315"/>
      <c r="B21" s="605">
        <v>44857</v>
      </c>
      <c r="C21" s="606"/>
      <c r="D21" s="316" t="s">
        <v>49</v>
      </c>
      <c r="E21" s="607" t="s">
        <v>50</v>
      </c>
      <c r="F21" s="608"/>
      <c r="G21" s="72" t="s">
        <v>51</v>
      </c>
      <c r="H21" s="609" t="s">
        <v>292</v>
      </c>
      <c r="I21" s="610"/>
      <c r="J21" s="610"/>
      <c r="K21" s="610"/>
      <c r="L21" s="610"/>
      <c r="M21" s="83" t="s">
        <v>216</v>
      </c>
      <c r="N21" s="84"/>
    </row>
    <row r="22" spans="1:19" ht="36" customHeight="1" thickTop="1" thickBot="1">
      <c r="A22" s="317" t="s">
        <v>52</v>
      </c>
      <c r="B22" s="611" t="s">
        <v>53</v>
      </c>
      <c r="C22" s="612"/>
      <c r="D22" s="613"/>
      <c r="E22" s="85" t="s">
        <v>279</v>
      </c>
      <c r="F22" s="85" t="s">
        <v>290</v>
      </c>
      <c r="G22" s="318" t="s">
        <v>54</v>
      </c>
      <c r="H22" s="614" t="s">
        <v>55</v>
      </c>
      <c r="I22" s="615"/>
      <c r="J22" s="615"/>
      <c r="K22" s="615"/>
      <c r="L22" s="616"/>
      <c r="M22" s="319" t="s">
        <v>56</v>
      </c>
      <c r="N22" s="320" t="s">
        <v>57</v>
      </c>
      <c r="R22" s="64" t="s">
        <v>29</v>
      </c>
    </row>
    <row r="23" spans="1:19" ht="81.599999999999994" customHeight="1" thickBot="1">
      <c r="A23" s="321" t="s">
        <v>58</v>
      </c>
      <c r="B23" s="590" t="str">
        <f t="shared" ref="B23" si="0">IF(G23&gt;5,"☆☆☆☆",IF(AND(G23&gt;=2.39,G23&lt;5),"☆☆☆",IF(AND(G23&gt;=1.39,G23&lt;2.4),"☆☆",IF(AND(G23&gt;0,G23&lt;1.4),"☆",IF(AND(G23&gt;=-1.39,G23&lt;0),"★",IF(AND(G23&gt;=-2.39,G23&lt;-1.4),"★★",IF(AND(G23&gt;=-3.39,G23&lt;-2.4),"★★★")))))))</f>
        <v>☆</v>
      </c>
      <c r="C23" s="591"/>
      <c r="D23" s="592"/>
      <c r="E23" s="415">
        <v>0.69</v>
      </c>
      <c r="F23" s="415">
        <v>0.93</v>
      </c>
      <c r="G23" s="482">
        <f>+F23-E23</f>
        <v>0.2400000000000001</v>
      </c>
      <c r="H23" s="594"/>
      <c r="I23" s="594"/>
      <c r="J23" s="594"/>
      <c r="K23" s="594"/>
      <c r="L23" s="595"/>
      <c r="M23" s="472"/>
      <c r="N23" s="496"/>
      <c r="O23" s="389" t="s">
        <v>233</v>
      </c>
    </row>
    <row r="24" spans="1:19" ht="66" customHeight="1" thickBot="1">
      <c r="A24" s="322" t="s">
        <v>59</v>
      </c>
      <c r="B24" s="590" t="str">
        <f t="shared" ref="B24" si="1">IF(G24&gt;5,"☆☆☆☆",IF(AND(G24&gt;=2.39,G24&lt;5),"☆☆☆",IF(AND(G24&gt;=1.39,G24&lt;2.4),"☆☆",IF(AND(G24&gt;0,G24&lt;1.4),"☆",IF(AND(G24&gt;=-1.39,G24&lt;0),"★",IF(AND(G24&gt;=-2.39,G24&lt;-1.4),"★★",IF(AND(G24&gt;=-3.39,G24&lt;-2.4),"★★★")))))))</f>
        <v>★</v>
      </c>
      <c r="C24" s="591"/>
      <c r="D24" s="592"/>
      <c r="E24" s="415">
        <v>2.02</v>
      </c>
      <c r="F24" s="415">
        <v>1.38</v>
      </c>
      <c r="G24" s="482">
        <f t="shared" ref="G24:G70" si="2">+F24-E24</f>
        <v>-0.64000000000000012</v>
      </c>
      <c r="H24" s="617"/>
      <c r="I24" s="618"/>
      <c r="J24" s="618"/>
      <c r="K24" s="618"/>
      <c r="L24" s="619"/>
      <c r="M24" s="230"/>
      <c r="N24" s="231"/>
      <c r="O24" s="389" t="s">
        <v>59</v>
      </c>
      <c r="Q24" s="64" t="s">
        <v>29</v>
      </c>
    </row>
    <row r="25" spans="1:19" ht="81" customHeight="1" thickBot="1">
      <c r="A25" s="397" t="s">
        <v>60</v>
      </c>
      <c r="B25" s="590" t="s">
        <v>271</v>
      </c>
      <c r="C25" s="591"/>
      <c r="D25" s="592"/>
      <c r="E25" s="415">
        <v>2.48</v>
      </c>
      <c r="F25" s="415">
        <v>2.48</v>
      </c>
      <c r="G25" s="482">
        <f t="shared" si="2"/>
        <v>0</v>
      </c>
      <c r="H25" s="593"/>
      <c r="I25" s="594"/>
      <c r="J25" s="594"/>
      <c r="K25" s="594"/>
      <c r="L25" s="595"/>
      <c r="M25" s="472"/>
      <c r="N25" s="231"/>
      <c r="O25" s="389" t="s">
        <v>60</v>
      </c>
    </row>
    <row r="26" spans="1:19" ht="83.25" customHeight="1" thickBot="1">
      <c r="A26" s="397" t="s">
        <v>61</v>
      </c>
      <c r="B26" s="590" t="str">
        <f t="shared" ref="B26:B70" si="3">IF(G26&gt;5,"☆☆☆☆",IF(AND(G26&gt;=2.39,G26&lt;5),"☆☆☆",IF(AND(G26&gt;=1.39,G26&lt;2.4),"☆☆",IF(AND(G26&gt;0,G26&lt;1.4),"☆",IF(AND(G26&gt;=-1.39,G26&lt;0),"★",IF(AND(G26&gt;=-2.39,G26&lt;-1.4),"★★",IF(AND(G26&gt;=-3.39,G26&lt;-2.4),"★★★")))))))</f>
        <v>☆</v>
      </c>
      <c r="C26" s="591"/>
      <c r="D26" s="592"/>
      <c r="E26" s="415">
        <v>1.17</v>
      </c>
      <c r="F26" s="415">
        <v>1.59</v>
      </c>
      <c r="G26" s="482">
        <f t="shared" si="2"/>
        <v>0.42000000000000015</v>
      </c>
      <c r="H26" s="593"/>
      <c r="I26" s="594"/>
      <c r="J26" s="594"/>
      <c r="K26" s="594"/>
      <c r="L26" s="595"/>
      <c r="M26" s="230"/>
      <c r="N26" s="231"/>
      <c r="O26" s="389" t="s">
        <v>61</v>
      </c>
    </row>
    <row r="27" spans="1:19" ht="78.599999999999994" customHeight="1" thickBot="1">
      <c r="A27" s="397" t="s">
        <v>62</v>
      </c>
      <c r="B27" s="590" t="str">
        <f t="shared" si="3"/>
        <v>★</v>
      </c>
      <c r="C27" s="591"/>
      <c r="D27" s="592"/>
      <c r="E27" s="415">
        <v>0.94</v>
      </c>
      <c r="F27" s="415">
        <v>0.82</v>
      </c>
      <c r="G27" s="482">
        <f t="shared" si="2"/>
        <v>-0.12</v>
      </c>
      <c r="H27" s="593"/>
      <c r="I27" s="594"/>
      <c r="J27" s="594"/>
      <c r="K27" s="594"/>
      <c r="L27" s="595"/>
      <c r="M27" s="230"/>
      <c r="N27" s="231"/>
      <c r="O27" s="389" t="s">
        <v>62</v>
      </c>
    </row>
    <row r="28" spans="1:19" ht="87" customHeight="1" thickBot="1">
      <c r="A28" s="397" t="s">
        <v>63</v>
      </c>
      <c r="B28" s="590" t="str">
        <f t="shared" si="3"/>
        <v>★</v>
      </c>
      <c r="C28" s="591"/>
      <c r="D28" s="592"/>
      <c r="E28" s="415">
        <v>1.59</v>
      </c>
      <c r="F28" s="415">
        <v>0.86</v>
      </c>
      <c r="G28" s="482">
        <f t="shared" si="2"/>
        <v>-0.73000000000000009</v>
      </c>
      <c r="H28" s="593"/>
      <c r="I28" s="594"/>
      <c r="J28" s="594"/>
      <c r="K28" s="594"/>
      <c r="L28" s="595"/>
      <c r="M28" s="230"/>
      <c r="N28" s="231"/>
      <c r="O28" s="389" t="s">
        <v>63</v>
      </c>
    </row>
    <row r="29" spans="1:19" ht="71.25" customHeight="1" thickBot="1">
      <c r="A29" s="397" t="s">
        <v>64</v>
      </c>
      <c r="B29" s="590" t="str">
        <f t="shared" si="3"/>
        <v>★</v>
      </c>
      <c r="C29" s="591"/>
      <c r="D29" s="592"/>
      <c r="E29" s="415">
        <v>1.56</v>
      </c>
      <c r="F29" s="415">
        <v>0.98</v>
      </c>
      <c r="G29" s="482">
        <f t="shared" si="2"/>
        <v>-0.58000000000000007</v>
      </c>
      <c r="H29" s="593"/>
      <c r="I29" s="594"/>
      <c r="J29" s="594"/>
      <c r="K29" s="594"/>
      <c r="L29" s="595"/>
      <c r="M29" s="230"/>
      <c r="N29" s="231"/>
      <c r="O29" s="389" t="s">
        <v>64</v>
      </c>
    </row>
    <row r="30" spans="1:19" ht="73.5" customHeight="1" thickBot="1">
      <c r="A30" s="397" t="s">
        <v>65</v>
      </c>
      <c r="B30" s="590" t="str">
        <f t="shared" si="3"/>
        <v>★</v>
      </c>
      <c r="C30" s="591"/>
      <c r="D30" s="592"/>
      <c r="E30" s="415">
        <v>1.72</v>
      </c>
      <c r="F30" s="415">
        <v>1.67</v>
      </c>
      <c r="G30" s="482">
        <f t="shared" si="2"/>
        <v>-5.0000000000000044E-2</v>
      </c>
      <c r="H30" s="593"/>
      <c r="I30" s="594"/>
      <c r="J30" s="594"/>
      <c r="K30" s="594"/>
      <c r="L30" s="595"/>
      <c r="M30" s="230"/>
      <c r="N30" s="231"/>
      <c r="O30" s="389" t="s">
        <v>65</v>
      </c>
    </row>
    <row r="31" spans="1:19" ht="75.75" customHeight="1" thickBot="1">
      <c r="A31" s="397" t="s">
        <v>66</v>
      </c>
      <c r="B31" s="590" t="str">
        <f t="shared" si="3"/>
        <v>★</v>
      </c>
      <c r="C31" s="591"/>
      <c r="D31" s="592"/>
      <c r="E31" s="415">
        <v>0.9</v>
      </c>
      <c r="F31" s="415">
        <v>0.63</v>
      </c>
      <c r="G31" s="482">
        <f t="shared" si="2"/>
        <v>-0.27</v>
      </c>
      <c r="H31" s="593"/>
      <c r="I31" s="594"/>
      <c r="J31" s="594"/>
      <c r="K31" s="594"/>
      <c r="L31" s="595"/>
      <c r="M31" s="230"/>
      <c r="N31" s="231"/>
      <c r="O31" s="389" t="s">
        <v>66</v>
      </c>
    </row>
    <row r="32" spans="1:19" ht="78.599999999999994" customHeight="1" thickBot="1">
      <c r="A32" s="398" t="s">
        <v>67</v>
      </c>
      <c r="B32" s="590" t="str">
        <f t="shared" si="3"/>
        <v>☆</v>
      </c>
      <c r="C32" s="591"/>
      <c r="D32" s="592"/>
      <c r="E32" s="415">
        <v>2.04</v>
      </c>
      <c r="F32" s="415">
        <v>2.13</v>
      </c>
      <c r="G32" s="482">
        <f t="shared" si="2"/>
        <v>8.9999999999999858E-2</v>
      </c>
      <c r="H32" s="593"/>
      <c r="I32" s="594"/>
      <c r="J32" s="594"/>
      <c r="K32" s="594"/>
      <c r="L32" s="595"/>
      <c r="M32" s="230"/>
      <c r="N32" s="231"/>
      <c r="O32" s="389" t="s">
        <v>67</v>
      </c>
    </row>
    <row r="33" spans="1:16" ht="94.95" customHeight="1" thickBot="1">
      <c r="A33" s="399" t="s">
        <v>68</v>
      </c>
      <c r="B33" s="590" t="str">
        <f t="shared" si="3"/>
        <v>☆</v>
      </c>
      <c r="C33" s="591"/>
      <c r="D33" s="592"/>
      <c r="E33" s="415">
        <v>2.5099999999999998</v>
      </c>
      <c r="F33" s="415">
        <v>2.88</v>
      </c>
      <c r="G33" s="482">
        <f t="shared" si="2"/>
        <v>0.37000000000000011</v>
      </c>
      <c r="H33" s="593"/>
      <c r="I33" s="594"/>
      <c r="J33" s="594"/>
      <c r="K33" s="594"/>
      <c r="L33" s="595"/>
      <c r="M33" s="230"/>
      <c r="N33" s="231"/>
      <c r="O33" s="389" t="s">
        <v>68</v>
      </c>
    </row>
    <row r="34" spans="1:16" ht="81" customHeight="1" thickBot="1">
      <c r="A34" s="322" t="s">
        <v>69</v>
      </c>
      <c r="B34" s="590" t="str">
        <f t="shared" si="3"/>
        <v>★</v>
      </c>
      <c r="C34" s="591"/>
      <c r="D34" s="592"/>
      <c r="E34" s="415">
        <v>1.93</v>
      </c>
      <c r="F34" s="415">
        <v>1.92</v>
      </c>
      <c r="G34" s="482">
        <f t="shared" si="2"/>
        <v>-1.0000000000000009E-2</v>
      </c>
      <c r="H34" s="593"/>
      <c r="I34" s="594"/>
      <c r="J34" s="594"/>
      <c r="K34" s="594"/>
      <c r="L34" s="595"/>
      <c r="M34" s="430"/>
      <c r="N34" s="431"/>
      <c r="O34" s="389" t="s">
        <v>69</v>
      </c>
    </row>
    <row r="35" spans="1:16" ht="94.5" customHeight="1" thickBot="1">
      <c r="A35" s="398" t="s">
        <v>70</v>
      </c>
      <c r="B35" s="590" t="str">
        <f t="shared" si="3"/>
        <v>☆</v>
      </c>
      <c r="C35" s="591"/>
      <c r="D35" s="592"/>
      <c r="E35" s="415">
        <v>2.4300000000000002</v>
      </c>
      <c r="F35" s="415">
        <v>2.64</v>
      </c>
      <c r="G35" s="482">
        <f t="shared" si="2"/>
        <v>0.20999999999999996</v>
      </c>
      <c r="H35" s="620"/>
      <c r="I35" s="621"/>
      <c r="J35" s="621"/>
      <c r="K35" s="621"/>
      <c r="L35" s="622"/>
      <c r="M35" s="432"/>
      <c r="N35" s="433"/>
      <c r="O35" s="389" t="s">
        <v>70</v>
      </c>
    </row>
    <row r="36" spans="1:16" ht="92.4" customHeight="1" thickBot="1">
      <c r="A36" s="400" t="s">
        <v>71</v>
      </c>
      <c r="B36" s="590" t="str">
        <f t="shared" si="3"/>
        <v>☆</v>
      </c>
      <c r="C36" s="591"/>
      <c r="D36" s="592"/>
      <c r="E36" s="415">
        <v>1.69</v>
      </c>
      <c r="F36" s="415">
        <v>1.98</v>
      </c>
      <c r="G36" s="482">
        <f t="shared" si="2"/>
        <v>0.29000000000000004</v>
      </c>
      <c r="H36" s="593"/>
      <c r="I36" s="594"/>
      <c r="J36" s="594"/>
      <c r="K36" s="594"/>
      <c r="L36" s="595"/>
      <c r="M36" s="434"/>
      <c r="N36" s="435"/>
      <c r="O36" s="389" t="s">
        <v>71</v>
      </c>
    </row>
    <row r="37" spans="1:16" ht="87.75" customHeight="1" thickBot="1">
      <c r="A37" s="397" t="s">
        <v>72</v>
      </c>
      <c r="B37" s="590" t="str">
        <f t="shared" si="3"/>
        <v>☆</v>
      </c>
      <c r="C37" s="591"/>
      <c r="D37" s="592"/>
      <c r="E37" s="415">
        <v>1.1399999999999999</v>
      </c>
      <c r="F37" s="415">
        <v>1.32</v>
      </c>
      <c r="G37" s="482">
        <f t="shared" si="2"/>
        <v>0.18000000000000016</v>
      </c>
      <c r="H37" s="593"/>
      <c r="I37" s="594"/>
      <c r="J37" s="594"/>
      <c r="K37" s="594"/>
      <c r="L37" s="595"/>
      <c r="M37" s="230"/>
      <c r="N37" s="231"/>
      <c r="O37" s="389" t="s">
        <v>72</v>
      </c>
    </row>
    <row r="38" spans="1:16" ht="75.75" customHeight="1" thickBot="1">
      <c r="A38" s="397" t="s">
        <v>73</v>
      </c>
      <c r="B38" s="590" t="str">
        <f t="shared" si="3"/>
        <v>☆</v>
      </c>
      <c r="C38" s="591"/>
      <c r="D38" s="592"/>
      <c r="E38" s="415">
        <v>1.66</v>
      </c>
      <c r="F38" s="415">
        <v>2.69</v>
      </c>
      <c r="G38" s="482">
        <f t="shared" si="2"/>
        <v>1.03</v>
      </c>
      <c r="H38" s="593"/>
      <c r="I38" s="594"/>
      <c r="J38" s="594"/>
      <c r="K38" s="594"/>
      <c r="L38" s="595"/>
      <c r="M38" s="436"/>
      <c r="N38" s="437"/>
      <c r="O38" s="389" t="s">
        <v>73</v>
      </c>
    </row>
    <row r="39" spans="1:16" ht="70.2" customHeight="1" thickBot="1">
      <c r="A39" s="397" t="s">
        <v>74</v>
      </c>
      <c r="B39" s="590" t="str">
        <f t="shared" si="3"/>
        <v>★</v>
      </c>
      <c r="C39" s="591"/>
      <c r="D39" s="592"/>
      <c r="E39" s="415">
        <v>2.31</v>
      </c>
      <c r="F39" s="415">
        <v>1.62</v>
      </c>
      <c r="G39" s="482">
        <f t="shared" si="2"/>
        <v>-0.69</v>
      </c>
      <c r="H39" s="593"/>
      <c r="I39" s="594"/>
      <c r="J39" s="594"/>
      <c r="K39" s="594"/>
      <c r="L39" s="595"/>
      <c r="M39" s="434"/>
      <c r="N39" s="435"/>
      <c r="O39" s="389" t="s">
        <v>74</v>
      </c>
    </row>
    <row r="40" spans="1:16" ht="78.75" customHeight="1" thickBot="1">
      <c r="A40" s="397" t="s">
        <v>75</v>
      </c>
      <c r="B40" s="590" t="str">
        <f t="shared" si="3"/>
        <v>☆</v>
      </c>
      <c r="C40" s="591"/>
      <c r="D40" s="592"/>
      <c r="E40" s="170">
        <v>3.22</v>
      </c>
      <c r="F40" s="170">
        <v>3.48</v>
      </c>
      <c r="G40" s="482">
        <f t="shared" si="2"/>
        <v>0.25999999999999979</v>
      </c>
      <c r="H40" s="593"/>
      <c r="I40" s="594"/>
      <c r="J40" s="594"/>
      <c r="K40" s="594"/>
      <c r="L40" s="595"/>
      <c r="M40" s="436"/>
      <c r="N40" s="437"/>
      <c r="O40" s="389" t="s">
        <v>75</v>
      </c>
    </row>
    <row r="41" spans="1:16" ht="66" customHeight="1" thickBot="1">
      <c r="A41" s="397" t="s">
        <v>76</v>
      </c>
      <c r="B41" s="590" t="str">
        <f t="shared" si="3"/>
        <v>★</v>
      </c>
      <c r="C41" s="591"/>
      <c r="D41" s="592"/>
      <c r="E41" s="415">
        <v>1.88</v>
      </c>
      <c r="F41" s="415">
        <v>0.83</v>
      </c>
      <c r="G41" s="482">
        <f t="shared" si="2"/>
        <v>-1.0499999999999998</v>
      </c>
      <c r="H41" s="593"/>
      <c r="I41" s="594"/>
      <c r="J41" s="594"/>
      <c r="K41" s="594"/>
      <c r="L41" s="595"/>
      <c r="M41" s="230"/>
      <c r="N41" s="231"/>
      <c r="O41" s="389" t="s">
        <v>76</v>
      </c>
    </row>
    <row r="42" spans="1:16" ht="77.25" customHeight="1" thickBot="1">
      <c r="A42" s="397" t="s">
        <v>77</v>
      </c>
      <c r="B42" s="590" t="str">
        <f t="shared" si="3"/>
        <v>☆</v>
      </c>
      <c r="C42" s="591"/>
      <c r="D42" s="592"/>
      <c r="E42" s="415">
        <v>1.83</v>
      </c>
      <c r="F42" s="415">
        <v>1.85</v>
      </c>
      <c r="G42" s="482">
        <f t="shared" si="2"/>
        <v>2.0000000000000018E-2</v>
      </c>
      <c r="H42" s="593"/>
      <c r="I42" s="594"/>
      <c r="J42" s="594"/>
      <c r="K42" s="594"/>
      <c r="L42" s="595"/>
      <c r="M42" s="434"/>
      <c r="N42" s="231"/>
      <c r="O42" s="389" t="s">
        <v>77</v>
      </c>
      <c r="P42" s="64" t="s">
        <v>216</v>
      </c>
    </row>
    <row r="43" spans="1:16" ht="69.75" customHeight="1" thickBot="1">
      <c r="A43" s="397" t="s">
        <v>78</v>
      </c>
      <c r="B43" s="590" t="str">
        <f t="shared" si="3"/>
        <v>☆</v>
      </c>
      <c r="C43" s="591"/>
      <c r="D43" s="592"/>
      <c r="E43" s="415">
        <v>1.02</v>
      </c>
      <c r="F43" s="415">
        <v>1.04</v>
      </c>
      <c r="G43" s="482">
        <f t="shared" si="2"/>
        <v>2.0000000000000018E-2</v>
      </c>
      <c r="H43" s="593"/>
      <c r="I43" s="594"/>
      <c r="J43" s="594"/>
      <c r="K43" s="594"/>
      <c r="L43" s="595"/>
      <c r="M43" s="230"/>
      <c r="N43" s="231"/>
      <c r="O43" s="389" t="s">
        <v>78</v>
      </c>
    </row>
    <row r="44" spans="1:16" ht="77.25" customHeight="1" thickBot="1">
      <c r="A44" s="401" t="s">
        <v>79</v>
      </c>
      <c r="B44" s="590" t="str">
        <f t="shared" si="3"/>
        <v>★</v>
      </c>
      <c r="C44" s="591"/>
      <c r="D44" s="592"/>
      <c r="E44" s="415">
        <v>1.58</v>
      </c>
      <c r="F44" s="415">
        <v>1.53</v>
      </c>
      <c r="G44" s="482">
        <f t="shared" si="2"/>
        <v>-5.0000000000000044E-2</v>
      </c>
      <c r="H44" s="593"/>
      <c r="I44" s="594"/>
      <c r="J44" s="594"/>
      <c r="K44" s="594"/>
      <c r="L44" s="595"/>
      <c r="M44" s="230"/>
      <c r="N44" s="231"/>
      <c r="O44" s="389" t="s">
        <v>79</v>
      </c>
    </row>
    <row r="45" spans="1:16" ht="81.75" customHeight="1" thickBot="1">
      <c r="A45" s="397" t="s">
        <v>80</v>
      </c>
      <c r="B45" s="590" t="str">
        <f t="shared" si="3"/>
        <v>☆</v>
      </c>
      <c r="C45" s="591"/>
      <c r="D45" s="592"/>
      <c r="E45" s="415">
        <v>1.57</v>
      </c>
      <c r="F45" s="415">
        <v>1.6</v>
      </c>
      <c r="G45" s="482">
        <f t="shared" si="2"/>
        <v>3.0000000000000027E-2</v>
      </c>
      <c r="H45" s="593"/>
      <c r="I45" s="594"/>
      <c r="J45" s="594"/>
      <c r="K45" s="594"/>
      <c r="L45" s="595"/>
      <c r="M45" s="230"/>
      <c r="N45" s="443"/>
      <c r="O45" s="389" t="s">
        <v>80</v>
      </c>
    </row>
    <row r="46" spans="1:16" ht="72.75" customHeight="1" thickBot="1">
      <c r="A46" s="397" t="s">
        <v>81</v>
      </c>
      <c r="B46" s="590" t="str">
        <f t="shared" si="3"/>
        <v>☆</v>
      </c>
      <c r="C46" s="591"/>
      <c r="D46" s="592"/>
      <c r="E46" s="415">
        <v>1.87</v>
      </c>
      <c r="F46" s="415">
        <v>2.2400000000000002</v>
      </c>
      <c r="G46" s="482">
        <f t="shared" si="2"/>
        <v>0.37000000000000011</v>
      </c>
      <c r="H46" s="593"/>
      <c r="I46" s="594"/>
      <c r="J46" s="594"/>
      <c r="K46" s="594"/>
      <c r="L46" s="595"/>
      <c r="M46" s="230"/>
      <c r="N46" s="231"/>
      <c r="O46" s="389" t="s">
        <v>81</v>
      </c>
    </row>
    <row r="47" spans="1:16" ht="81.75" customHeight="1" thickBot="1">
      <c r="A47" s="397" t="s">
        <v>82</v>
      </c>
      <c r="B47" s="590" t="str">
        <f t="shared" si="3"/>
        <v>★</v>
      </c>
      <c r="C47" s="591"/>
      <c r="D47" s="592"/>
      <c r="E47" s="415">
        <v>1.22</v>
      </c>
      <c r="F47" s="415">
        <v>0.89</v>
      </c>
      <c r="G47" s="482">
        <f t="shared" si="2"/>
        <v>-0.32999999999999996</v>
      </c>
      <c r="H47" s="593"/>
      <c r="I47" s="594"/>
      <c r="J47" s="594"/>
      <c r="K47" s="594"/>
      <c r="L47" s="595"/>
      <c r="M47" s="444"/>
      <c r="N47" s="231"/>
      <c r="O47" s="389" t="s">
        <v>82</v>
      </c>
    </row>
    <row r="48" spans="1:16" ht="78.75" customHeight="1" thickBot="1">
      <c r="A48" s="397" t="s">
        <v>83</v>
      </c>
      <c r="B48" s="590" t="str">
        <f t="shared" si="3"/>
        <v>★</v>
      </c>
      <c r="C48" s="591"/>
      <c r="D48" s="592"/>
      <c r="E48" s="415">
        <v>1.1399999999999999</v>
      </c>
      <c r="F48" s="415">
        <v>1.1299999999999999</v>
      </c>
      <c r="G48" s="482">
        <f t="shared" si="2"/>
        <v>-1.0000000000000009E-2</v>
      </c>
      <c r="H48" s="623"/>
      <c r="I48" s="624"/>
      <c r="J48" s="624"/>
      <c r="K48" s="624"/>
      <c r="L48" s="625"/>
      <c r="M48" s="230"/>
      <c r="N48" s="231"/>
      <c r="O48" s="389" t="s">
        <v>83</v>
      </c>
    </row>
    <row r="49" spans="1:15" ht="74.25" customHeight="1" thickBot="1">
      <c r="A49" s="397" t="s">
        <v>84</v>
      </c>
      <c r="B49" s="590" t="str">
        <f t="shared" si="3"/>
        <v>★</v>
      </c>
      <c r="C49" s="591"/>
      <c r="D49" s="592"/>
      <c r="E49" s="415">
        <v>1.96</v>
      </c>
      <c r="F49" s="415">
        <v>1.66</v>
      </c>
      <c r="G49" s="482">
        <f t="shared" si="2"/>
        <v>-0.30000000000000004</v>
      </c>
      <c r="H49" s="593"/>
      <c r="I49" s="594"/>
      <c r="J49" s="594"/>
      <c r="K49" s="594"/>
      <c r="L49" s="595"/>
      <c r="M49" s="445"/>
      <c r="N49" s="231"/>
      <c r="O49" s="389" t="s">
        <v>84</v>
      </c>
    </row>
    <row r="50" spans="1:15" ht="73.2" customHeight="1" thickBot="1">
      <c r="A50" s="397" t="s">
        <v>85</v>
      </c>
      <c r="B50" s="590" t="str">
        <f t="shared" si="3"/>
        <v>★</v>
      </c>
      <c r="C50" s="591"/>
      <c r="D50" s="592"/>
      <c r="E50" s="170">
        <v>3.05</v>
      </c>
      <c r="F50" s="415">
        <v>2.54</v>
      </c>
      <c r="G50" s="482">
        <f t="shared" si="2"/>
        <v>-0.50999999999999979</v>
      </c>
      <c r="H50" s="623"/>
      <c r="I50" s="624"/>
      <c r="J50" s="624"/>
      <c r="K50" s="624"/>
      <c r="L50" s="625"/>
      <c r="M50" s="230"/>
      <c r="N50" s="231"/>
      <c r="O50" s="389" t="s">
        <v>85</v>
      </c>
    </row>
    <row r="51" spans="1:15" ht="73.5" customHeight="1" thickBot="1">
      <c r="A51" s="397" t="s">
        <v>86</v>
      </c>
      <c r="B51" s="590" t="str">
        <f t="shared" si="3"/>
        <v>☆</v>
      </c>
      <c r="C51" s="591"/>
      <c r="D51" s="592"/>
      <c r="E51" s="415">
        <v>1.56</v>
      </c>
      <c r="F51" s="415">
        <v>2.09</v>
      </c>
      <c r="G51" s="482">
        <f t="shared" si="2"/>
        <v>0.5299999999999998</v>
      </c>
      <c r="H51" s="593"/>
      <c r="I51" s="594"/>
      <c r="J51" s="594"/>
      <c r="K51" s="594"/>
      <c r="L51" s="595"/>
      <c r="M51" s="436"/>
      <c r="N51" s="437"/>
      <c r="O51" s="389" t="s">
        <v>86</v>
      </c>
    </row>
    <row r="52" spans="1:15" ht="91.95" customHeight="1" thickBot="1">
      <c r="A52" s="397" t="s">
        <v>87</v>
      </c>
      <c r="B52" s="590" t="str">
        <f t="shared" si="3"/>
        <v>☆</v>
      </c>
      <c r="C52" s="591"/>
      <c r="D52" s="592"/>
      <c r="E52" s="415">
        <v>1.23</v>
      </c>
      <c r="F52" s="415">
        <v>1.67</v>
      </c>
      <c r="G52" s="482">
        <f t="shared" si="2"/>
        <v>0.43999999999999995</v>
      </c>
      <c r="H52" s="593"/>
      <c r="I52" s="594"/>
      <c r="J52" s="594"/>
      <c r="K52" s="594"/>
      <c r="L52" s="595"/>
      <c r="M52" s="230"/>
      <c r="N52" s="231"/>
      <c r="O52" s="389" t="s">
        <v>87</v>
      </c>
    </row>
    <row r="53" spans="1:15" ht="77.25" customHeight="1" thickBot="1">
      <c r="A53" s="397" t="s">
        <v>88</v>
      </c>
      <c r="B53" s="590" t="str">
        <f t="shared" si="3"/>
        <v>★</v>
      </c>
      <c r="C53" s="591"/>
      <c r="D53" s="592"/>
      <c r="E53" s="415">
        <v>2</v>
      </c>
      <c r="F53" s="415">
        <v>1.68</v>
      </c>
      <c r="G53" s="482">
        <f t="shared" si="2"/>
        <v>-0.32000000000000006</v>
      </c>
      <c r="H53" s="593"/>
      <c r="I53" s="594"/>
      <c r="J53" s="594"/>
      <c r="K53" s="594"/>
      <c r="L53" s="595"/>
      <c r="M53" s="230"/>
      <c r="N53" s="231"/>
      <c r="O53" s="389" t="s">
        <v>88</v>
      </c>
    </row>
    <row r="54" spans="1:15" ht="63.75" customHeight="1" thickBot="1">
      <c r="A54" s="397" t="s">
        <v>89</v>
      </c>
      <c r="B54" s="590" t="str">
        <f t="shared" si="3"/>
        <v>☆</v>
      </c>
      <c r="C54" s="591"/>
      <c r="D54" s="592"/>
      <c r="E54" s="415">
        <v>2.91</v>
      </c>
      <c r="F54" s="170">
        <v>3.17</v>
      </c>
      <c r="G54" s="482">
        <f t="shared" si="2"/>
        <v>0.25999999999999979</v>
      </c>
      <c r="H54" s="593"/>
      <c r="I54" s="594"/>
      <c r="J54" s="594"/>
      <c r="K54" s="594"/>
      <c r="L54" s="595"/>
      <c r="M54" s="230"/>
      <c r="N54" s="231"/>
      <c r="O54" s="389" t="s">
        <v>89</v>
      </c>
    </row>
    <row r="55" spans="1:15" ht="75" customHeight="1" thickBot="1">
      <c r="A55" s="397" t="s">
        <v>90</v>
      </c>
      <c r="B55" s="590" t="str">
        <f t="shared" si="3"/>
        <v>☆</v>
      </c>
      <c r="C55" s="591"/>
      <c r="D55" s="592"/>
      <c r="E55" s="415">
        <v>2.4300000000000002</v>
      </c>
      <c r="F55" s="415">
        <v>2.87</v>
      </c>
      <c r="G55" s="482">
        <f t="shared" si="2"/>
        <v>0.43999999999999995</v>
      </c>
      <c r="H55" s="593"/>
      <c r="I55" s="594"/>
      <c r="J55" s="594"/>
      <c r="K55" s="594"/>
      <c r="L55" s="595"/>
      <c r="M55" s="230"/>
      <c r="N55" s="231"/>
      <c r="O55" s="389" t="s">
        <v>90</v>
      </c>
    </row>
    <row r="56" spans="1:15" ht="80.25" customHeight="1" thickBot="1">
      <c r="A56" s="397" t="s">
        <v>91</v>
      </c>
      <c r="B56" s="590" t="str">
        <f t="shared" si="3"/>
        <v>☆</v>
      </c>
      <c r="C56" s="591"/>
      <c r="D56" s="592"/>
      <c r="E56" s="415">
        <v>2.4500000000000002</v>
      </c>
      <c r="F56" s="415">
        <v>2.5</v>
      </c>
      <c r="G56" s="482">
        <f t="shared" si="2"/>
        <v>4.9999999999999822E-2</v>
      </c>
      <c r="H56" s="593"/>
      <c r="I56" s="594"/>
      <c r="J56" s="594"/>
      <c r="K56" s="594"/>
      <c r="L56" s="595"/>
      <c r="M56" s="230"/>
      <c r="N56" s="231"/>
      <c r="O56" s="389" t="s">
        <v>91</v>
      </c>
    </row>
    <row r="57" spans="1:15" ht="63.75" customHeight="1" thickBot="1">
      <c r="A57" s="397" t="s">
        <v>92</v>
      </c>
      <c r="B57" s="590" t="str">
        <f t="shared" si="3"/>
        <v>★</v>
      </c>
      <c r="C57" s="591"/>
      <c r="D57" s="592"/>
      <c r="E57" s="415">
        <v>2.13</v>
      </c>
      <c r="F57" s="415">
        <v>1.78</v>
      </c>
      <c r="G57" s="482">
        <f t="shared" si="2"/>
        <v>-0.34999999999999987</v>
      </c>
      <c r="H57" s="623"/>
      <c r="I57" s="624"/>
      <c r="J57" s="624"/>
      <c r="K57" s="624"/>
      <c r="L57" s="625"/>
      <c r="M57" s="230"/>
      <c r="N57" s="231"/>
      <c r="O57" s="389" t="s">
        <v>92</v>
      </c>
    </row>
    <row r="58" spans="1:15" ht="69.75" customHeight="1" thickBot="1">
      <c r="A58" s="397" t="s">
        <v>93</v>
      </c>
      <c r="B58" s="590" t="str">
        <f t="shared" si="3"/>
        <v>☆</v>
      </c>
      <c r="C58" s="591"/>
      <c r="D58" s="592"/>
      <c r="E58" s="415">
        <v>2.04</v>
      </c>
      <c r="F58" s="415">
        <v>2.2200000000000002</v>
      </c>
      <c r="G58" s="482">
        <f t="shared" si="2"/>
        <v>0.18000000000000016</v>
      </c>
      <c r="H58" s="593"/>
      <c r="I58" s="594"/>
      <c r="J58" s="594"/>
      <c r="K58" s="594"/>
      <c r="L58" s="595"/>
      <c r="M58" s="230"/>
      <c r="N58" s="231"/>
      <c r="O58" s="389" t="s">
        <v>93</v>
      </c>
    </row>
    <row r="59" spans="1:15" ht="76.2" customHeight="1" thickBot="1">
      <c r="A59" s="397" t="s">
        <v>94</v>
      </c>
      <c r="B59" s="590" t="str">
        <f t="shared" si="3"/>
        <v>★</v>
      </c>
      <c r="C59" s="591"/>
      <c r="D59" s="592"/>
      <c r="E59" s="415">
        <v>2.54</v>
      </c>
      <c r="F59" s="415">
        <v>2.11</v>
      </c>
      <c r="G59" s="482">
        <f t="shared" si="2"/>
        <v>-0.43000000000000016</v>
      </c>
      <c r="H59" s="593"/>
      <c r="I59" s="594"/>
      <c r="J59" s="594"/>
      <c r="K59" s="594"/>
      <c r="L59" s="595"/>
      <c r="M59" s="436"/>
      <c r="N59" s="437"/>
      <c r="O59" s="389" t="s">
        <v>94</v>
      </c>
    </row>
    <row r="60" spans="1:15" ht="91.95" customHeight="1" thickBot="1">
      <c r="A60" s="397" t="s">
        <v>95</v>
      </c>
      <c r="B60" s="590" t="str">
        <f t="shared" si="3"/>
        <v>★</v>
      </c>
      <c r="C60" s="591"/>
      <c r="D60" s="592"/>
      <c r="E60" s="170">
        <v>3.78</v>
      </c>
      <c r="F60" s="415">
        <v>2.57</v>
      </c>
      <c r="G60" s="482">
        <f t="shared" si="2"/>
        <v>-1.21</v>
      </c>
      <c r="H60" s="593"/>
      <c r="I60" s="594"/>
      <c r="J60" s="594"/>
      <c r="K60" s="594"/>
      <c r="L60" s="595"/>
      <c r="M60" s="230"/>
      <c r="N60" s="231"/>
      <c r="O60" s="389" t="s">
        <v>95</v>
      </c>
    </row>
    <row r="61" spans="1:15" ht="81" customHeight="1" thickBot="1">
      <c r="A61" s="397" t="s">
        <v>96</v>
      </c>
      <c r="B61" s="590" t="str">
        <f t="shared" si="3"/>
        <v>★</v>
      </c>
      <c r="C61" s="591"/>
      <c r="D61" s="592"/>
      <c r="E61" s="415">
        <v>1.48</v>
      </c>
      <c r="F61" s="415">
        <v>0.96</v>
      </c>
      <c r="G61" s="482">
        <f t="shared" si="2"/>
        <v>-0.52</v>
      </c>
      <c r="H61" s="593"/>
      <c r="I61" s="594"/>
      <c r="J61" s="594"/>
      <c r="K61" s="594"/>
      <c r="L61" s="595"/>
      <c r="M61" s="230"/>
      <c r="N61" s="231"/>
      <c r="O61" s="389" t="s">
        <v>96</v>
      </c>
    </row>
    <row r="62" spans="1:15" ht="75.599999999999994" customHeight="1" thickBot="1">
      <c r="A62" s="397" t="s">
        <v>97</v>
      </c>
      <c r="B62" s="590" t="str">
        <f t="shared" si="3"/>
        <v>☆</v>
      </c>
      <c r="C62" s="591"/>
      <c r="D62" s="592"/>
      <c r="E62" s="415">
        <v>2.38</v>
      </c>
      <c r="F62" s="415">
        <v>2.66</v>
      </c>
      <c r="G62" s="482">
        <f t="shared" si="2"/>
        <v>0.28000000000000025</v>
      </c>
      <c r="H62" s="626" t="s">
        <v>340</v>
      </c>
      <c r="I62" s="627"/>
      <c r="J62" s="627"/>
      <c r="K62" s="627"/>
      <c r="L62" s="628"/>
      <c r="M62" s="572" t="s">
        <v>341</v>
      </c>
      <c r="N62" s="573">
        <v>44855</v>
      </c>
      <c r="O62" s="389" t="s">
        <v>97</v>
      </c>
    </row>
    <row r="63" spans="1:15" ht="87" customHeight="1" thickBot="1">
      <c r="A63" s="397" t="s">
        <v>98</v>
      </c>
      <c r="B63" s="590" t="str">
        <f t="shared" si="3"/>
        <v>★</v>
      </c>
      <c r="C63" s="591"/>
      <c r="D63" s="592"/>
      <c r="E63" s="415">
        <v>1.65</v>
      </c>
      <c r="F63" s="415">
        <v>1.17</v>
      </c>
      <c r="G63" s="482">
        <f t="shared" si="2"/>
        <v>-0.48</v>
      </c>
      <c r="H63" s="593"/>
      <c r="I63" s="594"/>
      <c r="J63" s="594"/>
      <c r="K63" s="594"/>
      <c r="L63" s="595"/>
      <c r="M63" s="451"/>
      <c r="N63" s="231"/>
      <c r="O63" s="389" t="s">
        <v>98</v>
      </c>
    </row>
    <row r="64" spans="1:15" ht="73.2" customHeight="1" thickBot="1">
      <c r="A64" s="397" t="s">
        <v>99</v>
      </c>
      <c r="B64" s="590" t="str">
        <f t="shared" si="3"/>
        <v>★</v>
      </c>
      <c r="C64" s="591"/>
      <c r="D64" s="592"/>
      <c r="E64" s="415">
        <v>1.55</v>
      </c>
      <c r="F64" s="415">
        <v>1.48</v>
      </c>
      <c r="G64" s="482">
        <f t="shared" si="2"/>
        <v>-7.0000000000000062E-2</v>
      </c>
      <c r="H64" s="671"/>
      <c r="I64" s="672"/>
      <c r="J64" s="672"/>
      <c r="K64" s="672"/>
      <c r="L64" s="673"/>
      <c r="M64" s="230"/>
      <c r="N64" s="231"/>
      <c r="O64" s="389" t="s">
        <v>99</v>
      </c>
    </row>
    <row r="65" spans="1:18" ht="80.25" customHeight="1" thickBot="1">
      <c r="A65" s="397" t="s">
        <v>100</v>
      </c>
      <c r="B65" s="590" t="str">
        <f t="shared" si="3"/>
        <v>★</v>
      </c>
      <c r="C65" s="591"/>
      <c r="D65" s="592"/>
      <c r="E65" s="170">
        <v>3.72</v>
      </c>
      <c r="F65" s="415">
        <v>2.76</v>
      </c>
      <c r="G65" s="482">
        <f t="shared" si="2"/>
        <v>-0.96000000000000041</v>
      </c>
      <c r="H65" s="674"/>
      <c r="I65" s="675"/>
      <c r="J65" s="675"/>
      <c r="K65" s="675"/>
      <c r="L65" s="676"/>
      <c r="M65" s="452"/>
      <c r="N65" s="231"/>
      <c r="O65" s="389" t="s">
        <v>100</v>
      </c>
    </row>
    <row r="66" spans="1:18" ht="88.5" customHeight="1" thickBot="1">
      <c r="A66" s="397" t="s">
        <v>101</v>
      </c>
      <c r="B66" s="590" t="str">
        <f t="shared" si="3"/>
        <v>☆</v>
      </c>
      <c r="C66" s="591"/>
      <c r="D66" s="592"/>
      <c r="E66" s="170">
        <v>4.4400000000000004</v>
      </c>
      <c r="F66" s="170">
        <v>4.6900000000000004</v>
      </c>
      <c r="G66" s="482">
        <f t="shared" si="2"/>
        <v>0.25</v>
      </c>
      <c r="H66" s="623"/>
      <c r="I66" s="624"/>
      <c r="J66" s="624"/>
      <c r="K66" s="624"/>
      <c r="L66" s="625"/>
      <c r="M66" s="230"/>
      <c r="N66" s="231"/>
      <c r="O66" s="389" t="s">
        <v>101</v>
      </c>
    </row>
    <row r="67" spans="1:18" ht="78.75" customHeight="1" thickBot="1">
      <c r="A67" s="397" t="s">
        <v>102</v>
      </c>
      <c r="B67" s="590" t="b">
        <f t="shared" si="3"/>
        <v>0</v>
      </c>
      <c r="C67" s="591"/>
      <c r="D67" s="592"/>
      <c r="E67" s="170">
        <v>3.14</v>
      </c>
      <c r="F67" s="170">
        <v>3.14</v>
      </c>
      <c r="G67" s="482">
        <f t="shared" si="2"/>
        <v>0</v>
      </c>
      <c r="H67" s="593"/>
      <c r="I67" s="594"/>
      <c r="J67" s="594"/>
      <c r="K67" s="594"/>
      <c r="L67" s="595"/>
      <c r="M67" s="230"/>
      <c r="N67" s="231"/>
      <c r="O67" s="389" t="s">
        <v>102</v>
      </c>
    </row>
    <row r="68" spans="1:18" ht="63" customHeight="1" thickBot="1">
      <c r="A68" s="400" t="s">
        <v>103</v>
      </c>
      <c r="B68" s="590" t="str">
        <f t="shared" si="3"/>
        <v>★</v>
      </c>
      <c r="C68" s="591"/>
      <c r="D68" s="592"/>
      <c r="E68" s="415">
        <v>2.11</v>
      </c>
      <c r="F68" s="415">
        <v>1.89</v>
      </c>
      <c r="G68" s="482">
        <f t="shared" si="2"/>
        <v>-0.21999999999999997</v>
      </c>
      <c r="H68" s="668"/>
      <c r="I68" s="669"/>
      <c r="J68" s="669"/>
      <c r="K68" s="669"/>
      <c r="L68" s="670"/>
      <c r="M68" s="429"/>
      <c r="N68" s="428"/>
      <c r="O68" s="389" t="s">
        <v>103</v>
      </c>
    </row>
    <row r="69" spans="1:18" ht="72.75" customHeight="1" thickBot="1">
      <c r="A69" s="398" t="s">
        <v>104</v>
      </c>
      <c r="B69" s="590" t="str">
        <f t="shared" si="3"/>
        <v>☆</v>
      </c>
      <c r="C69" s="591"/>
      <c r="D69" s="592"/>
      <c r="E69" s="416">
        <v>1.58</v>
      </c>
      <c r="F69" s="416">
        <v>1.73</v>
      </c>
      <c r="G69" s="482">
        <f t="shared" si="2"/>
        <v>0.14999999999999991</v>
      </c>
      <c r="H69" s="623"/>
      <c r="I69" s="624"/>
      <c r="J69" s="624"/>
      <c r="K69" s="624"/>
      <c r="L69" s="625"/>
      <c r="M69" s="230"/>
      <c r="N69" s="231"/>
      <c r="O69" s="389" t="s">
        <v>104</v>
      </c>
    </row>
    <row r="70" spans="1:18" ht="58.5" customHeight="1" thickBot="1">
      <c r="A70" s="323" t="s">
        <v>105</v>
      </c>
      <c r="B70" s="590" t="str">
        <f t="shared" si="3"/>
        <v>★</v>
      </c>
      <c r="C70" s="591"/>
      <c r="D70" s="592"/>
      <c r="E70" s="493">
        <v>1.98</v>
      </c>
      <c r="F70" s="493">
        <v>1.97</v>
      </c>
      <c r="G70" s="482">
        <f t="shared" si="2"/>
        <v>-1.0000000000000009E-2</v>
      </c>
      <c r="H70" s="593"/>
      <c r="I70" s="594"/>
      <c r="J70" s="594"/>
      <c r="K70" s="594"/>
      <c r="L70" s="595"/>
      <c r="M70" s="324"/>
      <c r="N70" s="231"/>
      <c r="O70" s="389"/>
    </row>
    <row r="71" spans="1:18" ht="42.75" customHeight="1" thickBot="1">
      <c r="A71" s="325"/>
      <c r="B71" s="325"/>
      <c r="C71" s="325"/>
      <c r="D71" s="325"/>
      <c r="E71" s="659"/>
      <c r="F71" s="659"/>
      <c r="G71" s="659"/>
      <c r="H71" s="659"/>
      <c r="I71" s="659"/>
      <c r="J71" s="659"/>
      <c r="K71" s="659"/>
      <c r="L71" s="659"/>
      <c r="M71" s="65">
        <f>COUNTIF(E23:E69,"&gt;=10")</f>
        <v>0</v>
      </c>
      <c r="N71" s="65">
        <f>COUNTIF(F23:F69,"&gt;=10")</f>
        <v>0</v>
      </c>
      <c r="O71" s="65" t="s">
        <v>29</v>
      </c>
    </row>
    <row r="72" spans="1:18" ht="36.75" customHeight="1" thickBot="1">
      <c r="A72" s="86" t="s">
        <v>21</v>
      </c>
      <c r="B72" s="87"/>
      <c r="C72" s="151"/>
      <c r="D72" s="151"/>
      <c r="E72" s="660" t="s">
        <v>20</v>
      </c>
      <c r="F72" s="660"/>
      <c r="G72" s="660"/>
      <c r="H72" s="661" t="s">
        <v>265</v>
      </c>
      <c r="I72" s="662"/>
      <c r="J72" s="87"/>
      <c r="K72" s="88"/>
      <c r="L72" s="88"/>
      <c r="M72" s="89"/>
      <c r="N72" s="90"/>
    </row>
    <row r="73" spans="1:18" ht="36.75" customHeight="1" thickBot="1">
      <c r="A73" s="91"/>
      <c r="B73" s="326"/>
      <c r="C73" s="663" t="s">
        <v>106</v>
      </c>
      <c r="D73" s="664"/>
      <c r="E73" s="664"/>
      <c r="F73" s="665"/>
      <c r="G73" s="92">
        <f>+F70</f>
        <v>1.97</v>
      </c>
      <c r="H73" s="93" t="s">
        <v>107</v>
      </c>
      <c r="I73" s="666">
        <f>+G70</f>
        <v>-1.0000000000000009E-2</v>
      </c>
      <c r="J73" s="667"/>
      <c r="K73" s="327"/>
      <c r="L73" s="327"/>
      <c r="M73" s="328"/>
      <c r="N73" s="94"/>
    </row>
    <row r="74" spans="1:18" ht="36.75" customHeight="1" thickBot="1">
      <c r="A74" s="91"/>
      <c r="B74" s="326"/>
      <c r="C74" s="629" t="s">
        <v>108</v>
      </c>
      <c r="D74" s="630"/>
      <c r="E74" s="630"/>
      <c r="F74" s="631"/>
      <c r="G74" s="95">
        <f>+F35</f>
        <v>2.64</v>
      </c>
      <c r="H74" s="96" t="s">
        <v>107</v>
      </c>
      <c r="I74" s="632">
        <f>+G35</f>
        <v>0.20999999999999996</v>
      </c>
      <c r="J74" s="633"/>
      <c r="K74" s="327"/>
      <c r="L74" s="327"/>
      <c r="M74" s="328"/>
      <c r="N74" s="94"/>
      <c r="R74" s="368" t="s">
        <v>21</v>
      </c>
    </row>
    <row r="75" spans="1:18" ht="36.75" customHeight="1" thickBot="1">
      <c r="A75" s="91"/>
      <c r="B75" s="326"/>
      <c r="C75" s="634" t="s">
        <v>109</v>
      </c>
      <c r="D75" s="635"/>
      <c r="E75" s="635"/>
      <c r="F75" s="97" t="str">
        <f>VLOOKUP(G75,F:P,10,0)</f>
        <v>大分県</v>
      </c>
      <c r="G75" s="98">
        <f>MAX(F23:F70)</f>
        <v>4.6900000000000004</v>
      </c>
      <c r="H75" s="636" t="s">
        <v>110</v>
      </c>
      <c r="I75" s="637"/>
      <c r="J75" s="637"/>
      <c r="K75" s="99">
        <f>+N71</f>
        <v>0</v>
      </c>
      <c r="L75" s="100" t="s">
        <v>111</v>
      </c>
      <c r="M75" s="101">
        <f>N71-M71</f>
        <v>0</v>
      </c>
      <c r="N75" s="94"/>
      <c r="R75" s="369"/>
    </row>
    <row r="76" spans="1:18" ht="36.75" customHeight="1" thickBot="1">
      <c r="A76" s="102"/>
      <c r="B76" s="103"/>
      <c r="C76" s="103"/>
      <c r="D76" s="103"/>
      <c r="E76" s="103"/>
      <c r="F76" s="103"/>
      <c r="G76" s="103"/>
      <c r="H76" s="103"/>
      <c r="I76" s="103"/>
      <c r="J76" s="103"/>
      <c r="K76" s="104"/>
      <c r="L76" s="104"/>
      <c r="M76" s="105"/>
      <c r="N76" s="106"/>
      <c r="R76" s="369"/>
    </row>
    <row r="77" spans="1:18" ht="30.75" customHeight="1">
      <c r="A77" s="135"/>
      <c r="B77" s="135"/>
      <c r="C77" s="135"/>
      <c r="D77" s="135"/>
      <c r="E77" s="135"/>
      <c r="F77" s="135"/>
      <c r="G77" s="135"/>
      <c r="H77" s="135"/>
      <c r="I77" s="135"/>
      <c r="J77" s="135"/>
      <c r="K77" s="329"/>
      <c r="L77" s="329"/>
      <c r="M77" s="330"/>
      <c r="N77" s="331"/>
      <c r="R77" s="370"/>
    </row>
    <row r="78" spans="1:18" ht="30.75" customHeight="1" thickBot="1">
      <c r="A78" s="332"/>
      <c r="B78" s="332"/>
      <c r="C78" s="332"/>
      <c r="D78" s="332"/>
      <c r="E78" s="332"/>
      <c r="F78" s="332"/>
      <c r="G78" s="332"/>
      <c r="H78" s="332"/>
      <c r="I78" s="332"/>
      <c r="J78" s="332"/>
      <c r="K78" s="333"/>
      <c r="L78" s="333"/>
      <c r="M78" s="334"/>
      <c r="N78" s="332"/>
    </row>
    <row r="79" spans="1:18" ht="24.75" customHeight="1" thickTop="1">
      <c r="A79" s="638">
        <v>1</v>
      </c>
      <c r="B79" s="641" t="s">
        <v>261</v>
      </c>
      <c r="C79" s="642"/>
      <c r="D79" s="642"/>
      <c r="E79" s="642"/>
      <c r="F79" s="643"/>
      <c r="G79" s="650" t="s">
        <v>262</v>
      </c>
      <c r="H79" s="651"/>
      <c r="I79" s="651"/>
      <c r="J79" s="651"/>
      <c r="K79" s="651"/>
      <c r="L79" s="651"/>
      <c r="M79" s="651"/>
      <c r="N79" s="652"/>
    </row>
    <row r="80" spans="1:18" ht="24.75" customHeight="1">
      <c r="A80" s="639"/>
      <c r="B80" s="644"/>
      <c r="C80" s="645"/>
      <c r="D80" s="645"/>
      <c r="E80" s="645"/>
      <c r="F80" s="646"/>
      <c r="G80" s="653"/>
      <c r="H80" s="654"/>
      <c r="I80" s="654"/>
      <c r="J80" s="654"/>
      <c r="K80" s="654"/>
      <c r="L80" s="654"/>
      <c r="M80" s="654"/>
      <c r="N80" s="655"/>
      <c r="O80" s="335" t="s">
        <v>29</v>
      </c>
      <c r="P80" s="335"/>
    </row>
    <row r="81" spans="1:16" ht="24.75" customHeight="1">
      <c r="A81" s="639"/>
      <c r="B81" s="644"/>
      <c r="C81" s="645"/>
      <c r="D81" s="645"/>
      <c r="E81" s="645"/>
      <c r="F81" s="646"/>
      <c r="G81" s="653"/>
      <c r="H81" s="654"/>
      <c r="I81" s="654"/>
      <c r="J81" s="654"/>
      <c r="K81" s="654"/>
      <c r="L81" s="654"/>
      <c r="M81" s="654"/>
      <c r="N81" s="655"/>
      <c r="O81" s="335" t="s">
        <v>21</v>
      </c>
      <c r="P81" s="335" t="s">
        <v>112</v>
      </c>
    </row>
    <row r="82" spans="1:16" ht="24.75" customHeight="1">
      <c r="A82" s="639"/>
      <c r="B82" s="644"/>
      <c r="C82" s="645"/>
      <c r="D82" s="645"/>
      <c r="E82" s="645"/>
      <c r="F82" s="646"/>
      <c r="G82" s="653"/>
      <c r="H82" s="654"/>
      <c r="I82" s="654"/>
      <c r="J82" s="654"/>
      <c r="K82" s="654"/>
      <c r="L82" s="654"/>
      <c r="M82" s="654"/>
      <c r="N82" s="655"/>
      <c r="O82" s="336"/>
      <c r="P82" s="335"/>
    </row>
    <row r="83" spans="1:16" ht="46.2" customHeight="1" thickBot="1">
      <c r="A83" s="640"/>
      <c r="B83" s="647"/>
      <c r="C83" s="648"/>
      <c r="D83" s="648"/>
      <c r="E83" s="648"/>
      <c r="F83" s="649"/>
      <c r="G83" s="656"/>
      <c r="H83" s="657"/>
      <c r="I83" s="657"/>
      <c r="J83" s="657"/>
      <c r="K83" s="657"/>
      <c r="L83" s="657"/>
      <c r="M83" s="657"/>
      <c r="N83" s="658"/>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67:D67"/>
    <mergeCell ref="H67:L67"/>
    <mergeCell ref="B68:D68"/>
    <mergeCell ref="H68:L68"/>
    <mergeCell ref="B69:D69"/>
    <mergeCell ref="H69:L69"/>
    <mergeCell ref="B64:D64"/>
    <mergeCell ref="H64:L64"/>
    <mergeCell ref="B65:D65"/>
    <mergeCell ref="B66:D66"/>
    <mergeCell ref="H66:L66"/>
    <mergeCell ref="H65:L65"/>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1:D61"/>
    <mergeCell ref="H61:L61"/>
    <mergeCell ref="B62:D62"/>
    <mergeCell ref="H62:L62"/>
    <mergeCell ref="B63:D63"/>
    <mergeCell ref="H63:L63"/>
    <mergeCell ref="B58:D58"/>
    <mergeCell ref="H58:L58"/>
    <mergeCell ref="B59:D59"/>
    <mergeCell ref="H59:L59"/>
    <mergeCell ref="B60:D60"/>
    <mergeCell ref="H60:L60"/>
    <mergeCell ref="B55:D55"/>
    <mergeCell ref="H55:L55"/>
    <mergeCell ref="B56:D56"/>
    <mergeCell ref="H56:L56"/>
    <mergeCell ref="B57:D57"/>
    <mergeCell ref="B52:D52"/>
    <mergeCell ref="H52:L52"/>
    <mergeCell ref="B53:D53"/>
    <mergeCell ref="H53:L53"/>
    <mergeCell ref="B54:D54"/>
    <mergeCell ref="H54:L54"/>
    <mergeCell ref="H57:L57"/>
    <mergeCell ref="B49:D49"/>
    <mergeCell ref="H49:L49"/>
    <mergeCell ref="B50:D50"/>
    <mergeCell ref="H50:L50"/>
    <mergeCell ref="B51:D51"/>
    <mergeCell ref="H51:L51"/>
    <mergeCell ref="B46:D46"/>
    <mergeCell ref="H46:L46"/>
    <mergeCell ref="B47:D47"/>
    <mergeCell ref="H47:L47"/>
    <mergeCell ref="B48:D48"/>
    <mergeCell ref="H48:L48"/>
    <mergeCell ref="B43:D43"/>
    <mergeCell ref="H43:L43"/>
    <mergeCell ref="B44:D44"/>
    <mergeCell ref="H44:L44"/>
    <mergeCell ref="B45:D45"/>
    <mergeCell ref="H45:L45"/>
    <mergeCell ref="B40:D40"/>
    <mergeCell ref="H40:L40"/>
    <mergeCell ref="B41:D41"/>
    <mergeCell ref="H41:L41"/>
    <mergeCell ref="B42:D42"/>
    <mergeCell ref="H42:L42"/>
    <mergeCell ref="B37:D37"/>
    <mergeCell ref="H37:L37"/>
    <mergeCell ref="B38:D38"/>
    <mergeCell ref="H38:L38"/>
    <mergeCell ref="B39:D39"/>
    <mergeCell ref="H39:L39"/>
    <mergeCell ref="B35:D35"/>
    <mergeCell ref="H35:L35"/>
    <mergeCell ref="B36:D36"/>
    <mergeCell ref="H36:L36"/>
    <mergeCell ref="B31:D31"/>
    <mergeCell ref="H31:L31"/>
    <mergeCell ref="B32:D32"/>
    <mergeCell ref="H32:L32"/>
    <mergeCell ref="B33:D33"/>
    <mergeCell ref="H33:L33"/>
    <mergeCell ref="B29:D29"/>
    <mergeCell ref="H29:L29"/>
    <mergeCell ref="B30:D30"/>
    <mergeCell ref="H30:L30"/>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s>
  <phoneticPr fontId="106"/>
  <conditionalFormatting sqref="G23:G70">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N77">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2AC59-8A0C-4C63-B9FF-3DFEA242B06E}">
  <sheetPr>
    <pageSetUpPr fitToPage="1"/>
  </sheetPr>
  <dimension ref="A1:R25"/>
  <sheetViews>
    <sheetView zoomScaleNormal="100" zoomScaleSheetLayoutView="95" workbookViewId="0">
      <selection activeCell="S11" sqref="S11"/>
    </sheetView>
  </sheetViews>
  <sheetFormatPr defaultColWidth="9" defaultRowHeight="13.2"/>
  <cols>
    <col min="1" max="1" width="4.88671875" style="560" customWidth="1"/>
    <col min="2" max="8" width="9" style="560"/>
    <col min="9" max="9" width="14" style="560" customWidth="1"/>
    <col min="10" max="10" width="16" style="560" customWidth="1"/>
    <col min="11" max="11" width="9" style="560"/>
    <col min="12" max="12" width="22.33203125" style="560" customWidth="1"/>
    <col min="13" max="13" width="4.21875" style="560" customWidth="1"/>
    <col min="14" max="14" width="3.44140625" style="560" customWidth="1"/>
    <col min="15" max="16384" width="9" style="560"/>
  </cols>
  <sheetData>
    <row r="1" spans="1:18" ht="23.4">
      <c r="A1" s="831" t="s">
        <v>283</v>
      </c>
      <c r="B1" s="831"/>
      <c r="C1" s="831"/>
      <c r="D1" s="831"/>
      <c r="E1" s="831"/>
      <c r="F1" s="831"/>
      <c r="G1" s="831"/>
      <c r="H1" s="831"/>
      <c r="I1" s="831"/>
      <c r="J1" s="758"/>
      <c r="K1" s="758"/>
      <c r="L1" s="758"/>
      <c r="M1" s="758"/>
    </row>
    <row r="2" spans="1:18" ht="19.2">
      <c r="A2" s="677" t="s">
        <v>401</v>
      </c>
      <c r="B2" s="677"/>
      <c r="C2" s="677"/>
      <c r="D2" s="677"/>
      <c r="E2" s="677"/>
      <c r="F2" s="677"/>
      <c r="G2" s="677"/>
      <c r="H2" s="677"/>
      <c r="I2" s="677"/>
      <c r="J2" s="678"/>
      <c r="K2" s="678"/>
      <c r="L2" s="678"/>
      <c r="M2" s="678"/>
      <c r="N2" s="561"/>
      <c r="P2" s="1"/>
    </row>
    <row r="3" spans="1:18" ht="24.75" customHeight="1">
      <c r="A3" s="832" t="s">
        <v>402</v>
      </c>
      <c r="B3" s="832"/>
      <c r="C3" s="832"/>
      <c r="D3" s="832"/>
      <c r="E3" s="832"/>
      <c r="F3" s="832"/>
      <c r="G3" s="832"/>
      <c r="H3" s="832"/>
      <c r="I3" s="832"/>
      <c r="J3" s="833"/>
      <c r="K3" s="833"/>
      <c r="L3" s="833"/>
      <c r="M3" s="833"/>
      <c r="N3" s="563"/>
      <c r="P3" s="1"/>
    </row>
    <row r="4" spans="1:18" ht="17.399999999999999">
      <c r="A4" s="679" t="s">
        <v>403</v>
      </c>
      <c r="B4" s="679"/>
      <c r="C4" s="679"/>
      <c r="D4" s="679"/>
      <c r="E4" s="679"/>
      <c r="F4" s="679"/>
      <c r="G4" s="679"/>
      <c r="H4" s="679"/>
      <c r="I4" s="679"/>
      <c r="J4" s="680"/>
      <c r="K4" s="680"/>
      <c r="L4" s="680"/>
      <c r="M4" s="680"/>
      <c r="N4" s="563"/>
      <c r="P4" s="1"/>
      <c r="Q4" s="562"/>
    </row>
    <row r="5" spans="1:18" ht="17.399999999999999">
      <c r="A5" s="834"/>
      <c r="B5" s="835"/>
      <c r="C5" s="836"/>
      <c r="D5" s="836"/>
      <c r="E5" s="836"/>
      <c r="F5" s="836"/>
      <c r="G5" s="836"/>
      <c r="H5" s="836"/>
      <c r="I5" s="836"/>
      <c r="J5" s="836"/>
      <c r="K5" s="836"/>
      <c r="L5" s="836"/>
      <c r="M5" s="836"/>
      <c r="N5" s="563"/>
      <c r="O5" s="562"/>
      <c r="P5" s="1"/>
    </row>
    <row r="6" spans="1:18" ht="21.75" customHeight="1">
      <c r="A6" s="836"/>
      <c r="B6" s="837"/>
      <c r="C6" s="838"/>
      <c r="D6" s="838"/>
      <c r="E6" s="838"/>
      <c r="F6" s="836"/>
      <c r="G6" s="836" t="s">
        <v>21</v>
      </c>
      <c r="H6" s="839" t="s">
        <v>405</v>
      </c>
      <c r="I6" s="840"/>
      <c r="J6" s="840"/>
      <c r="K6" s="840"/>
      <c r="L6" s="840"/>
      <c r="M6" s="836"/>
      <c r="N6" s="563"/>
      <c r="O6" s="562"/>
      <c r="P6" s="1"/>
      <c r="R6" s="562"/>
    </row>
    <row r="7" spans="1:18" ht="21.75" customHeight="1">
      <c r="A7" s="836"/>
      <c r="B7" s="838"/>
      <c r="C7" s="838"/>
      <c r="D7" s="838"/>
      <c r="E7" s="838"/>
      <c r="F7" s="836"/>
      <c r="G7" s="836"/>
      <c r="H7" s="840"/>
      <c r="I7" s="840"/>
      <c r="J7" s="840"/>
      <c r="K7" s="840"/>
      <c r="L7" s="840"/>
      <c r="M7" s="836"/>
      <c r="N7" s="563"/>
      <c r="P7" s="1"/>
    </row>
    <row r="8" spans="1:18" ht="21.75" customHeight="1">
      <c r="A8" s="836"/>
      <c r="B8" s="838"/>
      <c r="C8" s="838"/>
      <c r="D8" s="838"/>
      <c r="E8" s="838"/>
      <c r="F8" s="836"/>
      <c r="G8" s="836"/>
      <c r="H8" s="840"/>
      <c r="I8" s="840"/>
      <c r="J8" s="840"/>
      <c r="K8" s="840"/>
      <c r="L8" s="840"/>
      <c r="M8" s="836"/>
      <c r="O8" s="562"/>
      <c r="P8" s="1"/>
    </row>
    <row r="9" spans="1:18" ht="21.75" customHeight="1">
      <c r="A9" s="836"/>
      <c r="B9" s="838"/>
      <c r="C9" s="838"/>
      <c r="D9" s="838"/>
      <c r="E9" s="838"/>
      <c r="F9" s="836"/>
      <c r="G9" s="836"/>
      <c r="H9" s="840"/>
      <c r="I9" s="840"/>
      <c r="J9" s="840"/>
      <c r="K9" s="840"/>
      <c r="L9" s="840"/>
      <c r="M9" s="836"/>
      <c r="O9" s="551"/>
      <c r="P9" s="1"/>
    </row>
    <row r="10" spans="1:18" ht="21.75" customHeight="1">
      <c r="A10" s="836"/>
      <c r="B10" s="838"/>
      <c r="C10" s="838"/>
      <c r="D10" s="838"/>
      <c r="E10" s="838"/>
      <c r="F10" s="836"/>
      <c r="G10" s="836"/>
      <c r="H10" s="840"/>
      <c r="I10" s="840"/>
      <c r="J10" s="840"/>
      <c r="K10" s="840"/>
      <c r="L10" s="840"/>
      <c r="M10" s="836"/>
      <c r="O10" s="562"/>
      <c r="P10" s="1"/>
    </row>
    <row r="11" spans="1:18" ht="21.75" customHeight="1">
      <c r="A11" s="836"/>
      <c r="B11" s="838"/>
      <c r="C11" s="838"/>
      <c r="D11" s="838"/>
      <c r="E11" s="838"/>
      <c r="F11" s="841"/>
      <c r="G11" s="841"/>
      <c r="H11" s="840"/>
      <c r="I11" s="840"/>
      <c r="J11" s="840"/>
      <c r="K11" s="840"/>
      <c r="L11" s="840"/>
      <c r="M11" s="836"/>
      <c r="P11" s="1"/>
    </row>
    <row r="12" spans="1:18" ht="21.75" customHeight="1">
      <c r="A12" s="836"/>
      <c r="B12" s="838"/>
      <c r="C12" s="838"/>
      <c r="D12" s="838"/>
      <c r="E12" s="838"/>
      <c r="F12" s="842"/>
      <c r="G12" s="842"/>
      <c r="H12" s="840"/>
      <c r="I12" s="840"/>
      <c r="J12" s="840"/>
      <c r="K12" s="840"/>
      <c r="L12" s="840"/>
      <c r="M12" s="836"/>
      <c r="P12" s="1"/>
    </row>
    <row r="13" spans="1:18" ht="31.8" customHeight="1">
      <c r="A13" s="836"/>
      <c r="B13" s="843"/>
      <c r="C13" s="843"/>
      <c r="D13" s="843"/>
      <c r="E13" s="843"/>
      <c r="F13" s="842"/>
      <c r="G13" s="842"/>
      <c r="H13" s="840"/>
      <c r="I13" s="840"/>
      <c r="J13" s="840"/>
      <c r="K13" s="840"/>
      <c r="L13" s="840"/>
      <c r="M13" s="836"/>
      <c r="P13" s="1"/>
    </row>
    <row r="14" spans="1:18" ht="16.8" thickBot="1">
      <c r="A14" s="844"/>
      <c r="B14" s="845"/>
      <c r="C14" s="846"/>
      <c r="D14" s="846"/>
      <c r="E14" s="846"/>
      <c r="F14" s="846"/>
      <c r="G14" s="846"/>
      <c r="H14" s="846"/>
      <c r="I14" s="846"/>
      <c r="J14" s="846"/>
      <c r="K14" s="846"/>
      <c r="L14" s="846"/>
      <c r="M14" s="846"/>
      <c r="P14" s="1"/>
    </row>
    <row r="15" spans="1:18" ht="14.25" customHeight="1" thickTop="1">
      <c r="A15" s="846"/>
      <c r="B15" s="847" t="s">
        <v>404</v>
      </c>
      <c r="C15" s="848"/>
      <c r="D15" s="848"/>
      <c r="E15" s="848"/>
      <c r="F15" s="848"/>
      <c r="G15" s="848"/>
      <c r="H15" s="848"/>
      <c r="I15" s="848"/>
      <c r="J15" s="848"/>
      <c r="K15" s="848"/>
      <c r="L15" s="849"/>
      <c r="M15" s="846" t="s">
        <v>21</v>
      </c>
      <c r="P15" s="1"/>
    </row>
    <row r="16" spans="1:18" ht="13.5" customHeight="1">
      <c r="A16" s="846"/>
      <c r="B16" s="850"/>
      <c r="C16" s="851"/>
      <c r="D16" s="851"/>
      <c r="E16" s="851"/>
      <c r="F16" s="851"/>
      <c r="G16" s="851"/>
      <c r="H16" s="851"/>
      <c r="I16" s="851"/>
      <c r="J16" s="851"/>
      <c r="K16" s="851"/>
      <c r="L16" s="852"/>
      <c r="M16" s="846"/>
      <c r="P16" s="1"/>
    </row>
    <row r="17" spans="1:16" ht="13.5" customHeight="1">
      <c r="A17" s="846"/>
      <c r="B17" s="850"/>
      <c r="C17" s="851"/>
      <c r="D17" s="851"/>
      <c r="E17" s="851"/>
      <c r="F17" s="851"/>
      <c r="G17" s="851"/>
      <c r="H17" s="851"/>
      <c r="I17" s="851"/>
      <c r="J17" s="851"/>
      <c r="K17" s="851"/>
      <c r="L17" s="852"/>
      <c r="M17" s="846"/>
      <c r="P17" s="1"/>
    </row>
    <row r="18" spans="1:16" ht="13.5" customHeight="1">
      <c r="A18" s="846"/>
      <c r="B18" s="850"/>
      <c r="C18" s="851"/>
      <c r="D18" s="851"/>
      <c r="E18" s="851"/>
      <c r="F18" s="851"/>
      <c r="G18" s="851"/>
      <c r="H18" s="851"/>
      <c r="I18" s="851"/>
      <c r="J18" s="851"/>
      <c r="K18" s="851"/>
      <c r="L18" s="852"/>
      <c r="M18" s="846"/>
      <c r="P18" s="1"/>
    </row>
    <row r="19" spans="1:16" ht="13.5" customHeight="1">
      <c r="A19" s="846"/>
      <c r="B19" s="850"/>
      <c r="C19" s="851"/>
      <c r="D19" s="851"/>
      <c r="E19" s="851"/>
      <c r="F19" s="851"/>
      <c r="G19" s="851"/>
      <c r="H19" s="851"/>
      <c r="I19" s="851"/>
      <c r="J19" s="851"/>
      <c r="K19" s="851"/>
      <c r="L19" s="852"/>
      <c r="M19" s="846"/>
      <c r="P19" s="1"/>
    </row>
    <row r="20" spans="1:16" ht="13.5" customHeight="1">
      <c r="A20" s="846"/>
      <c r="B20" s="850"/>
      <c r="C20" s="851"/>
      <c r="D20" s="851"/>
      <c r="E20" s="851"/>
      <c r="F20" s="851"/>
      <c r="G20" s="851"/>
      <c r="H20" s="851"/>
      <c r="I20" s="851"/>
      <c r="J20" s="851"/>
      <c r="K20" s="851"/>
      <c r="L20" s="852"/>
      <c r="M20" s="846"/>
      <c r="P20" s="1"/>
    </row>
    <row r="21" spans="1:16" ht="13.5" customHeight="1">
      <c r="A21" s="846"/>
      <c r="B21" s="850"/>
      <c r="C21" s="851"/>
      <c r="D21" s="851"/>
      <c r="E21" s="851"/>
      <c r="F21" s="851"/>
      <c r="G21" s="851"/>
      <c r="H21" s="851"/>
      <c r="I21" s="851"/>
      <c r="J21" s="851"/>
      <c r="K21" s="851"/>
      <c r="L21" s="852"/>
      <c r="M21" s="846"/>
      <c r="P21" s="1"/>
    </row>
    <row r="22" spans="1:16" ht="18" customHeight="1">
      <c r="A22" s="846"/>
      <c r="B22" s="850"/>
      <c r="C22" s="851"/>
      <c r="D22" s="851"/>
      <c r="E22" s="851"/>
      <c r="F22" s="851"/>
      <c r="G22" s="851"/>
      <c r="H22" s="851"/>
      <c r="I22" s="851"/>
      <c r="J22" s="851"/>
      <c r="K22" s="851"/>
      <c r="L22" s="852"/>
      <c r="M22" s="846"/>
      <c r="P22" s="1"/>
    </row>
    <row r="23" spans="1:16" ht="21" customHeight="1" thickBot="1">
      <c r="A23" s="846"/>
      <c r="B23" s="853"/>
      <c r="C23" s="854"/>
      <c r="D23" s="854"/>
      <c r="E23" s="854"/>
      <c r="F23" s="854"/>
      <c r="G23" s="854"/>
      <c r="H23" s="854"/>
      <c r="I23" s="854"/>
      <c r="J23" s="854"/>
      <c r="K23" s="854"/>
      <c r="L23" s="855"/>
      <c r="M23" s="846"/>
    </row>
    <row r="24" spans="1:16" ht="13.8" thickTop="1">
      <c r="A24" s="846"/>
      <c r="B24" s="846" t="s">
        <v>21</v>
      </c>
      <c r="C24" s="846"/>
      <c r="D24" s="846"/>
      <c r="E24" s="846"/>
      <c r="F24" s="846"/>
      <c r="G24" s="846"/>
      <c r="H24" s="846"/>
      <c r="I24" s="846"/>
      <c r="J24" s="846"/>
      <c r="K24" s="846"/>
      <c r="L24" s="846"/>
      <c r="M24" s="846"/>
    </row>
    <row r="25" spans="1:16">
      <c r="A25" s="846"/>
      <c r="B25" s="846"/>
      <c r="C25" s="846"/>
      <c r="D25" s="846"/>
      <c r="E25" s="846"/>
      <c r="F25" s="846"/>
      <c r="G25" s="846"/>
      <c r="H25" s="846"/>
      <c r="I25" s="846"/>
      <c r="J25" s="846"/>
      <c r="K25" s="846"/>
      <c r="L25" s="846"/>
      <c r="M25" s="846"/>
    </row>
  </sheetData>
  <mergeCells count="7">
    <mergeCell ref="B15:L23"/>
    <mergeCell ref="A1:M1"/>
    <mergeCell ref="A2:M2"/>
    <mergeCell ref="A3:M3"/>
    <mergeCell ref="A4:M4"/>
    <mergeCell ref="B6:E13"/>
    <mergeCell ref="H6:L13"/>
  </mergeCells>
  <phoneticPr fontId="106"/>
  <pageMargins left="0.74803149606299213" right="0.74803149606299213" top="0.98425196850393704" bottom="0.98425196850393704" header="0.51181102362204722" footer="0.51181102362204722"/>
  <pageSetup paperSize="9" scale="99"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99"/>
  <sheetViews>
    <sheetView topLeftCell="A7" zoomScale="75" zoomScaleNormal="75" workbookViewId="0">
      <selection activeCell="P5" sqref="P5"/>
    </sheetView>
  </sheetViews>
  <sheetFormatPr defaultColWidth="8.88671875" defaultRowHeight="14.4"/>
  <cols>
    <col min="1" max="1" width="12.77734375" style="131" customWidth="1"/>
    <col min="2" max="2" width="25" customWidth="1"/>
    <col min="3" max="3" width="9.109375" customWidth="1"/>
    <col min="4" max="4" width="23" customWidth="1"/>
    <col min="5" max="5" width="19.44140625" customWidth="1"/>
    <col min="6" max="6" width="12.21875" customWidth="1"/>
    <col min="7" max="7" width="14.77734375" customWidth="1"/>
    <col min="8" max="8" width="20.88671875" customWidth="1"/>
    <col min="9" max="9" width="19" customWidth="1"/>
    <col min="10" max="10" width="13.21875" customWidth="1"/>
    <col min="11" max="11" width="10.88671875" customWidth="1"/>
    <col min="12" max="12" width="13" customWidth="1"/>
    <col min="13" max="13" width="16.109375" customWidth="1"/>
    <col min="14" max="14" width="28.77734375" customWidth="1"/>
    <col min="15" max="15" width="7.88671875" customWidth="1"/>
    <col min="16" max="16" width="40.44140625" style="242" customWidth="1"/>
    <col min="17" max="17" width="40.44140625" customWidth="1"/>
  </cols>
  <sheetData>
    <row r="1" spans="2:19" ht="31.2" customHeight="1">
      <c r="B1" s="137"/>
      <c r="C1" s="372" t="s">
        <v>287</v>
      </c>
      <c r="D1" s="187"/>
      <c r="E1" s="187"/>
      <c r="F1" s="187"/>
      <c r="G1" s="187" t="s">
        <v>286</v>
      </c>
      <c r="H1" s="187"/>
      <c r="I1" s="187"/>
      <c r="J1" s="187"/>
      <c r="K1" s="187"/>
      <c r="L1" s="187"/>
      <c r="M1" s="187"/>
      <c r="N1" s="187"/>
      <c r="O1" s="131"/>
      <c r="P1" s="241"/>
    </row>
    <row r="2" spans="2:19" ht="31.2" customHeight="1">
      <c r="B2" s="137"/>
      <c r="C2" s="187"/>
      <c r="D2" s="187"/>
      <c r="E2" s="187"/>
      <c r="F2" s="187"/>
      <c r="G2" s="187"/>
      <c r="H2" s="187"/>
      <c r="I2" s="187"/>
      <c r="J2" s="187"/>
      <c r="K2" s="187"/>
      <c r="L2" s="187"/>
      <c r="M2" s="187"/>
      <c r="N2" s="187"/>
      <c r="O2" s="131"/>
      <c r="P2" s="241"/>
    </row>
    <row r="3" spans="2:19" ht="266.39999999999998" customHeight="1">
      <c r="B3" s="704"/>
      <c r="C3" s="704"/>
      <c r="D3" s="704"/>
      <c r="E3" s="704"/>
      <c r="F3" s="704"/>
      <c r="G3" s="704"/>
      <c r="H3" s="704"/>
      <c r="I3" s="704"/>
      <c r="J3" s="704"/>
      <c r="K3" s="704"/>
      <c r="L3" s="704"/>
      <c r="M3" s="704"/>
      <c r="N3" s="704"/>
      <c r="O3" s="131" t="s">
        <v>207</v>
      </c>
      <c r="P3" s="241"/>
    </row>
    <row r="4" spans="2:19" ht="29.25" customHeight="1">
      <c r="B4" s="208"/>
      <c r="C4" s="209" t="s">
        <v>394</v>
      </c>
      <c r="D4" s="210"/>
      <c r="E4" s="210"/>
      <c r="F4" s="210"/>
      <c r="G4" s="211"/>
      <c r="H4" s="210"/>
      <c r="I4" s="210"/>
      <c r="J4" s="212"/>
      <c r="K4" s="212"/>
      <c r="L4" s="212"/>
      <c r="M4" s="212"/>
      <c r="N4" s="213"/>
      <c r="O4" s="131"/>
      <c r="P4" s="232"/>
    </row>
    <row r="5" spans="2:19" ht="267" customHeight="1">
      <c r="B5" s="709" t="s">
        <v>395</v>
      </c>
      <c r="C5" s="710"/>
      <c r="D5" s="710"/>
      <c r="E5" s="710"/>
      <c r="F5" s="710"/>
      <c r="G5" s="710"/>
      <c r="H5" s="710"/>
      <c r="I5" s="710"/>
      <c r="J5" s="710"/>
      <c r="K5" s="710"/>
      <c r="L5" s="710"/>
      <c r="M5" s="710"/>
      <c r="N5" s="710"/>
      <c r="O5" s="131"/>
      <c r="P5" s="438" t="s">
        <v>207</v>
      </c>
    </row>
    <row r="6" spans="2:19" ht="32.4" customHeight="1">
      <c r="B6" s="713" t="s">
        <v>258</v>
      </c>
      <c r="C6" s="714"/>
      <c r="D6" s="714"/>
      <c r="E6" s="714"/>
      <c r="F6" s="714"/>
      <c r="G6" s="714"/>
      <c r="H6" s="714"/>
      <c r="I6" s="714"/>
      <c r="J6" s="714"/>
      <c r="K6" s="714"/>
      <c r="L6" s="714"/>
      <c r="M6" s="714"/>
      <c r="N6" s="714"/>
      <c r="O6" s="131"/>
      <c r="P6" s="229"/>
    </row>
    <row r="7" spans="2:19" ht="11.4" customHeight="1">
      <c r="B7" s="711"/>
      <c r="C7" s="712"/>
      <c r="D7" s="712"/>
      <c r="E7" s="712"/>
      <c r="F7" s="712"/>
      <c r="G7" s="712"/>
      <c r="H7" s="712"/>
      <c r="I7" s="712"/>
      <c r="J7" s="712"/>
      <c r="K7" s="712"/>
      <c r="L7" s="712"/>
      <c r="M7" s="712"/>
      <c r="N7" s="712"/>
      <c r="O7" s="131"/>
      <c r="P7" s="229"/>
      <c r="R7" t="s">
        <v>224</v>
      </c>
    </row>
    <row r="8" spans="2:19" ht="21.6" customHeight="1">
      <c r="B8" s="216"/>
      <c r="C8" s="705" t="s">
        <v>396</v>
      </c>
      <c r="D8" s="705"/>
      <c r="E8" s="705"/>
      <c r="F8" s="705"/>
      <c r="G8" s="705"/>
      <c r="H8" s="705"/>
      <c r="I8" s="705"/>
      <c r="J8" s="705"/>
      <c r="K8" s="705"/>
      <c r="L8" s="705"/>
      <c r="M8" s="138" t="s">
        <v>207</v>
      </c>
      <c r="N8" s="138"/>
      <c r="O8" s="131"/>
      <c r="P8" s="257"/>
      <c r="Q8" s="470" t="s">
        <v>207</v>
      </c>
    </row>
    <row r="9" spans="2:19" ht="21.6" customHeight="1">
      <c r="B9" s="216"/>
      <c r="C9" s="706" t="s">
        <v>177</v>
      </c>
      <c r="D9" s="706"/>
      <c r="E9" s="706"/>
      <c r="F9" s="706"/>
      <c r="G9" s="706"/>
      <c r="H9" s="706"/>
      <c r="I9" s="706"/>
      <c r="J9" s="706"/>
      <c r="K9" s="706"/>
      <c r="L9" s="706"/>
      <c r="M9" s="138"/>
      <c r="N9" s="163"/>
      <c r="O9" s="131"/>
      <c r="P9" s="258"/>
    </row>
    <row r="10" spans="2:19" ht="21.6" customHeight="1">
      <c r="B10" s="138"/>
      <c r="C10" s="138"/>
      <c r="D10" s="163"/>
      <c r="E10" s="163"/>
      <c r="F10" s="163"/>
      <c r="G10" s="179"/>
      <c r="H10" s="163"/>
      <c r="I10" s="163"/>
      <c r="J10" s="163"/>
      <c r="K10" s="163"/>
      <c r="L10" s="163"/>
      <c r="M10" s="163"/>
      <c r="N10" s="163"/>
      <c r="O10" s="131"/>
      <c r="P10" s="262"/>
    </row>
    <row r="11" spans="2:19" ht="15" customHeight="1">
      <c r="B11" s="131"/>
      <c r="C11" s="131"/>
      <c r="D11" s="180"/>
      <c r="E11" s="180"/>
      <c r="F11" s="180"/>
      <c r="G11" s="181"/>
      <c r="H11" s="180"/>
      <c r="I11" s="180"/>
      <c r="J11" s="180"/>
      <c r="K11" s="180"/>
      <c r="L11" s="180"/>
      <c r="M11" s="180"/>
      <c r="N11" s="180"/>
      <c r="O11" s="131"/>
      <c r="P11" s="461">
        <f>+H13-G13</f>
        <v>2967093</v>
      </c>
      <c r="Q11" s="446"/>
      <c r="R11" s="446"/>
      <c r="S11" s="446"/>
    </row>
    <row r="12" spans="2:19" ht="13.5" customHeight="1">
      <c r="B12" s="131"/>
      <c r="C12" s="131"/>
      <c r="D12" s="707" t="s">
        <v>178</v>
      </c>
      <c r="E12" s="707"/>
      <c r="F12" s="182"/>
      <c r="G12" s="183" t="s">
        <v>179</v>
      </c>
      <c r="H12" s="184" t="s">
        <v>180</v>
      </c>
      <c r="I12" s="185" t="s">
        <v>181</v>
      </c>
      <c r="J12" s="184" t="s">
        <v>182</v>
      </c>
      <c r="K12" s="184" t="s">
        <v>183</v>
      </c>
      <c r="L12" s="186" t="s">
        <v>196</v>
      </c>
      <c r="M12" s="180"/>
      <c r="N12" s="180"/>
      <c r="O12" s="131"/>
      <c r="P12" s="262"/>
      <c r="Q12" s="446"/>
      <c r="R12" s="446"/>
      <c r="S12" s="446"/>
    </row>
    <row r="13" spans="2:19" ht="18" customHeight="1">
      <c r="B13" s="131"/>
      <c r="C13" s="131"/>
      <c r="D13" s="707"/>
      <c r="E13" s="707"/>
      <c r="F13" s="218" t="s">
        <v>184</v>
      </c>
      <c r="G13" s="503">
        <v>624473450</v>
      </c>
      <c r="H13" s="503">
        <v>627440543</v>
      </c>
      <c r="I13" s="215">
        <f t="shared" ref="I13:I23" si="0">+H13/$H$13</f>
        <v>1</v>
      </c>
      <c r="J13" s="497">
        <v>6577928</v>
      </c>
      <c r="K13" s="375">
        <f>+J13/G13</f>
        <v>1.0533559112881421E-2</v>
      </c>
      <c r="L13" s="215">
        <f t="shared" ref="L13:L30" si="1">+H13/G13</f>
        <v>1.004751351718796</v>
      </c>
      <c r="M13" s="708" t="s">
        <v>185</v>
      </c>
      <c r="N13" s="708"/>
      <c r="O13" s="462"/>
      <c r="P13" s="828"/>
      <c r="Q13" s="446"/>
      <c r="R13" s="446"/>
      <c r="S13" s="446"/>
    </row>
    <row r="14" spans="2:19" ht="17.25" customHeight="1">
      <c r="B14" s="131"/>
      <c r="C14" s="131"/>
      <c r="D14" s="707"/>
      <c r="E14" s="707"/>
      <c r="F14" s="453" t="s">
        <v>244</v>
      </c>
      <c r="G14" s="264">
        <v>96945785</v>
      </c>
      <c r="H14" s="264">
        <v>97190530</v>
      </c>
      <c r="I14" s="215">
        <f>+H14/$H$13</f>
        <v>0.15489998388580381</v>
      </c>
      <c r="J14" s="390">
        <v>1067685</v>
      </c>
      <c r="K14" s="243">
        <f>+J14/H14</f>
        <v>1.0985483873788938E-2</v>
      </c>
      <c r="L14" s="244">
        <f t="shared" si="1"/>
        <v>1.0025245553481257</v>
      </c>
      <c r="M14" s="703" t="s">
        <v>216</v>
      </c>
      <c r="N14" s="463">
        <f>+H13-G13</f>
        <v>2967093</v>
      </c>
      <c r="O14" s="462"/>
      <c r="P14" s="828"/>
      <c r="Q14" s="446"/>
      <c r="R14" s="446"/>
      <c r="S14" s="446"/>
    </row>
    <row r="15" spans="2:19" ht="17.25" customHeight="1">
      <c r="B15" s="131"/>
      <c r="C15" s="131"/>
      <c r="D15" s="707"/>
      <c r="E15" s="707"/>
      <c r="F15" s="454" t="s">
        <v>242</v>
      </c>
      <c r="G15" s="264">
        <v>4325384</v>
      </c>
      <c r="H15" s="264">
        <v>4345265</v>
      </c>
      <c r="I15" s="215">
        <f t="shared" si="0"/>
        <v>6.9253812946544003E-3</v>
      </c>
      <c r="J15" s="263">
        <v>46230</v>
      </c>
      <c r="K15" s="243">
        <f>+J15/G15</f>
        <v>1.0688068388841315E-2</v>
      </c>
      <c r="L15" s="244">
        <f t="shared" si="1"/>
        <v>1.0045963549132284</v>
      </c>
      <c r="M15" s="703"/>
      <c r="N15" s="473" t="s">
        <v>207</v>
      </c>
      <c r="O15" s="462"/>
      <c r="P15" s="829"/>
      <c r="Q15" s="261"/>
      <c r="R15" s="446"/>
      <c r="S15" s="446"/>
    </row>
    <row r="16" spans="2:19" ht="17.25" customHeight="1">
      <c r="B16" s="131"/>
      <c r="C16" s="131"/>
      <c r="D16" s="707"/>
      <c r="E16" s="707"/>
      <c r="F16" s="455" t="s">
        <v>245</v>
      </c>
      <c r="G16" s="263">
        <v>7100886</v>
      </c>
      <c r="H16" s="263">
        <v>7106018</v>
      </c>
      <c r="I16" s="215">
        <f t="shared" si="0"/>
        <v>1.1325404581004259E-2</v>
      </c>
      <c r="J16" s="217">
        <v>330320</v>
      </c>
      <c r="K16" s="468">
        <f t="shared" ref="K16:K23" si="2">+J16/H16</f>
        <v>4.6484543101354373E-2</v>
      </c>
      <c r="L16" s="244">
        <f t="shared" si="1"/>
        <v>1.0007227267132581</v>
      </c>
      <c r="M16" s="464"/>
      <c r="N16" s="464"/>
      <c r="O16" s="462"/>
      <c r="P16" s="827" t="s">
        <v>216</v>
      </c>
      <c r="Q16" s="262"/>
      <c r="R16" s="446"/>
      <c r="S16" s="446"/>
    </row>
    <row r="17" spans="2:19" ht="17.25" customHeight="1">
      <c r="B17" s="131"/>
      <c r="C17" s="131"/>
      <c r="D17" s="707"/>
      <c r="E17" s="707"/>
      <c r="F17" s="455" t="s">
        <v>246</v>
      </c>
      <c r="G17" s="263">
        <v>34746462</v>
      </c>
      <c r="H17" s="263">
        <v>34780462</v>
      </c>
      <c r="I17" s="215">
        <f t="shared" si="0"/>
        <v>5.5432283406015095E-2</v>
      </c>
      <c r="J17" s="217">
        <v>687527</v>
      </c>
      <c r="K17" s="417">
        <f t="shared" si="2"/>
        <v>1.9767621258165002E-2</v>
      </c>
      <c r="L17" s="244">
        <f t="shared" si="1"/>
        <v>1.0009785168918781</v>
      </c>
      <c r="M17" s="464"/>
      <c r="N17" s="464"/>
      <c r="O17" s="462"/>
      <c r="P17" s="262"/>
      <c r="Q17" s="447"/>
      <c r="R17" s="446"/>
      <c r="S17" s="446"/>
    </row>
    <row r="18" spans="2:19" ht="17.25" customHeight="1">
      <c r="B18" s="131"/>
      <c r="C18" s="131"/>
      <c r="D18" s="707"/>
      <c r="E18" s="707"/>
      <c r="F18" s="454" t="s">
        <v>186</v>
      </c>
      <c r="G18" s="525">
        <v>9713594</v>
      </c>
      <c r="H18" s="525">
        <v>9715464</v>
      </c>
      <c r="I18" s="215">
        <f>+H18/H13</f>
        <v>1.5484278324679444E-2</v>
      </c>
      <c r="J18" s="217">
        <v>129970</v>
      </c>
      <c r="K18" s="243">
        <f t="shared" si="2"/>
        <v>1.3377642076590474E-2</v>
      </c>
      <c r="L18" s="244">
        <f t="shared" si="1"/>
        <v>1.0001925137081085</v>
      </c>
      <c r="M18" s="464"/>
      <c r="N18" s="501"/>
      <c r="O18" s="462"/>
      <c r="P18" s="262"/>
      <c r="Q18" s="261"/>
      <c r="R18" s="446"/>
      <c r="S18" s="446"/>
    </row>
    <row r="19" spans="2:19" ht="17.25" customHeight="1">
      <c r="B19" s="131"/>
      <c r="C19" s="131"/>
      <c r="D19" s="707"/>
      <c r="E19" s="707"/>
      <c r="F19" s="481" t="s">
        <v>256</v>
      </c>
      <c r="G19" s="263">
        <v>4674373</v>
      </c>
      <c r="H19" s="263">
        <v>4708870</v>
      </c>
      <c r="I19" s="215">
        <f t="shared" si="0"/>
        <v>7.5048864032364578E-3</v>
      </c>
      <c r="J19" s="217">
        <v>61535</v>
      </c>
      <c r="K19" s="243">
        <f t="shared" si="2"/>
        <v>1.3067891022686972E-2</v>
      </c>
      <c r="L19" s="244">
        <f t="shared" si="1"/>
        <v>1.0073800272250417</v>
      </c>
      <c r="M19" s="464"/>
      <c r="N19" s="464"/>
      <c r="O19" s="462"/>
      <c r="P19" s="261"/>
      <c r="Q19" s="262"/>
      <c r="R19" s="446"/>
      <c r="S19" s="446"/>
    </row>
    <row r="20" spans="2:19" ht="17.25" customHeight="1">
      <c r="B20" s="131"/>
      <c r="C20" s="131"/>
      <c r="D20" s="707"/>
      <c r="E20" s="707"/>
      <c r="F20" s="469" t="s">
        <v>247</v>
      </c>
      <c r="G20" s="263">
        <v>4023358</v>
      </c>
      <c r="H20" s="263">
        <v>4025375</v>
      </c>
      <c r="I20" s="215">
        <f t="shared" si="0"/>
        <v>6.4155481262867641E-3</v>
      </c>
      <c r="J20" s="217">
        <v>102257</v>
      </c>
      <c r="K20" s="468">
        <f t="shared" si="2"/>
        <v>2.5403099090146881E-2</v>
      </c>
      <c r="L20" s="244">
        <f t="shared" si="1"/>
        <v>1.0005013225271029</v>
      </c>
      <c r="M20" s="464"/>
      <c r="N20" s="464"/>
      <c r="O20" s="462"/>
      <c r="P20" s="262"/>
      <c r="Q20" s="447"/>
      <c r="R20" s="446"/>
      <c r="S20" s="446"/>
    </row>
    <row r="21" spans="2:19" ht="17.25" customHeight="1">
      <c r="B21" s="131"/>
      <c r="C21" s="131"/>
      <c r="D21" s="707"/>
      <c r="E21" s="707"/>
      <c r="F21" s="453" t="s">
        <v>248</v>
      </c>
      <c r="G21" s="264">
        <v>16919638</v>
      </c>
      <c r="H21" s="264">
        <v>16919638</v>
      </c>
      <c r="I21" s="215">
        <f t="shared" si="0"/>
        <v>2.6966121632978377E-2</v>
      </c>
      <c r="J21" s="495">
        <v>101203</v>
      </c>
      <c r="K21" s="243">
        <f t="shared" si="2"/>
        <v>5.9813927461095798E-3</v>
      </c>
      <c r="L21" s="244">
        <f t="shared" si="1"/>
        <v>1</v>
      </c>
      <c r="M21" s="464"/>
      <c r="N21" s="464"/>
      <c r="O21" s="462"/>
      <c r="P21" s="262"/>
      <c r="Q21" s="261"/>
      <c r="R21" s="446"/>
      <c r="S21" s="446"/>
    </row>
    <row r="22" spans="2:19" ht="17.25" customHeight="1">
      <c r="B22" s="131"/>
      <c r="C22" s="131"/>
      <c r="D22" s="707"/>
      <c r="E22" s="707"/>
      <c r="F22" s="490" t="s">
        <v>249</v>
      </c>
      <c r="G22" s="274">
        <v>7554006</v>
      </c>
      <c r="H22" s="274">
        <v>7555903</v>
      </c>
      <c r="I22" s="215">
        <f t="shared" si="0"/>
        <v>1.204242072702656E-2</v>
      </c>
      <c r="J22" s="217">
        <v>144543</v>
      </c>
      <c r="K22" s="417">
        <f t="shared" si="2"/>
        <v>1.9129811486462967E-2</v>
      </c>
      <c r="L22" s="244">
        <f t="shared" si="1"/>
        <v>1.0002511250322015</v>
      </c>
      <c r="M22" s="464"/>
      <c r="N22" s="464"/>
      <c r="O22" s="462"/>
      <c r="P22" s="523"/>
      <c r="Q22" s="262"/>
      <c r="R22" s="446"/>
      <c r="S22" s="446"/>
    </row>
    <row r="23" spans="2:19" ht="17.25" customHeight="1">
      <c r="B23" s="131"/>
      <c r="C23" s="131"/>
      <c r="D23" s="707"/>
      <c r="E23" s="707"/>
      <c r="F23" s="453" t="s">
        <v>250</v>
      </c>
      <c r="G23" s="264">
        <v>44626427</v>
      </c>
      <c r="H23" s="264">
        <v>44640748</v>
      </c>
      <c r="I23" s="215">
        <f t="shared" si="0"/>
        <v>7.1147375632690024E-2</v>
      </c>
      <c r="J23" s="265">
        <v>528957</v>
      </c>
      <c r="K23" s="243">
        <f t="shared" si="2"/>
        <v>1.1849196612924138E-2</v>
      </c>
      <c r="L23" s="244">
        <f t="shared" si="1"/>
        <v>1.0003209085056262</v>
      </c>
      <c r="M23" s="464"/>
      <c r="N23" s="464"/>
      <c r="O23" s="462"/>
      <c r="P23" s="504"/>
      <c r="Q23" s="447"/>
      <c r="R23" s="446"/>
      <c r="S23" s="446"/>
    </row>
    <row r="24" spans="2:19" ht="17.25" customHeight="1">
      <c r="B24" s="131"/>
      <c r="C24" s="131"/>
      <c r="D24" s="707"/>
      <c r="E24" s="707"/>
      <c r="F24" s="456" t="s">
        <v>251</v>
      </c>
      <c r="G24" s="502">
        <v>1572778</v>
      </c>
      <c r="H24" s="502">
        <v>1572778</v>
      </c>
      <c r="I24" s="215">
        <f>+G24/$H$13</f>
        <v>2.5066566347147893E-3</v>
      </c>
      <c r="J24" s="460">
        <v>30619</v>
      </c>
      <c r="K24" s="417">
        <f>+J24/G24</f>
        <v>1.9468100393062467E-2</v>
      </c>
      <c r="L24" s="244">
        <f t="shared" si="1"/>
        <v>1</v>
      </c>
      <c r="M24" s="464"/>
      <c r="N24" s="464"/>
      <c r="O24" s="462"/>
      <c r="P24" s="504"/>
      <c r="Q24" s="261"/>
      <c r="R24" s="446"/>
      <c r="S24" s="446"/>
    </row>
    <row r="25" spans="2:19" ht="17.25" customHeight="1">
      <c r="B25" s="131"/>
      <c r="C25" s="131"/>
      <c r="D25" s="707"/>
      <c r="E25" s="707"/>
      <c r="F25" s="558" t="s">
        <v>252</v>
      </c>
      <c r="G25" s="376">
        <v>20988638</v>
      </c>
      <c r="H25" s="376">
        <v>21060091</v>
      </c>
      <c r="I25" s="215">
        <f t="shared" ref="I25:I30" si="3">+H25/$H$13</f>
        <v>3.3565078372692916E-2</v>
      </c>
      <c r="J25" s="217">
        <v>381582</v>
      </c>
      <c r="K25" s="559">
        <f t="shared" ref="K25:K30" si="4">+J25/H25</f>
        <v>1.8118725128015829E-2</v>
      </c>
      <c r="L25" s="244">
        <f t="shared" si="1"/>
        <v>1.0034043657334983</v>
      </c>
      <c r="M25" s="716" t="s">
        <v>270</v>
      </c>
      <c r="N25" s="716"/>
      <c r="O25" s="462"/>
      <c r="P25" s="504"/>
      <c r="Q25" s="262"/>
      <c r="R25" s="446"/>
      <c r="S25" s="446"/>
    </row>
    <row r="26" spans="2:19" ht="17.25" customHeight="1">
      <c r="B26" s="131"/>
      <c r="C26" s="131"/>
      <c r="D26" s="707"/>
      <c r="E26" s="707"/>
      <c r="F26" s="466" t="s">
        <v>253</v>
      </c>
      <c r="G26" s="376">
        <v>13462593</v>
      </c>
      <c r="H26" s="376">
        <v>13486386</v>
      </c>
      <c r="I26" s="215">
        <f t="shared" si="3"/>
        <v>2.1494285236202851E-2</v>
      </c>
      <c r="J26" s="217">
        <v>114862</v>
      </c>
      <c r="K26" s="467">
        <f t="shared" si="4"/>
        <v>8.5168851017611395E-3</v>
      </c>
      <c r="L26" s="244">
        <f t="shared" si="1"/>
        <v>1.0017673415515125</v>
      </c>
      <c r="M26" s="464"/>
      <c r="N26" s="464"/>
      <c r="O26" s="462"/>
      <c r="P26" s="504"/>
      <c r="Q26" s="447"/>
      <c r="R26" s="446"/>
      <c r="S26" s="446"/>
    </row>
    <row r="27" spans="2:19" ht="17.25" customHeight="1">
      <c r="B27" s="131"/>
      <c r="C27" s="131"/>
      <c r="D27" s="707"/>
      <c r="E27" s="707"/>
      <c r="F27" s="552" t="s">
        <v>243</v>
      </c>
      <c r="G27" s="536">
        <v>36378553</v>
      </c>
      <c r="H27" s="536">
        <v>36741974</v>
      </c>
      <c r="I27" s="535">
        <f t="shared" si="3"/>
        <v>5.8558495159277586E-2</v>
      </c>
      <c r="J27" s="553">
        <v>157377</v>
      </c>
      <c r="K27" s="554">
        <f t="shared" si="4"/>
        <v>4.2833027969591403E-3</v>
      </c>
      <c r="L27" s="491">
        <f t="shared" si="1"/>
        <v>1.0099899795354697</v>
      </c>
      <c r="M27" s="464"/>
      <c r="N27" s="464"/>
      <c r="O27" s="462"/>
      <c r="P27" s="504"/>
      <c r="Q27" s="261"/>
      <c r="R27" s="446"/>
      <c r="S27" s="446"/>
    </row>
    <row r="28" spans="2:19" ht="22.2" customHeight="1">
      <c r="B28" s="131"/>
      <c r="C28" s="131"/>
      <c r="D28" s="707"/>
      <c r="E28" s="707"/>
      <c r="F28" s="555" t="s">
        <v>195</v>
      </c>
      <c r="G28" s="556">
        <v>34608835</v>
      </c>
      <c r="H28" s="556">
        <v>35172693</v>
      </c>
      <c r="I28" s="535">
        <f t="shared" si="3"/>
        <v>5.605741196102465E-2</v>
      </c>
      <c r="J28" s="557">
        <v>152482</v>
      </c>
      <c r="K28" s="554">
        <f t="shared" si="4"/>
        <v>4.3352381348792371E-3</v>
      </c>
      <c r="L28" s="491">
        <f t="shared" si="1"/>
        <v>1.0162923137979074</v>
      </c>
      <c r="M28" s="526"/>
      <c r="N28" s="464"/>
      <c r="O28" s="462"/>
      <c r="P28" s="504"/>
      <c r="Q28" s="262"/>
      <c r="R28" s="446"/>
      <c r="S28" s="446"/>
    </row>
    <row r="29" spans="2:19" ht="22.2" customHeight="1">
      <c r="B29" s="131"/>
      <c r="C29" s="131"/>
      <c r="D29" s="702"/>
      <c r="E29" s="702"/>
      <c r="F29" s="555" t="s">
        <v>205</v>
      </c>
      <c r="G29" s="830">
        <v>21756642</v>
      </c>
      <c r="H29" s="830">
        <v>21989401</v>
      </c>
      <c r="I29" s="535">
        <f t="shared" si="3"/>
        <v>3.5046190822896825E-2</v>
      </c>
      <c r="J29" s="557">
        <v>46336</v>
      </c>
      <c r="K29" s="554">
        <f t="shared" si="4"/>
        <v>2.1071970082313747E-3</v>
      </c>
      <c r="L29" s="491">
        <f t="shared" si="1"/>
        <v>1.0106982961800814</v>
      </c>
      <c r="M29" s="715" t="s">
        <v>272</v>
      </c>
      <c r="N29" s="715"/>
      <c r="O29" s="462"/>
      <c r="P29" s="504"/>
      <c r="Q29" s="447"/>
      <c r="R29" s="446"/>
      <c r="S29" s="446"/>
    </row>
    <row r="30" spans="2:19" ht="23.4" customHeight="1">
      <c r="B30" s="136"/>
      <c r="C30" s="131"/>
      <c r="D30" s="240"/>
      <c r="E30" s="240"/>
      <c r="F30" s="527" t="s">
        <v>257</v>
      </c>
      <c r="G30" s="534">
        <v>2845217</v>
      </c>
      <c r="H30" s="534">
        <v>2889690</v>
      </c>
      <c r="I30" s="535">
        <f t="shared" si="3"/>
        <v>4.6055200484550135E-3</v>
      </c>
      <c r="J30" s="536">
        <v>15554</v>
      </c>
      <c r="K30" s="537">
        <f t="shared" si="4"/>
        <v>5.3825842910485205E-3</v>
      </c>
      <c r="L30" s="491">
        <f t="shared" si="1"/>
        <v>1.0156307937145039</v>
      </c>
      <c r="M30" s="715"/>
      <c r="N30" s="715"/>
      <c r="O30" s="462"/>
      <c r="P30" s="504"/>
      <c r="Q30" s="261"/>
      <c r="R30" s="446"/>
      <c r="S30" s="446"/>
    </row>
    <row r="31" spans="2:19" ht="17.399999999999999" customHeight="1">
      <c r="B31" s="131"/>
      <c r="C31" s="131"/>
      <c r="D31" s="131"/>
      <c r="E31" s="131"/>
      <c r="F31" s="131"/>
      <c r="G31" s="131"/>
      <c r="H31" s="131"/>
      <c r="I31" s="131"/>
      <c r="J31" s="131"/>
      <c r="K31" s="131"/>
      <c r="L31" s="131"/>
      <c r="M31" s="462"/>
      <c r="N31" s="462"/>
      <c r="O31" s="462"/>
      <c r="P31" s="504"/>
      <c r="Q31" s="262"/>
      <c r="R31" s="446"/>
      <c r="S31" s="446"/>
    </row>
    <row r="32" spans="2:19" ht="21.6" customHeight="1">
      <c r="B32" s="171"/>
      <c r="C32" s="171"/>
      <c r="D32" s="171"/>
      <c r="E32" s="171"/>
      <c r="F32" s="171"/>
      <c r="G32" s="171"/>
      <c r="H32" s="171"/>
      <c r="I32" s="171"/>
      <c r="J32" s="171"/>
      <c r="K32" s="171"/>
      <c r="L32" s="684" t="s">
        <v>284</v>
      </c>
      <c r="M32" s="684"/>
      <c r="N32" s="684"/>
      <c r="O32" s="462"/>
      <c r="P32" s="504"/>
      <c r="Q32" s="447"/>
      <c r="R32" s="446"/>
      <c r="S32" s="446"/>
    </row>
    <row r="33" spans="2:19" ht="21.6" customHeight="1">
      <c r="B33" s="171"/>
      <c r="C33" s="171"/>
      <c r="D33" s="171"/>
      <c r="E33" s="171"/>
      <c r="F33" s="171"/>
      <c r="G33" s="171"/>
      <c r="H33" s="171"/>
      <c r="I33" s="171"/>
      <c r="J33" s="171"/>
      <c r="K33" s="171"/>
      <c r="L33" s="684"/>
      <c r="M33" s="684"/>
      <c r="N33" s="684"/>
      <c r="O33" s="462" t="s">
        <v>207</v>
      </c>
      <c r="P33" s="504"/>
      <c r="Q33" s="261"/>
      <c r="R33" s="446"/>
      <c r="S33" s="446"/>
    </row>
    <row r="34" spans="2:19" ht="21.6" customHeight="1">
      <c r="B34" s="171"/>
      <c r="C34" s="171"/>
      <c r="D34" s="171"/>
      <c r="E34" s="171"/>
      <c r="F34" s="171"/>
      <c r="G34" s="171"/>
      <c r="H34" s="171"/>
      <c r="I34" s="171"/>
      <c r="J34" s="171"/>
      <c r="K34" s="171"/>
      <c r="L34" s="684"/>
      <c r="M34" s="684"/>
      <c r="N34" s="684"/>
      <c r="O34" s="465"/>
      <c r="P34" s="504"/>
      <c r="Q34" s="262"/>
      <c r="R34" s="446"/>
      <c r="S34" s="446"/>
    </row>
    <row r="35" spans="2:19" ht="21.6" customHeight="1">
      <c r="B35" s="171"/>
      <c r="C35" s="171"/>
      <c r="D35" s="171"/>
      <c r="E35" s="171"/>
      <c r="F35" s="171"/>
      <c r="G35" s="171"/>
      <c r="H35" s="171"/>
      <c r="I35" s="171"/>
      <c r="J35" s="171"/>
      <c r="K35" s="171"/>
      <c r="L35" s="684"/>
      <c r="M35" s="684"/>
      <c r="N35" s="684"/>
      <c r="O35" s="465"/>
      <c r="P35" s="504"/>
      <c r="Q35" s="447"/>
      <c r="R35" s="446"/>
      <c r="S35" s="446"/>
    </row>
    <row r="36" spans="2:19" ht="21.6" customHeight="1">
      <c r="B36" s="171"/>
      <c r="C36" s="171"/>
      <c r="D36" s="171"/>
      <c r="E36" s="171"/>
      <c r="F36" s="171"/>
      <c r="G36" s="171"/>
      <c r="H36" s="171"/>
      <c r="I36" s="171"/>
      <c r="J36" s="171"/>
      <c r="K36" s="171"/>
      <c r="L36" s="684"/>
      <c r="M36" s="684"/>
      <c r="N36" s="684"/>
      <c r="O36" s="465"/>
      <c r="P36" s="504"/>
      <c r="Q36" s="261"/>
      <c r="R36" s="446"/>
      <c r="S36" s="446"/>
    </row>
    <row r="37" spans="2:19" ht="21.6" customHeight="1">
      <c r="B37" s="427"/>
      <c r="C37" s="171"/>
      <c r="D37" s="171"/>
      <c r="E37" s="171"/>
      <c r="F37" s="171"/>
      <c r="G37" s="171"/>
      <c r="H37" s="171"/>
      <c r="I37" s="171"/>
      <c r="J37" s="171"/>
      <c r="K37" s="171"/>
      <c r="L37" s="684"/>
      <c r="M37" s="684"/>
      <c r="N37" s="684"/>
      <c r="O37" s="465"/>
      <c r="P37" s="504"/>
      <c r="Q37" s="262"/>
      <c r="R37" s="446"/>
      <c r="S37" s="446"/>
    </row>
    <row r="38" spans="2:19" ht="21.6" customHeight="1">
      <c r="B38" s="171"/>
      <c r="C38" s="171"/>
      <c r="D38" s="171"/>
      <c r="E38" s="171"/>
      <c r="F38" s="171"/>
      <c r="G38" s="171"/>
      <c r="H38" s="171"/>
      <c r="I38" s="171"/>
      <c r="J38" s="171"/>
      <c r="K38" s="171"/>
      <c r="L38" s="684"/>
      <c r="M38" s="684"/>
      <c r="N38" s="684"/>
      <c r="O38" s="465"/>
      <c r="P38" s="504"/>
      <c r="Q38" s="447"/>
      <c r="R38" s="446"/>
      <c r="S38" s="446"/>
    </row>
    <row r="39" spans="2:19" ht="21.6" customHeight="1">
      <c r="B39" s="171"/>
      <c r="C39" s="171"/>
      <c r="D39" s="171"/>
      <c r="E39" s="171"/>
      <c r="F39" s="171"/>
      <c r="G39" s="171"/>
      <c r="H39" s="171"/>
      <c r="I39" s="171"/>
      <c r="J39" s="171"/>
      <c r="K39" s="171"/>
      <c r="L39" s="684"/>
      <c r="M39" s="684"/>
      <c r="N39" s="684"/>
      <c r="O39" s="465"/>
      <c r="P39" s="504"/>
      <c r="Q39" s="261"/>
      <c r="R39" s="446"/>
      <c r="S39" s="446"/>
    </row>
    <row r="40" spans="2:19" ht="21.6" customHeight="1">
      <c r="B40" s="171"/>
      <c r="C40" s="171"/>
      <c r="D40" s="171"/>
      <c r="E40" s="171"/>
      <c r="F40" s="171"/>
      <c r="G40" s="171"/>
      <c r="H40" s="171"/>
      <c r="I40" s="171"/>
      <c r="J40" s="171"/>
      <c r="K40" s="171"/>
      <c r="L40" s="684"/>
      <c r="M40" s="684"/>
      <c r="N40" s="684"/>
      <c r="O40" s="465"/>
      <c r="P40" s="504"/>
      <c r="Q40" s="262"/>
      <c r="R40" s="446"/>
      <c r="S40" s="446"/>
    </row>
    <row r="41" spans="2:19" ht="21.6" customHeight="1">
      <c r="B41" s="171"/>
      <c r="C41" s="171"/>
      <c r="D41" s="171"/>
      <c r="E41" s="171"/>
      <c r="F41" s="171"/>
      <c r="G41" s="171"/>
      <c r="H41" s="171"/>
      <c r="I41" s="171"/>
      <c r="J41" s="171"/>
      <c r="K41" s="171"/>
      <c r="L41" s="684"/>
      <c r="M41" s="684"/>
      <c r="N41" s="684"/>
      <c r="O41" s="465"/>
      <c r="P41" s="504"/>
      <c r="Q41" s="447"/>
      <c r="R41" s="446"/>
      <c r="S41" s="446"/>
    </row>
    <row r="42" spans="2:19" ht="21.6" customHeight="1">
      <c r="B42" s="171"/>
      <c r="C42" s="171"/>
      <c r="D42" s="171"/>
      <c r="E42" s="171"/>
      <c r="F42" s="171"/>
      <c r="G42" s="171"/>
      <c r="H42" s="171"/>
      <c r="I42" s="171"/>
      <c r="J42" s="171"/>
      <c r="K42" s="171"/>
      <c r="L42" s="684"/>
      <c r="M42" s="684"/>
      <c r="N42" s="684"/>
      <c r="O42" s="465"/>
      <c r="P42" s="504"/>
      <c r="Q42" s="261"/>
      <c r="R42" s="446"/>
      <c r="S42" s="446"/>
    </row>
    <row r="43" spans="2:19" ht="21.6" customHeight="1">
      <c r="B43" s="131"/>
      <c r="C43" s="131"/>
      <c r="D43" s="131"/>
      <c r="E43" s="131"/>
      <c r="F43" s="131"/>
      <c r="G43" s="131"/>
      <c r="H43" s="131"/>
      <c r="I43" s="131"/>
      <c r="J43" s="131" t="s">
        <v>285</v>
      </c>
      <c r="K43" s="131"/>
      <c r="L43" s="684"/>
      <c r="M43" s="684"/>
      <c r="N43" s="684"/>
      <c r="O43" s="465"/>
      <c r="P43" s="523"/>
      <c r="Q43" s="262"/>
      <c r="R43" s="446"/>
      <c r="S43" s="446"/>
    </row>
    <row r="44" spans="2:19" ht="21.6" customHeight="1">
      <c r="B44" s="131"/>
      <c r="C44" s="131"/>
      <c r="D44" s="131"/>
      <c r="E44" s="131"/>
      <c r="F44" s="131"/>
      <c r="G44" s="131"/>
      <c r="H44" s="131"/>
      <c r="I44" s="131"/>
      <c r="J44" s="131"/>
      <c r="K44" s="131"/>
      <c r="L44" s="684"/>
      <c r="M44" s="684"/>
      <c r="N44" s="684"/>
      <c r="O44" s="465"/>
      <c r="P44" s="504"/>
      <c r="Q44" s="447"/>
      <c r="R44" s="446"/>
      <c r="S44" s="446"/>
    </row>
    <row r="45" spans="2:19" ht="32.4">
      <c r="B45" s="681" t="s">
        <v>187</v>
      </c>
      <c r="C45" s="681"/>
      <c r="D45" s="681"/>
      <c r="E45" s="681"/>
      <c r="F45" s="681"/>
      <c r="G45" s="681"/>
      <c r="H45" s="681"/>
      <c r="I45" s="142"/>
      <c r="J45" s="141"/>
      <c r="K45" s="131"/>
      <c r="L45" s="131"/>
      <c r="M45" s="131"/>
      <c r="N45" s="131"/>
      <c r="O45" s="131"/>
      <c r="P45" s="505"/>
      <c r="Q45" s="262"/>
    </row>
    <row r="46" spans="2:19" ht="18">
      <c r="B46" s="172" t="s">
        <v>139</v>
      </c>
      <c r="C46" s="131"/>
      <c r="D46" s="131"/>
      <c r="E46" s="131"/>
      <c r="F46" s="131"/>
      <c r="G46" s="131"/>
      <c r="H46" s="131"/>
      <c r="I46" s="131"/>
      <c r="J46" s="131"/>
      <c r="K46" s="131"/>
      <c r="L46" s="131"/>
      <c r="M46" s="131"/>
      <c r="N46" s="131"/>
      <c r="O46" s="131"/>
      <c r="P46" s="504"/>
      <c r="Q46" s="447"/>
    </row>
    <row r="47" spans="2:19" ht="18">
      <c r="B47" s="682" t="s">
        <v>140</v>
      </c>
      <c r="C47" s="682"/>
      <c r="D47" s="682"/>
      <c r="E47" s="682"/>
      <c r="F47" s="682"/>
      <c r="G47" s="682"/>
      <c r="H47" s="682"/>
      <c r="I47" s="682"/>
      <c r="J47" s="682"/>
      <c r="K47" s="682"/>
      <c r="L47" s="682"/>
      <c r="M47" s="682"/>
      <c r="N47" s="131"/>
      <c r="O47" s="131"/>
      <c r="P47" s="504"/>
    </row>
    <row r="48" spans="2:19" ht="18">
      <c r="B48" s="683" t="s">
        <v>141</v>
      </c>
      <c r="C48" s="683"/>
      <c r="D48" s="683"/>
      <c r="E48" s="683"/>
      <c r="F48" s="683"/>
      <c r="G48" s="683"/>
      <c r="H48" s="683"/>
      <c r="I48" s="683"/>
      <c r="J48" s="683"/>
      <c r="K48" s="683"/>
      <c r="L48" s="683"/>
      <c r="M48" s="683"/>
      <c r="N48" s="131"/>
      <c r="O48" s="131"/>
      <c r="P48" s="504"/>
    </row>
    <row r="49" spans="2:16" ht="22.5" customHeight="1">
      <c r="B49" s="689" t="s">
        <v>202</v>
      </c>
      <c r="C49" s="690"/>
      <c r="D49" s="690"/>
      <c r="E49" s="690"/>
      <c r="F49" s="690"/>
      <c r="G49" s="690"/>
      <c r="H49" s="690"/>
      <c r="I49" s="690"/>
      <c r="J49" s="690"/>
      <c r="K49" s="690"/>
      <c r="L49" s="690"/>
      <c r="M49" s="691"/>
      <c r="N49" s="685" t="s">
        <v>188</v>
      </c>
      <c r="O49" s="131"/>
      <c r="P49" s="504"/>
    </row>
    <row r="50" spans="2:16" ht="22.5" customHeight="1">
      <c r="B50" s="201" t="s">
        <v>208</v>
      </c>
      <c r="C50" s="199"/>
      <c r="D50" s="199"/>
      <c r="E50" s="199"/>
      <c r="F50" s="199"/>
      <c r="G50" s="199"/>
      <c r="H50" s="199"/>
      <c r="I50" s="199"/>
      <c r="J50" s="199"/>
      <c r="K50" s="199"/>
      <c r="L50" s="199"/>
      <c r="M50" s="200"/>
      <c r="N50" s="685"/>
      <c r="O50" s="131"/>
      <c r="P50" s="504"/>
    </row>
    <row r="51" spans="2:16" ht="18">
      <c r="B51" s="682" t="s">
        <v>198</v>
      </c>
      <c r="C51" s="682"/>
      <c r="D51" s="682"/>
      <c r="E51" s="682"/>
      <c r="F51" s="682"/>
      <c r="G51" s="682"/>
      <c r="H51" s="682"/>
      <c r="I51" s="682"/>
      <c r="J51" s="682"/>
      <c r="K51" s="682"/>
      <c r="L51" s="682"/>
      <c r="M51" s="682"/>
      <c r="N51" s="685"/>
      <c r="O51" s="131"/>
      <c r="P51" s="504"/>
    </row>
    <row r="52" spans="2:16" ht="18">
      <c r="B52" s="683" t="s">
        <v>199</v>
      </c>
      <c r="C52" s="683"/>
      <c r="D52" s="683"/>
      <c r="E52" s="683"/>
      <c r="F52" s="683"/>
      <c r="G52" s="683"/>
      <c r="H52" s="683"/>
      <c r="I52" s="683"/>
      <c r="J52" s="683"/>
      <c r="K52" s="683"/>
      <c r="L52" s="683"/>
      <c r="M52" s="683"/>
      <c r="N52" s="685"/>
      <c r="O52" s="131"/>
      <c r="P52" s="504"/>
    </row>
    <row r="53" spans="2:16" ht="18">
      <c r="B53" s="682" t="s">
        <v>200</v>
      </c>
      <c r="C53" s="682"/>
      <c r="D53" s="682"/>
      <c r="E53" s="682"/>
      <c r="F53" s="682"/>
      <c r="G53" s="682"/>
      <c r="H53" s="682"/>
      <c r="I53" s="682"/>
      <c r="J53" s="682"/>
      <c r="K53" s="682"/>
      <c r="L53" s="682"/>
      <c r="M53" s="682"/>
      <c r="N53" s="685"/>
      <c r="O53" s="131"/>
      <c r="P53" s="504"/>
    </row>
    <row r="54" spans="2:16" ht="18">
      <c r="B54" s="682" t="s">
        <v>201</v>
      </c>
      <c r="C54" s="682"/>
      <c r="D54" s="682"/>
      <c r="E54" s="682"/>
      <c r="F54" s="682"/>
      <c r="G54" s="682"/>
      <c r="H54" s="682"/>
      <c r="I54" s="682"/>
      <c r="J54" s="682"/>
      <c r="K54" s="682"/>
      <c r="L54" s="682"/>
      <c r="M54" s="682"/>
      <c r="N54" s="685"/>
      <c r="O54" s="131"/>
      <c r="P54" s="504"/>
    </row>
    <row r="55" spans="2:16" ht="18">
      <c r="B55" s="144"/>
      <c r="M55" s="131"/>
      <c r="N55" s="685"/>
      <c r="O55" s="131"/>
      <c r="P55" s="504"/>
    </row>
    <row r="56" spans="2:16" ht="17.25" customHeight="1">
      <c r="B56" s="686" t="s">
        <v>142</v>
      </c>
      <c r="C56" s="687"/>
      <c r="D56" s="687"/>
      <c r="E56" s="687"/>
      <c r="F56" s="687"/>
      <c r="G56" s="687"/>
      <c r="H56" s="687"/>
      <c r="I56" s="687"/>
      <c r="J56" s="687"/>
      <c r="K56" s="687"/>
      <c r="L56" s="687"/>
      <c r="M56" s="688"/>
      <c r="N56" s="685"/>
      <c r="O56" s="131"/>
      <c r="P56" s="504"/>
    </row>
    <row r="57" spans="2:16" ht="17.25" customHeight="1">
      <c r="B57" s="686" t="s">
        <v>143</v>
      </c>
      <c r="C57" s="687"/>
      <c r="D57" s="687"/>
      <c r="E57" s="687"/>
      <c r="F57" s="687"/>
      <c r="G57" s="687"/>
      <c r="H57" s="687"/>
      <c r="I57" s="687"/>
      <c r="J57" s="687"/>
      <c r="K57" s="687"/>
      <c r="L57" s="687"/>
      <c r="M57" s="688"/>
      <c r="N57" s="685"/>
      <c r="O57" s="131"/>
      <c r="P57" s="504"/>
    </row>
    <row r="58" spans="2:16" ht="17.25" customHeight="1">
      <c r="B58" s="686" t="s">
        <v>144</v>
      </c>
      <c r="C58" s="687"/>
      <c r="D58" s="687"/>
      <c r="E58" s="687"/>
      <c r="F58" s="687"/>
      <c r="G58" s="687"/>
      <c r="H58" s="687"/>
      <c r="I58" s="687"/>
      <c r="J58" s="687"/>
      <c r="K58" s="687"/>
      <c r="L58" s="687"/>
      <c r="M58" s="688"/>
      <c r="N58" s="685"/>
      <c r="O58" s="131"/>
      <c r="P58" s="504"/>
    </row>
    <row r="59" spans="2:16" ht="18">
      <c r="B59" s="686" t="s">
        <v>145</v>
      </c>
      <c r="C59" s="687"/>
      <c r="D59" s="687"/>
      <c r="E59" s="687"/>
      <c r="F59" s="687"/>
      <c r="G59" s="687"/>
      <c r="H59" s="687"/>
      <c r="I59" s="687"/>
      <c r="J59" s="687"/>
      <c r="K59" s="687"/>
      <c r="L59" s="687"/>
      <c r="M59" s="688"/>
      <c r="N59" s="685"/>
      <c r="O59" s="131"/>
      <c r="P59" s="504"/>
    </row>
    <row r="60" spans="2:16" ht="18">
      <c r="B60" s="686" t="s">
        <v>146</v>
      </c>
      <c r="C60" s="687"/>
      <c r="D60" s="687"/>
      <c r="E60" s="687"/>
      <c r="F60" s="687"/>
      <c r="G60" s="687"/>
      <c r="H60" s="687"/>
      <c r="I60" s="687"/>
      <c r="J60" s="687"/>
      <c r="K60" s="687"/>
      <c r="L60" s="687"/>
      <c r="M60" s="688"/>
      <c r="N60" s="685"/>
      <c r="O60" s="131"/>
      <c r="P60" s="504"/>
    </row>
    <row r="61" spans="2:16" ht="18">
      <c r="B61" s="692" t="s">
        <v>147</v>
      </c>
      <c r="C61" s="693"/>
      <c r="D61" s="693"/>
      <c r="E61" s="693"/>
      <c r="F61" s="693"/>
      <c r="G61" s="693"/>
      <c r="H61" s="693"/>
      <c r="I61" s="693"/>
      <c r="J61" s="693"/>
      <c r="K61" s="693"/>
      <c r="L61" s="693"/>
      <c r="M61" s="694"/>
      <c r="N61" s="131"/>
      <c r="O61" s="131"/>
      <c r="P61" s="504"/>
    </row>
    <row r="62" spans="2:16" ht="18">
      <c r="B62" s="695" t="s">
        <v>148</v>
      </c>
      <c r="C62" s="696"/>
      <c r="D62" s="696"/>
      <c r="E62" s="696"/>
      <c r="F62" s="696"/>
      <c r="G62" s="696"/>
      <c r="H62" s="696"/>
      <c r="I62" s="696"/>
      <c r="J62" s="696"/>
      <c r="K62" s="696"/>
      <c r="L62" s="696"/>
      <c r="M62" s="697"/>
      <c r="N62" s="131"/>
      <c r="O62" s="131"/>
      <c r="P62" s="504"/>
    </row>
    <row r="63" spans="2:16" ht="18">
      <c r="B63" s="686" t="s">
        <v>206</v>
      </c>
      <c r="C63" s="687"/>
      <c r="D63" s="687"/>
      <c r="E63" s="687"/>
      <c r="F63" s="687"/>
      <c r="G63" s="687"/>
      <c r="H63" s="687"/>
      <c r="I63" s="687"/>
      <c r="J63" s="687"/>
      <c r="K63" s="687"/>
      <c r="L63" s="687"/>
      <c r="M63" s="688"/>
      <c r="N63" s="131"/>
      <c r="O63" s="131"/>
      <c r="P63" s="504"/>
    </row>
    <row r="64" spans="2:16" ht="18">
      <c r="B64" s="144"/>
      <c r="M64" s="131"/>
      <c r="N64" s="131"/>
      <c r="O64" s="131"/>
      <c r="P64" s="504"/>
    </row>
    <row r="65" spans="1:16" ht="18.600000000000001" thickBot="1">
      <c r="B65" s="144"/>
      <c r="M65" s="131"/>
      <c r="N65" s="131"/>
      <c r="O65" s="131"/>
      <c r="P65" s="504"/>
    </row>
    <row r="66" spans="1:16" ht="20.25" customHeight="1">
      <c r="B66" s="698" t="s">
        <v>149</v>
      </c>
      <c r="C66" s="698" t="s">
        <v>150</v>
      </c>
      <c r="D66" s="698" t="s">
        <v>151</v>
      </c>
      <c r="E66" s="698" t="s">
        <v>152</v>
      </c>
      <c r="F66" s="145" t="s">
        <v>153</v>
      </c>
      <c r="G66" s="165" t="s">
        <v>214</v>
      </c>
      <c r="H66" s="700" t="s">
        <v>213</v>
      </c>
      <c r="I66" s="700" t="s">
        <v>155</v>
      </c>
      <c r="J66" s="700" t="s">
        <v>156</v>
      </c>
      <c r="K66" s="700" t="s">
        <v>189</v>
      </c>
      <c r="L66" s="698" t="s">
        <v>157</v>
      </c>
      <c r="M66" s="698" t="s">
        <v>209</v>
      </c>
      <c r="N66" s="131"/>
      <c r="O66" s="131"/>
      <c r="P66" s="504"/>
    </row>
    <row r="67" spans="1:16" ht="18.600000000000001" thickBot="1">
      <c r="B67" s="699"/>
      <c r="C67" s="699"/>
      <c r="D67" s="699"/>
      <c r="E67" s="699"/>
      <c r="F67" s="146" t="s">
        <v>154</v>
      </c>
      <c r="G67" s="166"/>
      <c r="H67" s="701"/>
      <c r="I67" s="701"/>
      <c r="J67" s="701"/>
      <c r="K67" s="701"/>
      <c r="L67" s="699"/>
      <c r="M67" s="699"/>
      <c r="N67" s="131"/>
      <c r="O67" s="131"/>
      <c r="P67" s="504"/>
    </row>
    <row r="68" spans="1:16" ht="18.600000000000001" thickBot="1">
      <c r="B68" s="147">
        <v>1</v>
      </c>
      <c r="C68" s="148" t="s">
        <v>158</v>
      </c>
      <c r="D68" s="149"/>
      <c r="E68" s="149"/>
      <c r="F68" s="149"/>
      <c r="G68" s="167"/>
      <c r="H68" s="149"/>
      <c r="I68" s="149"/>
      <c r="J68" s="149"/>
      <c r="K68" s="150" t="s">
        <v>158</v>
      </c>
      <c r="L68" s="149"/>
      <c r="M68" s="149"/>
      <c r="N68" s="131"/>
      <c r="O68" s="131"/>
      <c r="P68" s="504"/>
    </row>
    <row r="69" spans="1:16" ht="18.600000000000001" thickBot="1">
      <c r="A69" s="159" t="s">
        <v>29</v>
      </c>
      <c r="B69" s="160">
        <v>2</v>
      </c>
      <c r="C69" s="161" t="s">
        <v>158</v>
      </c>
      <c r="D69" s="162" t="s">
        <v>158</v>
      </c>
      <c r="E69" s="162" t="s">
        <v>158</v>
      </c>
      <c r="F69" s="162" t="s">
        <v>190</v>
      </c>
      <c r="G69" s="167"/>
      <c r="H69" s="149"/>
      <c r="I69" s="149"/>
      <c r="J69" s="162" t="s">
        <v>191</v>
      </c>
      <c r="K69" s="162" t="s">
        <v>158</v>
      </c>
      <c r="L69" s="149"/>
      <c r="M69" s="149"/>
      <c r="N69" s="131" t="s">
        <v>192</v>
      </c>
      <c r="O69" s="131"/>
      <c r="P69" s="504"/>
    </row>
    <row r="70" spans="1:16" ht="18.600000000000001" thickBot="1">
      <c r="A70" s="159" t="s">
        <v>21</v>
      </c>
      <c r="B70" s="160">
        <v>3</v>
      </c>
      <c r="C70" s="161" t="s">
        <v>158</v>
      </c>
      <c r="D70" s="162" t="s">
        <v>158</v>
      </c>
      <c r="E70" s="162" t="s">
        <v>158</v>
      </c>
      <c r="F70" s="162" t="s">
        <v>158</v>
      </c>
      <c r="G70" s="167"/>
      <c r="H70" s="149"/>
      <c r="I70" s="149"/>
      <c r="J70" s="162" t="s">
        <v>158</v>
      </c>
      <c r="K70" s="162" t="s">
        <v>158</v>
      </c>
      <c r="L70" s="162" t="s">
        <v>158</v>
      </c>
      <c r="M70" s="149"/>
      <c r="N70" s="131"/>
      <c r="O70" s="131"/>
      <c r="P70" s="504"/>
    </row>
    <row r="71" spans="1:16" ht="18.600000000000001" thickBot="1">
      <c r="A71" s="159" t="s">
        <v>193</v>
      </c>
      <c r="B71" s="156">
        <v>4</v>
      </c>
      <c r="C71" s="157" t="s">
        <v>158</v>
      </c>
      <c r="D71" s="158" t="s">
        <v>158</v>
      </c>
      <c r="E71" s="158" t="s">
        <v>158</v>
      </c>
      <c r="F71" s="158" t="s">
        <v>158</v>
      </c>
      <c r="G71" s="158" t="s">
        <v>158</v>
      </c>
      <c r="H71" s="158" t="s">
        <v>158</v>
      </c>
      <c r="I71" s="149" t="s">
        <v>211</v>
      </c>
      <c r="J71" s="158" t="s">
        <v>158</v>
      </c>
      <c r="K71" s="158" t="s">
        <v>158</v>
      </c>
      <c r="L71" s="158" t="s">
        <v>158</v>
      </c>
      <c r="M71" s="158" t="s">
        <v>158</v>
      </c>
      <c r="N71" t="s">
        <v>210</v>
      </c>
      <c r="O71" s="131"/>
      <c r="P71" s="504"/>
    </row>
    <row r="72" spans="1:16" ht="18.600000000000001" thickBot="1">
      <c r="A72" s="159"/>
      <c r="B72" s="160">
        <v>5</v>
      </c>
      <c r="C72" s="161" t="s">
        <v>158</v>
      </c>
      <c r="D72" s="162" t="s">
        <v>158</v>
      </c>
      <c r="E72" s="162" t="s">
        <v>158</v>
      </c>
      <c r="F72" s="162" t="s">
        <v>158</v>
      </c>
      <c r="G72" s="162" t="s">
        <v>158</v>
      </c>
      <c r="H72" s="162" t="s">
        <v>158</v>
      </c>
      <c r="I72" s="162" t="s">
        <v>158</v>
      </c>
      <c r="J72" s="162" t="s">
        <v>158</v>
      </c>
      <c r="K72" s="162" t="s">
        <v>158</v>
      </c>
      <c r="L72" s="162" t="s">
        <v>158</v>
      </c>
      <c r="M72" s="162" t="s">
        <v>158</v>
      </c>
      <c r="N72" s="131"/>
      <c r="O72" s="131"/>
      <c r="P72" s="505"/>
    </row>
    <row r="73" spans="1:16" ht="18.600000000000001" thickBot="1">
      <c r="B73" s="147">
        <v>6</v>
      </c>
      <c r="C73" s="148" t="s">
        <v>158</v>
      </c>
      <c r="D73" s="150" t="s">
        <v>158</v>
      </c>
      <c r="E73" s="150" t="s">
        <v>158</v>
      </c>
      <c r="F73" s="150" t="s">
        <v>158</v>
      </c>
      <c r="G73" s="150" t="s">
        <v>158</v>
      </c>
      <c r="H73" s="150" t="s">
        <v>158</v>
      </c>
      <c r="I73" s="150" t="s">
        <v>158</v>
      </c>
      <c r="J73" s="150" t="s">
        <v>158</v>
      </c>
      <c r="K73" s="150" t="s">
        <v>158</v>
      </c>
      <c r="L73" s="150" t="s">
        <v>158</v>
      </c>
      <c r="M73" s="150" t="s">
        <v>158</v>
      </c>
      <c r="N73" s="131"/>
      <c r="O73" s="131"/>
      <c r="P73" s="505"/>
    </row>
    <row r="74" spans="1:16" ht="18.600000000000001" thickBot="1">
      <c r="B74" s="147">
        <v>7</v>
      </c>
      <c r="C74" s="148" t="s">
        <v>158</v>
      </c>
      <c r="D74" s="150" t="s">
        <v>158</v>
      </c>
      <c r="E74" s="150" t="s">
        <v>158</v>
      </c>
      <c r="F74" s="150" t="s">
        <v>158</v>
      </c>
      <c r="G74" s="150" t="s">
        <v>158</v>
      </c>
      <c r="H74" s="150" t="s">
        <v>158</v>
      </c>
      <c r="I74" s="150" t="s">
        <v>158</v>
      </c>
      <c r="J74" s="150" t="s">
        <v>158</v>
      </c>
      <c r="K74" s="150" t="s">
        <v>158</v>
      </c>
      <c r="L74" s="150" t="s">
        <v>158</v>
      </c>
      <c r="M74" s="150" t="s">
        <v>158</v>
      </c>
      <c r="N74" s="131"/>
      <c r="O74" s="131"/>
      <c r="P74" s="505"/>
    </row>
    <row r="75" spans="1:16" ht="15.6">
      <c r="N75" s="131"/>
      <c r="O75" s="131"/>
      <c r="P75" s="505"/>
    </row>
    <row r="76" spans="1:16" ht="15.6">
      <c r="I76" t="s">
        <v>212</v>
      </c>
      <c r="N76" s="131"/>
      <c r="O76" s="131"/>
      <c r="P76" s="505"/>
    </row>
    <row r="77" spans="1:16" ht="15.6">
      <c r="N77" s="131"/>
      <c r="O77" s="131"/>
      <c r="P77" s="505"/>
    </row>
    <row r="78" spans="1:16" ht="15.6">
      <c r="P78" s="505"/>
    </row>
    <row r="79" spans="1:16" ht="15.6">
      <c r="P79" s="505"/>
    </row>
    <row r="80" spans="1:16" ht="15.6">
      <c r="P80" s="505"/>
    </row>
    <row r="81" spans="16:16" ht="15.6">
      <c r="P81" s="505"/>
    </row>
    <row r="82" spans="16:16" ht="15.6">
      <c r="P82" s="505"/>
    </row>
    <row r="83" spans="16:16" ht="15.6">
      <c r="P83" s="505"/>
    </row>
    <row r="84" spans="16:16" ht="15.6">
      <c r="P84" s="505"/>
    </row>
    <row r="85" spans="16:16" ht="15.6">
      <c r="P85" s="505"/>
    </row>
    <row r="86" spans="16:16" ht="15.6">
      <c r="P86" s="505"/>
    </row>
    <row r="87" spans="16:16" ht="15.6">
      <c r="P87" s="505"/>
    </row>
    <row r="88" spans="16:16" ht="15.6">
      <c r="P88" s="505"/>
    </row>
    <row r="89" spans="16:16" ht="15.6">
      <c r="P89" s="505"/>
    </row>
    <row r="90" spans="16:16" ht="15.6">
      <c r="P90" s="505"/>
    </row>
    <row r="91" spans="16:16" ht="15.6">
      <c r="P91" s="505"/>
    </row>
    <row r="92" spans="16:16" ht="15.6">
      <c r="P92" s="505"/>
    </row>
    <row r="93" spans="16:16" ht="15.6">
      <c r="P93" s="505"/>
    </row>
    <row r="94" spans="16:16" ht="15.6">
      <c r="P94" s="505"/>
    </row>
    <row r="95" spans="16:16" ht="15.6">
      <c r="P95" s="505"/>
    </row>
    <row r="96" spans="16:16" ht="15.6">
      <c r="P96" s="505"/>
    </row>
    <row r="97" spans="16:16" ht="15.6">
      <c r="P97" s="505"/>
    </row>
    <row r="98" spans="16:16" ht="15.6">
      <c r="P98" s="505"/>
    </row>
    <row r="99" spans="16:16" ht="15.6">
      <c r="P99" s="505"/>
    </row>
  </sheetData>
  <mergeCells count="40">
    <mergeCell ref="D29:E29"/>
    <mergeCell ref="M14:M15"/>
    <mergeCell ref="B3:N3"/>
    <mergeCell ref="C8:L8"/>
    <mergeCell ref="C9:L9"/>
    <mergeCell ref="D12:E28"/>
    <mergeCell ref="M13:N13"/>
    <mergeCell ref="B5:N5"/>
    <mergeCell ref="B7:N7"/>
    <mergeCell ref="B6:N6"/>
    <mergeCell ref="M29:N30"/>
    <mergeCell ref="M25:N25"/>
    <mergeCell ref="B61:M61"/>
    <mergeCell ref="B62:M62"/>
    <mergeCell ref="B63:M63"/>
    <mergeCell ref="B66:B67"/>
    <mergeCell ref="C66:C67"/>
    <mergeCell ref="D66:D67"/>
    <mergeCell ref="E66:E67"/>
    <mergeCell ref="H66:H67"/>
    <mergeCell ref="I66:I67"/>
    <mergeCell ref="J66:J67"/>
    <mergeCell ref="K66:K67"/>
    <mergeCell ref="L66:L67"/>
    <mergeCell ref="M66:M67"/>
    <mergeCell ref="B53:M53"/>
    <mergeCell ref="N49:N60"/>
    <mergeCell ref="B51:M51"/>
    <mergeCell ref="B58:M58"/>
    <mergeCell ref="B59:M59"/>
    <mergeCell ref="B60:M60"/>
    <mergeCell ref="B49:M49"/>
    <mergeCell ref="B54:M54"/>
    <mergeCell ref="B56:M56"/>
    <mergeCell ref="B57:M57"/>
    <mergeCell ref="B45:H45"/>
    <mergeCell ref="B47:M47"/>
    <mergeCell ref="B48:M48"/>
    <mergeCell ref="B52:M52"/>
    <mergeCell ref="L32:N44"/>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1"/>
  <sheetViews>
    <sheetView showGridLines="0" zoomScale="80" zoomScaleNormal="80" zoomScaleSheetLayoutView="79" workbookViewId="0">
      <selection activeCell="A32" sqref="A32:XFD41"/>
    </sheetView>
  </sheetViews>
  <sheetFormatPr defaultColWidth="9" defaultRowHeight="19.2"/>
  <cols>
    <col min="1" max="1" width="193.44140625" style="442" customWidth="1"/>
    <col min="2" max="2" width="11.21875" style="440" customWidth="1"/>
    <col min="3" max="3" width="27.44140625" style="440" customWidth="1"/>
    <col min="4" max="4" width="17.88671875" style="441" customWidth="1"/>
    <col min="5" max="16384" width="9" style="1"/>
  </cols>
  <sheetData>
    <row r="1" spans="1:4" s="43" customFormat="1" ht="44.25" customHeight="1" thickBot="1">
      <c r="A1" s="268" t="s">
        <v>291</v>
      </c>
      <c r="B1" s="269" t="s">
        <v>0</v>
      </c>
      <c r="C1" s="270" t="s">
        <v>1</v>
      </c>
      <c r="D1" s="439" t="s">
        <v>2</v>
      </c>
    </row>
    <row r="2" spans="1:4" s="43" customFormat="1" ht="44.25" customHeight="1" thickTop="1">
      <c r="A2" s="253" t="s">
        <v>297</v>
      </c>
      <c r="B2" s="511"/>
      <c r="C2" s="736" t="s">
        <v>299</v>
      </c>
      <c r="D2" s="512"/>
    </row>
    <row r="3" spans="1:4" s="43" customFormat="1" ht="160.80000000000001" customHeight="1">
      <c r="A3" s="528" t="s">
        <v>301</v>
      </c>
      <c r="B3" s="507" t="s">
        <v>298</v>
      </c>
      <c r="C3" s="737"/>
      <c r="D3" s="514">
        <v>44856</v>
      </c>
    </row>
    <row r="4" spans="1:4" s="43" customFormat="1" ht="36.6" customHeight="1" thickBot="1">
      <c r="A4" s="254" t="s">
        <v>300</v>
      </c>
      <c r="B4" s="508"/>
      <c r="C4" s="738"/>
      <c r="D4" s="516"/>
    </row>
    <row r="5" spans="1:4" s="43" customFormat="1" ht="37.950000000000003" customHeight="1" thickTop="1">
      <c r="A5" s="510" t="s">
        <v>302</v>
      </c>
      <c r="B5" s="511"/>
      <c r="C5" s="736" t="s">
        <v>306</v>
      </c>
      <c r="D5" s="538"/>
    </row>
    <row r="6" spans="1:4" s="43" customFormat="1" ht="168" customHeight="1">
      <c r="A6" s="513" t="s">
        <v>303</v>
      </c>
      <c r="B6" s="564" t="s">
        <v>305</v>
      </c>
      <c r="C6" s="737"/>
      <c r="D6" s="514">
        <v>44856</v>
      </c>
    </row>
    <row r="7" spans="1:4" s="43" customFormat="1" ht="37.950000000000003" customHeight="1" thickBot="1">
      <c r="A7" s="515" t="s">
        <v>304</v>
      </c>
      <c r="B7" s="508"/>
      <c r="C7" s="738"/>
      <c r="D7" s="516"/>
    </row>
    <row r="8" spans="1:4" s="43" customFormat="1" ht="44.25" customHeight="1" thickTop="1">
      <c r="A8" s="253" t="s">
        <v>308</v>
      </c>
      <c r="B8" s="751" t="s">
        <v>309</v>
      </c>
      <c r="C8" s="727" t="s">
        <v>310</v>
      </c>
      <c r="D8" s="717">
        <v>44854</v>
      </c>
    </row>
    <row r="9" spans="1:4" s="43" customFormat="1" ht="249.6" customHeight="1">
      <c r="A9" s="485" t="s">
        <v>307</v>
      </c>
      <c r="B9" s="725"/>
      <c r="C9" s="728"/>
      <c r="D9" s="718"/>
    </row>
    <row r="10" spans="1:4" s="43" customFormat="1" ht="36.6" customHeight="1" thickBot="1">
      <c r="A10" s="254" t="s">
        <v>311</v>
      </c>
      <c r="B10" s="726"/>
      <c r="C10" s="729"/>
      <c r="D10" s="719"/>
    </row>
    <row r="11" spans="1:4" s="43" customFormat="1" ht="44.25" customHeight="1">
      <c r="A11" s="253" t="s">
        <v>312</v>
      </c>
      <c r="B11" s="751" t="s">
        <v>315</v>
      </c>
      <c r="C11" s="727" t="s">
        <v>316</v>
      </c>
      <c r="D11" s="717">
        <v>44854</v>
      </c>
    </row>
    <row r="12" spans="1:4" s="43" customFormat="1" ht="168" customHeight="1" thickBot="1">
      <c r="A12" s="565" t="s">
        <v>313</v>
      </c>
      <c r="B12" s="725"/>
      <c r="C12" s="728"/>
      <c r="D12" s="718"/>
    </row>
    <row r="13" spans="1:4" s="43" customFormat="1" ht="36.6" customHeight="1" thickBot="1">
      <c r="A13" s="566" t="s">
        <v>314</v>
      </c>
      <c r="B13" s="726"/>
      <c r="C13" s="729"/>
      <c r="D13" s="719"/>
    </row>
    <row r="14" spans="1:4" s="43" customFormat="1" ht="46.2" customHeight="1" thickBot="1">
      <c r="A14" s="253" t="s">
        <v>317</v>
      </c>
      <c r="B14" s="246"/>
      <c r="C14" s="727" t="s">
        <v>320</v>
      </c>
      <c r="D14" s="720">
        <v>44853</v>
      </c>
    </row>
    <row r="15" spans="1:4" s="43" customFormat="1" ht="399.6" customHeight="1" thickBot="1">
      <c r="A15" s="567" t="s">
        <v>318</v>
      </c>
      <c r="B15" s="483" t="s">
        <v>321</v>
      </c>
      <c r="C15" s="728"/>
      <c r="D15" s="721"/>
    </row>
    <row r="16" spans="1:4" s="43" customFormat="1" ht="34.950000000000003" customHeight="1" thickBot="1">
      <c r="A16" s="566" t="s">
        <v>319</v>
      </c>
      <c r="B16" s="248"/>
      <c r="C16" s="729"/>
      <c r="D16" s="721"/>
    </row>
    <row r="17" spans="1:4" s="43" customFormat="1" ht="43.8" customHeight="1">
      <c r="A17" s="568" t="s">
        <v>322</v>
      </c>
      <c r="B17" s="730" t="s">
        <v>282</v>
      </c>
      <c r="C17" s="733" t="s">
        <v>325</v>
      </c>
      <c r="D17" s="717">
        <v>44852</v>
      </c>
    </row>
    <row r="18" spans="1:4" s="43" customFormat="1" ht="170.4" customHeight="1" thickBot="1">
      <c r="A18" s="565" t="s">
        <v>323</v>
      </c>
      <c r="B18" s="731"/>
      <c r="C18" s="734"/>
      <c r="D18" s="718"/>
    </row>
    <row r="19" spans="1:4" s="43" customFormat="1" ht="34.950000000000003" customHeight="1" thickBot="1">
      <c r="A19" s="570" t="s">
        <v>324</v>
      </c>
      <c r="B19" s="739"/>
      <c r="C19" s="735"/>
      <c r="D19" s="719"/>
    </row>
    <row r="20" spans="1:4" s="43" customFormat="1" ht="44.25" customHeight="1" thickTop="1">
      <c r="A20" s="569" t="s">
        <v>326</v>
      </c>
      <c r="B20" s="246"/>
      <c r="C20" s="736" t="s">
        <v>329</v>
      </c>
      <c r="D20" s="717">
        <v>44852</v>
      </c>
    </row>
    <row r="21" spans="1:4" s="43" customFormat="1" ht="119.4" customHeight="1">
      <c r="A21" s="528" t="s">
        <v>327</v>
      </c>
      <c r="B21" s="247" t="s">
        <v>328</v>
      </c>
      <c r="C21" s="737"/>
      <c r="D21" s="718"/>
    </row>
    <row r="22" spans="1:4" s="43" customFormat="1" ht="35.4" customHeight="1" thickBot="1">
      <c r="A22" s="254" t="s">
        <v>330</v>
      </c>
      <c r="B22" s="248"/>
      <c r="C22" s="738"/>
      <c r="D22" s="719"/>
    </row>
    <row r="23" spans="1:4" s="43" customFormat="1" ht="44.25" customHeight="1" thickBot="1">
      <c r="A23" s="253" t="s">
        <v>331</v>
      </c>
      <c r="B23" s="246"/>
      <c r="C23" s="727" t="s">
        <v>332</v>
      </c>
      <c r="D23" s="720">
        <v>44852</v>
      </c>
    </row>
    <row r="24" spans="1:4" s="43" customFormat="1" ht="195.6" customHeight="1" thickBot="1">
      <c r="A24" s="540" t="s">
        <v>333</v>
      </c>
      <c r="B24" s="571" t="s">
        <v>335</v>
      </c>
      <c r="C24" s="728"/>
      <c r="D24" s="721"/>
    </row>
    <row r="25" spans="1:4" s="43" customFormat="1" ht="38.4" customHeight="1" thickBot="1">
      <c r="A25" s="254" t="s">
        <v>334</v>
      </c>
      <c r="B25" s="248"/>
      <c r="C25" s="729"/>
      <c r="D25" s="721"/>
    </row>
    <row r="26" spans="1:4" s="43" customFormat="1" ht="44.25" customHeight="1" thickBot="1">
      <c r="A26" s="475" t="s">
        <v>336</v>
      </c>
      <c r="B26" s="740" t="s">
        <v>281</v>
      </c>
      <c r="C26" s="727" t="s">
        <v>338</v>
      </c>
      <c r="D26" s="720">
        <v>44850</v>
      </c>
    </row>
    <row r="27" spans="1:4" s="43" customFormat="1" ht="123.6" customHeight="1" thickBot="1">
      <c r="A27" s="486" t="s">
        <v>337</v>
      </c>
      <c r="B27" s="741"/>
      <c r="C27" s="728"/>
      <c r="D27" s="721"/>
    </row>
    <row r="28" spans="1:4" s="43" customFormat="1" ht="46.2" customHeight="1" thickBot="1">
      <c r="A28" s="286" t="s">
        <v>339</v>
      </c>
      <c r="B28" s="742"/>
      <c r="C28" s="729"/>
      <c r="D28" s="721"/>
    </row>
    <row r="29" spans="1:4" s="43" customFormat="1" ht="52.2" customHeight="1" thickTop="1" thickBot="1">
      <c r="A29" s="253" t="s">
        <v>398</v>
      </c>
      <c r="B29" s="246"/>
      <c r="C29" s="727" t="s">
        <v>397</v>
      </c>
      <c r="D29" s="720">
        <v>44857</v>
      </c>
    </row>
    <row r="30" spans="1:4" s="43" customFormat="1" ht="111.6" customHeight="1" thickBot="1">
      <c r="A30" s="485" t="s">
        <v>399</v>
      </c>
      <c r="B30" s="247"/>
      <c r="C30" s="728"/>
      <c r="D30" s="721"/>
    </row>
    <row r="31" spans="1:4" s="43" customFormat="1" ht="45" customHeight="1" thickBot="1">
      <c r="A31" s="254" t="s">
        <v>400</v>
      </c>
      <c r="B31" s="248"/>
      <c r="C31" s="729"/>
      <c r="D31" s="721"/>
    </row>
    <row r="32" spans="1:4" s="43" customFormat="1" ht="48.6" hidden="1" customHeight="1" thickTop="1">
      <c r="A32" s="457"/>
      <c r="B32" s="724"/>
      <c r="C32" s="727"/>
      <c r="D32" s="748"/>
    </row>
    <row r="33" spans="1:4" s="43" customFormat="1" ht="153" hidden="1" customHeight="1">
      <c r="A33" s="256"/>
      <c r="B33" s="725"/>
      <c r="C33" s="728"/>
      <c r="D33" s="749"/>
    </row>
    <row r="34" spans="1:4" s="43" customFormat="1" ht="43.2" hidden="1" customHeight="1" thickBot="1">
      <c r="A34" s="448"/>
      <c r="B34" s="726"/>
      <c r="C34" s="729"/>
      <c r="D34" s="750"/>
    </row>
    <row r="35" spans="1:4" s="43" customFormat="1" ht="52.2" hidden="1" customHeight="1" thickTop="1" thickBot="1">
      <c r="A35" s="539"/>
      <c r="B35" s="740"/>
      <c r="C35" s="740"/>
      <c r="D35" s="720"/>
    </row>
    <row r="36" spans="1:4" s="43" customFormat="1" ht="268.8" hidden="1" customHeight="1" thickBot="1">
      <c r="A36" s="509"/>
      <c r="B36" s="741"/>
      <c r="C36" s="741"/>
      <c r="D36" s="721"/>
    </row>
    <row r="37" spans="1:4" s="43" customFormat="1" ht="43.2" hidden="1" customHeight="1" thickBot="1">
      <c r="A37" s="484"/>
      <c r="B37" s="742"/>
      <c r="C37" s="742"/>
      <c r="D37" s="721"/>
    </row>
    <row r="38" spans="1:4" s="43" customFormat="1" ht="48.6" hidden="1" customHeight="1" thickTop="1" thickBot="1">
      <c r="A38" s="255"/>
      <c r="B38" s="730"/>
      <c r="C38" s="745"/>
      <c r="D38" s="720"/>
    </row>
    <row r="39" spans="1:4" s="43" customFormat="1" ht="97.2" hidden="1" customHeight="1" thickBot="1">
      <c r="A39" s="722"/>
      <c r="B39" s="731"/>
      <c r="C39" s="746"/>
      <c r="D39" s="721"/>
    </row>
    <row r="40" spans="1:4" s="43" customFormat="1" ht="60.6" hidden="1" customHeight="1" thickBot="1">
      <c r="A40" s="723"/>
      <c r="B40" s="731"/>
      <c r="C40" s="746"/>
      <c r="D40" s="743"/>
    </row>
    <row r="41" spans="1:4" s="43" customFormat="1" ht="40.950000000000003" hidden="1" customHeight="1" thickBot="1">
      <c r="A41" s="476"/>
      <c r="B41" s="732"/>
      <c r="C41" s="747"/>
      <c r="D41" s="744"/>
    </row>
  </sheetData>
  <mergeCells count="32">
    <mergeCell ref="C2:C4"/>
    <mergeCell ref="D8:D10"/>
    <mergeCell ref="C14:C16"/>
    <mergeCell ref="D14:D16"/>
    <mergeCell ref="B11:B13"/>
    <mergeCell ref="C11:C13"/>
    <mergeCell ref="D11:D13"/>
    <mergeCell ref="C5:C7"/>
    <mergeCell ref="B8:B10"/>
    <mergeCell ref="C8:C10"/>
    <mergeCell ref="C26:C28"/>
    <mergeCell ref="D26:D28"/>
    <mergeCell ref="C35:C37"/>
    <mergeCell ref="D35:D37"/>
    <mergeCell ref="C29:C31"/>
    <mergeCell ref="D29:D31"/>
    <mergeCell ref="D20:D22"/>
    <mergeCell ref="D17:D19"/>
    <mergeCell ref="D23:D25"/>
    <mergeCell ref="A39:A40"/>
    <mergeCell ref="B32:B34"/>
    <mergeCell ref="C32:C34"/>
    <mergeCell ref="B38:B41"/>
    <mergeCell ref="C17:C19"/>
    <mergeCell ref="C23:C25"/>
    <mergeCell ref="C20:C22"/>
    <mergeCell ref="B17:B19"/>
    <mergeCell ref="B26:B28"/>
    <mergeCell ref="B35:B37"/>
    <mergeCell ref="D38:D41"/>
    <mergeCell ref="C38:C41"/>
    <mergeCell ref="D32:D34"/>
  </mergeCells>
  <phoneticPr fontId="16"/>
  <hyperlinks>
    <hyperlink ref="A4" r:id="rId1" xr:uid="{6BBD429C-9B1C-4B3C-A0D4-8C072F876177}"/>
    <hyperlink ref="A7" r:id="rId2" xr:uid="{15BD9718-9453-4AD2-AA03-C20C19C682A0}"/>
    <hyperlink ref="A10" r:id="rId3" xr:uid="{E89CC909-2434-4498-B8C5-50DB248086BC}"/>
    <hyperlink ref="A13" r:id="rId4" xr:uid="{2F497719-8E90-4741-94D8-0CB09BA4C46C}"/>
    <hyperlink ref="A16" r:id="rId5" xr:uid="{E6C00C07-486E-427B-A66E-080B90676F89}"/>
    <hyperlink ref="A19" r:id="rId6" xr:uid="{C94EC0FC-0D6F-48FD-8366-FA142B7B072C}"/>
    <hyperlink ref="A22" r:id="rId7" xr:uid="{417ED4A9-6F6E-4477-81F2-47175B412694}"/>
    <hyperlink ref="A25" r:id="rId8" xr:uid="{EE9C6F22-8E5C-4DA3-8F1E-6DC17A4735FE}"/>
    <hyperlink ref="A28" r:id="rId9" xr:uid="{F60E3D2D-5C82-49DD-8C7B-E69604661BC9}"/>
    <hyperlink ref="A31" r:id="rId10" xr:uid="{E253B26B-B62C-4AE6-8F96-3053B9373C43}"/>
  </hyperlinks>
  <pageMargins left="0" right="0" top="0.19685039370078741" bottom="0.39370078740157483" header="0" footer="0.19685039370078741"/>
  <pageSetup paperSize="8" scale="28" orientation="portrait" horizontalDpi="300" verticalDpi="300" r:id="rId1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44"/>
  <sheetViews>
    <sheetView defaultGridColor="0" view="pageBreakPreview" colorId="56" zoomScale="83" zoomScaleNormal="66" zoomScaleSheetLayoutView="83" workbookViewId="0">
      <selection activeCell="D36" sqref="D36"/>
    </sheetView>
  </sheetViews>
  <sheetFormatPr defaultColWidth="9" defaultRowHeight="19.2"/>
  <cols>
    <col min="1" max="1" width="213.21875" style="471" customWidth="1"/>
    <col min="2" max="2" width="18" style="197" customWidth="1"/>
    <col min="3" max="3" width="20.109375" style="198" customWidth="1"/>
    <col min="4" max="16384" width="9" style="39"/>
  </cols>
  <sheetData>
    <row r="1" spans="1:3" ht="58.95" customHeight="1" thickBot="1">
      <c r="A1" s="38" t="s">
        <v>293</v>
      </c>
      <c r="B1" s="421" t="s">
        <v>24</v>
      </c>
      <c r="C1" s="422" t="s">
        <v>2</v>
      </c>
    </row>
    <row r="2" spans="1:3" ht="48" customHeight="1">
      <c r="A2" s="425" t="s">
        <v>425</v>
      </c>
      <c r="B2" s="246"/>
      <c r="C2" s="477"/>
    </row>
    <row r="3" spans="1:3" ht="409.2" customHeight="1">
      <c r="A3" s="533" t="s">
        <v>437</v>
      </c>
      <c r="B3" s="483" t="s">
        <v>451</v>
      </c>
      <c r="C3" s="423">
        <v>44854</v>
      </c>
    </row>
    <row r="4" spans="1:3" ht="39.75" customHeight="1" thickBot="1">
      <c r="A4" s="207" t="s">
        <v>414</v>
      </c>
      <c r="B4" s="248"/>
      <c r="C4" s="479"/>
    </row>
    <row r="5" spans="1:3" ht="45.6" customHeight="1">
      <c r="A5" s="425" t="s">
        <v>426</v>
      </c>
      <c r="B5" s="246"/>
      <c r="C5" s="477"/>
    </row>
    <row r="6" spans="1:3" ht="272.39999999999998" customHeight="1">
      <c r="A6" s="531" t="s">
        <v>438</v>
      </c>
      <c r="B6" s="247" t="s">
        <v>452</v>
      </c>
      <c r="C6" s="478">
        <v>44854</v>
      </c>
    </row>
    <row r="7" spans="1:3" ht="44.4" customHeight="1" thickBot="1">
      <c r="A7" s="474" t="s">
        <v>415</v>
      </c>
      <c r="B7" s="248"/>
      <c r="C7" s="479"/>
    </row>
    <row r="8" spans="1:3" ht="42" customHeight="1">
      <c r="A8" s="425" t="s">
        <v>427</v>
      </c>
      <c r="B8" s="246"/>
      <c r="C8" s="477"/>
    </row>
    <row r="9" spans="1:3" ht="247.2" customHeight="1" thickBot="1">
      <c r="A9" s="532" t="s">
        <v>439</v>
      </c>
      <c r="B9" s="424" t="s">
        <v>453</v>
      </c>
      <c r="C9" s="478">
        <v>44854</v>
      </c>
    </row>
    <row r="10" spans="1:3" ht="36" customHeight="1" thickBot="1">
      <c r="A10" s="474" t="s">
        <v>416</v>
      </c>
      <c r="B10" s="424"/>
      <c r="C10" s="479"/>
    </row>
    <row r="11" spans="1:3" ht="52.2" customHeight="1">
      <c r="A11" s="175" t="s">
        <v>428</v>
      </c>
      <c r="B11" s="189"/>
      <c r="C11" s="190"/>
    </row>
    <row r="12" spans="1:3" ht="217.2" customHeight="1">
      <c r="A12" s="531" t="s">
        <v>440</v>
      </c>
      <c r="B12" s="524" t="s">
        <v>454</v>
      </c>
      <c r="C12" s="191">
        <v>44853</v>
      </c>
    </row>
    <row r="13" spans="1:3" ht="36" customHeight="1" thickBot="1">
      <c r="A13" s="474" t="s">
        <v>417</v>
      </c>
      <c r="B13" s="192"/>
      <c r="C13" s="193"/>
    </row>
    <row r="14" spans="1:3" ht="50.4" customHeight="1">
      <c r="A14" s="458" t="s">
        <v>429</v>
      </c>
      <c r="B14" s="194"/>
      <c r="C14" s="191"/>
    </row>
    <row r="15" spans="1:3" ht="195.6" customHeight="1">
      <c r="A15" s="531" t="s">
        <v>441</v>
      </c>
      <c r="B15" s="194" t="s">
        <v>455</v>
      </c>
      <c r="C15" s="191">
        <v>44853</v>
      </c>
    </row>
    <row r="16" spans="1:3" ht="34.200000000000003" customHeight="1" thickBot="1">
      <c r="A16" s="480" t="s">
        <v>418</v>
      </c>
      <c r="B16" s="192"/>
      <c r="C16" s="193"/>
    </row>
    <row r="17" spans="1:3" ht="48" customHeight="1">
      <c r="A17" s="425" t="s">
        <v>430</v>
      </c>
      <c r="B17" s="246"/>
      <c r="C17" s="477"/>
    </row>
    <row r="18" spans="1:3" ht="250.2" customHeight="1">
      <c r="A18" s="533" t="s">
        <v>442</v>
      </c>
      <c r="B18" s="483" t="s">
        <v>451</v>
      </c>
      <c r="C18" s="423">
        <v>44853</v>
      </c>
    </row>
    <row r="19" spans="1:3" ht="39.75" customHeight="1" thickBot="1">
      <c r="A19" s="207" t="s">
        <v>419</v>
      </c>
      <c r="B19" s="248"/>
      <c r="C19" s="479"/>
    </row>
    <row r="20" spans="1:3" ht="45.6" customHeight="1">
      <c r="A20" s="425" t="s">
        <v>431</v>
      </c>
      <c r="B20" s="246"/>
      <c r="C20" s="477"/>
    </row>
    <row r="21" spans="1:3" ht="409.2" customHeight="1">
      <c r="A21" s="531" t="s">
        <v>443</v>
      </c>
      <c r="B21" s="247" t="s">
        <v>456</v>
      </c>
      <c r="C21" s="478">
        <v>44852</v>
      </c>
    </row>
    <row r="22" spans="1:3" ht="44.4" customHeight="1" thickBot="1">
      <c r="A22" s="474" t="s">
        <v>420</v>
      </c>
      <c r="B22" s="248"/>
      <c r="C22" s="479"/>
    </row>
    <row r="23" spans="1:3" ht="42" customHeight="1">
      <c r="A23" s="425" t="s">
        <v>432</v>
      </c>
      <c r="B23" s="246"/>
      <c r="C23" s="477"/>
    </row>
    <row r="24" spans="1:3" ht="131.4" customHeight="1" thickBot="1">
      <c r="A24" s="532" t="s">
        <v>444</v>
      </c>
      <c r="B24" s="424" t="s">
        <v>457</v>
      </c>
      <c r="C24" s="478">
        <v>44852</v>
      </c>
    </row>
    <row r="25" spans="1:3" ht="36" customHeight="1" thickBot="1">
      <c r="A25" s="474" t="s">
        <v>421</v>
      </c>
      <c r="B25" s="424"/>
      <c r="C25" s="479"/>
    </row>
    <row r="26" spans="1:3" ht="52.2" customHeight="1">
      <c r="A26" s="175" t="s">
        <v>433</v>
      </c>
      <c r="B26" s="189"/>
      <c r="C26" s="190"/>
    </row>
    <row r="27" spans="1:3" ht="378.6" customHeight="1">
      <c r="A27" s="531" t="s">
        <v>446</v>
      </c>
      <c r="B27" s="524" t="s">
        <v>453</v>
      </c>
      <c r="C27" s="191">
        <v>44852</v>
      </c>
    </row>
    <row r="28" spans="1:3" ht="36" customHeight="1" thickBot="1">
      <c r="A28" s="474" t="s">
        <v>445</v>
      </c>
      <c r="B28" s="192"/>
      <c r="C28" s="193"/>
    </row>
    <row r="29" spans="1:3" ht="50.4" customHeight="1">
      <c r="A29" s="458" t="s">
        <v>434</v>
      </c>
      <c r="B29" s="194"/>
      <c r="C29" s="191"/>
    </row>
    <row r="30" spans="1:3" ht="251.4" customHeight="1">
      <c r="A30" s="531" t="s">
        <v>447</v>
      </c>
      <c r="B30" s="194" t="s">
        <v>458</v>
      </c>
      <c r="C30" s="191">
        <v>44851</v>
      </c>
    </row>
    <row r="31" spans="1:3" ht="34.200000000000003" customHeight="1" thickBot="1">
      <c r="A31" s="480" t="s">
        <v>422</v>
      </c>
      <c r="B31" s="192"/>
      <c r="C31" s="193"/>
    </row>
    <row r="32" spans="1:3" ht="45" customHeight="1">
      <c r="A32" s="175" t="s">
        <v>435</v>
      </c>
      <c r="B32" s="189"/>
      <c r="C32" s="190"/>
    </row>
    <row r="33" spans="1:3" ht="341.4" customHeight="1">
      <c r="A33" s="531" t="s">
        <v>448</v>
      </c>
      <c r="B33" s="524" t="s">
        <v>453</v>
      </c>
      <c r="C33" s="191">
        <v>44851</v>
      </c>
    </row>
    <row r="34" spans="1:3" ht="34.200000000000003" customHeight="1" thickBot="1">
      <c r="A34" s="480" t="s">
        <v>423</v>
      </c>
      <c r="B34" s="192"/>
      <c r="C34" s="193"/>
    </row>
    <row r="35" spans="1:3" ht="43.2" customHeight="1">
      <c r="A35" s="458" t="s">
        <v>436</v>
      </c>
      <c r="B35" s="194"/>
      <c r="C35" s="191"/>
    </row>
    <row r="36" spans="1:3" ht="153" customHeight="1">
      <c r="A36" s="531" t="s">
        <v>449</v>
      </c>
      <c r="B36" s="500" t="s">
        <v>450</v>
      </c>
      <c r="C36" s="191">
        <v>44851</v>
      </c>
    </row>
    <row r="37" spans="1:3" ht="39" customHeight="1" thickBot="1">
      <c r="A37" s="480" t="s">
        <v>424</v>
      </c>
      <c r="B37" s="192"/>
      <c r="C37" s="193"/>
    </row>
    <row r="38" spans="1:3" ht="48.6" hidden="1" customHeight="1">
      <c r="A38" s="175"/>
      <c r="B38" s="189"/>
      <c r="C38" s="190"/>
    </row>
    <row r="39" spans="1:3" ht="48.6" hidden="1" customHeight="1">
      <c r="A39" s="487"/>
      <c r="B39" s="488"/>
      <c r="C39" s="191"/>
    </row>
    <row r="40" spans="1:3" ht="48.6" hidden="1" customHeight="1" thickBot="1">
      <c r="A40" s="480"/>
      <c r="B40" s="192"/>
      <c r="C40" s="193"/>
    </row>
    <row r="41" spans="1:3" ht="48.6" customHeight="1" thickBot="1">
      <c r="A41" s="506"/>
      <c r="B41" s="195"/>
      <c r="C41" s="196"/>
    </row>
    <row r="42" spans="1:3" ht="37.799999999999997" customHeight="1">
      <c r="A42" s="752" t="s">
        <v>28</v>
      </c>
      <c r="B42" s="752"/>
      <c r="C42" s="752"/>
    </row>
    <row r="43" spans="1:3" ht="46.2" customHeight="1">
      <c r="A43" s="753" t="s">
        <v>27</v>
      </c>
      <c r="B43" s="754"/>
      <c r="C43" s="754"/>
    </row>
    <row r="44" spans="1:3">
      <c r="A44" s="471" t="s">
        <v>255</v>
      </c>
    </row>
  </sheetData>
  <mergeCells count="2">
    <mergeCell ref="A42:C42"/>
    <mergeCell ref="A43:C43"/>
  </mergeCells>
  <phoneticPr fontId="16"/>
  <hyperlinks>
    <hyperlink ref="A4" r:id="rId1" xr:uid="{A75C3709-FD08-44EA-AAD4-A3574E404711}"/>
    <hyperlink ref="A7" r:id="rId2" xr:uid="{0AAD4CF0-8B24-48EB-99C7-CFEBF9835919}"/>
    <hyperlink ref="A10" r:id="rId3" xr:uid="{E7E0AC73-8780-4534-8833-5B6B876D8672}"/>
    <hyperlink ref="A13" r:id="rId4" xr:uid="{D96A8B88-DF70-4B50-A9CF-079FAA9C7250}"/>
    <hyperlink ref="A16" r:id="rId5" xr:uid="{258D51F7-914B-430D-ACC4-957D0A1EDDF6}"/>
    <hyperlink ref="A19" r:id="rId6" xr:uid="{8E87D946-F9D3-496A-870E-F108B12CD58E}"/>
    <hyperlink ref="A22" r:id="rId7" xr:uid="{A002CFC5-EFCB-4766-8FC6-F1B0DA75D070}"/>
    <hyperlink ref="A25" r:id="rId8" xr:uid="{A5664586-909C-4A31-9D08-081534D074FE}"/>
    <hyperlink ref="A31" r:id="rId9" xr:uid="{21539EDE-175C-4CCB-9E96-9C981AED30F0}"/>
    <hyperlink ref="A34" r:id="rId10" xr:uid="{162F2353-4CB3-4AF8-BD86-08E318024FC1}"/>
    <hyperlink ref="A37" r:id="rId11" xr:uid="{6CFAF0C8-2CB2-426A-9953-2C1CB6DEC889}"/>
    <hyperlink ref="A28" r:id="rId12" xr:uid="{DC86CAAB-BD53-4EDB-B957-5A3AE26AF60F}"/>
  </hyperlinks>
  <pageMargins left="0.74803149606299213" right="0.74803149606299213" top="0.98425196850393704" bottom="0.98425196850393704" header="0.51181102362204722" footer="0.51181102362204722"/>
  <pageSetup paperSize="9" scale="16" fitToHeight="3" orientation="portrait" r:id="rId13"/>
  <headerFooter alignWithMargins="0"/>
  <rowBreaks count="1" manualBreakCount="1">
    <brk id="41"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0967-F82C-468A-A6FC-1073547F18B8}">
  <sheetPr>
    <tabColor rgb="FFFF0000"/>
  </sheetPr>
  <dimension ref="B1:G29"/>
  <sheetViews>
    <sheetView view="pageBreakPreview" zoomScaleNormal="112" zoomScaleSheetLayoutView="115" workbookViewId="0">
      <selection activeCell="D15" sqref="D15"/>
    </sheetView>
  </sheetViews>
  <sheetFormatPr defaultColWidth="9" defaultRowHeight="13.2"/>
  <cols>
    <col min="1" max="1" width="2.109375" style="1" customWidth="1"/>
    <col min="2" max="2" width="25.77734375" style="108" customWidth="1"/>
    <col min="3" max="3" width="65.33203125" style="1" customWidth="1"/>
    <col min="4" max="4" width="96.33203125" style="1" customWidth="1"/>
    <col min="5" max="5" width="3.88671875" style="1" customWidth="1"/>
    <col min="6" max="16384" width="9" style="1"/>
  </cols>
  <sheetData>
    <row r="1" spans="2:7" ht="18.75" customHeight="1">
      <c r="B1" s="108" t="s">
        <v>113</v>
      </c>
    </row>
    <row r="2" spans="2:7" ht="17.25" customHeight="1" thickBot="1">
      <c r="B2" t="s">
        <v>406</v>
      </c>
      <c r="D2" s="757"/>
      <c r="E2" s="758"/>
    </row>
    <row r="3" spans="2:7" ht="16.5" customHeight="1" thickBot="1">
      <c r="B3" s="109" t="s">
        <v>114</v>
      </c>
      <c r="C3" s="287" t="s">
        <v>115</v>
      </c>
      <c r="D3" s="207" t="s">
        <v>220</v>
      </c>
    </row>
    <row r="4" spans="2:7" ht="17.25" customHeight="1" thickBot="1">
      <c r="B4" s="110" t="s">
        <v>116</v>
      </c>
      <c r="C4" s="143" t="s">
        <v>407</v>
      </c>
      <c r="D4" s="111"/>
    </row>
    <row r="5" spans="2:7" ht="17.25" customHeight="1">
      <c r="B5" s="759" t="s">
        <v>176</v>
      </c>
      <c r="C5" s="762" t="s">
        <v>217</v>
      </c>
      <c r="D5" s="763"/>
    </row>
    <row r="6" spans="2:7" ht="19.2" customHeight="1">
      <c r="B6" s="760"/>
      <c r="C6" s="764" t="s">
        <v>218</v>
      </c>
      <c r="D6" s="765"/>
      <c r="G6" s="233"/>
    </row>
    <row r="7" spans="2:7" ht="19.95" customHeight="1">
      <c r="B7" s="760"/>
      <c r="C7" s="288" t="s">
        <v>219</v>
      </c>
      <c r="D7" s="289"/>
      <c r="G7" s="233"/>
    </row>
    <row r="8" spans="2:7" ht="19.8" customHeight="1" thickBot="1">
      <c r="B8" s="761"/>
      <c r="C8" s="235" t="s">
        <v>221</v>
      </c>
      <c r="D8" s="234"/>
      <c r="G8" s="233"/>
    </row>
    <row r="9" spans="2:7" ht="34.200000000000003" customHeight="1" thickBot="1">
      <c r="B9" s="112" t="s">
        <v>117</v>
      </c>
      <c r="C9" s="766" t="s">
        <v>267</v>
      </c>
      <c r="D9" s="767"/>
    </row>
    <row r="10" spans="2:7" ht="69" customHeight="1" thickBot="1">
      <c r="B10" s="113" t="s">
        <v>118</v>
      </c>
      <c r="C10" s="768" t="s">
        <v>409</v>
      </c>
      <c r="D10" s="769"/>
    </row>
    <row r="11" spans="2:7" ht="76.8" customHeight="1" thickBot="1">
      <c r="B11" s="114"/>
      <c r="C11" s="115" t="s">
        <v>408</v>
      </c>
      <c r="D11" s="245" t="s">
        <v>410</v>
      </c>
      <c r="F11" s="1" t="s">
        <v>21</v>
      </c>
    </row>
    <row r="12" spans="2:7" ht="42.6" customHeight="1" thickBot="1">
      <c r="B12" s="112" t="s">
        <v>259</v>
      </c>
      <c r="C12" s="117" t="s">
        <v>269</v>
      </c>
      <c r="D12" s="116"/>
    </row>
    <row r="13" spans="2:7" ht="100.8" customHeight="1" thickBot="1">
      <c r="B13" s="118" t="s">
        <v>119</v>
      </c>
      <c r="C13" s="119" t="s">
        <v>411</v>
      </c>
      <c r="D13" s="202" t="s">
        <v>412</v>
      </c>
      <c r="F13" t="s">
        <v>29</v>
      </c>
    </row>
    <row r="14" spans="2:7" ht="79.2" customHeight="1" thickBot="1">
      <c r="B14" s="120" t="s">
        <v>120</v>
      </c>
      <c r="C14" s="755" t="s">
        <v>413</v>
      </c>
      <c r="D14" s="756"/>
    </row>
    <row r="15" spans="2:7" ht="17.25" customHeight="1"/>
    <row r="16" spans="2:7" ht="17.25" customHeight="1">
      <c r="C16"/>
      <c r="D16" s="1">
        <v>0</v>
      </c>
    </row>
    <row r="17" spans="2:5">
      <c r="C17" s="1" t="s">
        <v>29</v>
      </c>
    </row>
    <row r="18" spans="2:5">
      <c r="E18" s="1" t="s">
        <v>21</v>
      </c>
    </row>
    <row r="21" spans="2:5">
      <c r="B21" s="108" t="s">
        <v>21</v>
      </c>
    </row>
    <row r="29" spans="2:5">
      <c r="D29" s="1" t="s">
        <v>260</v>
      </c>
    </row>
  </sheetData>
  <mergeCells count="7">
    <mergeCell ref="C14:D14"/>
    <mergeCell ref="D2:E2"/>
    <mergeCell ref="B5:B8"/>
    <mergeCell ref="C5:D5"/>
    <mergeCell ref="C6:D6"/>
    <mergeCell ref="C9:D9"/>
    <mergeCell ref="C10:D10"/>
  </mergeCells>
  <phoneticPr fontId="106"/>
  <hyperlinks>
    <hyperlink ref="C6" r:id="rId1" location="h2_1" xr:uid="{EDBFF39A-9B90-4364-8365-9E4DAFCC0006}"/>
  </hyperlinks>
  <pageMargins left="0.7" right="0.7" top="0.75" bottom="0.75" header="0.3" footer="0.3"/>
  <pageSetup paperSize="9" scale="47"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E55B-F011-4DFD-A0D4-821B9D2396C5}">
  <sheetPr>
    <tabColor indexed="46"/>
  </sheetPr>
  <dimension ref="A1:AD38"/>
  <sheetViews>
    <sheetView topLeftCell="A14" zoomScale="94" zoomScaleNormal="94" zoomScaleSheetLayoutView="100" workbookViewId="0">
      <selection activeCell="AE23" sqref="AE23"/>
    </sheetView>
  </sheetViews>
  <sheetFormatPr defaultColWidth="9" defaultRowHeight="13.2"/>
  <cols>
    <col min="1" max="1" width="7.33203125" style="1" customWidth="1"/>
    <col min="2" max="13" width="6.77734375" style="1" customWidth="1"/>
    <col min="14" max="14" width="7.44140625" style="1" customWidth="1"/>
    <col min="15" max="15" width="5.88671875" style="1" customWidth="1"/>
    <col min="16" max="16" width="7.44140625" style="1" customWidth="1"/>
    <col min="17" max="29" width="6.77734375" style="1" customWidth="1"/>
    <col min="30" max="16384" width="9" style="1"/>
  </cols>
  <sheetData>
    <row r="1" spans="1:29" ht="15" customHeight="1">
      <c r="A1" s="772" t="s">
        <v>3</v>
      </c>
      <c r="B1" s="773"/>
      <c r="C1" s="773"/>
      <c r="D1" s="773"/>
      <c r="E1" s="773"/>
      <c r="F1" s="773"/>
      <c r="G1" s="773"/>
      <c r="H1" s="773"/>
      <c r="I1" s="773"/>
      <c r="J1" s="773"/>
      <c r="K1" s="773"/>
      <c r="L1" s="773"/>
      <c r="M1" s="773"/>
      <c r="N1" s="774"/>
      <c r="P1" s="775" t="s">
        <v>4</v>
      </c>
      <c r="Q1" s="776"/>
      <c r="R1" s="776"/>
      <c r="S1" s="776"/>
      <c r="T1" s="776"/>
      <c r="U1" s="776"/>
      <c r="V1" s="776"/>
      <c r="W1" s="776"/>
      <c r="X1" s="776"/>
      <c r="Y1" s="776"/>
      <c r="Z1" s="776"/>
      <c r="AA1" s="776"/>
      <c r="AB1" s="776"/>
      <c r="AC1" s="777"/>
    </row>
    <row r="2" spans="1:29" ht="18" customHeight="1" thickBot="1">
      <c r="A2" s="778" t="s">
        <v>5</v>
      </c>
      <c r="B2" s="779"/>
      <c r="C2" s="779"/>
      <c r="D2" s="779"/>
      <c r="E2" s="779"/>
      <c r="F2" s="779"/>
      <c r="G2" s="779"/>
      <c r="H2" s="779"/>
      <c r="I2" s="779"/>
      <c r="J2" s="779"/>
      <c r="K2" s="779"/>
      <c r="L2" s="779"/>
      <c r="M2" s="779"/>
      <c r="N2" s="780"/>
      <c r="P2" s="781" t="s">
        <v>6</v>
      </c>
      <c r="Q2" s="779"/>
      <c r="R2" s="779"/>
      <c r="S2" s="779"/>
      <c r="T2" s="779"/>
      <c r="U2" s="779"/>
      <c r="V2" s="779"/>
      <c r="W2" s="779"/>
      <c r="X2" s="779"/>
      <c r="Y2" s="779"/>
      <c r="Z2" s="779"/>
      <c r="AA2" s="779"/>
      <c r="AB2" s="779"/>
      <c r="AC2" s="782"/>
    </row>
    <row r="3" spans="1:29" ht="13.8" thickBot="1">
      <c r="A3" s="6"/>
      <c r="B3" s="214" t="s">
        <v>238</v>
      </c>
      <c r="C3" s="214" t="s">
        <v>7</v>
      </c>
      <c r="D3" s="214" t="s">
        <v>8</v>
      </c>
      <c r="E3" s="214" t="s">
        <v>9</v>
      </c>
      <c r="F3" s="214" t="s">
        <v>10</v>
      </c>
      <c r="G3" s="214" t="s">
        <v>11</v>
      </c>
      <c r="H3" s="214" t="s">
        <v>12</v>
      </c>
      <c r="I3" s="214" t="s">
        <v>13</v>
      </c>
      <c r="J3" s="214" t="s">
        <v>14</v>
      </c>
      <c r="K3" s="204" t="s">
        <v>15</v>
      </c>
      <c r="L3" s="214" t="s">
        <v>16</v>
      </c>
      <c r="M3" s="214" t="s">
        <v>17</v>
      </c>
      <c r="N3" s="7" t="s">
        <v>18</v>
      </c>
      <c r="P3" s="8"/>
      <c r="Q3" s="214" t="s">
        <v>238</v>
      </c>
      <c r="R3" s="214" t="s">
        <v>7</v>
      </c>
      <c r="S3" s="214" t="s">
        <v>8</v>
      </c>
      <c r="T3" s="214" t="s">
        <v>9</v>
      </c>
      <c r="U3" s="214" t="s">
        <v>10</v>
      </c>
      <c r="V3" s="214" t="s">
        <v>11</v>
      </c>
      <c r="W3" s="214" t="s">
        <v>12</v>
      </c>
      <c r="X3" s="214" t="s">
        <v>13</v>
      </c>
      <c r="Y3" s="214" t="s">
        <v>14</v>
      </c>
      <c r="Z3" s="204" t="s">
        <v>15</v>
      </c>
      <c r="AA3" s="214" t="s">
        <v>16</v>
      </c>
      <c r="AB3" s="214" t="s">
        <v>17</v>
      </c>
      <c r="AC3" s="9" t="s">
        <v>19</v>
      </c>
    </row>
    <row r="4" spans="1:29" ht="19.8" thickBot="1">
      <c r="A4" s="374" t="s">
        <v>236</v>
      </c>
      <c r="B4" s="337">
        <f>AVERAGE(B8:B17)</f>
        <v>65.400000000000006</v>
      </c>
      <c r="C4" s="337">
        <f t="shared" ref="C4:M4" si="0">AVERAGE(C7:C17)</f>
        <v>55.545454545454547</v>
      </c>
      <c r="D4" s="337">
        <f t="shared" si="0"/>
        <v>64.454545454545453</v>
      </c>
      <c r="E4" s="337">
        <f t="shared" si="0"/>
        <v>102.36363636363636</v>
      </c>
      <c r="F4" s="337">
        <f t="shared" si="0"/>
        <v>184.81818181818181</v>
      </c>
      <c r="G4" s="337">
        <f t="shared" si="0"/>
        <v>404.90909090909093</v>
      </c>
      <c r="H4" s="337">
        <f t="shared" si="0"/>
        <v>614.09090909090912</v>
      </c>
      <c r="I4" s="337">
        <f t="shared" si="0"/>
        <v>875</v>
      </c>
      <c r="J4" s="337">
        <f t="shared" si="0"/>
        <v>564.5454545454545</v>
      </c>
      <c r="K4" s="337">
        <f t="shared" ref="K4" si="1">AVERAGE(K7:K17)</f>
        <v>346.27272727272725</v>
      </c>
      <c r="L4" s="337">
        <f t="shared" si="0"/>
        <v>210.8</v>
      </c>
      <c r="M4" s="337">
        <f t="shared" si="0"/>
        <v>131.5</v>
      </c>
      <c r="N4" s="337">
        <f>SUM(B4:M4)</f>
        <v>3619.7</v>
      </c>
      <c r="O4" s="11"/>
      <c r="P4" s="10" t="str">
        <f>+A4</f>
        <v>12-21年月平均</v>
      </c>
      <c r="Q4" s="337">
        <f t="shared" ref="Q4:AB4" si="2">AVERAGE(Q8:Q17)</f>
        <v>9.6999999999999993</v>
      </c>
      <c r="R4" s="337">
        <f t="shared" si="2"/>
        <v>9.9</v>
      </c>
      <c r="S4" s="337">
        <f t="shared" si="2"/>
        <v>15</v>
      </c>
      <c r="T4" s="337">
        <f t="shared" si="2"/>
        <v>7.5</v>
      </c>
      <c r="U4" s="337">
        <f t="shared" si="2"/>
        <v>10.7</v>
      </c>
      <c r="V4" s="337">
        <f t="shared" si="2"/>
        <v>9.9</v>
      </c>
      <c r="W4" s="337">
        <f t="shared" si="2"/>
        <v>8.9</v>
      </c>
      <c r="X4" s="337">
        <f t="shared" ref="X4:Y4" si="3">AVERAGE(X7:X17)</f>
        <v>11.545454545454545</v>
      </c>
      <c r="Y4" s="337">
        <f t="shared" si="3"/>
        <v>9.9090909090909083</v>
      </c>
      <c r="Z4" s="337">
        <f t="shared" ref="Z4" si="4">AVERAGE(Z7:Z17)</f>
        <v>19.818181818181817</v>
      </c>
      <c r="AA4" s="337">
        <f t="shared" si="2"/>
        <v>12.8</v>
      </c>
      <c r="AB4" s="337">
        <f t="shared" si="2"/>
        <v>12.9</v>
      </c>
      <c r="AC4" s="337">
        <f>SUM(Q4:AB4)</f>
        <v>138.57272727272726</v>
      </c>
    </row>
    <row r="5" spans="1:29" ht="13.8" thickBot="1">
      <c r="A5" s="378"/>
      <c r="B5" s="378"/>
      <c r="C5" s="125"/>
      <c r="D5" s="125"/>
      <c r="E5" s="125"/>
      <c r="F5" s="125"/>
      <c r="G5" s="125"/>
      <c r="H5" s="125"/>
      <c r="I5" s="125"/>
      <c r="J5" s="125"/>
      <c r="K5" s="12" t="s">
        <v>20</v>
      </c>
      <c r="L5" s="339"/>
      <c r="M5" s="339"/>
      <c r="N5" s="339"/>
      <c r="O5" s="130"/>
      <c r="P5" s="206"/>
      <c r="Q5" s="206"/>
      <c r="R5" s="125"/>
      <c r="S5" s="125"/>
      <c r="T5" s="125"/>
      <c r="U5" s="125"/>
      <c r="V5" s="125"/>
      <c r="W5" s="125"/>
      <c r="X5" s="125"/>
      <c r="Y5" s="125"/>
      <c r="Z5" s="12" t="s">
        <v>20</v>
      </c>
      <c r="AA5" s="339"/>
      <c r="AB5" s="339"/>
      <c r="AC5" s="339"/>
    </row>
    <row r="6" spans="1:29" ht="13.8" thickBot="1">
      <c r="A6" s="203"/>
      <c r="B6" s="203"/>
      <c r="C6" s="418"/>
      <c r="D6" s="418"/>
      <c r="E6" s="418"/>
      <c r="F6" s="418"/>
      <c r="G6" s="418"/>
      <c r="H6" s="418"/>
      <c r="I6" s="418"/>
      <c r="J6" s="418"/>
      <c r="K6" s="275">
        <v>63</v>
      </c>
      <c r="L6" s="338"/>
      <c r="M6" s="338"/>
      <c r="N6" s="339"/>
      <c r="O6" s="11"/>
      <c r="P6" s="206"/>
      <c r="Q6" s="206"/>
      <c r="R6" s="418"/>
      <c r="S6" s="418"/>
      <c r="T6" s="418"/>
      <c r="U6" s="418"/>
      <c r="V6" s="418"/>
      <c r="W6" s="418"/>
      <c r="X6" s="418"/>
      <c r="Y6" s="418"/>
      <c r="Z6" s="275">
        <v>0</v>
      </c>
      <c r="AA6" s="125"/>
      <c r="AB6" s="125"/>
      <c r="AC6" s="339"/>
    </row>
    <row r="7" spans="1:29" ht="18" customHeight="1" thickBot="1">
      <c r="A7" s="379" t="s">
        <v>237</v>
      </c>
      <c r="B7" s="404">
        <v>81</v>
      </c>
      <c r="C7" s="405">
        <v>39</v>
      </c>
      <c r="D7" s="405">
        <v>72</v>
      </c>
      <c r="E7" s="541">
        <v>88</v>
      </c>
      <c r="F7" s="541">
        <v>258</v>
      </c>
      <c r="G7" s="541">
        <v>412</v>
      </c>
      <c r="H7" s="541">
        <v>545</v>
      </c>
      <c r="I7" s="541">
        <v>566</v>
      </c>
      <c r="J7" s="541">
        <v>576</v>
      </c>
      <c r="K7" s="541">
        <v>145</v>
      </c>
      <c r="L7" s="338"/>
      <c r="M7" s="338"/>
      <c r="N7" s="205">
        <f t="shared" ref="N7:N18" si="5">SUM(B7:M7)</f>
        <v>2782</v>
      </c>
      <c r="O7" s="135" t="s">
        <v>21</v>
      </c>
      <c r="P7" s="379" t="s">
        <v>237</v>
      </c>
      <c r="Q7" s="404">
        <v>0</v>
      </c>
      <c r="R7" s="405">
        <v>5</v>
      </c>
      <c r="S7" s="405">
        <v>4</v>
      </c>
      <c r="T7" s="405">
        <v>1</v>
      </c>
      <c r="U7" s="405">
        <v>1</v>
      </c>
      <c r="V7" s="405">
        <v>1</v>
      </c>
      <c r="W7" s="405">
        <v>1</v>
      </c>
      <c r="X7" s="405">
        <v>1</v>
      </c>
      <c r="Y7" s="338">
        <v>0</v>
      </c>
      <c r="Z7" s="338">
        <v>0</v>
      </c>
      <c r="AA7" s="338"/>
      <c r="AB7" s="338"/>
      <c r="AC7" s="205">
        <f t="shared" ref="AC7:AC18" si="6">SUM(Q7:AB7)</f>
        <v>14</v>
      </c>
    </row>
    <row r="8" spans="1:29" ht="18" customHeight="1" thickBot="1">
      <c r="A8" s="379" t="s">
        <v>204</v>
      </c>
      <c r="B8" s="402">
        <v>81</v>
      </c>
      <c r="C8" s="402">
        <v>48</v>
      </c>
      <c r="D8" s="403">
        <v>71</v>
      </c>
      <c r="E8" s="402">
        <v>128</v>
      </c>
      <c r="F8" s="402">
        <v>171</v>
      </c>
      <c r="G8" s="402">
        <v>350</v>
      </c>
      <c r="H8" s="402">
        <v>569</v>
      </c>
      <c r="I8" s="402">
        <v>553</v>
      </c>
      <c r="J8" s="402">
        <v>458</v>
      </c>
      <c r="K8" s="402">
        <v>306</v>
      </c>
      <c r="L8" s="402">
        <v>220</v>
      </c>
      <c r="M8" s="403">
        <v>229</v>
      </c>
      <c r="N8" s="396">
        <f t="shared" si="5"/>
        <v>3184</v>
      </c>
      <c r="O8" s="377"/>
      <c r="P8" s="380" t="s">
        <v>203</v>
      </c>
      <c r="Q8" s="406">
        <v>1</v>
      </c>
      <c r="R8" s="406">
        <v>2</v>
      </c>
      <c r="S8" s="406">
        <v>1</v>
      </c>
      <c r="T8" s="406">
        <v>0</v>
      </c>
      <c r="U8" s="406">
        <v>0</v>
      </c>
      <c r="V8" s="406">
        <v>0</v>
      </c>
      <c r="W8" s="406">
        <v>1</v>
      </c>
      <c r="X8" s="406">
        <v>1</v>
      </c>
      <c r="Y8" s="406">
        <v>0</v>
      </c>
      <c r="Z8" s="406">
        <v>1</v>
      </c>
      <c r="AA8" s="406">
        <v>0</v>
      </c>
      <c r="AB8" s="406">
        <v>0</v>
      </c>
      <c r="AC8" s="407">
        <f t="shared" si="6"/>
        <v>7</v>
      </c>
    </row>
    <row r="9" spans="1:29" ht="18" customHeight="1" thickBot="1">
      <c r="A9" s="380" t="s">
        <v>136</v>
      </c>
      <c r="B9" s="271">
        <v>112</v>
      </c>
      <c r="C9" s="271">
        <v>85</v>
      </c>
      <c r="D9" s="271">
        <v>60</v>
      </c>
      <c r="E9" s="271">
        <v>97</v>
      </c>
      <c r="F9" s="271">
        <v>95</v>
      </c>
      <c r="G9" s="271">
        <v>305</v>
      </c>
      <c r="H9" s="271">
        <v>544</v>
      </c>
      <c r="I9" s="271">
        <v>449</v>
      </c>
      <c r="J9" s="271">
        <v>475</v>
      </c>
      <c r="K9" s="271">
        <v>505</v>
      </c>
      <c r="L9" s="271">
        <v>219</v>
      </c>
      <c r="M9" s="272">
        <v>98</v>
      </c>
      <c r="N9" s="395">
        <f t="shared" si="5"/>
        <v>3044</v>
      </c>
      <c r="O9" s="135"/>
      <c r="P9" s="380" t="s">
        <v>136</v>
      </c>
      <c r="Q9" s="340">
        <v>16</v>
      </c>
      <c r="R9" s="340">
        <v>1</v>
      </c>
      <c r="S9" s="340">
        <v>19</v>
      </c>
      <c r="T9" s="338">
        <v>3</v>
      </c>
      <c r="U9" s="338">
        <v>13</v>
      </c>
      <c r="V9" s="338">
        <v>1</v>
      </c>
      <c r="W9" s="338">
        <v>2</v>
      </c>
      <c r="X9" s="338">
        <v>2</v>
      </c>
      <c r="Y9" s="338">
        <v>0</v>
      </c>
      <c r="Z9" s="338">
        <v>24</v>
      </c>
      <c r="AA9" s="338">
        <v>4</v>
      </c>
      <c r="AB9" s="338">
        <v>1</v>
      </c>
      <c r="AC9" s="394">
        <f t="shared" si="6"/>
        <v>86</v>
      </c>
    </row>
    <row r="10" spans="1:29" ht="18" customHeight="1" thickBot="1">
      <c r="A10" s="381" t="s">
        <v>30</v>
      </c>
      <c r="B10" s="341">
        <v>84</v>
      </c>
      <c r="C10" s="341">
        <v>100</v>
      </c>
      <c r="D10" s="342">
        <v>77</v>
      </c>
      <c r="E10" s="342">
        <v>80</v>
      </c>
      <c r="F10" s="177">
        <v>236</v>
      </c>
      <c r="G10" s="177">
        <v>438</v>
      </c>
      <c r="H10" s="178">
        <v>631</v>
      </c>
      <c r="I10" s="177">
        <v>752</v>
      </c>
      <c r="J10" s="176">
        <v>523</v>
      </c>
      <c r="K10" s="177">
        <v>427</v>
      </c>
      <c r="L10" s="176">
        <v>253</v>
      </c>
      <c r="M10" s="343">
        <v>136</v>
      </c>
      <c r="N10" s="384">
        <f t="shared" si="5"/>
        <v>3737</v>
      </c>
      <c r="O10" s="135"/>
      <c r="P10" s="382" t="s">
        <v>22</v>
      </c>
      <c r="Q10" s="344">
        <v>7</v>
      </c>
      <c r="R10" s="344">
        <v>7</v>
      </c>
      <c r="S10" s="345">
        <v>13</v>
      </c>
      <c r="T10" s="345">
        <v>3</v>
      </c>
      <c r="U10" s="345">
        <v>8</v>
      </c>
      <c r="V10" s="345">
        <v>11</v>
      </c>
      <c r="W10" s="344">
        <v>5</v>
      </c>
      <c r="X10" s="345">
        <v>11</v>
      </c>
      <c r="Y10" s="345">
        <v>9</v>
      </c>
      <c r="Z10" s="345">
        <v>9</v>
      </c>
      <c r="AA10" s="346">
        <v>20</v>
      </c>
      <c r="AB10" s="346">
        <v>35</v>
      </c>
      <c r="AC10" s="392">
        <f t="shared" si="6"/>
        <v>138</v>
      </c>
    </row>
    <row r="11" spans="1:29" ht="18" customHeight="1" thickBot="1">
      <c r="A11" s="381" t="s">
        <v>31</v>
      </c>
      <c r="B11" s="345">
        <v>41</v>
      </c>
      <c r="C11" s="345">
        <v>44</v>
      </c>
      <c r="D11" s="345">
        <v>67</v>
      </c>
      <c r="E11" s="345">
        <v>103</v>
      </c>
      <c r="F11" s="347">
        <v>311</v>
      </c>
      <c r="G11" s="345">
        <v>415</v>
      </c>
      <c r="H11" s="345">
        <v>539</v>
      </c>
      <c r="I11" s="347">
        <v>1165</v>
      </c>
      <c r="J11" s="345">
        <v>534</v>
      </c>
      <c r="K11" s="345">
        <v>297</v>
      </c>
      <c r="L11" s="344">
        <v>205</v>
      </c>
      <c r="M11" s="348">
        <v>92</v>
      </c>
      <c r="N11" s="385">
        <f t="shared" si="5"/>
        <v>3813</v>
      </c>
      <c r="O11" s="135"/>
      <c r="P11" s="381" t="s">
        <v>31</v>
      </c>
      <c r="Q11" s="345">
        <v>9</v>
      </c>
      <c r="R11" s="345">
        <v>22</v>
      </c>
      <c r="S11" s="344">
        <v>18</v>
      </c>
      <c r="T11" s="345">
        <v>9</v>
      </c>
      <c r="U11" s="349">
        <v>21</v>
      </c>
      <c r="V11" s="345">
        <v>14</v>
      </c>
      <c r="W11" s="345">
        <v>6</v>
      </c>
      <c r="X11" s="345">
        <v>13</v>
      </c>
      <c r="Y11" s="345">
        <v>7</v>
      </c>
      <c r="Z11" s="350">
        <v>81</v>
      </c>
      <c r="AA11" s="349">
        <v>31</v>
      </c>
      <c r="AB11" s="350">
        <v>37</v>
      </c>
      <c r="AC11" s="393">
        <f t="shared" si="6"/>
        <v>268</v>
      </c>
    </row>
    <row r="12" spans="1:29" ht="18" customHeight="1" thickBot="1">
      <c r="A12" s="381" t="s">
        <v>32</v>
      </c>
      <c r="B12" s="345">
        <v>57</v>
      </c>
      <c r="C12" s="344">
        <v>35</v>
      </c>
      <c r="D12" s="345">
        <v>95</v>
      </c>
      <c r="E12" s="344">
        <v>112</v>
      </c>
      <c r="F12" s="345">
        <v>131</v>
      </c>
      <c r="G12" s="15">
        <v>340</v>
      </c>
      <c r="H12" s="15">
        <v>483</v>
      </c>
      <c r="I12" s="16">
        <v>1339</v>
      </c>
      <c r="J12" s="15">
        <v>614</v>
      </c>
      <c r="K12" s="15">
        <v>349</v>
      </c>
      <c r="L12" s="15">
        <v>236</v>
      </c>
      <c r="M12" s="351">
        <v>68</v>
      </c>
      <c r="N12" s="384">
        <f t="shared" si="5"/>
        <v>3859</v>
      </c>
      <c r="O12" s="135"/>
      <c r="P12" s="381" t="s">
        <v>32</v>
      </c>
      <c r="Q12" s="345">
        <v>19</v>
      </c>
      <c r="R12" s="345">
        <v>12</v>
      </c>
      <c r="S12" s="345">
        <v>8</v>
      </c>
      <c r="T12" s="344">
        <v>12</v>
      </c>
      <c r="U12" s="345">
        <v>7</v>
      </c>
      <c r="V12" s="345">
        <v>15</v>
      </c>
      <c r="W12" s="15">
        <v>16</v>
      </c>
      <c r="X12" s="351">
        <v>12</v>
      </c>
      <c r="Y12" s="344">
        <v>16</v>
      </c>
      <c r="Z12" s="345">
        <v>6</v>
      </c>
      <c r="AA12" s="344">
        <v>12</v>
      </c>
      <c r="AB12" s="344">
        <v>6</v>
      </c>
      <c r="AC12" s="392">
        <f t="shared" si="6"/>
        <v>141</v>
      </c>
    </row>
    <row r="13" spans="1:29" ht="18" customHeight="1" thickBot="1">
      <c r="A13" s="381" t="s">
        <v>33</v>
      </c>
      <c r="B13" s="352">
        <v>68</v>
      </c>
      <c r="C13" s="345">
        <v>42</v>
      </c>
      <c r="D13" s="345">
        <v>44</v>
      </c>
      <c r="E13" s="344">
        <v>75</v>
      </c>
      <c r="F13" s="344">
        <v>135</v>
      </c>
      <c r="G13" s="344">
        <v>448</v>
      </c>
      <c r="H13" s="345">
        <v>507</v>
      </c>
      <c r="I13" s="345">
        <v>808</v>
      </c>
      <c r="J13" s="349">
        <v>795</v>
      </c>
      <c r="K13" s="344">
        <v>313</v>
      </c>
      <c r="L13" s="344">
        <v>246</v>
      </c>
      <c r="M13" s="344">
        <v>143</v>
      </c>
      <c r="N13" s="384">
        <f t="shared" si="5"/>
        <v>3624</v>
      </c>
      <c r="O13" s="135"/>
      <c r="P13" s="381" t="s">
        <v>33</v>
      </c>
      <c r="Q13" s="354">
        <v>9</v>
      </c>
      <c r="R13" s="345">
        <v>16</v>
      </c>
      <c r="S13" s="345">
        <v>12</v>
      </c>
      <c r="T13" s="344">
        <v>6</v>
      </c>
      <c r="U13" s="355">
        <v>7</v>
      </c>
      <c r="V13" s="355">
        <v>14</v>
      </c>
      <c r="W13" s="345">
        <v>9</v>
      </c>
      <c r="X13" s="345">
        <v>14</v>
      </c>
      <c r="Y13" s="345">
        <v>9</v>
      </c>
      <c r="Z13" s="345">
        <v>9</v>
      </c>
      <c r="AA13" s="355">
        <v>8</v>
      </c>
      <c r="AB13" s="355">
        <v>7</v>
      </c>
      <c r="AC13" s="392">
        <f t="shared" si="6"/>
        <v>120</v>
      </c>
    </row>
    <row r="14" spans="1:29" ht="18" customHeight="1" thickBot="1">
      <c r="A14" s="14" t="s">
        <v>34</v>
      </c>
      <c r="B14" s="356">
        <v>71</v>
      </c>
      <c r="C14" s="356">
        <v>97</v>
      </c>
      <c r="D14" s="356">
        <v>61</v>
      </c>
      <c r="E14" s="357">
        <v>105</v>
      </c>
      <c r="F14" s="357">
        <v>198</v>
      </c>
      <c r="G14" s="357">
        <v>442</v>
      </c>
      <c r="H14" s="358">
        <v>790</v>
      </c>
      <c r="I14" s="17">
        <v>674</v>
      </c>
      <c r="J14" s="17">
        <v>594</v>
      </c>
      <c r="K14" s="357">
        <v>275</v>
      </c>
      <c r="L14" s="357">
        <v>133</v>
      </c>
      <c r="M14" s="357">
        <v>108</v>
      </c>
      <c r="N14" s="384">
        <f t="shared" si="5"/>
        <v>3548</v>
      </c>
      <c r="O14" s="11"/>
      <c r="P14" s="383" t="s">
        <v>34</v>
      </c>
      <c r="Q14" s="356">
        <v>7</v>
      </c>
      <c r="R14" s="356">
        <v>13</v>
      </c>
      <c r="S14" s="356">
        <v>11</v>
      </c>
      <c r="T14" s="357">
        <v>11</v>
      </c>
      <c r="U14" s="357">
        <v>12</v>
      </c>
      <c r="V14" s="357">
        <v>15</v>
      </c>
      <c r="W14" s="357">
        <v>20</v>
      </c>
      <c r="X14" s="357">
        <v>15</v>
      </c>
      <c r="Y14" s="357">
        <v>15</v>
      </c>
      <c r="Z14" s="357">
        <v>20</v>
      </c>
      <c r="AA14" s="357">
        <v>9</v>
      </c>
      <c r="AB14" s="357">
        <v>7</v>
      </c>
      <c r="AC14" s="391">
        <f t="shared" si="6"/>
        <v>155</v>
      </c>
    </row>
    <row r="15" spans="1:29" ht="13.8" hidden="1" thickBot="1">
      <c r="A15" s="19" t="s">
        <v>35</v>
      </c>
      <c r="B15" s="354">
        <v>38</v>
      </c>
      <c r="C15" s="357">
        <v>19</v>
      </c>
      <c r="D15" s="357">
        <v>38</v>
      </c>
      <c r="E15" s="357">
        <v>203</v>
      </c>
      <c r="F15" s="357">
        <v>146</v>
      </c>
      <c r="G15" s="357">
        <v>439</v>
      </c>
      <c r="H15" s="358">
        <v>964</v>
      </c>
      <c r="I15" s="358">
        <v>1154</v>
      </c>
      <c r="J15" s="357">
        <v>423</v>
      </c>
      <c r="K15" s="357">
        <v>388</v>
      </c>
      <c r="L15" s="357">
        <v>176</v>
      </c>
      <c r="M15" s="357">
        <v>143</v>
      </c>
      <c r="N15" s="359">
        <f t="shared" si="5"/>
        <v>4131</v>
      </c>
      <c r="O15" s="11"/>
      <c r="P15" s="18" t="s">
        <v>35</v>
      </c>
      <c r="Q15" s="357">
        <v>7</v>
      </c>
      <c r="R15" s="357">
        <v>7</v>
      </c>
      <c r="S15" s="357">
        <v>8</v>
      </c>
      <c r="T15" s="357">
        <v>12</v>
      </c>
      <c r="U15" s="357">
        <v>9</v>
      </c>
      <c r="V15" s="357">
        <v>6</v>
      </c>
      <c r="W15" s="357">
        <v>11</v>
      </c>
      <c r="X15" s="357">
        <v>8</v>
      </c>
      <c r="Y15" s="357">
        <v>16</v>
      </c>
      <c r="Z15" s="357">
        <v>40</v>
      </c>
      <c r="AA15" s="357">
        <v>17</v>
      </c>
      <c r="AB15" s="357">
        <v>16</v>
      </c>
      <c r="AC15" s="357">
        <f t="shared" si="6"/>
        <v>157</v>
      </c>
    </row>
    <row r="16" spans="1:29" ht="13.8" hidden="1" thickBot="1">
      <c r="A16" s="360" t="s">
        <v>36</v>
      </c>
      <c r="B16" s="17">
        <v>49</v>
      </c>
      <c r="C16" s="17">
        <v>63</v>
      </c>
      <c r="D16" s="17">
        <v>50</v>
      </c>
      <c r="E16" s="17">
        <v>71</v>
      </c>
      <c r="F16" s="17">
        <v>144</v>
      </c>
      <c r="G16" s="17">
        <v>374</v>
      </c>
      <c r="H16" s="132">
        <v>729</v>
      </c>
      <c r="I16" s="132">
        <v>1097</v>
      </c>
      <c r="J16" s="132">
        <v>650</v>
      </c>
      <c r="K16" s="17">
        <v>397</v>
      </c>
      <c r="L16" s="17">
        <v>192</v>
      </c>
      <c r="M16" s="17">
        <v>217</v>
      </c>
      <c r="N16" s="359">
        <f t="shared" si="5"/>
        <v>4033</v>
      </c>
      <c r="O16" s="11"/>
      <c r="P16" s="20" t="s">
        <v>36</v>
      </c>
      <c r="Q16" s="17">
        <v>10</v>
      </c>
      <c r="R16" s="17">
        <v>6</v>
      </c>
      <c r="S16" s="17">
        <v>14</v>
      </c>
      <c r="T16" s="17">
        <v>10</v>
      </c>
      <c r="U16" s="17">
        <v>10</v>
      </c>
      <c r="V16" s="17">
        <v>19</v>
      </c>
      <c r="W16" s="17">
        <v>11</v>
      </c>
      <c r="X16" s="17">
        <v>20</v>
      </c>
      <c r="Y16" s="17">
        <v>15</v>
      </c>
      <c r="Z16" s="17">
        <v>8</v>
      </c>
      <c r="AA16" s="17">
        <v>11</v>
      </c>
      <c r="AB16" s="17">
        <v>8</v>
      </c>
      <c r="AC16" s="357">
        <f t="shared" si="6"/>
        <v>142</v>
      </c>
    </row>
    <row r="17" spans="1:30" ht="13.8" hidden="1" thickBot="1">
      <c r="A17" s="19" t="s">
        <v>37</v>
      </c>
      <c r="B17" s="17">
        <v>53</v>
      </c>
      <c r="C17" s="17">
        <v>39</v>
      </c>
      <c r="D17" s="17">
        <v>74</v>
      </c>
      <c r="E17" s="17">
        <v>64</v>
      </c>
      <c r="F17" s="17">
        <v>208</v>
      </c>
      <c r="G17" s="17">
        <v>491</v>
      </c>
      <c r="H17" s="17">
        <v>454</v>
      </c>
      <c r="I17" s="132">
        <v>1068</v>
      </c>
      <c r="J17" s="17">
        <v>568</v>
      </c>
      <c r="K17" s="17">
        <v>407</v>
      </c>
      <c r="L17" s="17">
        <v>228</v>
      </c>
      <c r="M17" s="17">
        <v>81</v>
      </c>
      <c r="N17" s="353">
        <f t="shared" si="5"/>
        <v>3735</v>
      </c>
      <c r="O17" s="11"/>
      <c r="P17" s="18" t="s">
        <v>37</v>
      </c>
      <c r="Q17" s="17">
        <v>12</v>
      </c>
      <c r="R17" s="17">
        <v>13</v>
      </c>
      <c r="S17" s="17">
        <v>46</v>
      </c>
      <c r="T17" s="17">
        <v>9</v>
      </c>
      <c r="U17" s="17">
        <v>20</v>
      </c>
      <c r="V17" s="17">
        <v>4</v>
      </c>
      <c r="W17" s="17">
        <v>8</v>
      </c>
      <c r="X17" s="17">
        <v>30</v>
      </c>
      <c r="Y17" s="17">
        <v>22</v>
      </c>
      <c r="Z17" s="17">
        <v>20</v>
      </c>
      <c r="AA17" s="17">
        <v>16</v>
      </c>
      <c r="AB17" s="17">
        <v>12</v>
      </c>
      <c r="AC17" s="361">
        <f t="shared" si="6"/>
        <v>212</v>
      </c>
    </row>
    <row r="18" spans="1:30" ht="13.8" hidden="1" thickBot="1">
      <c r="A18" s="19" t="s">
        <v>23</v>
      </c>
      <c r="B18" s="133">
        <v>67</v>
      </c>
      <c r="C18" s="133">
        <v>62</v>
      </c>
      <c r="D18" s="133">
        <v>57</v>
      </c>
      <c r="E18" s="133">
        <v>77</v>
      </c>
      <c r="F18" s="133">
        <v>473</v>
      </c>
      <c r="G18" s="133">
        <v>468</v>
      </c>
      <c r="H18" s="134">
        <v>659</v>
      </c>
      <c r="I18" s="133">
        <v>851</v>
      </c>
      <c r="J18" s="133">
        <v>542</v>
      </c>
      <c r="K18" s="133">
        <v>270</v>
      </c>
      <c r="L18" s="133">
        <v>208</v>
      </c>
      <c r="M18" s="133">
        <v>174</v>
      </c>
      <c r="N18" s="362">
        <f t="shared" si="5"/>
        <v>3908</v>
      </c>
      <c r="O18" s="11" t="s">
        <v>29</v>
      </c>
      <c r="P18" s="20" t="s">
        <v>23</v>
      </c>
      <c r="Q18" s="17">
        <v>6</v>
      </c>
      <c r="R18" s="17">
        <v>25</v>
      </c>
      <c r="S18" s="17">
        <v>29</v>
      </c>
      <c r="T18" s="17">
        <v>4</v>
      </c>
      <c r="U18" s="17">
        <v>17</v>
      </c>
      <c r="V18" s="17">
        <v>19</v>
      </c>
      <c r="W18" s="17">
        <v>14</v>
      </c>
      <c r="X18" s="17">
        <v>37</v>
      </c>
      <c r="Y18" s="21">
        <v>76</v>
      </c>
      <c r="Z18" s="17">
        <v>34</v>
      </c>
      <c r="AA18" s="17">
        <v>17</v>
      </c>
      <c r="AB18" s="17">
        <v>18</v>
      </c>
      <c r="AC18" s="361">
        <f t="shared" si="6"/>
        <v>296</v>
      </c>
    </row>
    <row r="19" spans="1:30">
      <c r="A19" s="22"/>
      <c r="B19" s="363"/>
      <c r="C19" s="363"/>
      <c r="D19" s="363"/>
      <c r="E19" s="363"/>
      <c r="F19" s="363"/>
      <c r="G19" s="363"/>
      <c r="H19" s="363"/>
      <c r="I19" s="363"/>
      <c r="J19" s="363"/>
      <c r="K19" s="363"/>
      <c r="L19" s="363"/>
      <c r="M19" s="363"/>
      <c r="N19" s="23"/>
      <c r="O19" s="11"/>
      <c r="P19" s="24"/>
      <c r="Q19" s="364"/>
      <c r="R19" s="364"/>
      <c r="S19" s="364"/>
      <c r="T19" s="364"/>
      <c r="U19" s="364"/>
      <c r="V19" s="364"/>
      <c r="W19" s="364"/>
      <c r="X19" s="364"/>
      <c r="Y19" s="364"/>
      <c r="Z19" s="364"/>
      <c r="AA19" s="364"/>
      <c r="AB19" s="364"/>
      <c r="AC19" s="363"/>
    </row>
    <row r="20" spans="1:30" ht="13.5" customHeight="1">
      <c r="A20" s="783" t="s">
        <v>342</v>
      </c>
      <c r="B20" s="784"/>
      <c r="C20" s="784"/>
      <c r="D20" s="784"/>
      <c r="E20" s="784"/>
      <c r="F20" s="784"/>
      <c r="G20" s="784"/>
      <c r="H20" s="784"/>
      <c r="I20" s="784"/>
      <c r="J20" s="784"/>
      <c r="K20" s="784"/>
      <c r="L20" s="784"/>
      <c r="M20" s="784"/>
      <c r="N20" s="785"/>
      <c r="O20" s="11"/>
      <c r="P20" s="783" t="str">
        <f>+A20</f>
        <v>※2022年 第41週（10/10～10/16） 現在</v>
      </c>
      <c r="Q20" s="784"/>
      <c r="R20" s="784"/>
      <c r="S20" s="784"/>
      <c r="T20" s="784"/>
      <c r="U20" s="784"/>
      <c r="V20" s="784"/>
      <c r="W20" s="784"/>
      <c r="X20" s="784"/>
      <c r="Y20" s="784"/>
      <c r="Z20" s="784"/>
      <c r="AA20" s="784"/>
      <c r="AB20" s="784"/>
      <c r="AC20" s="785"/>
    </row>
    <row r="21" spans="1:30" ht="13.8" thickBot="1">
      <c r="A21" s="25"/>
      <c r="B21" s="11"/>
      <c r="C21" s="11"/>
      <c r="D21" s="11"/>
      <c r="E21" s="11"/>
      <c r="F21" s="11"/>
      <c r="G21" s="11" t="s">
        <v>21</v>
      </c>
      <c r="H21" s="11"/>
      <c r="I21" s="11"/>
      <c r="J21" s="11"/>
      <c r="K21" s="11"/>
      <c r="L21" s="11"/>
      <c r="M21" s="11"/>
      <c r="N21" s="26"/>
      <c r="O21" s="11"/>
      <c r="P21" s="227"/>
      <c r="Q21" s="11"/>
      <c r="R21" s="11"/>
      <c r="S21" s="11"/>
      <c r="T21" s="11"/>
      <c r="U21" s="11"/>
      <c r="V21" s="11"/>
      <c r="W21" s="11"/>
      <c r="X21" s="11"/>
      <c r="Y21" s="11"/>
      <c r="Z21" s="11"/>
      <c r="AA21" s="11"/>
      <c r="AB21" s="11"/>
      <c r="AC21" s="28"/>
    </row>
    <row r="22" spans="1:30" ht="17.25" customHeight="1" thickBot="1">
      <c r="A22" s="25"/>
      <c r="B22" s="365" t="s">
        <v>227</v>
      </c>
      <c r="C22" s="11"/>
      <c r="D22" s="574" t="s">
        <v>343</v>
      </c>
      <c r="E22" s="29"/>
      <c r="F22" s="11"/>
      <c r="G22" s="11" t="s">
        <v>21</v>
      </c>
      <c r="H22" s="11"/>
      <c r="I22" s="11"/>
      <c r="J22" s="11"/>
      <c r="K22" s="11"/>
      <c r="L22" s="11"/>
      <c r="M22" s="11"/>
      <c r="N22" s="26"/>
      <c r="O22" s="135" t="s">
        <v>21</v>
      </c>
      <c r="P22" s="228"/>
      <c r="Q22" s="366" t="s">
        <v>228</v>
      </c>
      <c r="R22" s="770" t="s">
        <v>254</v>
      </c>
      <c r="S22" s="771"/>
      <c r="T22" s="529" t="s">
        <v>268</v>
      </c>
      <c r="U22" s="529"/>
      <c r="V22" s="11"/>
      <c r="W22" s="11"/>
      <c r="X22" s="11"/>
      <c r="Y22" s="11"/>
      <c r="Z22" s="11"/>
      <c r="AA22" s="11"/>
      <c r="AB22" s="11"/>
      <c r="AC22" s="28"/>
    </row>
    <row r="23" spans="1:30" ht="15" customHeight="1">
      <c r="A23" s="25"/>
      <c r="B23" s="11"/>
      <c r="C23" s="11"/>
      <c r="D23" s="11" t="s">
        <v>29</v>
      </c>
      <c r="E23" s="11"/>
      <c r="F23" s="11"/>
      <c r="G23" s="11"/>
      <c r="H23" s="11"/>
      <c r="I23" s="11"/>
      <c r="J23" s="11"/>
      <c r="K23" s="11"/>
      <c r="L23" s="11"/>
      <c r="M23" s="11"/>
      <c r="N23" s="26"/>
      <c r="O23" s="135" t="s">
        <v>21</v>
      </c>
      <c r="P23" s="227"/>
      <c r="Q23" s="11"/>
      <c r="R23" s="11"/>
      <c r="S23" s="11"/>
      <c r="T23" s="11"/>
      <c r="U23" s="11"/>
      <c r="V23" s="11"/>
      <c r="W23" s="11"/>
      <c r="X23" s="11"/>
      <c r="Y23" s="11"/>
      <c r="Z23" s="11"/>
      <c r="AA23" s="11"/>
      <c r="AB23" s="11"/>
      <c r="AC23" s="28"/>
    </row>
    <row r="24" spans="1:30" ht="9" customHeight="1">
      <c r="A24" s="25"/>
      <c r="B24" s="11"/>
      <c r="C24" s="11"/>
      <c r="D24" s="11"/>
      <c r="E24" s="11"/>
      <c r="F24" s="11"/>
      <c r="G24" s="11"/>
      <c r="H24" s="11"/>
      <c r="I24" s="11"/>
      <c r="J24" s="11"/>
      <c r="K24" s="11"/>
      <c r="L24" s="11"/>
      <c r="M24" s="11"/>
      <c r="N24" s="26"/>
      <c r="O24" s="135" t="s">
        <v>21</v>
      </c>
      <c r="P24" s="27"/>
      <c r="Q24" s="11"/>
      <c r="R24" s="11"/>
      <c r="S24" s="11"/>
      <c r="T24" s="11"/>
      <c r="U24" s="11"/>
      <c r="V24" s="11"/>
      <c r="W24" s="11"/>
      <c r="X24" s="11"/>
      <c r="Y24" s="11"/>
      <c r="Z24" s="11"/>
      <c r="AA24" s="11"/>
      <c r="AB24" s="11"/>
      <c r="AC24" s="28"/>
    </row>
    <row r="25" spans="1:30">
      <c r="A25" s="25"/>
      <c r="B25" s="11"/>
      <c r="C25" s="11"/>
      <c r="D25" s="11"/>
      <c r="E25" s="11"/>
      <c r="F25" s="11"/>
      <c r="G25" s="11"/>
      <c r="H25" s="11"/>
      <c r="I25" s="11"/>
      <c r="J25" s="11"/>
      <c r="K25" s="11"/>
      <c r="L25" s="11"/>
      <c r="M25" s="11"/>
      <c r="N25" s="26"/>
      <c r="O25" s="11" t="s">
        <v>21</v>
      </c>
      <c r="P25" s="13"/>
      <c r="AC25" s="30"/>
    </row>
    <row r="26" spans="1:30">
      <c r="A26" s="25"/>
      <c r="B26" s="11"/>
      <c r="C26" s="11"/>
      <c r="D26" s="11"/>
      <c r="E26" s="11"/>
      <c r="F26" s="11"/>
      <c r="G26" s="11"/>
      <c r="H26" s="11"/>
      <c r="I26" s="11"/>
      <c r="J26" s="11"/>
      <c r="K26" s="11"/>
      <c r="L26" s="11"/>
      <c r="M26" s="11"/>
      <c r="N26" s="26"/>
      <c r="O26" s="11" t="s">
        <v>21</v>
      </c>
      <c r="P26" s="13"/>
      <c r="AC26" s="30"/>
    </row>
    <row r="27" spans="1:30">
      <c r="A27" s="25"/>
      <c r="B27" s="11"/>
      <c r="C27" s="11"/>
      <c r="D27" s="11"/>
      <c r="E27" s="11"/>
      <c r="F27" s="11"/>
      <c r="G27" s="11"/>
      <c r="H27" s="11"/>
      <c r="I27" s="11"/>
      <c r="J27" s="11"/>
      <c r="K27" s="11"/>
      <c r="L27" s="11"/>
      <c r="M27" s="11"/>
      <c r="N27" s="26"/>
      <c r="O27" s="11" t="s">
        <v>21</v>
      </c>
      <c r="P27" s="13"/>
      <c r="AC27" s="30"/>
      <c r="AD27" s="273"/>
    </row>
    <row r="28" spans="1:30">
      <c r="A28" s="25"/>
      <c r="B28" s="11"/>
      <c r="C28" s="11"/>
      <c r="D28" s="11"/>
      <c r="E28" s="11"/>
      <c r="F28" s="11"/>
      <c r="G28" s="11"/>
      <c r="H28" s="11"/>
      <c r="I28" s="11"/>
      <c r="J28" s="11"/>
      <c r="K28" s="11"/>
      <c r="L28" s="11"/>
      <c r="M28" s="11"/>
      <c r="N28" s="26"/>
      <c r="O28" s="11"/>
      <c r="P28" s="13"/>
      <c r="AC28" s="30"/>
    </row>
    <row r="29" spans="1:30">
      <c r="A29" s="25"/>
      <c r="B29" s="11"/>
      <c r="C29" s="11"/>
      <c r="D29" s="11"/>
      <c r="E29" s="11"/>
      <c r="F29" s="11"/>
      <c r="G29" s="11"/>
      <c r="H29" s="11"/>
      <c r="I29" s="11"/>
      <c r="J29" s="11"/>
      <c r="K29" s="11"/>
      <c r="L29" s="11"/>
      <c r="M29" s="11"/>
      <c r="N29" s="26"/>
      <c r="O29" s="11"/>
      <c r="P29" s="13"/>
      <c r="AC29" s="30"/>
    </row>
    <row r="30" spans="1:30" ht="13.8" thickBot="1">
      <c r="A30" s="31"/>
      <c r="B30" s="32"/>
      <c r="C30" s="32"/>
      <c r="D30" s="32"/>
      <c r="E30" s="32"/>
      <c r="F30" s="32"/>
      <c r="G30" s="32"/>
      <c r="H30" s="32"/>
      <c r="I30" s="32"/>
      <c r="J30" s="32"/>
      <c r="K30" s="32"/>
      <c r="L30" s="32"/>
      <c r="M30" s="32"/>
      <c r="N30" s="33"/>
      <c r="O30" s="11"/>
      <c r="P30" s="34"/>
      <c r="Q30" s="35"/>
      <c r="R30" s="35"/>
      <c r="S30" s="35"/>
      <c r="T30" s="35"/>
      <c r="U30" s="35"/>
      <c r="V30" s="35"/>
      <c r="W30" s="35"/>
      <c r="X30" s="35"/>
      <c r="Y30" s="35"/>
      <c r="Z30" s="35"/>
      <c r="AA30" s="35"/>
      <c r="AB30" s="35"/>
      <c r="AC30" s="36"/>
    </row>
    <row r="31" spans="1:30">
      <c r="A31" s="37"/>
      <c r="C31" s="11"/>
      <c r="D31" s="11"/>
      <c r="E31" s="11"/>
      <c r="F31" s="11"/>
      <c r="G31" s="11"/>
      <c r="H31" s="11"/>
      <c r="I31" s="11"/>
      <c r="J31" s="11"/>
      <c r="K31" s="11"/>
      <c r="L31" s="11"/>
      <c r="M31" s="11"/>
      <c r="N31" s="11"/>
      <c r="O31" s="11"/>
    </row>
    <row r="32" spans="1:30">
      <c r="O32" s="11"/>
    </row>
    <row r="33" spans="1:29">
      <c r="K33" s="367" t="s">
        <v>29</v>
      </c>
      <c r="O33" s="11"/>
    </row>
    <row r="34" spans="1:29">
      <c r="O34" s="11"/>
    </row>
    <row r="35" spans="1:29">
      <c r="O35" s="11"/>
    </row>
    <row r="36" spans="1:29">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29">
      <c r="Q37" s="169" t="s">
        <v>229</v>
      </c>
      <c r="R37" s="169"/>
      <c r="S37" s="169"/>
      <c r="T37" s="169"/>
      <c r="U37" s="169"/>
      <c r="V37" s="169"/>
      <c r="W37" s="169"/>
      <c r="X37" s="169"/>
    </row>
    <row r="38" spans="1:29">
      <c r="Q38" s="169" t="s">
        <v>230</v>
      </c>
      <c r="R38" s="169"/>
      <c r="S38" s="169"/>
      <c r="T38" s="169"/>
      <c r="U38" s="169"/>
      <c r="V38" s="169"/>
      <c r="W38" s="169"/>
      <c r="X38" s="169"/>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5"/>
  <sheetViews>
    <sheetView view="pageBreakPreview" zoomScaleNormal="100" zoomScaleSheetLayoutView="100" workbookViewId="0">
      <selection activeCell="G27" sqref="G27"/>
    </sheetView>
  </sheetViews>
  <sheetFormatPr defaultColWidth="9" defaultRowHeight="13.2"/>
  <cols>
    <col min="1" max="1" width="21.33203125" style="43" customWidth="1"/>
    <col min="2" max="2" width="19.77734375" style="43" customWidth="1"/>
    <col min="3" max="3" width="80.21875" style="388" customWidth="1"/>
    <col min="4" max="4" width="14.44140625" style="44" customWidth="1"/>
    <col min="5" max="5" width="13.6640625" style="44"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408" t="s">
        <v>294</v>
      </c>
      <c r="B1" s="409" t="s">
        <v>226</v>
      </c>
      <c r="C1" s="410" t="s">
        <v>266</v>
      </c>
      <c r="D1" s="411" t="s">
        <v>25</v>
      </c>
      <c r="E1" s="412" t="s">
        <v>26</v>
      </c>
    </row>
    <row r="2" spans="1:5" s="130" customFormat="1" ht="22.95" customHeight="1">
      <c r="A2" s="517" t="s">
        <v>273</v>
      </c>
      <c r="B2" s="413" t="s">
        <v>344</v>
      </c>
      <c r="C2" s="550" t="s">
        <v>386</v>
      </c>
      <c r="D2" s="414">
        <v>44855</v>
      </c>
      <c r="E2" s="518">
        <v>44855</v>
      </c>
    </row>
    <row r="3" spans="1:5" s="130" customFormat="1" ht="22.95" customHeight="1">
      <c r="A3" s="517" t="s">
        <v>275</v>
      </c>
      <c r="B3" s="413" t="s">
        <v>345</v>
      </c>
      <c r="C3" s="542" t="s">
        <v>387</v>
      </c>
      <c r="D3" s="414">
        <v>44855</v>
      </c>
      <c r="E3" s="518">
        <v>44855</v>
      </c>
    </row>
    <row r="4" spans="1:5" s="130" customFormat="1" ht="22.95" customHeight="1">
      <c r="A4" s="517" t="s">
        <v>274</v>
      </c>
      <c r="B4" s="413" t="s">
        <v>280</v>
      </c>
      <c r="C4" s="542" t="s">
        <v>388</v>
      </c>
      <c r="D4" s="414">
        <v>44854</v>
      </c>
      <c r="E4" s="518">
        <v>44855</v>
      </c>
    </row>
    <row r="5" spans="1:5" s="130" customFormat="1" ht="22.95" customHeight="1">
      <c r="A5" s="517" t="s">
        <v>275</v>
      </c>
      <c r="B5" s="413" t="s">
        <v>276</v>
      </c>
      <c r="C5" s="543" t="s">
        <v>389</v>
      </c>
      <c r="D5" s="414">
        <v>44854</v>
      </c>
      <c r="E5" s="518">
        <v>44855</v>
      </c>
    </row>
    <row r="6" spans="1:5" s="130" customFormat="1" ht="22.95" customHeight="1">
      <c r="A6" s="517" t="s">
        <v>274</v>
      </c>
      <c r="B6" s="413" t="s">
        <v>346</v>
      </c>
      <c r="C6" s="543" t="s">
        <v>390</v>
      </c>
      <c r="D6" s="414">
        <v>44854</v>
      </c>
      <c r="E6" s="518">
        <v>44855</v>
      </c>
    </row>
    <row r="7" spans="1:5" s="130" customFormat="1" ht="22.95" customHeight="1">
      <c r="A7" s="517" t="s">
        <v>275</v>
      </c>
      <c r="B7" s="413" t="s">
        <v>347</v>
      </c>
      <c r="C7" s="549" t="s">
        <v>391</v>
      </c>
      <c r="D7" s="414">
        <v>44854</v>
      </c>
      <c r="E7" s="518">
        <v>44854</v>
      </c>
    </row>
    <row r="8" spans="1:5" s="130" customFormat="1" ht="22.95" customHeight="1">
      <c r="A8" s="517" t="s">
        <v>275</v>
      </c>
      <c r="B8" s="413" t="s">
        <v>348</v>
      </c>
      <c r="C8" s="544" t="s">
        <v>392</v>
      </c>
      <c r="D8" s="414">
        <v>44853</v>
      </c>
      <c r="E8" s="518">
        <v>44854</v>
      </c>
    </row>
    <row r="9" spans="1:5" s="130" customFormat="1" ht="22.95" customHeight="1">
      <c r="A9" s="517" t="s">
        <v>273</v>
      </c>
      <c r="B9" s="413" t="s">
        <v>349</v>
      </c>
      <c r="C9" s="544" t="s">
        <v>393</v>
      </c>
      <c r="D9" s="414">
        <v>44853</v>
      </c>
      <c r="E9" s="518">
        <v>44854</v>
      </c>
    </row>
    <row r="10" spans="1:5" s="130" customFormat="1" ht="22.95" customHeight="1">
      <c r="A10" s="517" t="s">
        <v>275</v>
      </c>
      <c r="B10" s="413" t="s">
        <v>350</v>
      </c>
      <c r="C10" s="544" t="s">
        <v>351</v>
      </c>
      <c r="D10" s="414">
        <v>44853</v>
      </c>
      <c r="E10" s="518">
        <v>44853</v>
      </c>
    </row>
    <row r="11" spans="1:5" s="130" customFormat="1" ht="22.95" customHeight="1">
      <c r="A11" s="517" t="s">
        <v>275</v>
      </c>
      <c r="B11" s="413" t="s">
        <v>352</v>
      </c>
      <c r="C11" s="545" t="s">
        <v>353</v>
      </c>
      <c r="D11" s="414">
        <v>44853</v>
      </c>
      <c r="E11" s="518">
        <v>44853</v>
      </c>
    </row>
    <row r="12" spans="1:5" s="130" customFormat="1" ht="22.95" customHeight="1">
      <c r="A12" s="517" t="s">
        <v>273</v>
      </c>
      <c r="B12" s="413" t="s">
        <v>354</v>
      </c>
      <c r="C12" s="542" t="s">
        <v>355</v>
      </c>
      <c r="D12" s="414">
        <v>44853</v>
      </c>
      <c r="E12" s="518">
        <v>44853</v>
      </c>
    </row>
    <row r="13" spans="1:5" s="130" customFormat="1" ht="22.95" customHeight="1">
      <c r="A13" s="517" t="s">
        <v>275</v>
      </c>
      <c r="B13" s="413" t="s">
        <v>356</v>
      </c>
      <c r="C13" s="543" t="s">
        <v>357</v>
      </c>
      <c r="D13" s="414">
        <v>44853</v>
      </c>
      <c r="E13" s="518">
        <v>44853</v>
      </c>
    </row>
    <row r="14" spans="1:5" s="130" customFormat="1" ht="22.95" customHeight="1">
      <c r="A14" s="517" t="s">
        <v>275</v>
      </c>
      <c r="B14" s="413" t="s">
        <v>358</v>
      </c>
      <c r="C14" s="543" t="s">
        <v>359</v>
      </c>
      <c r="D14" s="414">
        <v>44852</v>
      </c>
      <c r="E14" s="518">
        <v>44853</v>
      </c>
    </row>
    <row r="15" spans="1:5" s="130" customFormat="1" ht="22.95" customHeight="1">
      <c r="A15" s="517" t="s">
        <v>275</v>
      </c>
      <c r="B15" s="413" t="s">
        <v>360</v>
      </c>
      <c r="C15" s="544" t="s">
        <v>361</v>
      </c>
      <c r="D15" s="414">
        <v>44852</v>
      </c>
      <c r="E15" s="518">
        <v>44853</v>
      </c>
    </row>
    <row r="16" spans="1:5" s="130" customFormat="1" ht="22.95" customHeight="1">
      <c r="A16" s="517" t="s">
        <v>275</v>
      </c>
      <c r="B16" s="413" t="s">
        <v>362</v>
      </c>
      <c r="C16" s="542" t="s">
        <v>363</v>
      </c>
      <c r="D16" s="414">
        <v>44852</v>
      </c>
      <c r="E16" s="518">
        <v>44853</v>
      </c>
    </row>
    <row r="17" spans="1:5" s="130" customFormat="1" ht="22.95" customHeight="1">
      <c r="A17" s="517" t="s">
        <v>275</v>
      </c>
      <c r="B17" s="413" t="s">
        <v>276</v>
      </c>
      <c r="C17" s="543" t="s">
        <v>364</v>
      </c>
      <c r="D17" s="414">
        <v>44852</v>
      </c>
      <c r="E17" s="518">
        <v>44853</v>
      </c>
    </row>
    <row r="18" spans="1:5" s="130" customFormat="1" ht="22.95" customHeight="1">
      <c r="A18" s="517" t="s">
        <v>275</v>
      </c>
      <c r="B18" s="413" t="s">
        <v>365</v>
      </c>
      <c r="C18" s="549" t="s">
        <v>366</v>
      </c>
      <c r="D18" s="414">
        <v>44852</v>
      </c>
      <c r="E18" s="518">
        <v>44853</v>
      </c>
    </row>
    <row r="19" spans="1:5" s="130" customFormat="1" ht="22.95" customHeight="1">
      <c r="A19" s="517" t="s">
        <v>367</v>
      </c>
      <c r="B19" s="413" t="s">
        <v>368</v>
      </c>
      <c r="C19" s="544" t="s">
        <v>369</v>
      </c>
      <c r="D19" s="414">
        <v>44851</v>
      </c>
      <c r="E19" s="518">
        <v>44852</v>
      </c>
    </row>
    <row r="20" spans="1:5" s="130" customFormat="1" ht="22.95" customHeight="1">
      <c r="A20" s="517" t="s">
        <v>275</v>
      </c>
      <c r="B20" s="413" t="s">
        <v>370</v>
      </c>
      <c r="C20" s="550" t="s">
        <v>371</v>
      </c>
      <c r="D20" s="414">
        <v>44851</v>
      </c>
      <c r="E20" s="518">
        <v>44852</v>
      </c>
    </row>
    <row r="21" spans="1:5" s="130" customFormat="1" ht="22.95" customHeight="1">
      <c r="A21" s="517" t="s">
        <v>273</v>
      </c>
      <c r="B21" s="413" t="s">
        <v>372</v>
      </c>
      <c r="C21" s="413" t="s">
        <v>373</v>
      </c>
      <c r="D21" s="414">
        <v>44851</v>
      </c>
      <c r="E21" s="518">
        <v>44852</v>
      </c>
    </row>
    <row r="22" spans="1:5" s="130" customFormat="1" ht="22.95" customHeight="1">
      <c r="A22" s="517" t="s">
        <v>275</v>
      </c>
      <c r="B22" s="413" t="s">
        <v>374</v>
      </c>
      <c r="C22" s="544" t="s">
        <v>375</v>
      </c>
      <c r="D22" s="414">
        <v>44851</v>
      </c>
      <c r="E22" s="518">
        <v>44852</v>
      </c>
    </row>
    <row r="23" spans="1:5" s="130" customFormat="1" ht="22.95" customHeight="1">
      <c r="A23" s="517" t="s">
        <v>273</v>
      </c>
      <c r="B23" s="413" t="s">
        <v>376</v>
      </c>
      <c r="C23" s="542" t="s">
        <v>377</v>
      </c>
      <c r="D23" s="414">
        <v>44848</v>
      </c>
      <c r="E23" s="518">
        <v>44851</v>
      </c>
    </row>
    <row r="24" spans="1:5" s="130" customFormat="1" ht="22.95" customHeight="1">
      <c r="A24" s="517" t="s">
        <v>273</v>
      </c>
      <c r="B24" s="413" t="s">
        <v>378</v>
      </c>
      <c r="C24" s="545" t="s">
        <v>379</v>
      </c>
      <c r="D24" s="414">
        <v>44848</v>
      </c>
      <c r="E24" s="518">
        <v>44851</v>
      </c>
    </row>
    <row r="25" spans="1:5" s="130" customFormat="1" ht="22.95" customHeight="1">
      <c r="A25" s="517" t="s">
        <v>275</v>
      </c>
      <c r="B25" s="413" t="s">
        <v>380</v>
      </c>
      <c r="C25" s="544" t="s">
        <v>381</v>
      </c>
      <c r="D25" s="414">
        <v>44848</v>
      </c>
      <c r="E25" s="518">
        <v>44851</v>
      </c>
    </row>
    <row r="26" spans="1:5" s="130" customFormat="1" ht="22.95" customHeight="1">
      <c r="A26" s="517" t="s">
        <v>275</v>
      </c>
      <c r="B26" s="413" t="s">
        <v>382</v>
      </c>
      <c r="C26" s="413" t="s">
        <v>383</v>
      </c>
      <c r="D26" s="414">
        <v>44848</v>
      </c>
      <c r="E26" s="518">
        <v>44851</v>
      </c>
    </row>
    <row r="27" spans="1:5" s="130" customFormat="1" ht="22.95" customHeight="1">
      <c r="A27" s="517" t="s">
        <v>275</v>
      </c>
      <c r="B27" s="413" t="s">
        <v>384</v>
      </c>
      <c r="C27" s="413" t="s">
        <v>385</v>
      </c>
      <c r="D27" s="414">
        <v>44848</v>
      </c>
      <c r="E27" s="518">
        <v>44851</v>
      </c>
    </row>
    <row r="28" spans="1:5" s="130" customFormat="1" ht="22.95" customHeight="1">
      <c r="A28" s="517"/>
      <c r="B28" s="413"/>
      <c r="C28" s="413"/>
      <c r="D28" s="414"/>
      <c r="E28" s="518"/>
    </row>
    <row r="29" spans="1:5" s="130" customFormat="1" ht="22.95" customHeight="1" thickBot="1">
      <c r="A29" s="519"/>
      <c r="B29" s="520"/>
      <c r="C29" s="520"/>
      <c r="D29" s="521"/>
      <c r="E29" s="522"/>
    </row>
    <row r="30" spans="1:5" s="130" customFormat="1" ht="22.2" customHeight="1">
      <c r="A30" s="250"/>
      <c r="B30" s="251"/>
      <c r="C30" s="252"/>
      <c r="D30" s="251"/>
      <c r="E30" s="251"/>
    </row>
    <row r="31" spans="1:5" s="130" customFormat="1" ht="18" customHeight="1">
      <c r="A31" s="40"/>
      <c r="B31" s="41"/>
      <c r="C31" s="386" t="s">
        <v>225</v>
      </c>
      <c r="D31" s="42"/>
      <c r="E31" s="42"/>
    </row>
    <row r="32" spans="1:5" ht="18.75" customHeight="1">
      <c r="A32" s="1"/>
      <c r="B32" s="1"/>
      <c r="C32" s="130"/>
      <c r="D32" s="1"/>
      <c r="E32" s="1"/>
    </row>
    <row r="33" spans="1:11" ht="9" customHeight="1">
      <c r="A33" s="40"/>
      <c r="B33" s="41"/>
      <c r="C33" s="386"/>
      <c r="D33" s="42"/>
      <c r="E33" s="42"/>
    </row>
    <row r="34" spans="1:11" ht="20.25" customHeight="1">
      <c r="A34" s="174" t="s">
        <v>175</v>
      </c>
      <c r="B34" s="174"/>
      <c r="C34" s="387"/>
      <c r="D34" s="52"/>
      <c r="E34" s="52"/>
    </row>
    <row r="35" spans="1:11" ht="20.25" customHeight="1">
      <c r="A35" s="786" t="s">
        <v>27</v>
      </c>
      <c r="B35" s="786"/>
      <c r="C35" s="786"/>
      <c r="D35" s="53"/>
      <c r="E35" s="53"/>
      <c r="J35" s="173"/>
      <c r="K35" s="173"/>
    </row>
  </sheetData>
  <mergeCells count="1">
    <mergeCell ref="A35:C35"/>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1024"/>
  <sheetViews>
    <sheetView topLeftCell="A8" zoomScale="91" zoomScaleNormal="91" zoomScaleSheetLayoutView="100" workbookViewId="0">
      <selection activeCell="A18" sqref="A18:N18"/>
    </sheetView>
  </sheetViews>
  <sheetFormatPr defaultColWidth="9" defaultRowHeight="16.8" customHeight="1"/>
  <cols>
    <col min="1" max="13" width="9" style="1"/>
    <col min="14" max="14" width="108.6640625" style="1" customWidth="1"/>
    <col min="15" max="15" width="26.88671875" style="11" customWidth="1"/>
    <col min="16" max="16384" width="9" style="1"/>
  </cols>
  <sheetData>
    <row r="1" spans="1:15" ht="43.8" customHeight="1" thickBot="1">
      <c r="A1" s="787" t="s">
        <v>295</v>
      </c>
      <c r="B1" s="788"/>
      <c r="C1" s="788"/>
      <c r="D1" s="788"/>
      <c r="E1" s="788"/>
      <c r="F1" s="788"/>
      <c r="G1" s="788"/>
      <c r="H1" s="788"/>
      <c r="I1" s="788"/>
      <c r="J1" s="788"/>
      <c r="K1" s="788"/>
      <c r="L1" s="788"/>
      <c r="M1" s="788"/>
      <c r="N1" s="789"/>
    </row>
    <row r="2" spans="1:15" ht="47.4" customHeight="1">
      <c r="A2" s="790" t="s">
        <v>460</v>
      </c>
      <c r="B2" s="791"/>
      <c r="C2" s="791"/>
      <c r="D2" s="791"/>
      <c r="E2" s="791"/>
      <c r="F2" s="791"/>
      <c r="G2" s="791"/>
      <c r="H2" s="791"/>
      <c r="I2" s="791"/>
      <c r="J2" s="791"/>
      <c r="K2" s="791"/>
      <c r="L2" s="791"/>
      <c r="M2" s="791"/>
      <c r="N2" s="792"/>
    </row>
    <row r="3" spans="1:15" ht="409.2" customHeight="1" thickBot="1">
      <c r="A3" s="793" t="s">
        <v>461</v>
      </c>
      <c r="B3" s="794"/>
      <c r="C3" s="794"/>
      <c r="D3" s="794"/>
      <c r="E3" s="794"/>
      <c r="F3" s="794"/>
      <c r="G3" s="794"/>
      <c r="H3" s="794"/>
      <c r="I3" s="794"/>
      <c r="J3" s="794"/>
      <c r="K3" s="794"/>
      <c r="L3" s="794"/>
      <c r="M3" s="794"/>
      <c r="N3" s="795"/>
    </row>
    <row r="4" spans="1:15" ht="42" customHeight="1">
      <c r="A4" s="799" t="s">
        <v>462</v>
      </c>
      <c r="B4" s="800"/>
      <c r="C4" s="800"/>
      <c r="D4" s="800"/>
      <c r="E4" s="800"/>
      <c r="F4" s="800"/>
      <c r="G4" s="800"/>
      <c r="H4" s="800"/>
      <c r="I4" s="800"/>
      <c r="J4" s="800"/>
      <c r="K4" s="800"/>
      <c r="L4" s="800"/>
      <c r="M4" s="800"/>
      <c r="N4" s="801"/>
    </row>
    <row r="5" spans="1:15" ht="284.39999999999998" customHeight="1" thickBot="1">
      <c r="A5" s="796" t="s">
        <v>463</v>
      </c>
      <c r="B5" s="797"/>
      <c r="C5" s="797"/>
      <c r="D5" s="797"/>
      <c r="E5" s="797"/>
      <c r="F5" s="797"/>
      <c r="G5" s="797"/>
      <c r="H5" s="797"/>
      <c r="I5" s="797"/>
      <c r="J5" s="797"/>
      <c r="K5" s="797"/>
      <c r="L5" s="797"/>
      <c r="M5" s="797"/>
      <c r="N5" s="798"/>
    </row>
    <row r="6" spans="1:15" ht="45" customHeight="1" thickBot="1">
      <c r="A6" s="802" t="s">
        <v>464</v>
      </c>
      <c r="B6" s="803"/>
      <c r="C6" s="803"/>
      <c r="D6" s="803"/>
      <c r="E6" s="803"/>
      <c r="F6" s="803"/>
      <c r="G6" s="803"/>
      <c r="H6" s="803"/>
      <c r="I6" s="803"/>
      <c r="J6" s="803"/>
      <c r="K6" s="803"/>
      <c r="L6" s="803"/>
      <c r="M6" s="803"/>
      <c r="N6" s="804"/>
    </row>
    <row r="7" spans="1:15" ht="204.6" customHeight="1" thickBot="1">
      <c r="A7" s="805" t="s">
        <v>465</v>
      </c>
      <c r="B7" s="806"/>
      <c r="C7" s="806"/>
      <c r="D7" s="806"/>
      <c r="E7" s="806"/>
      <c r="F7" s="806"/>
      <c r="G7" s="806"/>
      <c r="H7" s="806"/>
      <c r="I7" s="806"/>
      <c r="J7" s="806"/>
      <c r="K7" s="806"/>
      <c r="L7" s="806"/>
      <c r="M7" s="806"/>
      <c r="N7" s="807"/>
      <c r="O7" s="45"/>
    </row>
    <row r="8" spans="1:15" ht="50.4" customHeight="1" thickBot="1">
      <c r="A8" s="811" t="s">
        <v>466</v>
      </c>
      <c r="B8" s="812"/>
      <c r="C8" s="812"/>
      <c r="D8" s="812"/>
      <c r="E8" s="812"/>
      <c r="F8" s="812"/>
      <c r="G8" s="812"/>
      <c r="H8" s="812"/>
      <c r="I8" s="812"/>
      <c r="J8" s="812"/>
      <c r="K8" s="812"/>
      <c r="L8" s="812"/>
      <c r="M8" s="812"/>
      <c r="N8" s="813"/>
      <c r="O8" s="48"/>
    </row>
    <row r="9" spans="1:15" ht="93" customHeight="1">
      <c r="A9" s="814" t="s">
        <v>467</v>
      </c>
      <c r="B9" s="815"/>
      <c r="C9" s="815"/>
      <c r="D9" s="815"/>
      <c r="E9" s="815"/>
      <c r="F9" s="815"/>
      <c r="G9" s="815"/>
      <c r="H9" s="815"/>
      <c r="I9" s="815"/>
      <c r="J9" s="815"/>
      <c r="K9" s="815"/>
      <c r="L9" s="815"/>
      <c r="M9" s="815"/>
      <c r="N9" s="816"/>
      <c r="O9" s="48"/>
    </row>
    <row r="10" spans="1:15" s="130" customFormat="1" ht="52.2" hidden="1" customHeight="1">
      <c r="A10" s="819"/>
      <c r="B10" s="820"/>
      <c r="C10" s="820"/>
      <c r="D10" s="820"/>
      <c r="E10" s="820"/>
      <c r="F10" s="820"/>
      <c r="G10" s="820"/>
      <c r="H10" s="820"/>
      <c r="I10" s="820"/>
      <c r="J10" s="820"/>
      <c r="K10" s="820"/>
      <c r="L10" s="820"/>
      <c r="M10" s="820"/>
      <c r="N10" s="821"/>
      <c r="O10" s="426"/>
    </row>
    <row r="11" spans="1:15" s="130" customFormat="1" ht="110.4" hidden="1" customHeight="1" thickBot="1">
      <c r="A11" s="822"/>
      <c r="B11" s="823"/>
      <c r="C11" s="823"/>
      <c r="D11" s="823"/>
      <c r="E11" s="823"/>
      <c r="F11" s="823"/>
      <c r="G11" s="823"/>
      <c r="H11" s="823"/>
      <c r="I11" s="823"/>
      <c r="J11" s="823"/>
      <c r="K11" s="823"/>
      <c r="L11" s="823"/>
      <c r="M11" s="823"/>
      <c r="N11" s="824"/>
      <c r="O11" s="426"/>
    </row>
    <row r="12" spans="1:15" s="130" customFormat="1" ht="27.6" customHeight="1">
      <c r="A12" s="126"/>
      <c r="B12" s="127"/>
      <c r="C12" s="127"/>
      <c r="D12" s="127"/>
      <c r="E12" s="127"/>
      <c r="F12" s="127"/>
      <c r="G12" s="127"/>
      <c r="H12" s="127"/>
      <c r="I12" s="127"/>
      <c r="J12" s="127"/>
      <c r="K12" s="127"/>
      <c r="L12" s="127"/>
      <c r="M12" s="127"/>
      <c r="N12" s="128"/>
      <c r="O12" s="129"/>
    </row>
    <row r="13" spans="1:15" s="130" customFormat="1" ht="16.8" customHeight="1" thickBot="1">
      <c r="A13" s="126"/>
      <c r="B13" s="127"/>
      <c r="C13" s="127"/>
      <c r="D13" s="127"/>
      <c r="E13" s="127"/>
      <c r="F13" s="127"/>
      <c r="G13" s="127"/>
      <c r="H13" s="127"/>
      <c r="I13" s="127"/>
      <c r="J13" s="127"/>
      <c r="K13" s="127"/>
      <c r="L13" s="127"/>
      <c r="M13" s="127"/>
      <c r="N13" s="128"/>
      <c r="O13" s="129"/>
    </row>
    <row r="14" spans="1:15" ht="49.2" customHeight="1">
      <c r="A14" s="817" t="s">
        <v>459</v>
      </c>
      <c r="B14" s="817"/>
      <c r="C14" s="817"/>
      <c r="D14" s="817"/>
      <c r="E14" s="817"/>
      <c r="F14" s="817"/>
      <c r="G14" s="817"/>
      <c r="H14" s="817"/>
      <c r="I14" s="817"/>
      <c r="J14" s="817"/>
      <c r="K14" s="817"/>
      <c r="L14" s="817"/>
      <c r="M14" s="817"/>
      <c r="N14" s="818"/>
    </row>
    <row r="15" spans="1:15" ht="21.6" customHeight="1">
      <c r="A15" s="808" t="s">
        <v>240</v>
      </c>
      <c r="B15" s="809"/>
      <c r="C15" s="809"/>
      <c r="D15" s="809"/>
      <c r="E15" s="809"/>
      <c r="F15" s="809"/>
      <c r="G15" s="809"/>
      <c r="H15" s="809"/>
      <c r="I15" s="809"/>
      <c r="J15" s="809"/>
      <c r="K15" s="809"/>
      <c r="L15" s="809"/>
      <c r="M15" s="809"/>
      <c r="N15" s="810"/>
      <c r="O15" s="54" t="s">
        <v>215</v>
      </c>
    </row>
    <row r="16" spans="1:15" ht="30" customHeight="1" thickBot="1">
      <c r="A16" s="49"/>
      <c r="B16" s="50"/>
      <c r="C16" s="50"/>
      <c r="D16" s="50"/>
      <c r="E16" s="50"/>
      <c r="F16" s="50"/>
      <c r="G16" s="50"/>
      <c r="H16" s="50"/>
      <c r="I16" s="50"/>
      <c r="J16" s="50"/>
      <c r="K16" s="50"/>
      <c r="L16" s="50"/>
      <c r="M16" s="50"/>
      <c r="N16" s="51"/>
    </row>
    <row r="17" spans="1:14" ht="22.8" customHeight="1">
      <c r="A17" s="752" t="s">
        <v>29</v>
      </c>
      <c r="B17" s="752"/>
      <c r="C17" s="752"/>
      <c r="D17" s="752"/>
      <c r="E17" s="752"/>
      <c r="F17" s="752"/>
      <c r="G17" s="752"/>
      <c r="H17" s="752"/>
      <c r="I17" s="752"/>
      <c r="J17" s="752"/>
      <c r="K17" s="752"/>
      <c r="L17" s="752"/>
      <c r="M17" s="752"/>
      <c r="N17" s="752"/>
    </row>
    <row r="18" spans="1:14" ht="40.200000000000003" customHeight="1">
      <c r="A18" s="753" t="s">
        <v>27</v>
      </c>
      <c r="B18" s="754"/>
      <c r="C18" s="754"/>
      <c r="D18" s="754"/>
      <c r="E18" s="754"/>
      <c r="F18" s="754"/>
      <c r="G18" s="754"/>
      <c r="H18" s="754"/>
      <c r="I18" s="754"/>
      <c r="J18" s="754"/>
      <c r="K18" s="754"/>
      <c r="L18" s="754"/>
      <c r="M18" s="754"/>
      <c r="N18" s="754"/>
    </row>
    <row r="19" spans="1:14" ht="18.600000000000001" customHeight="1"/>
    <row r="20" spans="1:14" ht="18.600000000000001" customHeight="1"/>
    <row r="21" spans="1:14" ht="18.600000000000001" customHeight="1"/>
    <row r="22" spans="1:14" ht="18.600000000000001" customHeight="1"/>
    <row r="23" spans="1:14" ht="18.600000000000001" customHeight="1"/>
    <row r="24" spans="1:14" ht="18.600000000000001" customHeight="1"/>
    <row r="25" spans="1:14" ht="18.600000000000001" customHeight="1"/>
    <row r="26" spans="1:14" ht="18.600000000000001" customHeight="1"/>
    <row r="27" spans="1:14" ht="18.600000000000001" customHeight="1"/>
    <row r="28" spans="1:14" ht="18.600000000000001" customHeight="1"/>
    <row r="29" spans="1:14" ht="18.600000000000001" customHeight="1"/>
    <row r="30" spans="1:14" ht="18.600000000000001" customHeight="1"/>
    <row r="31" spans="1:14" ht="18.600000000000001" customHeight="1"/>
    <row r="32" spans="1:14" ht="18.600000000000001" customHeight="1"/>
    <row r="33" spans="14:14" ht="18.600000000000001" customHeight="1"/>
    <row r="34" spans="14:14" ht="18.600000000000001" customHeight="1"/>
    <row r="35" spans="14:14" ht="18.600000000000001" customHeight="1"/>
    <row r="36" spans="14:14" ht="18.600000000000001" customHeight="1"/>
    <row r="37" spans="14:14" ht="18.600000000000001" customHeight="1"/>
    <row r="38" spans="14:14" ht="18.600000000000001" customHeight="1"/>
    <row r="39" spans="14:14" ht="18.600000000000001" customHeight="1"/>
    <row r="40" spans="14:14" ht="18.600000000000001" customHeight="1"/>
    <row r="41" spans="14:14" ht="18.600000000000001" customHeight="1"/>
    <row r="42" spans="14:14" ht="18.600000000000001" customHeight="1"/>
    <row r="43" spans="14:14" ht="18.600000000000001" customHeight="1"/>
    <row r="44" spans="14:14" ht="18.600000000000001" customHeight="1"/>
    <row r="45" spans="14:14" ht="18.600000000000001" customHeight="1"/>
    <row r="46" spans="14:14" ht="18.600000000000001" customHeight="1"/>
    <row r="47" spans="14:14" ht="18.600000000000001" customHeight="1">
      <c r="N47" s="1" t="s">
        <v>263</v>
      </c>
    </row>
    <row r="48" spans="14:14"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sheetData>
  <mergeCells count="15">
    <mergeCell ref="A6:N6"/>
    <mergeCell ref="A7:N7"/>
    <mergeCell ref="A18:N18"/>
    <mergeCell ref="A17:N17"/>
    <mergeCell ref="A15:N15"/>
    <mergeCell ref="A8:N8"/>
    <mergeCell ref="A9:N9"/>
    <mergeCell ref="A14:N14"/>
    <mergeCell ref="A10:N10"/>
    <mergeCell ref="A11:N11"/>
    <mergeCell ref="A1:N1"/>
    <mergeCell ref="A2:N2"/>
    <mergeCell ref="A3:N3"/>
    <mergeCell ref="A5:N5"/>
    <mergeCell ref="A4:N4"/>
  </mergeCells>
  <phoneticPr fontId="16"/>
  <pageMargins left="0.7" right="0.7" top="0.75" bottom="0.75" header="0.3" footer="0.3"/>
  <pageSetup paperSize="9" scale="59" orientation="portrait" horizontalDpi="300" verticalDpi="300" r:id="rId1"/>
  <colBreaks count="1" manualBreakCount="1">
    <brk id="14"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N40"/>
  <sheetViews>
    <sheetView view="pageBreakPreview" zoomScale="95" zoomScaleNormal="75" zoomScaleSheetLayoutView="95" workbookViewId="0">
      <selection activeCell="A25" sqref="A25"/>
    </sheetView>
  </sheetViews>
  <sheetFormatPr defaultColWidth="9" defaultRowHeight="14.4"/>
  <cols>
    <col min="1" max="1" width="212.109375" style="5" customWidth="1"/>
    <col min="2" max="2" width="33.109375" style="3" hidden="1" customWidth="1"/>
    <col min="3" max="3" width="23.109375" style="4" hidden="1" customWidth="1"/>
    <col min="4" max="16384" width="9" style="1"/>
  </cols>
  <sheetData>
    <row r="1" spans="1:14" s="43" customFormat="1" ht="46.2" customHeight="1" thickBot="1">
      <c r="A1" s="188" t="s">
        <v>296</v>
      </c>
      <c r="B1" s="46" t="s">
        <v>0</v>
      </c>
      <c r="C1" s="47" t="s">
        <v>2</v>
      </c>
    </row>
    <row r="2" spans="1:14" ht="40.799999999999997" customHeight="1">
      <c r="A2" s="856" t="s">
        <v>391</v>
      </c>
      <c r="B2" s="2"/>
      <c r="C2" s="825"/>
    </row>
    <row r="3" spans="1:14" ht="217.2" customHeight="1">
      <c r="A3" s="489" t="s">
        <v>468</v>
      </c>
      <c r="B3" s="55"/>
      <c r="C3" s="826"/>
    </row>
    <row r="4" spans="1:14" ht="31.8" customHeight="1" thickBot="1">
      <c r="A4" s="164" t="s">
        <v>469</v>
      </c>
      <c r="B4" s="1"/>
      <c r="C4" s="1"/>
    </row>
    <row r="5" spans="1:14" ht="41.4" customHeight="1">
      <c r="A5" s="419" t="s">
        <v>470</v>
      </c>
      <c r="B5" s="2"/>
      <c r="C5" s="825"/>
    </row>
    <row r="6" spans="1:14" ht="170.4" customHeight="1">
      <c r="A6" s="530" t="s">
        <v>471</v>
      </c>
      <c r="B6" s="55"/>
      <c r="C6" s="826"/>
      <c r="D6" t="s">
        <v>215</v>
      </c>
    </row>
    <row r="7" spans="1:14" ht="42.6" customHeight="1" thickBot="1">
      <c r="A7" s="498" t="s">
        <v>472</v>
      </c>
      <c r="B7" s="1"/>
      <c r="C7" s="1"/>
    </row>
    <row r="8" spans="1:14" ht="43.2" customHeight="1">
      <c r="A8" s="420" t="s">
        <v>473</v>
      </c>
      <c r="B8" s="236"/>
      <c r="C8" s="825"/>
    </row>
    <row r="9" spans="1:14" ht="181.8" customHeight="1" thickBot="1">
      <c r="A9" s="499" t="s">
        <v>474</v>
      </c>
      <c r="B9" s="237"/>
      <c r="C9" s="826"/>
    </row>
    <row r="10" spans="1:14" ht="28.8" customHeight="1" thickBot="1">
      <c r="A10" s="238" t="s">
        <v>475</v>
      </c>
      <c r="B10" s="1"/>
      <c r="C10" s="1"/>
    </row>
    <row r="11" spans="1:14" ht="42.6" customHeight="1">
      <c r="A11" s="492" t="s">
        <v>476</v>
      </c>
      <c r="B11" s="259"/>
      <c r="C11" s="259"/>
      <c r="D11" s="259"/>
      <c r="E11" s="259"/>
      <c r="F11" s="259"/>
      <c r="G11" s="259"/>
      <c r="H11" s="259"/>
      <c r="I11" s="259"/>
      <c r="J11" s="259"/>
      <c r="K11" s="259"/>
      <c r="L11" s="259"/>
      <c r="M11" s="259"/>
      <c r="N11" s="260"/>
    </row>
    <row r="12" spans="1:14" ht="261.60000000000002" customHeight="1" thickBot="1">
      <c r="A12" s="494" t="s">
        <v>477</v>
      </c>
      <c r="B12" s="266"/>
      <c r="C12" s="266"/>
      <c r="D12" s="266"/>
      <c r="E12" s="266"/>
      <c r="F12" s="266"/>
      <c r="G12" s="266"/>
      <c r="H12" s="266"/>
      <c r="I12" s="266"/>
      <c r="J12" s="266"/>
      <c r="K12" s="266"/>
      <c r="L12" s="266"/>
      <c r="M12" s="266"/>
      <c r="N12" s="267"/>
    </row>
    <row r="13" spans="1:14" ht="42.6" customHeight="1" thickBot="1">
      <c r="A13" s="164" t="s">
        <v>478</v>
      </c>
      <c r="B13" s="1"/>
      <c r="C13" s="1"/>
    </row>
    <row r="14" spans="1:14" ht="42.6" hidden="1" customHeight="1">
      <c r="A14" s="492"/>
      <c r="B14" s="259"/>
      <c r="C14" s="259"/>
      <c r="D14" s="259"/>
      <c r="E14" s="259"/>
      <c r="F14" s="259"/>
      <c r="G14" s="259"/>
      <c r="H14" s="259"/>
      <c r="I14" s="259"/>
      <c r="J14" s="259"/>
      <c r="K14" s="259"/>
      <c r="L14" s="259"/>
      <c r="M14" s="259"/>
      <c r="N14" s="260"/>
    </row>
    <row r="15" spans="1:14" ht="141.6" hidden="1" customHeight="1" thickBot="1">
      <c r="A15" s="494"/>
      <c r="B15" s="266"/>
      <c r="C15" s="266"/>
      <c r="D15" s="266"/>
      <c r="E15" s="266"/>
      <c r="F15" s="266"/>
      <c r="G15" s="266"/>
      <c r="H15" s="266"/>
      <c r="I15" s="266"/>
      <c r="J15" s="266"/>
      <c r="K15" s="266"/>
      <c r="L15" s="266"/>
      <c r="M15" s="266"/>
      <c r="N15" s="267"/>
    </row>
    <row r="16" spans="1:14" ht="42.6" hidden="1" customHeight="1" thickBot="1">
      <c r="A16" s="164"/>
      <c r="B16" s="1"/>
      <c r="C16" s="1"/>
    </row>
    <row r="17" spans="1:3" ht="42.6" customHeight="1">
      <c r="A17" s="249"/>
      <c r="B17" s="1"/>
      <c r="C17" s="1"/>
    </row>
    <row r="18" spans="1:3" ht="39" customHeight="1">
      <c r="A18" s="1" t="s">
        <v>222</v>
      </c>
      <c r="B18" s="1"/>
      <c r="C18" s="1"/>
    </row>
    <row r="19" spans="1:3" ht="32.25" customHeight="1">
      <c r="A19" s="1" t="s">
        <v>223</v>
      </c>
      <c r="B19" s="1"/>
      <c r="C19" s="1"/>
    </row>
    <row r="20" spans="1:3" ht="36.75" customHeight="1"/>
    <row r="21" spans="1:3" ht="33" customHeight="1"/>
    <row r="22" spans="1:3" ht="36.75" customHeight="1"/>
    <row r="23" spans="1:3" ht="36.75" customHeight="1"/>
    <row r="24" spans="1:3" ht="25.5" customHeight="1"/>
    <row r="25" spans="1:3" ht="32.25" customHeight="1"/>
    <row r="26" spans="1:3" ht="30.75" customHeight="1"/>
    <row r="27" spans="1:3" ht="42.75" customHeight="1"/>
    <row r="28" spans="1:3" ht="43.5" customHeight="1"/>
    <row r="29" spans="1:3" ht="27.75" customHeight="1"/>
    <row r="30" spans="1:3" ht="30.75" customHeight="1"/>
    <row r="31" spans="1:3" ht="29.25" customHeight="1"/>
    <row r="32" spans="1:3" ht="27" customHeight="1"/>
    <row r="33" ht="27" customHeight="1"/>
    <row r="34" ht="27" customHeight="1"/>
    <row r="35" ht="27" customHeight="1"/>
    <row r="36" ht="27" customHeight="1"/>
    <row r="37" ht="27" customHeight="1"/>
    <row r="38" ht="27" customHeight="1"/>
    <row r="39" ht="27" customHeight="1"/>
    <row r="40" ht="27" customHeight="1"/>
  </sheetData>
  <mergeCells count="3">
    <mergeCell ref="C2:C3"/>
    <mergeCell ref="C5:C6"/>
    <mergeCell ref="C8:C9"/>
  </mergeCells>
  <phoneticPr fontId="16"/>
  <hyperlinks>
    <hyperlink ref="A4" r:id="rId1" xr:uid="{9FE1C12C-E1B1-420D-BAAB-42E5A746E6B9}"/>
    <hyperlink ref="A7" r:id="rId2" xr:uid="{5D98D709-56A4-4A51-9826-0E1C58554B5A}"/>
    <hyperlink ref="A10" r:id="rId3" xr:uid="{D1C6AA91-F123-4DC6-A6D4-586AEF58DCF3}"/>
    <hyperlink ref="A13" r:id="rId4" xr:uid="{9AFD8797-1BCE-4932-A264-D4B3459C014C}"/>
  </hyperlinks>
  <pageMargins left="0" right="0" top="0.19685039370078741" bottom="0.39370078740157483" header="0" footer="0.19685039370078741"/>
  <pageSetup paperSize="8" scale="55" orientation="portrait" horizontalDpi="300"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41　ノロウイルス関連情報 </vt:lpstr>
      <vt:lpstr>41  衛生訓話 </vt:lpstr>
      <vt:lpstr>41　新型コロナウイルス情報</vt:lpstr>
      <vt:lpstr>41　食中毒記事等 </vt:lpstr>
      <vt:lpstr>41　海外情報</vt:lpstr>
      <vt:lpstr>40　感染症情報</vt:lpstr>
      <vt:lpstr>41　感染症統計</vt:lpstr>
      <vt:lpstr>41 食品回収</vt:lpstr>
      <vt:lpstr>41　食品表示</vt:lpstr>
      <vt:lpstr>41残留農薬　等 </vt:lpstr>
      <vt:lpstr>'40　感染症情報'!Print_Area</vt:lpstr>
      <vt:lpstr>'41  衛生訓話 '!Print_Area</vt:lpstr>
      <vt:lpstr>'41　ノロウイルス関連情報 '!Print_Area</vt:lpstr>
      <vt:lpstr>'41　海外情報'!Print_Area</vt:lpstr>
      <vt:lpstr>'41　感染症統計'!Print_Area</vt:lpstr>
      <vt:lpstr>'41　食中毒記事等 '!Print_Area</vt:lpstr>
      <vt:lpstr>'41 食品回収'!Print_Area</vt:lpstr>
      <vt:lpstr>'41　食品表示'!Print_Area</vt:lpstr>
      <vt:lpstr>'41残留農薬　等 '!Print_Area</vt:lpstr>
      <vt:lpstr>スポンサー公告!Print_Area</vt:lpstr>
      <vt:lpstr>'41　食中毒記事等 '!Print_Titles</vt:lpstr>
      <vt:lpstr>'41残留農薬　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2022-10-23T02:09:06Z</dcterms:modified>
</cp:coreProperties>
</file>