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xr:revisionPtr revIDLastSave="0" documentId="13_ncr:1_{675743DA-5417-4976-A070-5188D8FF51E3}" xr6:coauthVersionLast="47" xr6:coauthVersionMax="47" xr10:uidLastSave="{00000000-0000-0000-0000-000000000000}"/>
  <bookViews>
    <workbookView xWindow="-108" yWindow="-108" windowWidth="23256" windowHeight="12456" firstSheet="2" activeTab="2" xr2:uid="{00000000-000D-0000-FFFF-FFFF00000000}"/>
  </bookViews>
  <sheets>
    <sheet name="ヘッドライン" sheetId="78" state="hidden" r:id="rId1"/>
    <sheet name="スポンサー公告" sheetId="115" state="hidden" r:id="rId2"/>
    <sheet name="38(37)　ノロウイルス関連情報 " sheetId="101" r:id="rId3"/>
    <sheet name="3８(37)  衛生訓話" sheetId="116" r:id="rId4"/>
    <sheet name="38(37)　新型コロナウイルス情報" sheetId="82" r:id="rId5"/>
    <sheet name="38(37)　食中毒記事等 " sheetId="29" r:id="rId6"/>
    <sheet name="3８(37)　海外情報" sheetId="31" r:id="rId7"/>
    <sheet name="37　感染症情報" sheetId="103" r:id="rId8"/>
    <sheet name="38(37)　感染症統計" sheetId="106" r:id="rId9"/>
    <sheet name="38(37) 食品回収" sheetId="60" r:id="rId10"/>
    <sheet name="38(37)　食品表示" sheetId="34" r:id="rId11"/>
    <sheet name="3８(37) 残留農薬　等 " sheetId="35" r:id="rId12"/>
  </sheets>
  <definedNames>
    <definedName name="_xlnm._FilterDatabase" localSheetId="2" hidden="1">'38(37)　ノロウイルス関連情報 '!$A$22:$G$75</definedName>
    <definedName name="_xlnm._FilterDatabase" localSheetId="11" hidden="1">'3８(37) 残留農薬　等 '!$A$1:$C$1</definedName>
    <definedName name="_xlnm._FilterDatabase" localSheetId="5" hidden="1">'38(37)　食中毒記事等 '!$A$1:$D$1</definedName>
    <definedName name="_xlnm.Print_Area" localSheetId="7">'37　感染症情報'!$A$1:$E$21</definedName>
    <definedName name="_xlnm.Print_Area" localSheetId="3">'3８(37)  衛生訓話'!$A$1:$M$30</definedName>
    <definedName name="_xlnm.Print_Area" localSheetId="2">'38(37)　ノロウイルス関連情報 '!$A$1:$N$84</definedName>
    <definedName name="_xlnm.Print_Area" localSheetId="6">'3８(37)　海外情報'!$A$1:$C$43</definedName>
    <definedName name="_xlnm.Print_Area" localSheetId="8">'38(37)　感染症統計'!$A$1:$AC$36</definedName>
    <definedName name="_xlnm.Print_Area" localSheetId="11">'3８(37) 残留農薬　等 '!$A$1:$A$19</definedName>
    <definedName name="_xlnm.Print_Area" localSheetId="5">'38(37)　食中毒記事等 '!$A$1:$D$6</definedName>
    <definedName name="_xlnm.Print_Area" localSheetId="9">'38(37) 食品回収'!$A$1:$E$55</definedName>
    <definedName name="_xlnm.Print_Area" localSheetId="10">'38(37)　食品表示'!$A$1:$N$18</definedName>
    <definedName name="_xlnm.Print_Titles" localSheetId="11">'3８(37) 残留農薬　等 '!$1:$1</definedName>
    <definedName name="_xlnm.Print_Titles" localSheetId="5">'38(37)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 i="78" l="1"/>
  <c r="B17" i="78"/>
  <c r="I14" i="82" l="1"/>
  <c r="C13" i="78"/>
  <c r="B13" i="78"/>
  <c r="B11" i="78"/>
  <c r="I18" i="82"/>
  <c r="I15" i="82"/>
  <c r="I16" i="82"/>
  <c r="I17" i="82"/>
  <c r="I19" i="82"/>
  <c r="I20" i="82"/>
  <c r="I21" i="82"/>
  <c r="I22" i="82"/>
  <c r="I23" i="82"/>
  <c r="Y4" i="106"/>
  <c r="X4" i="106"/>
  <c r="C14" i="78" l="1"/>
  <c r="B14" i="78"/>
  <c r="B16" i="78" l="1"/>
  <c r="M71" i="101" l="1"/>
  <c r="N71" i="101"/>
  <c r="G74" i="101" l="1"/>
  <c r="G24"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B68" i="101" s="1"/>
  <c r="G69" i="101"/>
  <c r="G70" i="101"/>
  <c r="B70" i="101" s="1"/>
  <c r="G23" i="101"/>
  <c r="B23" i="101" s="1"/>
  <c r="B42" i="101" l="1"/>
  <c r="B44" i="101"/>
  <c r="B12" i="78" l="1"/>
  <c r="P11"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B10" i="78" l="1"/>
  <c r="G75" i="101" l="1"/>
  <c r="F75" i="101" s="1"/>
  <c r="G73" i="101"/>
  <c r="D10" i="78" s="1"/>
  <c r="B69"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24" i="10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<sst xmlns="http://schemas.openxmlformats.org/spreadsheetml/2006/main" count="758" uniqueCount="522">
  <si>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</si>
  <si>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</si>
  <si>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</si>
  <si>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</si>
  <si>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</si>
  <si>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</si>
  <si>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</si>
  <si>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</si>
  <si>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</si>
  <si>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</si>
  <si>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</si>
  <si>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</si>
  <si>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</si>
  <si>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</si>
  <si>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</si>
  <si>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</si>
  <si>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</si>
  <si>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</si>
  <si>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</si>
  <si>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</si>
  <si>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</si>
  <si>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</si>
  <si>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</si>
  <si>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</si>
  <si>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</si>
  <si>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</si>
  <si>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</si>
  <si>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</si>
  <si>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</si>
  <si>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</si>
  <si>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</si>
  <si>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</si>
  <si>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</si>
  <si>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</si>
  <si>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</si>
  <si>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</si>
  <si>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</si>
  <si>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</si>
  <si>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</si>
  <si>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</si>
  <si>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</si>
  <si>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</si>
  <si>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</si>
  <si>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</si>
  <si>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</si>
  <si>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</si>
  <si>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</si>
  <si>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</si>
  <si>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</si>
  <si>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</si>
  <si>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</si>
  <si>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</si>
  <si>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</si>
  <si>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</si>
  <si>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</si>
  <si>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</si>
  <si>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</si>
  <si>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</si>
  <si>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</si>
  <si>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</si>
  <si>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</si>
  <si>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</si>
  <si>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</si>
  <si>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</si>
  <si>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</si>
  <si>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</si>
  <si>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</si>
  <si>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</si>
  <si>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</si>
  <si>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</si>
  <si>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</si>
  <si>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</si>
  <si>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</si>
  <si>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</si>
  <si>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</si>
  <si>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</si>
  <si>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</si>
  <si>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</si>
  <si>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</si>
  <si>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</si>
  <si>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</si>
  <si>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</si>
  <si>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</si>
  <si>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</si>
  <si>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</si>
  <si>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</si>
  <si>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</si>
  <si>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</si>
  <si>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</si>
  <si>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</si>
  <si>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</si>
  <si>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</si>
  <si>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</si>
  <si>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</si>
  <si>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</si>
  <si>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</si>
  <si>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</si>
  <si>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</si>
  <si>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</si>
  <si>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</si>
  <si>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</si>
  <si>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</si>
  <si>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</si>
  <si>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</si>
  <si>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</si>
  <si>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</si>
  <si>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</si>
  <si>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</si>
  <si>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</si>
  <si>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</si>
  <si>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</si>
  <si>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</si>
  <si>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</si>
  <si>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</si>
  <si>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</si>
  <si>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</si>
  <si>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</si>
  <si>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</si>
  <si>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</si>
  <si>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</si>
  <si>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</si>
  <si>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</si>
  <si>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</si>
  <si>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</si>
  <si>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</si>
  <si>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</si>
  <si>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</si>
  <si>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</si>
  <si>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</si>
  <si>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</si>
  <si>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</si>
  <si>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</si>
  <si>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</si>
  <si>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</si>
  <si>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</si>
  <si>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</si>
  <si>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</si>
  <si>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</si>
  <si>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</si>
  <si>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</si>
  <si>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</si>
  <si>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</si>
  <si>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</si>
  <si>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</si>
  <si>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</si>
  <si>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</si>
  <si>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</si>
  <si>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</si>
  <si>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</si>
  <si>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</si>
  <si>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</si>
  <si>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</si>
  <si>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</si>
  <si>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</si>
  <si>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</si>
  <si>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</si>
  <si>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</si>
  <si>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</si>
  <si>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</si>
  <si>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</si>
  <si>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</si>
  <si>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</si>
  <si>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</si>
  <si>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</si>
  <si>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</si>
  <si>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</si>
  <si>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</si>
  <si>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</si>
  <si>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</si>
  <si>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</si>
  <si>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</si>
  <si>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</si>
  <si>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</si>
  <si>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</si>
  <si>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</si>
  <si>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</si>
  <si>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</si>
  <si>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</si>
  <si>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</si>
  <si>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</si>
  <si>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</si>
  <si>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</si>
  <si>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</si>
  <si>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</si>
  <si>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</si>
  <si>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</si>
  <si>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</si>
  <si>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</si>
  <si>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</si>
  <si>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</si>
  <si>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</si>
  <si>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</si>
  <si>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</si>
  <si>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</si>
  <si>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</si>
  <si>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</si>
  <si>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</si>
  <si>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</si>
  <si>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</si>
  <si>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</si>
  <si>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</si>
  <si>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</si>
  <si>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</si>
  <si>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</si>
  <si>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</si>
  <si>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</si>
  <si>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</si>
  <si>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</si>
  <si>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</si>
  <si>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</si>
  <si>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</si>
  <si>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</si>
  <si>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</si>
  <si>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</si>
  <si>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</si>
  <si>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</si>
  <si>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</si>
  <si>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</si>
  <si>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</si>
  <si>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</si>
  <si>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</si>
  <si>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</si>
  <si>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</si>
  <si>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</si>
  <si>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</si>
  <si>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</si>
  <si>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</si>
  <si>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</si>
  <si>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</si>
  <si>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</si>
  <si>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</si>
  <si>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</si>
  <si>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</si>
  <si>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</si>
  <si>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</si>
  <si>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</si>
  <si>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</si>
  <si>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</si>
  <si>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</si>
  <si>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</si>
  <si>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</si>
  <si>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</si>
  <si>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</si>
  <si>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</si>
  <si>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</si>
  <si>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</si>
  <si>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</si>
  <si>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</si>
  <si>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</si>
  <si>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</si>
  <si>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</si>
  <si>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</si>
  <si>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</si>
  <si>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</si>
  <si>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</si>
  <si>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</si>
  <si>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</si>
  <si>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</si>
  <si>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</si>
  <si>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</si>
  <si>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</si>
  <si>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</si>
  <si>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</si>
  <si>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</si>
  <si>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</si>
  <si>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皆様  週刊情報2022-32を配信いたします</t>
    <phoneticPr fontId="5"/>
  </si>
  <si>
    <t>l</t>
    <phoneticPr fontId="33"/>
  </si>
  <si>
    <t>コロナは既にWITHの時代、BA5の第五波も終息状態です。</t>
    <rPh sb="4" eb="5">
      <t>スデ</t>
    </rPh>
    <rPh sb="11" eb="13">
      <t>ジダイ</t>
    </rPh>
    <rPh sb="18" eb="21">
      <t>ダイゴハ</t>
    </rPh>
    <rPh sb="22" eb="26">
      <t>シュウソクジョウタイ</t>
    </rPh>
    <phoneticPr fontId="106"/>
  </si>
  <si>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</si>
  <si>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</si>
  <si>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</si>
  <si>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xml:space="preserve">世界的にみて感染増加率は前週の80%以下になっています。また感染症の世界的流行以来でも致死率は、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3">
      <t>セカイテキ</t>
    </rPh>
    <rPh sb="6" eb="11">
      <t>カンセンゾウカリツ</t>
    </rPh>
    <rPh sb="12" eb="14">
      <t>ゼンシュウ</t>
    </rPh>
    <rPh sb="18" eb="20">
      <t>イカ</t>
    </rPh>
    <rPh sb="30" eb="33">
      <t>カンセンショウ</t>
    </rPh>
    <rPh sb="34" eb="37">
      <t>セカイテキ</t>
    </rPh>
    <rPh sb="37" eb="41">
      <t>リュウコウイライ</t>
    </rPh>
    <rPh sb="43" eb="46">
      <t>チシリツ</t>
    </rPh>
    <rPh sb="48" eb="50">
      <t>サイキン</t>
    </rPh>
    <rPh sb="54" eb="55">
      <t>カブ</t>
    </rPh>
    <rPh sb="62" eb="64">
      <t>イカ</t>
    </rPh>
    <rPh sb="72" eb="76">
      <t>カンセンショウホウ</t>
    </rPh>
    <rPh sb="77" eb="79">
      <t>イチ</t>
    </rPh>
    <rPh sb="87" eb="90">
      <t>キセツセイ</t>
    </rPh>
    <rPh sb="97" eb="99">
      <t>ソウトウ</t>
    </rPh>
    <rPh sb="100" eb="102">
      <t>テキトウ</t>
    </rPh>
    <rPh sb="111" eb="114">
      <t>カンジャスウ</t>
    </rPh>
    <rPh sb="116" eb="120">
      <t>ゼンスウハアク</t>
    </rPh>
    <rPh sb="121" eb="125">
      <t>トウゼンヒツヨウ</t>
    </rPh>
    <rPh sb="128" eb="130">
      <t>ショウサイ</t>
    </rPh>
    <rPh sb="131" eb="135">
      <t>シンダンジョウホウ</t>
    </rPh>
    <rPh sb="137" eb="140">
      <t>コウレイシャ</t>
    </rPh>
    <rPh sb="141" eb="145">
      <t>キソシッカン</t>
    </rPh>
    <rPh sb="146" eb="147">
      <t>モ</t>
    </rPh>
    <rPh sb="151" eb="152">
      <t>サラ</t>
    </rPh>
    <rPh sb="155" eb="158">
      <t>サイイカ</t>
    </rPh>
    <rPh sb="159" eb="161">
      <t>ガクドウ</t>
    </rPh>
    <rPh sb="162" eb="164">
      <t>ヨウジ</t>
    </rPh>
    <rPh sb="165" eb="168">
      <t>ジュウショウレイ</t>
    </rPh>
    <rPh sb="169" eb="171">
      <t>ヒツヨウ</t>
    </rPh>
    <phoneticPr fontId="106"/>
  </si>
  <si>
    <t>例年並み</t>
    <rPh sb="0" eb="3">
      <t>レイネンナ</t>
    </rPh>
    <phoneticPr fontId="106"/>
  </si>
  <si>
    <t>　コロナ渦</t>
    <rPh sb="4" eb="5">
      <t>ウズ</t>
    </rPh>
    <phoneticPr fontId="5"/>
  </si>
  <si>
    <t>回収＆返金</t>
  </si>
  <si>
    <t>回収＆返金/交換</t>
  </si>
  <si>
    <t>マックスバリュ西...</t>
  </si>
  <si>
    <t>回収</t>
  </si>
  <si>
    <t>神戸物産</t>
  </si>
  <si>
    <t>回収＆交換</t>
  </si>
  <si>
    <t>ヨークベニマル</t>
  </si>
  <si>
    <t>結核例183</t>
    <phoneticPr fontId="5"/>
  </si>
  <si>
    <t>腸チフス1例 感染地域：国内・国外不明
パラチフス1例 感染地域：インド</t>
    <phoneticPr fontId="106"/>
  </si>
  <si>
    <t>会津よつば農協出荷のホウレンソウ 残留農薬検出で自主回収</t>
    <phoneticPr fontId="16"/>
  </si>
  <si>
    <t>https://www3.nhk.or.jp/lnews/fukushima/20220912/6050020106.html</t>
    <phoneticPr fontId="16"/>
  </si>
  <si>
    <t>今週のニュース（Noroｖｉｒｕｓ）　(9/19-10/2)</t>
    <rPh sb="0" eb="2">
      <t>コンシュウ</t>
    </rPh>
    <phoneticPr fontId="5"/>
  </si>
  <si>
    <t>食中毒情報　(9/19-10/2)</t>
    <rPh sb="0" eb="3">
      <t>ショクチュウドク</t>
    </rPh>
    <rPh sb="3" eb="5">
      <t>ジョウホウ</t>
    </rPh>
    <phoneticPr fontId="5"/>
  </si>
  <si>
    <t>海外情報　(9/19-10/2)</t>
    <rPh sb="0" eb="2">
      <t>カイガイ</t>
    </rPh>
    <rPh sb="2" eb="4">
      <t>ジョウホウ</t>
    </rPh>
    <phoneticPr fontId="5"/>
  </si>
  <si>
    <t>2022/37週</t>
    <phoneticPr fontId="5"/>
  </si>
  <si>
    <t>2022/38週</t>
    <phoneticPr fontId="5"/>
  </si>
  <si>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</si>
  <si>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</si>
  <si>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t>※2022年 第38週（9/19～9/25</t>
    <phoneticPr fontId="5"/>
  </si>
  <si>
    <t>食品リコール・回収情報
(9/19-10/2)</t>
    <rPh sb="0" eb="2">
      <t>ショクヒン</t>
    </rPh>
    <rPh sb="7" eb="9">
      <t>カイシュウ</t>
    </rPh>
    <rPh sb="9" eb="11">
      <t>ジョウホウ</t>
    </rPh>
    <phoneticPr fontId="5"/>
  </si>
  <si>
    <t>アクシアルリテイ...</t>
  </si>
  <si>
    <t>イオン東北</t>
  </si>
  <si>
    <t>国分グループ本社...</t>
  </si>
  <si>
    <t>ジョイマート</t>
  </si>
  <si>
    <t>山形丸果中央青果...</t>
  </si>
  <si>
    <t>KITT</t>
  </si>
  <si>
    <t>有楽調理食品</t>
  </si>
  <si>
    <t>西友</t>
  </si>
  <si>
    <t>生友商事</t>
  </si>
  <si>
    <t>ライフコーポレー...</t>
  </si>
  <si>
    <t>飯豊めざみの里</t>
  </si>
  <si>
    <t>食のかけはしカン...</t>
  </si>
  <si>
    <t>日清製粉ウェルナ...</t>
  </si>
  <si>
    <t>イオンリテール</t>
  </si>
  <si>
    <t>富士食品工業</t>
  </si>
  <si>
    <t>マックスバリュ関...</t>
  </si>
  <si>
    <t>アイバ</t>
  </si>
  <si>
    <t>ユニー</t>
  </si>
  <si>
    <t>STIデリカ</t>
  </si>
  <si>
    <t>ヤオコー</t>
  </si>
  <si>
    <t>マルイ食品</t>
  </si>
  <si>
    <t>見方</t>
  </si>
  <si>
    <t>１７Ｃｏｌｏｒｓ...</t>
  </si>
  <si>
    <t>八社会</t>
  </si>
  <si>
    <t>国産ひきわり納豆 一部賞味期限誤印字</t>
  </si>
  <si>
    <t>エコール・クリオ...</t>
  </si>
  <si>
    <t>小竹向原本店 フィナンシェ他 6品目 一部賞味期限誤表示</t>
  </si>
  <si>
    <t>ワイズマート</t>
  </si>
  <si>
    <t>炭火香る焼き鳥重 一部ラベル誤貼付で表示欠落</t>
  </si>
  <si>
    <t>いろいろ食べたい時のかつ丼 一部ラベル誤貼付で表示欠落</t>
  </si>
  <si>
    <t>ツルヤ</t>
  </si>
  <si>
    <t>丸子店 するめいかリング唐揚げ 一部アレルゲン表示欠落</t>
  </si>
  <si>
    <t>東条店 しその実わかめ 一部ラベル誤貼付で表示欠落</t>
  </si>
  <si>
    <t>石守店 ミニ豚串カツ 一部ラベル誤貼付で表示欠落</t>
  </si>
  <si>
    <t>三越伊勢丹</t>
  </si>
  <si>
    <t>牛久店 西京漬けセット 一部消費期限誤印字</t>
  </si>
  <si>
    <t>牛久店 無着色辛子明太子 一部賞味期限誤印字</t>
  </si>
  <si>
    <t>しっとりスコーン(紅茶＆オレンジ) 一部アレルゲンくるみ表示欠落</t>
  </si>
  <si>
    <t>IHミートソリュ...</t>
  </si>
  <si>
    <t>青森県産五穀味鶏ささみ 一部原料で製品より短い賞味期限</t>
  </si>
  <si>
    <t>理研ビタミン</t>
  </si>
  <si>
    <t>くらし良好 コーンクリームスープ 一部生物異物混入の恐れ</t>
  </si>
  <si>
    <t>イズミ</t>
  </si>
  <si>
    <t>尾道店 らーめんてつや(とんこつ正油) 一部要冷蔵を常温で販売</t>
  </si>
  <si>
    <t>西山ラーメン伝 塩味・味噌味 一部要冷蔵を常温で販売</t>
  </si>
  <si>
    <t>光明堂</t>
  </si>
  <si>
    <t>柿ドラ 一部小麦粉表示欠落</t>
  </si>
  <si>
    <t>佐藤食品</t>
  </si>
  <si>
    <t>しばキュウ 賞味期限表示欠落</t>
  </si>
  <si>
    <t>京王ストア</t>
  </si>
  <si>
    <t>稲城店 房総鶏ささみ 消費期限誤表示</t>
  </si>
  <si>
    <t>水野商店</t>
  </si>
  <si>
    <t>うまか～甘のし 一部カビ発生の恐れ</t>
  </si>
  <si>
    <t>マルコメ</t>
  </si>
  <si>
    <t>料亭の味 西京焼き用みそ 一部カビ混入の恐れ</t>
  </si>
  <si>
    <t>黒にんにく 一部カビ発生の恐れ</t>
  </si>
  <si>
    <t>エムアイフードス...</t>
  </si>
  <si>
    <t>港南台バーズ店 こんがり焼ししゃも 賞味期限貼り間違い</t>
  </si>
  <si>
    <t>ノア企画</t>
  </si>
  <si>
    <t>品川バターサンド ラム大納言 消費期限誤表示</t>
  </si>
  <si>
    <t>鶏チャーシュー切り落とし 一部原料賞味期限切れ</t>
  </si>
  <si>
    <t>サーモントラウト刺身 一部賞味期限誤表示</t>
  </si>
  <si>
    <t>tabeteまごころを食卓に膳さばの塩焼き 一部包材品質不良</t>
  </si>
  <si>
    <t>マルエイ しらす干生食用 一部フグ稚魚混入の恐れ</t>
  </si>
  <si>
    <t>香茸 一部基準値超える放射線量検出</t>
  </si>
  <si>
    <t>星が丘製麺所 味噌スープ 一部アレルゲン(小麦)表示欠落</t>
  </si>
  <si>
    <t>いかりスーパーで販売 焼肉のたれ 一部賞味期限誤表記</t>
  </si>
  <si>
    <t>永山店 湯通しわかめ 一部ラベル誤貼付</t>
  </si>
  <si>
    <t>コーングリッツ、ベーキングパウダー 一部表示ミス</t>
  </si>
  <si>
    <t>東尾久店 海老グラタン 一部ラベル誤貼付で表示欠落</t>
  </si>
  <si>
    <t>岩手県産 天然香茸(ススタケ) 一部放射性物質基準値超過</t>
  </si>
  <si>
    <t>釜あげちりめん(ふっくらちりめん) 一部ふぐ混入の恐れ</t>
  </si>
  <si>
    <t>島どうふソーセージ 一部賞味期限誤表示</t>
  </si>
  <si>
    <t>ナンバーワン うどん,丸うどん 一部カビ発生の恐れ</t>
  </si>
  <si>
    <t>刺身でも食べられる甘海老の唐揚げ 一部アレルゲン表示欠落</t>
  </si>
  <si>
    <t>1日分の緑黄色野菜がとれるサラダ 一部異物混入の恐れ</t>
  </si>
  <si>
    <t>3種中華醤の海老チリ丼 一部ラベル誤貼付で表示欠落</t>
  </si>
  <si>
    <t>生キャラメルプレーン 一部賞味期限誤印字</t>
  </si>
  <si>
    <t>福釜店 たらこ粒タイプ 一部期限日誤表示</t>
  </si>
  <si>
    <t>いかときゅうりの葱塩サラダ 一部消費期限誤表示</t>
  </si>
  <si>
    <t>春日部店 北海さんま開き 保存方法誤表示</t>
  </si>
  <si>
    <t>若鶏手羽中のしょうゆ焼き 一部消毒剤付着の恐れ</t>
  </si>
  <si>
    <t>なまらかま棒 パッケージ記載原材料と中身違う恐れ</t>
  </si>
  <si>
    <t>菫水晶 一部賞味期限表示欠落</t>
  </si>
  <si>
    <t>今週の新型コロナ 新規感染者数　世界で300万人(対前週の増減 : 17万人減少)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</si>
  <si>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300万人で感染終息 　世界は第5波が確実にピークアウト
北半球は冬から春に向かう。今年はインフルエンザが大流行した。</t>
    <rPh sb="1" eb="3">
      <t>セカイ</t>
    </rPh>
    <rPh sb="4" eb="6">
      <t>シンキ</t>
    </rPh>
    <rPh sb="6" eb="10">
      <t>カンセンシャスウ</t>
    </rPh>
    <rPh sb="15" eb="17">
      <t>マンニン</t>
    </rPh>
    <rPh sb="18" eb="20">
      <t>カンセン</t>
    </rPh>
    <rPh sb="20" eb="22">
      <t>シュウソク</t>
    </rPh>
    <rPh sb="24" eb="26">
      <t>セカイ</t>
    </rPh>
    <rPh sb="27" eb="28">
      <t>ダイ</t>
    </rPh>
    <rPh sb="29" eb="30">
      <t>ハ</t>
    </rPh>
    <rPh sb="31" eb="33">
      <t>カクジツ</t>
    </rPh>
    <rPh sb="41" eb="44">
      <t>キタハンキュウ</t>
    </rPh>
    <rPh sb="45" eb="46">
      <t>フユ</t>
    </rPh>
    <rPh sb="48" eb="49">
      <t>ハル</t>
    </rPh>
    <rPh sb="50" eb="51">
      <t>ム</t>
    </rPh>
    <rPh sb="54" eb="56">
      <t>コトシ</t>
    </rPh>
    <rPh sb="65" eb="68">
      <t>ダイリュウコウ</t>
    </rPh>
    <phoneticPr fontId="5"/>
  </si>
  <si>
    <t>Reported 10/2　 5:20 (前週より300万人)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</si>
  <si>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</si>
  <si>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新規感染者数　 130</t>
    <rPh sb="0" eb="2">
      <t>シンキ</t>
    </rPh>
    <rPh sb="2" eb="5">
      <t>カンセンシャ</t>
    </rPh>
    <rPh sb="5" eb="6">
      <t>スウ</t>
    </rPh>
    <phoneticPr fontId="5"/>
  </si>
  <si>
    <t>2022年 第37週（9月12日〜 9月18日）</t>
    <phoneticPr fontId="106"/>
  </si>
  <si>
    <t>年齢群：‌0歳（1例）、1歳（2例）、2歳（2例）、3歳（4例）、4歳（2例）、5歳（5例）、  6歳（3例）、8歳（1例）、9歳（1例）、10代（10例）、20代（22例）、30代（12例）、  40代（12例）、50代（6例）、60代（10例）、70代（4例）、80代（7例）、
90代以上（1例</t>
    <phoneticPr fontId="106"/>
  </si>
  <si>
    <t xml:space="preserve">腸管出血性大腸菌感染症105例（有症者63例、うちHUS 1例）
感染地域：‌国内84例、インドネシア/シンガポール1例、国内・国外不明20例
国内の感染地域：‌福岡県9例、北海道7例、静岡県6例、茨城県5例、神奈川県4例、愛知県4例、大阪府4例、群馬県3例、東京都3例、宮崎県3例、岩手県2例、宮城県2例、山形県2例、
栃木県2例、千葉県2例、兵庫県2例、岡山県2例、愛媛県2例、福島県1例、埼玉県1例、富山県1例、長野県1例、岐阜県1例、三重県1例、京都府1例、山口県1例、香川県1例、長崎県1例、 神奈川県/大阪府1例、国内（都道府県不明）9例
</t>
    <phoneticPr fontId="106"/>
  </si>
  <si>
    <t>血清群・毒素型：‌O157 VT1・VT2（32例）、O157 VT2（20例）、O26 VT1（11例）、O103 VT1（7例）、
O157VT1（3例）、O115 VT1（2例）、O111 VT1・VT2（1 例）、O128 VT1（1 例）、O146V T 2（ 1 例 ）、
O166 V T 2（ 1 例 ）、O25VT2（1例）、O26 VT1・VT2（1例）、O26VT2（1例）、O8 VT2（1例）、その他・不明（22例）
累積報告数：2,404例（有症者1,651例、うちHUS 30例．死亡2例）</t>
    <phoneticPr fontId="106"/>
  </si>
  <si>
    <t>E型肝炎8例 感染地域（感染源）：‌北海道1例（不明）、山形県1例（不明）、埼玉
県1例（豚レバー）、東京都1例（レバー）、新潟県1例（不明）、
国内（都道府県不明）1例（不明）、
国内・国外不明2例（バーベキュー1例、不明1例）</t>
    <phoneticPr fontId="106"/>
  </si>
  <si>
    <t>レジオネラ症73例（肺炎型68例、ポンティアック型4例、無症状病原体保有者1例）
感染地域：‌愛知県6例、長野県4例、福岡県4例、秋田県3例、茨城県3例、埼玉県3例、神奈川県3例、
兵庫県3例、岡山県3例、北海道2例、千葉県2例、新潟県2例、山口県2例、沖縄県2例、宮城県1例、              山形県1例、福島県1例、群馬県1例、東京都1例、福井県1例、岐阜県1例、静岡県1例、滋賀県1例、
大阪府1例、国内（都道府県不明）8例、国内・国外不明13例
年齢群：‌20代（1例）、40代（4例）、50代（12例）、60代（24例）、70代（20例）、80代（11例）、90代以上（1例）
累積報告数：1,500例</t>
    <phoneticPr fontId="106"/>
  </si>
  <si>
    <t>アメーバ赤痢7例（腸管アメーバ症7例）
感染地域：‌東京都1例、滋賀県1例、兵庫県1例、広島県1例、国内（都道府県不明）1例、国内・国外不明2例
感染経路：‌性的接触3例（異性間1例、同性間1例、異性間・同性間不明1例）、経口感染1例、不明3例</t>
    <phoneticPr fontId="106"/>
  </si>
  <si>
    <t>食品表示　(9/19-10/2)</t>
    <rPh sb="0" eb="2">
      <t>ショクヒン</t>
    </rPh>
    <rPh sb="2" eb="4">
      <t>ヒョウジ</t>
    </rPh>
    <phoneticPr fontId="5"/>
  </si>
  <si>
    <t>残留農薬　(9/19-10/2)</t>
    <phoneticPr fontId="16"/>
  </si>
  <si>
    <t>【残留農薬】生鮮にんじんからジメトモルフ検出</t>
    <phoneticPr fontId="16"/>
  </si>
  <si>
    <t>https://www.shokukanken.com/news/safety/220929-1113.html</t>
    <phoneticPr fontId="16"/>
  </si>
  <si>
    <t>中国から輸入された生鮮にんじんから、人の健康を損なうおそれのない量として定める量を超えて、
ジメトモルフが検出されました。
食環境衛生研究所では、ジメトモルフに関する検査を行っております。
検査をご希望のお客様は、ぜひご依頼ください！</t>
    <phoneticPr fontId="16"/>
  </si>
  <si>
    <t>全国で進むミツバチ被害対策、食品衛生基準行政の移管</t>
    <phoneticPr fontId="16"/>
  </si>
  <si>
    <t>農薬のミツバチ被害は、現場の努力でかなり改善されています。このほど公表された農水省のウェブサイト「令和3年度の農薬が原因の可能性がある蜜蜂被害事例報告件数及び都道府県による蜜蜂被害軽減対策の検証結果」をご紹介しましょう。あわせて最近の話題として、残留農薬基準を策定する厚生労働省の伝統的な部局が消費者庁に移管されることについても触れておきたいと思います。
●対策の成果が被害報告件数に反映
日本国内では海外のような大規模なCCD（蜂群崩壊症候群）は発生していませんが、散発的なミツバチ被害は報告されています。農水省が平成29年度より毎年調査集計し、その改善策などの情報をHPに掲載しています。令和3年度に、都道府県から農水省に報告があった、農薬が原因の可能性があるミツバチ被害件数は15件。（数都道府県が、「被害の原因は、農薬以外である可能性が高いと考えられると判断した」ものを除く件数を集計（農薬か農薬以外のどちらの可能性が高いか判断できなかったものは件数に含む））。平成29年度が33件、平成30年度が21件、令和元年度が43件、令和2年度が29件で、調査開始以来もっとも低い件数となっています。これまでは、農薬が原因の可能性があるミツバチ被害は北海道が多くを占めていましたが、対応策をきちんと行えば国内での被害を抑えることができることが次第にわかってきました。そこで養蜂業者、農業生産者、農薬メーカーなどが協力しながら、対策を試行錯誤してきました。その結果もあり、北海道では被害件数が令和元年度26件→令和2年4件→令和3年1件と大幅に減少しています。
その対応策は「農薬散布及び蜜蜂飼育場所の情報共有、農薬散布方法の改善指導、飼育場所の一時退避などが、被害件数の減少に効果があったものと考えている。」と報告されています。散布時期、場所の周知と散布方法の改善（ドリフトでミツバチに付着しやすい粉剤の制限、ラジコンヘリやドローンによる効率的散布や両者の意思疎通）、一時退避など当たり前のことをきちんとやると、農業と養蜂が共存でき被害が減ることは実証されています。</t>
    <phoneticPr fontId="16"/>
  </si>
  <si>
    <t>https://foocom.net/column/residue/23366/</t>
    <phoneticPr fontId="16"/>
  </si>
  <si>
    <t>会津よつば農業協同組合が出荷したホウレンソウから使用が認められていない農薬が検出され、農協は出荷を停止するとともに、販売したホウレンソウの自主回収を進めています。農薬が検出されたのは、会津若松市湊町の農家が生産し、会津よつば農業協同組合が今月５日から８日にかけて出荷したホウレンソウです。農協によりますと、定期的に農協が実施している残留農薬の自主検査で、今月８日にホウレンソウには使用が認められていない２種類の農薬の成分が検出されたということです。ホウレンソウのうち、１０００袋余りは市場の冷蔵庫に保管されていたため販売はされていないものの、２５袋が市内のスーパーで販売され、このうち、１６袋が回収できていないということです。農協によりますと、ホウレンソウに含まれる農薬の量はわずかで、ふつうに食べても健康に影響はないとしています。
ホウレンソウは農業用のハウスで栽培されていたということですが、近くで作られていた農作物の農薬が風などでハウス内に混入し、ホウレンソウに付着した可能性があるとみて原因を調べています。会津よつば農業協同組合は「関係者の皆さまには大変なご迷惑をおかけし、深くおわび申し上げます」とコメントしています。</t>
    <rPh sb="313" eb="314">
      <t>ノウ</t>
    </rPh>
    <rPh sb="314" eb="315">
      <t>キョウ</t>
    </rPh>
    <phoneticPr fontId="16"/>
  </si>
  <si>
    <t>有機酒類に有機JASマークの表示ができるようになります！</t>
    <phoneticPr fontId="16"/>
  </si>
  <si>
    <t>イギリスのスーパーで賞味期限の表示が廃止。その理由は？</t>
    <phoneticPr fontId="16"/>
  </si>
  <si>
    <t>500品目ほどの食品の「賞味期限」表示の削除。英国のスーパーで今進んでいる取り組みの背景や、狙いとは？世界経済フォーラムのアジェンダよりご紹介する。
（以下、世界経済フォーラムが運営するアジェンダページの「賞味期限表示が廃止される、その理由とは」の全文掲載）
英国のスーパーマーケットでは、トマト、リンゴ、ジャガイモ、梨など500品目の食品・植物製品のパッケージから賞味期限が削除されることになりました。これは、ウェイトローズが掲げている「2030年までに消費者家庭での食品廃棄物を削減する」取り組みの一環です。英国の気候変動対策団体であるWaste &amp; Resources Action Programme（廃棄物・資源行動計画、WRAP）によると、英国の家庭で毎年捨てられる660万トンの食品のうち、70%はまだ食べられるはずのものだったということです。
また、英国の食品小売企業マークス・アンド・スペンサー（M&amp;S）は先月、300以上の果物や野菜の商品ラベルから賞味期限を削除すると発表しました。M&amp;Sによると、これは生鮮食品の85%に相当し、リンゴ、ジャガイモ、ブロッコリーといった「よく廃棄される」品目も含まれています。
「消費期限」表示を「賞味期限」に
ニュースサイトFood Navigator（フード・ナビゲーター）は、さらに2つの英国のスーパーで食品表示が変更されたことを指摘しました。コープ（生活協同組合）は、英国の家庭で年間1億ポンド分のヨーグルトがまだ食べられるにもかかわらず捨てられていることへの対策として、自社ブランドヨーグルトの「消費期限」を撤廃することにしました。
スーパーマーケットチェーンのモリソンズも、自社ブランドの牛乳の90%で消費期限を廃止しています。両スーパーのこれらの乳製品では、消費期限（その日を過ぎると安全でないことを示す日付）が、賞味期限に置き換えられます。これは、鮮度が多少落ちても、まだ安心して食べられる期間を示すものです。
Estimates suggest that 8-10% of global greenhouse gas emissions are associated with food that is not consumed. Reducing food waste at retail, foodservice and household level can provide many benefits #ForPeopleForPlanet#ForNature #StopFoodLossWaste pic.twitter.com/Wlm199Y4rJ
— UN Environment Programme (@UNEP) May 15, 2021</t>
    <phoneticPr fontId="16"/>
  </si>
  <si>
    <t>1.背景
米国・EU等の海外市場においては、有機食品の人気が高く、野菜、果実などの生鮮食品に加えて、加工食品でも有機製品が高値で販売されるなど、その市場が拡大しています。
現在、農産物及び農産物加工品は、米国、カナダ、EU等と、JAS法（※）に基づく有機認証制度の同等性（同等の水準にあると認められていること）を締結しています。そのため、日本において有機JAS認証を取得することで、輸出先国・地域の有機認証を別途取得しなくても、有機農産物等として輸出することが可能です。
一方、酒類は、これまでJAS法の対象ではなかったため、農産物等とは異なり、諸外国との有機同等性の対象外となっていました。
2.今後期待されること
今般、JAS法が改正され、令和4年10月1日から有機加工食品のJAS規格の対象に有機酒類が追加されることとなりました。このため、有機酒類も、有機加工食品のJAS認証を取得すると、有機JASマークの表示ができるようになります。
なお、10月1日以降も、有機酒類は、主要市場国・地域との間に締結されている有機同等性の対象品目ではありません。そのため、農林水産省は、財務省と連携しながら、海外の主要市場国・地域との間で、有機酒類の同等性の相互承認に向けても取り組んでまいります。
日本農林規格等に関する法律（昭和25年法律第175号）
  （参考）〇JAS法改正の概要について https://www.maff.go.jp/j/jas/r4_jashou_kaisei.html
〇2022年10月1日から有機酒類に有機JASマークの表示ができるようになりました！（令和7年10月1日以降、酒類に「有機」、「オーガニック」等と表示するには、有機JAS認証を取得し、有機JASマークを付すことが必要） https://www.maff.go.jp/j/jas/jas_kikaku/attach/pdf/yuuki-37.pdf
〇有機同等性について
https://www.maff.go.jp/j/jas/jas_kikaku/attach/pdf/yuuki-135.pdf</t>
    <phoneticPr fontId="16"/>
  </si>
  <si>
    <t>シイタケ産地偽装を認める　宮崎産を納品、2年前から　社長「穴を開けられない」</t>
    <phoneticPr fontId="16"/>
  </si>
  <si>
    <t>恩納村で沖縄県産ブランドのシイタケを生産・販売している「沖縄しいたけ田中」が、宮崎県で収穫したシイタケを沖縄県産と偽っていた疑いが持たれている問題で、田中未一郎社長が２３日、沖縄タイムスの取材に応じ「自分の指示だった。（納品に）穴を開けられないという思いだった」と全面的に認めた。量販店などからの受注に生産が追い付かず、２年前から産地偽装した商品を取引先に納品していたという。多い月は８〜９割が宮崎県産の商品だったことも明らかにした。（政経部・又吉朝香
　仕入れ先は、田中氏が代表を務める宮崎県のシイタケ生産・加工会社。田中氏が同社社員に指示して宮崎県で収穫されたシイタケを恩納村の生産工場に送らせ、沖縄県産と書かれたシールを貼った上で、取引先に卸していたという。
　田中氏は「（消費者や取引先を）裏切った形になってしまい申し訳ない」と謝罪した。宮崎の会社は産地偽装を知らなかったという。　田中氏によると、宮崎から菌床を持ってきて沖縄で生産していたが、発注量が増えて間に合わなくなり、宮崎で収穫したシイタケを沖縄県産として販売したという。
　消費者庁の食品表示基準の改正に伴い、今年１０月からは菌床に種菌を植え付けた場所を原産地と表示することが義務付けられる。これまで法的に問題がなかった分まで沖縄県産として販売できなくなるため、約１年前からは産地偽装せず、宮崎県産として販売する路線に変更したという。ただ、その後も偽装が続いていたとの情報もある。
　田中氏は「品質は確か。今後も宮崎県産として販売したい」との考えを示した。
　産地偽装して販売していた場合、不正競争防止法や景品表示法に違反する可能性がある。</t>
    <phoneticPr fontId="16"/>
  </si>
  <si>
    <t xml:space="preserve">食用油の賞味期限延長 「年月」表示も順次導入へ 日清オイリオグループ </t>
    <phoneticPr fontId="16"/>
  </si>
  <si>
    <t>恩納村で沖縄県産ブランドのシイタケを生産・販売している「沖縄しいたけ田中」が、宮崎県で収穫したシイタケを沖縄県産と偽っていた疑いが持たれている問題で、田中未一郎社長が２３日、沖縄タイムスの取材に応じ「自分の指示だった。（納品に）穴を開けられないという思いだった」と全面的に認めた。量販店などからの受注に生産が追い付かず、２年前から産地偽装した商品を取引先に納品していたという。多い月は８〜９割が宮崎県産の商品だったことも明らかにした。
　仕入れ先は、田中氏が代表を務める宮崎県のシイタケ生産・加工会社。田中氏が同社社員に指示して宮崎県で収穫されたシイタケを恩納村の生産工場に送らせ、沖縄県産と書かれたシールを貼った上で、取引先に卸していたという。　田中氏は「（消費者や取引先を）裏切った形になってしまい申し訳ない」と謝罪した。宮崎の会社は産地偽装を知らなかったという。
　田中氏によると、宮崎から菌床を持ってきて沖縄で生産していたが、発注量が増えて間に合わなくなり、宮崎で収穫したシイタケを沖縄県産として販売したという。
　消費者庁の食品表示基準の改正に伴い、今年１０月からは菌床に種菌を植え付けた場所を原産地と表示することが義務付けられる。これまで法的に問題がなかった分まで沖縄県産として販売できなくなるため、約１年前からは産地偽装せず、宮崎県産として販売する路線に変更したという。ただ、その後も偽装が続いていたとの情報もある。
　田中氏は「品質は確か。今後も宮崎県産として販売したい」との考えを示した。
　産地偽装して販売していた場合、不正競争防止法や景品表示法に違反する可能性がある。</t>
    <phoneticPr fontId="16"/>
  </si>
  <si>
    <t>機能性表示食10/2  現在　5,835品目です　</t>
    <phoneticPr fontId="16"/>
  </si>
  <si>
    <t>名物の生つくねに「食中毒リスク」指摘　創業98年の老舗が閉店決断...保健所は「営業継続なら指導していた」</t>
    <phoneticPr fontId="16"/>
  </si>
  <si>
    <t>1924年（大正13年）創業の江戸政は、有名な立ち飲みの老舗焼き鳥店。平日・土曜の17時開店も、売り切れ次第終了のため、閉店時間よりも早く店じまいすることが多いとされた人気店だ。　SNS上で問題視されたのは、店の名物メニューだった「生つくね」。これは、鶏のタタキを団子状に丸めたもの。9月17日頃から、鶏の生食は危険だとする投稿が広がり、「これはヤバいでしょ」といった批判が見られた。
　批判的な投稿を受け、江戸政は18日、Googleマップ上で一部メニューを変更すると報告した。しかし20日に再び更新し、批判を重く受け止めて「騒動の発端への責任をとるためにも閉店します」と発表。同日をもって閉店するとした。食中毒を出したことはないとしつつも、「それはただの結果論だと深く受け止めています」と伝え、安全を心がけても「確かに皆さんが認識されているように100％安全とは言い切れません」と続けた。保健所は生つくね提供「知らなかった」
　突然の閉店発表に対し、SNS上ではどう考えても危なかった」とする声もあった一方で、「あまりにも残念」と惜しむ声も上がっていた。
　こうした反響に対し、江戸政は21日、コメント欄を更新し「自分が閉業を決意したのは、SNSで叩かれたからではありません」と改めて説明。「叩かれて当たり前の時代に未だに生を出し、お騒がせしたことを深く受け止め自業自得の責任をとる。と、いう事です」と記している。
　「食中毒を出したら閉店する」のではなく「この時代だから生タタキ（編注：生つくね）は辞めるという決断が必要だった」とつづっている。
　同店が生つくねを提供していたことについて、東京・中央区保健所は同日、取材に「知らなかった」と回答。営業を続けていた場合、鶏肉には法規制がないものの、生食をやめるように指導していたと述べた。
　東京都福祉保健局の公式サイトには、「鶏肉には法規制がありませんが、市販の鶏肉からは、サルモネラ、カンピロバクターなどの食中毒菌が検出されています」と書かれており、生肉や加熱不十分な肉を食べると食中毒のリスクが高まるとしている。</t>
    <phoneticPr fontId="16"/>
  </si>
  <si>
    <t>東京都</t>
    <rPh sb="0" eb="3">
      <t>トウキョウト</t>
    </rPh>
    <phoneticPr fontId="16"/>
  </si>
  <si>
    <t>J-castニュース</t>
    <phoneticPr fontId="16"/>
  </si>
  <si>
    <t>https://news.yahoo.co.jp/articles/c8157f346f5ad55f61ccd12cc388da42044a5e3d</t>
    <phoneticPr fontId="16"/>
  </si>
  <si>
    <t>高齢者施設で46人食中毒　緑山会の2施設・ウエルシュ菌で発症</t>
    <phoneticPr fontId="16"/>
  </si>
  <si>
    <t>山口県</t>
    <rPh sb="0" eb="3">
      <t>ヤマグチケン</t>
    </rPh>
    <phoneticPr fontId="16"/>
  </si>
  <si>
    <t>9月17日（土曜日）に原因施設が調理し、2施設に朝食として提供した食品を喫食した109人中46人が下痢等の症状を呈した。なお、持病がある患者1人を除き、全員快復している。集団給食施設で　原因食品　小松菜と刻みさつま揚げの煮物（推定）
病因物質　ウエルシュ菌（検査機関：周南環境保健所、環境保健センター）
措置
周南環境保健所長は、事業者に対し、9月26日（月曜日）20時から9月29日（木曜日）　24時まで、食品衛生法に基づき当該施設の業務停止を命じ、施設内の清掃・消毒及び食品衛生管理の改善を指導中である。</t>
    <rPh sb="96" eb="97">
      <t>ヒン</t>
    </rPh>
    <phoneticPr fontId="16"/>
  </si>
  <si>
    <t>https://www.pref.yamaguchi.lg.jp/press/175869.html</t>
    <phoneticPr fontId="16"/>
  </si>
  <si>
    <t>山口県公表</t>
    <rPh sb="0" eb="3">
      <t>ヤマグチケン</t>
    </rPh>
    <rPh sb="3" eb="5">
      <t>コウヒョウ</t>
    </rPh>
    <phoneticPr fontId="16"/>
  </si>
  <si>
    <t>レジオネラ肺炎で死亡　船橋の70代男性　感染経緯は不明</t>
    <phoneticPr fontId="16"/>
  </si>
  <si>
    <t>船橋市保健所は29日、同市の70代の無職男性が、レジオネラ菌による肺炎で死亡したと発表した。感染源は特定できていない。発熱や呼吸苦などの症状が続き、7日から入院。14日に亡くなった。　同保健所によると、男性は熱や喉の痛みが出て1日に受診。新型コロナの検査を受けたが陰性で、解熱剤を処方され、いったん熱が下がった。しかし、数日後からまた発熱して再度受診し、肺炎と診断。紹介され入院した別の医療機関での検査で、レジオネラ菌の症状と分かった。同居家族や立ち寄り先も調査したが、感染経緯は不明という。</t>
    <phoneticPr fontId="16"/>
  </si>
  <si>
    <t>https://news.yahoo.co.jp/articles/fb914428553e69b9b2af908fdc32de83b9579a33</t>
    <phoneticPr fontId="16"/>
  </si>
  <si>
    <t>千葉県</t>
    <rPh sb="0" eb="3">
      <t>チバケン</t>
    </rPh>
    <phoneticPr fontId="16"/>
  </si>
  <si>
    <t>千葉日報</t>
    <rPh sb="0" eb="2">
      <t>チバ</t>
    </rPh>
    <rPh sb="2" eb="4">
      <t>ニッポウ</t>
    </rPh>
    <phoneticPr fontId="16"/>
  </si>
  <si>
    <t>神戸市のオリエンタルホテルで食中毒 結婚披露宴出席者54人が腹痛等の症状 厨房施設を3日間の営業停止</t>
    <phoneticPr fontId="16"/>
  </si>
  <si>
    <t>https://news.yahoo.co.jp/articles/a74e8d84682f1e0fc888e294b45dbd684b6fc021</t>
    <phoneticPr fontId="16"/>
  </si>
  <si>
    <t>神戸市</t>
    <rPh sb="0" eb="3">
      <t>コウベシ</t>
    </rPh>
    <phoneticPr fontId="16"/>
  </si>
  <si>
    <t>サンテレビ</t>
    <phoneticPr fontId="16"/>
  </si>
  <si>
    <t>神戸市中央区のオリエンタルホテルで、結婚披露宴の出席者54人が下痢や腹痛などの症状を訴えたことなどから、神戸市保健所は、披露宴で出された食事が原因の食中毒と断定し、ホテルの厨房施設を3日間の営業停止としました。3日間の営業停止処分を受けたのは、神戸市中央区のオリエンタルホテル内の厨房4施設です。神戸市によりますと、9月24日にオリエンタルホテルで行われた結婚披露宴に出席した計4グループの計205人のうち、翌日の25日以降に、計54人が腹痛や下痢、発熱などの症状を訴えたということです。連絡を受けた神戸市保健所東部衛生監視事務所が調査したところ、患者54人が共通する食事は披露宴で出された食事以外になく、発症状況が似ていることなどから、保健所は食中毒と断定し、ホテルの厨房4施設を28日から3日間の営業停止処分としました。患者54人の内訳は男性が22人、女性が32人で、ほとんどが軽症ですが、このうちの男女2人が入院しているということです。主な食事のメニューは、フォアグラレーズンサンド、キャビアとカリフラワーのムース、中トロマグロ黄身醤油、黒毛和牛サーロインの炭火焼き、オマール海老の雲丹味噌焼きなどです。
オリエンタルホテルでは24日、計11グループの結婚披露宴がありましたが、同じ料理のメニューが出されたのは、今回食中毒が発生した4グループだけだったということです。神戸市保健所が現在、原因を調査しています。</t>
    <phoneticPr fontId="16"/>
  </si>
  <si>
    <t>園児ら5人がO157に感染、重症者なし　群馬・太田市の保育施設</t>
    <phoneticPr fontId="16"/>
  </si>
  <si>
    <t>群馬県は27日、太田市の保育施設で、園児ら5人が腸管出血性大腸菌O157に感染したことを確認したと発表した。現時点で重症者はいないという。　県の発表によると、21日に保育施設から下痢の症状がある園児と職員が複数いると、太田保健所に連絡があった。22日には保健所が、現地調査や感染対策の指導を行った。24～26日に医療機関からの届け出により、これまで園児4人と職員1人の感染を確認した。
　O157は口から腸管出血性大腸菌が体内に入ることで起こり、下痢や腹痛、血便、発熱などが主な症状として現れる。潜伏期間は3～5日の場合が多く、抵抗力が弱い高齢者や乳幼児が感染すると重症化する場合もある。　予防法として、①帰宅後や食事前、おむつ交換の際はせっけんを使って流水で手を洗う②食肉は十分加熱する③まな板は使うたびに熱湯などで消毒する―などの対策を促している</t>
    <phoneticPr fontId="16"/>
  </si>
  <si>
    <t>https://www.jomo-news.co.jp/articles/-/180565</t>
    <phoneticPr fontId="16"/>
  </si>
  <si>
    <t>上毛新聞</t>
    <rPh sb="0" eb="2">
      <t>ジョウモウ</t>
    </rPh>
    <rPh sb="2" eb="4">
      <t>シンブン</t>
    </rPh>
    <phoneticPr fontId="16"/>
  </si>
  <si>
    <t>群馬県</t>
    <rPh sb="0" eb="3">
      <t>グンマケン</t>
    </rPh>
    <phoneticPr fontId="16"/>
  </si>
  <si>
    <t>山口県下松の高齢者施設2カ所の入所者46人が食中毒　ウエルシュ菌検出</t>
    <phoneticPr fontId="16"/>
  </si>
  <si>
    <t>中国新聞</t>
    <rPh sb="0" eb="4">
      <t>チュウゴクシンブン</t>
    </rPh>
    <phoneticPr fontId="16"/>
  </si>
  <si>
    <t>https://nordot.app/947385472949649408?c=724086615123804160</t>
    <phoneticPr fontId="16"/>
  </si>
  <si>
    <t xml:space="preserve">山口県は26日、下松市古川町の社会福祉法人緑山会が運営する2高齢者施設の入所者46人がウエルシュ菌による食中毒を発症したと発表した。下痢や腹痛を訴えたが、持病の1人を除き、全員回復しているという。　
　県によると、2施設はケアハウスのグランてらす下松中央と特別養護老人ホームの星てらす。緑山会運営の給食施設が調理した朝食を17日、2施設の入所者と職員計109人が食べた。同日夕から翌18日にかけて46人が発症したという。　県は、朝食のコマツナとさつま揚げの煮物からウエルシュ菌が検出されたため、煮物が食中毒の原因と判断。給食施設を26日午後8時から29日午前0時まで業務停止処分にした。
</t>
    <phoneticPr fontId="16"/>
  </si>
  <si>
    <t>食中毒の発生について　江戸川区内の高齢者施設で提供された食事で発生した食中毒</t>
    <phoneticPr fontId="16"/>
  </si>
  <si>
    <t>江戸川区江戸川保健所は、直ちに食中毒と感染症の両面から調査を実施した。
「輝　明生苑しのざき」の入所者41名及び職員2名、「篠崎明生苑」の入所者5名並びに「篠崎明生苑2」の入所者1名の計49名が、9月12日（月曜日）午後6時から同月13日（火曜日）正午にかけて、下痢等の症状を呈していた。
「輝　明生苑しのざき」で調理された給食を、「篠崎明生苑」及び「篠崎明生苑2」に運び、提供していた。炊飯やみそ汁の調理は各施設で行っていた。患者全員に共通する食事は、「輝　明生苑しのざき」が調理した給食のみであった。
患者22名のふん便からウエルシュ菌を検出し、患者の症状及び潜伏期間がウエルシュ菌によるものと一致していた。
9月12日（月曜日）昼食に入所者と同じ給食を食べた、非発症の調理従事者2名のふん便からウエルシュ菌を検出した。
施設内で感染症を疑う情報がないことを確認した。</t>
    <phoneticPr fontId="16"/>
  </si>
  <si>
    <t>https://www.metro.tokyo.lg.jp/tosei/hodohappyo/press/2022/09/26/01.html</t>
    <phoneticPr fontId="16"/>
  </si>
  <si>
    <t>東京都公表</t>
    <rPh sb="0" eb="3">
      <t>トウキョウト</t>
    </rPh>
    <rPh sb="3" eb="5">
      <t>コウヒョウ</t>
    </rPh>
    <phoneticPr fontId="16"/>
  </si>
  <si>
    <t>食中毒の発生について　世田谷区内の中高一貫校の寮で発生した食中毒</t>
    <phoneticPr fontId="16"/>
  </si>
  <si>
    <t>世田谷区世田谷保健所は、直ちに食中毒の調査を実施した。
患者は、寮生93名のうち22名（中学生15名、高校生7名）で、9月7日（水曜日）午後9時30分から同月8日（木曜日）午後8時45分にかけて、下痢、腹痛、しぶり腹等の症状を呈していた。
寮生は寮内で朝食、昼食、夕食を喫食していた。
寮の食事以外に患者全員に共通する食事はなく、寮内での感染症を疑う情報はなかった。
患者13名のふん便からウエルシュ菌を検出し、患者の症状がウエルシュ菌によるものと一致していた。
患者の発症時間に一峰性が見られた。</t>
    <phoneticPr fontId="16"/>
  </si>
  <si>
    <t>https://www.metro.tokyo.lg.jp/tosei/hodohappyo/press/2022/09/26/02.html</t>
    <phoneticPr fontId="16"/>
  </si>
  <si>
    <t>毒草イヌサフラン食べ死亡　北海道・旭川</t>
    <phoneticPr fontId="16"/>
  </si>
  <si>
    <t>北海道旭川市保健所は２３日、毒草のイヌサフランを食べた市内の住人１人が食中毒で死亡したと発表した。自宅の庭に生えていたものとみられる。保健所によると、住人は１７日ごろにイヌサフランを食べ、嘔吐や下痢を発症し、翌日に死亡した。庭には植物が抜かれたような跡があった。
イヌサフランは球根の形がニンニクやタマネギ、葉の形がギョウジャニンニクに似ており、食中毒が多発している。保健所は「食用と確実に判断できない植物は食べないで」と呼びかけている。</t>
    <phoneticPr fontId="16"/>
  </si>
  <si>
    <t>https://www.sankei.com/article/20220923-MHVOQG3JE5N3LDU4YPKHJBBAMQ/</t>
    <phoneticPr fontId="16"/>
  </si>
  <si>
    <t>産経新聞</t>
    <rPh sb="0" eb="4">
      <t>サンケイシンブン</t>
    </rPh>
    <phoneticPr fontId="16"/>
  </si>
  <si>
    <t>北海道</t>
    <rPh sb="0" eb="3">
      <t>ホッカイドウ</t>
    </rPh>
    <phoneticPr fontId="16"/>
  </si>
  <si>
    <t>毒キノコで男女７人食中毒　栃木県発表</t>
    <phoneticPr fontId="16"/>
  </si>
  <si>
    <t>県保健福祉部は22日、毒キノコのツキヨタケを食べた男女７人が下痢や嘔吐（おうと）などの食中毒症状を起こしたと発表した。このうち30代女性１人は症状が重く医療機関に入院したが、既に退院した。全員が快方に向かっているという。
日光の山林に男性遺体　キノコ採り中に遭難か
　同部によると、７人は17～82歳。大田原市とさくら市在住の計３家族が19日昼に集まり、知人から譲り受けた野生のキノコをすまし汁にして食べたところ、約１時間半～２時間半後に症状が出た。　県内でツキヨタケによる食中毒が確認されたのは2015年以来で７年ぶり。
　８～10月は毒キノコの食中毒が増える傾向があるとして、同部は「確実に食用と判断できないキノコは『採らない、食べない、売らない、人にあげない、もらわない』を徹底してほしい」と注意喚起している。</t>
    <phoneticPr fontId="16"/>
  </si>
  <si>
    <t>https://www.shimotsuke.co.jp/articles/-/638278</t>
    <phoneticPr fontId="16"/>
  </si>
  <si>
    <t>下野新聞</t>
    <rPh sb="0" eb="2">
      <t>シモノ</t>
    </rPh>
    <rPh sb="2" eb="4">
      <t>シンブン</t>
    </rPh>
    <phoneticPr fontId="16"/>
  </si>
  <si>
    <t>栃木県</t>
    <rPh sb="0" eb="3">
      <t>トチギケン</t>
    </rPh>
    <phoneticPr fontId="16"/>
  </si>
  <si>
    <t>青森県</t>
    <rPh sb="0" eb="3">
      <t>アオモリケン</t>
    </rPh>
    <phoneticPr fontId="16"/>
  </si>
  <si>
    <t>フグの肝臓食べ食中毒　70代男性意識不明／青森・五所川原管内</t>
    <phoneticPr fontId="16"/>
  </si>
  <si>
    <t>青森県は21日、五所川原保健所管内の70代男性が、自分で調理したフグの肝臓を食べ、食中毒を発症したと発表した。男性は同管内の医療機関で治療を受けているが、意識不明の重体。医療機関からの通報で判明した。県がフグによる食中毒と断定したのは2010年以来。
　県保健衛生課によると、男性は18日午後6～7時頃、自身が働く飲食店の調理室で、知人が釣ったフグをさばき、猛毒で食用が禁止されている肝臓も食べた。男性は同8時頃に病院を受診。手足のしびれや血圧低下、発熱などの症状が見られ、意識不明になったという。　男性がフグを調理するための試験や講習会を受けていたかは不明だが、この店では利用客にフグは提供しておらず、調理店としての届け出はなかった。　フグ毒を口にした場合、通常30分から6時間で嘔吐（おうと）やしびれ、歩行困難などを発症する。食用には専門的な知識や技術が必要となることから、県保健衛生課は「素人による調理は非常に危険。釣ったフグは家庭で調理をしない、食べない、人にあげないようにして」と注意を呼びかけている。</t>
    <phoneticPr fontId="16"/>
  </si>
  <si>
    <t>デーリー東北</t>
    <rPh sb="4" eb="6">
      <t>トウホク</t>
    </rPh>
    <phoneticPr fontId="16"/>
  </si>
  <si>
    <t>https://news.yahoo.co.jp/articles/96a87662df14c7867c94ba987c28176482494ff4</t>
    <phoneticPr fontId="16"/>
  </si>
  <si>
    <r>
      <rPr>
        <b/>
        <sz val="20"/>
        <color rgb="FF000000"/>
        <rFont val="ＭＳ Ｐゴシック"/>
        <family val="2"/>
        <charset val="128"/>
      </rPr>
      <t>【食中毒】熊本市の飲食店で男女</t>
    </r>
    <r>
      <rPr>
        <b/>
        <sz val="20"/>
        <color rgb="FF000000"/>
        <rFont val="Arial"/>
        <family val="2"/>
      </rPr>
      <t>5</t>
    </r>
    <r>
      <rPr>
        <b/>
        <sz val="20"/>
        <color rgb="FF000000"/>
        <rFont val="ＭＳ Ｐゴシック"/>
        <family val="2"/>
        <charset val="128"/>
      </rPr>
      <t>人が「鳥肉の刺身」を食べ</t>
    </r>
    <r>
      <rPr>
        <b/>
        <sz val="20"/>
        <color rgb="FF000000"/>
        <rFont val="Arial"/>
        <family val="2"/>
      </rPr>
      <t xml:space="preserve"> </t>
    </r>
    <r>
      <rPr>
        <b/>
        <sz val="20"/>
        <color rgb="FF000000"/>
        <rFont val="ＭＳ Ｐゴシック"/>
        <family val="2"/>
        <charset val="128"/>
      </rPr>
      <t>発熱や下痢【またカンピロバクター菌】</t>
    </r>
    <phoneticPr fontId="16"/>
  </si>
  <si>
    <t>営業停止処分となったのは、熊本市中央区手取本町の飲食店「那由多（なゆた）」です。熊本市保健所によりますと、今月 9日、店で食事をした10人のグループのうち 20代から 40代の男女 5人が、後日、発熱や下痢などの症状を訴えました。そのうち 2人が医療機関で受診しましたが、いずれも快方に向かっています。5人の検体からは、カンピロバクター菌が検出されたということです。
保健所は、鳥肉の刺身が原因の食中毒と断定し、この店をきょうとあす、2日間の営業停止処分としました。今年、熊本市で確認された5件の食中毒は、いずれもカンピロバクター菌によるもので、保健所は加熱の徹底と、鶏肉の生食にはリスクがあると呼びかけています。
【カンピロバクターに感染するとどのような症状になるのか?】
症状については、下痢、腹痛、発熱、悪心、嘔気、嘔吐、頭痛、悪寒、倦怠感などであり、他の感染型細菌性食中毒と酷似します。多くの患者は1週間ほどで治癒します。死亡例や重篤例はまれですが、乳幼児・高齢者、その他抵抗力の弱い方では重症化する危険性もあり、注意が必要です。また、潜伏時間が一般に1～7日間とやや長いことが特徴です。また、カンピロバクターに感染した数週間後に、手足の麻痺や顔面神経麻痺、呼吸困難などを起こす「ギラン・バレー症候群」を発症する場合があることが指摘されています。</t>
    <phoneticPr fontId="16"/>
  </si>
  <si>
    <t>熊本県</t>
    <rPh sb="0" eb="3">
      <t>クマモトケン</t>
    </rPh>
    <phoneticPr fontId="16"/>
  </si>
  <si>
    <t>熊本包装</t>
    <rPh sb="0" eb="2">
      <t>クマモト</t>
    </rPh>
    <rPh sb="2" eb="4">
      <t>ホウソウ</t>
    </rPh>
    <phoneticPr fontId="16"/>
  </si>
  <si>
    <t>https://news.yahoo.co.jp/articles/9765dd63cc250d9ba69cc904e13de52e100cbe7e</t>
    <phoneticPr fontId="16"/>
  </si>
  <si>
    <t>鮮魚店で買った刺し身にアニサキス、福井の20代男性が食中毒　4時間半後に腹痛</t>
    <phoneticPr fontId="16"/>
  </si>
  <si>
    <t>福井県の福井市保健所は9月21日、同市の鮮魚店で購入した刺し身を食べた、市内の20代男性が腹痛などの症状を訴え、食中毒と断定したと発表した。胃から魚介類に寄生するアニサキスが見つかった。男性は入院しておらず、回復に向かっているという。
⇒家庭でできるアニサキス食中毒の予防法は
　市は食品衛生法に基づき、同店を21日の1日間営業停止処分とした。市によると、男性は17日午後7時ごろにフクラギやブリ、イカ、ヒラメの刺し身を購入。同7時半ごろに自宅で食べ、約4時間半後に症状が出た。
⇒毒キノコをパスタの具に、50代男女が食中毒
　同店は市が調査に入った20日午後4時ごろから一度も冷凍していない刺し身などの販売を自粛した。</t>
    <phoneticPr fontId="16"/>
  </si>
  <si>
    <t>https://www.fukuishimbun.co.jp/articles/-/1634815</t>
    <phoneticPr fontId="16"/>
  </si>
  <si>
    <t>福井県</t>
    <rPh sb="0" eb="3">
      <t>フクイケン</t>
    </rPh>
    <phoneticPr fontId="16"/>
  </si>
  <si>
    <t>福井新聞</t>
    <rPh sb="0" eb="4">
      <t>フクイシンブン</t>
    </rPh>
    <phoneticPr fontId="16"/>
  </si>
  <si>
    <t xml:space="preserve">レーザーでゴキブリを自動ロックオンして焼き殺すAI搭載タレットが登場 - GIGAZINE </t>
  </si>
  <si>
    <t>GM、米大手スーパーから無人配送ロボットを受注 | 日経クロステック（xTECH）</t>
  </si>
  <si>
    <t xml:space="preserve">イギリスのスーパーで賞味期限の表示が廃止。その理由は？ - IDEAS FOR GOOD </t>
  </si>
  <si>
    <t>タイ財務省、砂糖を含有する飲料の税率引き上げを延期(タイ) ｜ ビジネス短信 ―ジェトロの海外ニュース - ジェトロ</t>
  </si>
  <si>
    <t>拡大を続ける中国コーヒー市場、新興勢力と大手との激しいバトルの行方</t>
  </si>
  <si>
    <t>日中国交５０年控え北京で日本食品の商談会</t>
  </si>
  <si>
    <t xml:space="preserve">台湾のホテルチェーン、Dunqian Intelligent Technologyが和歌山でホテル開発 　TRAICY（トライシー） </t>
  </si>
  <si>
    <t>中国産の食材を日本産と偽った杭州の飲食店、当局から罰金処分受ける―中国メディア (2022年9月20日) - エキサイトニュース</t>
  </si>
  <si>
    <t>タイ政府が即席麺の値上げ認めず、業界と神経戦に（日本食糧新聞） - Yahoo!ニュース</t>
  </si>
  <si>
    <t xml:space="preserve">禁酒国サウジ、未来都市でアルコール提供計画 - WSJ - ウォール・ストリート・ジャーナル日本版 </t>
  </si>
  <si>
    <t xml:space="preserve">スペインのワイン醸造所を買収 比小売業の盟主ルシオ・コー氏 - まにら新聞 </t>
  </si>
  <si>
    <t>https://www.manila-shimbun.com/series/econo_trend/series266632.html</t>
    <phoneticPr fontId="16"/>
  </si>
  <si>
    <t>https://jp.wsj.com/articles/alcohol-free-saudi-arabia-plans-champagne-and-wine-bars-at-neom-11663636070</t>
    <phoneticPr fontId="16"/>
  </si>
  <si>
    <t>https://news.yahoo.co.jp/articles/a6a23b75a85a82867cae0dc49adc9028894f978b</t>
    <phoneticPr fontId="16"/>
  </si>
  <si>
    <t>https://www.excite.co.jp/news/article/Recordchina_901451/</t>
    <phoneticPr fontId="16"/>
  </si>
  <si>
    <t>https://www.msn.com/ja-jp/news/national/e6-97-a5-e4-b8-ad-e5-9b-bd-e4-ba-a4-ef-bc-95-ef-bc-90-e5-b9-b4-e6-8e-a7-e3-81-88-e5-8c-97-e4-ba-ac-e3-81-a7-e6-97-a5-e6-9c-ac-e9-a3-9f-e5-93-81-e3-81-ae-e5-95-86-e8-ab-87-e4-bc-9a/ar-AA127xzp</t>
    <phoneticPr fontId="16"/>
  </si>
  <si>
    <t>https://diamond.jp/articles/-/309327</t>
    <phoneticPr fontId="16"/>
  </si>
  <si>
    <t>https://www.jetro.go.jp/biznews/2022/09/852fc5f7b3930245.html</t>
    <phoneticPr fontId="16"/>
  </si>
  <si>
    <t>https://xtech.nikkei.com/atcl/nxt/news/18/13768/</t>
    <phoneticPr fontId="16"/>
  </si>
  <si>
    <t>https://gigazine.net/news/20220929-ai-powered-laser-turret-kills-cockroaches/</t>
    <phoneticPr fontId="16"/>
  </si>
  <si>
    <t>ピュアゴールドなどを経営する比国内小売業の盟主であるルシオ・コー氏はこのほど、ワインやシェリー酒の製造で知られるスペインの老舗醸造所、ボデガス・ウィリアム・ハンバートの50％株式を買収することで合意した。ルシオ・コー氏はグループ企業傘下の国内最大の酒類輸入販売会社、ザ・キーパーズ・ホールディングスを通じて世界有数の醸造所の経営にも乗り出す。買収額は8875万ユーロ（約127億7800万円）と見積もられている。</t>
    <phoneticPr fontId="16"/>
  </si>
  <si>
    <t>ゴキブリは多くの人にとって悩みの種なので、「もし自動でゴキブリを退治してくれるAIが登場したら是非使いたい」という人は多いはず。そんな人の夢を実現するAI搭載の自動レーザー砲台が開発されました。なお、この記事にはゴキブリの映像や画像が掲載されるので、苦手な人は注意してください。
Full article: Selective neutralisation and deterring of cockroaches with laser automated by machine vision
https://doi.org/10.1080/00305316.2022.2121777
Scientists Create AI-Powered Laser Turret That Kills Cockroaches
https://www.vice.com/en/article/dy743w/scientists-create-ai-powered-laser-turret-that-kills-cockroaches
今回、ゴキブリを自動追跡して駆除するレーザー装置を開発したのは、イギリスにあるヘリオット・ワット大学のIldar Rakhmatulin氏です。同氏は以前、蚊を自動検知してレーザーで焼き殺す装置を開発しています。さらに、Rakhmatulin氏は2022年9月21日に査読付学術誌・Oriental Insectsに掲載された論文で、ゴキブリを高精度に検知して最長1.2メートル離れた場所から無力化するレーザー装置を発表しました。装置の部品や設計図といった詳細はオープンソースで公開されているほか、実際にゴキブリを退治しているデモンストレーションのムービーも公開されています。</t>
    <phoneticPr fontId="16"/>
  </si>
  <si>
    <t>米General Motor（GM）は2022年9月19日、米大手スーパーマーケットチェーンのKroger（クローガー）が、GMの物流事業者向けサービス部門、BrightDrop（ブライトドロップ）が提供する自動配送ロボット「Trace Grocery」を導入すると発表した。米国では食料品や日用雑貨のオンライン市場が急速に拡大しており、2025年には2400億ドルに達すると予想されている。また、新型コロナウイルス感染症の影響もあって自宅への配送以外に、米国で普及しているカーブサイド・ピックアップ・サービスの利用も増えている。カーブサイド・ピックアップ・サービスとは、オンラインで注文し、店舗駐車場の指定場所にクルマで行くと店員が注文品を持ってきて、その場で決済を済ませられるサービスだ。クルマから降りることなく、他人との接触を減らせる。
　BrightDropは、こうしたオンライン注文システムに対応でき、特に冷蔵・冷凍の温度管理が必要な食料品のラストマイル配送に向けた電動カートの開発を進めてきた。小売業者が必要とする効率性とコスト削減を実現しつつ、買い物客が食料品のオンラインサービスに求める利便性や柔軟性を提供できるように設計したという。自動配送装置のTrace Groceryは、設計からプロトタイプの構築、市場調査、ユーザー企業との実証プログラムなどを通じ、テストと改良を繰り返して開発したという。スーパーマーケットのクローガーは、実際にケンタッキー州での実証プログラムに参加し、顧客と従業員の満足度が著しく改善できたことからTrace Groceryの最初の顧客となった。</t>
    <phoneticPr fontId="16"/>
  </si>
  <si>
    <t>https://ideasforgood.jp/2022/09/27/food-waste-uk/</t>
    <phoneticPr fontId="16"/>
  </si>
  <si>
    <t>英国のスーパーマーケットでは、トマト、リンゴ、ジャガイモ、梨など500品目の食品・植物製品のパッケージから賞味期限が削除されることになりました。これは、ウェイトローズが掲げている「2030年までに消費者家庭での食品廃棄物を削減する」取り組みの一環です。英国の気候変動対策団体であるWaste &amp; Resources Action Programme（廃棄物・資源行動計画、WRAP）によると、英国の家庭で毎年捨てられる660万トンの食品のうち、70%はまだ食べられるはずのものだったということです。
また、英国の食品小売企業マークス・アンド・スペンサー（M&amp;S）は先月、300以上の果物や野菜の商品ラベルから賞味期限を削除すると発表しました。M&amp;Sによると、これは生鮮食品の85%に相当し、リンゴ、ジャガイモ、ブロッコリーといった「よく廃棄される」品目も含まれています。「消費期限」表示を「賞味期限」に
ニュースサイトFood Navigator（フード・ナビゲーター）は、さらに2つの英国のスーパーで食品表示が変更されたことを指摘しました。コープ（生活協同組合）は、英国の家庭で年間1億ポンド分のヨーグルトがまだ食べられるにもかかわらず捨てられていることへの対策として、自社ブランドヨーグルトの「消費期限」を撤廃することにしました。スーパーマーケットチェーンのモリソンズも、自社ブランドの牛乳の90%で消費期限を廃止しています。
両スーパーのこれらの乳製品では、消費期限（その日を過ぎると安全でないことを示す日付）が、賞味期限に置き換えられます。これは、鮮度が多少落ちても、まだ安心して食べられる期間を示すものです。
Estimates suggest that 8-10% of global greenhouse gas emissions are associated with food that is not consumed. Reducing food waste at retail, foodservice and household level can provide many benefits #ForPeopleForPlanet#ForNature #StopFoodLossWaste pic.twitter.com/Wlm199Y4rJ</t>
    <phoneticPr fontId="16"/>
  </si>
  <si>
    <t>タイ財務省物品税局は9月20日、物価高騰による消費者の負担軽減と飲料事業者の経済的負担を軽減するため、砂糖を含有する飲料に課税される物品税のうち、従量税（注）の税率引き上げを6カ月間延期すると発表PDFファイル(外部サイトへ、新しいウィンドウで開きます)した。
タイでは2017年9月から、国民の過剰な砂糖摂取を予防することを目的に、輸入品を含め、砂糖を含有する飲料に対する物品税が導入されている。関連の物品税率規則外部サイトへ、新しいウィンドウで開きますにおいては、物品税のうち従量税について、2019年10月1日、2021年10月1日、2023年10月1日の3段階で税率を引き上げることが規定されていた（2019年10月1日記事参照、添付資料表参照）。しかし、新型コロナウイルス感染症の流行や飲料事業者の経済的負担を軽減することを理由として、2021年10月1日の税率引き上げは1年間延期となっていた。今回の発表で、さらに2023年4月まで延期されることとなった。（注）砂糖を含有する飲料に課税される物品税は、「希望小売価格に従価税率をかけて計算される従価税」と、「砂糖含有量に従って計算される従量税」の合計になっている（詳細は清涼飲料水の輸入規制、輸入手続きの「輸入関税等」を参照）。</t>
    <phoneticPr fontId="16"/>
  </si>
  <si>
    <t>中国のコーヒー産業市場は、2022年で4,856億元（約9.7兆円）だが、3年後の2025年に1兆元（約20兆円）に拡大するとの予測もある。年間換算すると成長率は20%を超える。　レギュラーコーヒー（RC）が広がったのは1990年代後半だ。スターバックスや上島珈琲UBCのチェーン化が契機となった。外資ベーカリーチェーンの拡大もあり、都市部における食の西洋化も定着した。　コーヒーチェーンの成長は、新しい空間を生み出した。UBCは外食・娯楽・商談の場を提供した。スターバックスは、大都市ビジネスエリアや有名観光地への出店で、「第三の空間」を提供した。
　中国のコーヒー店の数は約12万店だが、一線都市、新一線都市と呼ばれる都市部に集中している。中国には337の都市があるが、コーヒー店の半数は19市の都市部に存する。コーヒーを5年以上飲用する愛好者の64%が毎日1杯以上飲用する。愛好者の50%が高等教育修了、ホワイトカラーの90后（1990年以降の生まれ）だ。性差は男性:女性が3:7で、女性優位となっている。</t>
    <phoneticPr fontId="16"/>
  </si>
  <si>
    <t>日本貿易振興機構（ジェトロ）は２２日、中国に日本の食品を売り込む商談会を北京市内で開いた。今月２９日に迎える日中国交正常化５０年の記念活動の一環で、日本の食品メーカーなどがブースを設け、コメや酒、食材、菓子などを現地のバイヤーらにＰＲした。コメ卸の木徳神糧（東京都）は、岩手県産のひとめぼれと、新潟県産のコシヒカリを展示した。同社の担当者は「中国のスーパー関係者も興味を持ってみてくれている」と期待感を示した。
中国政府は東京電力福島第１原発事故を受け、１０都県産の全ての食品や飼料について輸入を停止し、このうち新潟県産のコメについては２０１８年に輸入を再開している。日本側は中国に完全な規制撤廃を求めている。
会場を訪れた垂秀夫（たるみ・ひでお）駐中国日本大使は「日本の象徴である日本食を、多くの中国の方々が喜んでくれた。日中関係を後押しする大きな助けをもらったと感じている」と強調した。商談会は、ジェトロと「北京フード会」との共催で、在中国日本大使館の後援で開いた。ジェトロの草場歩副所長は「中国で日本の食品を知ってもらい、商談につながることを期待している」と狙いを述べた。</t>
    <phoneticPr fontId="16"/>
  </si>
  <si>
    <t>https://www.traicy.com/posts/20220921249068/</t>
    <phoneticPr fontId="16"/>
  </si>
  <si>
    <t>台湾のホテルチェーン、Dunqian Intelligent Technologyは、次世代型ホテルを和歌山県で展開する。
Dunqian Intelligent Technologyは、台湾でスマートホテル「CHECK inn HOTEL」など、11ブランド43軒のホテルを展開している。日本へは初進出となり、ホテルの無人化ノウハウを活かし、展開を進める。和歌山県は、高野山や熊野古道をはじめとした世界遺産が点在し、テーマパークや温泉など観光資源の宝庫であることや、関西国際空港へのアクセスも良いことから台湾人に人気があるとしている。</t>
    <phoneticPr fontId="16"/>
  </si>
  <si>
    <t>2022年9月19日、中国メディアの新聞晨報は、中国国内で仕入れた食材を日本産と偽って提供するなどした浙江省杭州市の飲食店経営企業に対し、当局が罰金処分を科したと報じた。記事は、浙江省杭州市の飲食管理会社がラベルの無い包装食品を販売したとして、同市市場監督管理局西湖風景名勝区分局から3万8944元（約80万円）の罰金を科されたと紹介。罰金通知によれば、今年3月にある人物から当局に対し「2月26日に杭州市内にある当該企業運営の飲食店で食事をしたところ、日本の放射能汚染地域産の清酒2本や食品を提供され、清酒には中国語のラベルがなかった」との告発があり、当局を調査した結果、この店で確かに合法的な入手先の証明ができない、中国語ラベルがない日本の清酒を販売していたこと、メニューに日本産と表示されていた食材の産地が日本国内ではなかったことが判明したという。記事によれば、この飲食店では顧客を呼び込むためにメニュー内に日本の地名を付していたものの、実際の食材は日本産ではなく、杭州や青島などの市場で購入したものだったという。例えば、愛知県産と表示していたアナゴの稚魚が実は青島産であり、原価が1人前6．8元だったのに対し、同58元と9倍近い価格で販売していたとのことだ。</t>
    <phoneticPr fontId="16"/>
  </si>
  <si>
    <t>ロシアによるウクライナ侵攻などをきっかけに世界的な食材の高騰が続く中、タイの即席麺業界と政府が壮絶な神経戦を続けている。経営が圧迫されているとして販売価格の大幅引き上げをしたい業界に対し、タイ政府商務省が価格統制制度を理由にこれを認めて来なかったのだ。メーカー各社は異例の集団直訴に出たほか、海外への輸出や利益がより多く確保できる高級品の販売を強化するなどして圧力を強めた。結果、商務省側が折れた形になって１袋1バーツだけの値上げを認めたが、なお火種は残ったままだ。即席麺ブランド「ママー」を展開する消費財大手サハグループ傘下のタイ・プレジデント・フーズは、コロナ以降の物価上昇に加え、ウクライナ侵攻をきっかけに始まった原油や原材料価格の高騰により生産コストが大幅に上昇したと主張。小売価格の引き上げを繰り返し求めてきた。大衆食でもある即席麺1袋の現在の販売価格は6バーツ（約20円）。これを8バーツに改定したいと訴えた。ところが、首を縦に振らなかったのが商務省。副首相を兼務するチュリン商務相は即席麺が同省が定める価格統制の対象となっており、引き上げはコロナ禍で生活が苦しくなっている国民を苦しめるだけとして認めない方針を貫いてきた。同氏は連立与党第3党の民主党の党首も務める。来年3月に迫った下院の任期満了をにらんで、実績を残したいとの思惑も見え隠れする。メーカー各社による直訴は断続的に8月にも行われた。タイ・プレジデント社のほか、「ワイワイ」ブランドのタイ・プリザーブド・フード・ファクトリー、「スエサット」ブランドのチョクチャイピブンなど5社が名を連ねた。代表してタイ・プレジデント社が行った主張では、各社とも赤字が続いており、穴埋めのために輸出を拡大するほか高級品路線にかじを切ろうとしているのが現状だと訴えた。このまま赤字が拡大すれば、大衆市場からは撤退せざるを得ないとも主張。国内供給は滞り、かえって国民生活への影響は深刻になるとした。</t>
    <phoneticPr fontId="16"/>
  </si>
  <si>
    <t>サウジアラビアの未来都市プロジェクト「ネオム」が来年オープン予定のビーチリゾートで、ワインやカクテル、シャンパンの提供を計画している。企画書や複数のネオム開発関係者の話で明らかになった。実現すれば、アルコールが禁止されている同国で初めて酒類が提供される。　アルコールの販売が認められれば、ムハンマド・ビン・サルマン皇太子が進める経済・文化改革にとって記念碑的な一歩となるが、リスクも伴う。改革の目的の一つは外国からの観光客とビジネス関係の駐在員の呼び込みだ。　サウジにはイスラム教にとってもっとも神聖な地であるメッカとメディナがある。自らをイスラム教の道徳の手本として打ち出しており、アルコール――多くのイスラム教徒は聖典「コーラン」で禁じられていると考えている――を認めれば、より敬けんな国民やイスラム世界全体の間で反発が起きる恐れがある。しかし同国に居住する外国人は世論調査で、アルコールはネオムでの生活の質にとって重要だと回答している。ネオムは米マサチューセッツ州ほどの広さの土地で開発され、サウジの未来として宣伝されている。</t>
    <phoneticPr fontId="16"/>
  </si>
  <si>
    <t xml:space="preserve">スイスの外食産業で価格上乗せ 電気・ガス代高騰で - SWI swissinfo.ch </t>
    <phoneticPr fontId="16"/>
  </si>
  <si>
    <t>https://www.swissinfo.ch/jpn/business/%E3%82%B9%E3%82%A4%E3%82%B9%E3%81%AE%E5%A4%96%E9%A3%9F%E7%94%A3%E6%A5%AD%E3%81%A7%E4%BE%A1%E6%A0%BC%E4%B8%8A%E4%B9%97%E3%81%9B-%E9%9B%BB%E6%B0%97-%E3%82%AC%E3%82%B9%E4%BB%A3%E9%AB%98%E9%A8%B0%E3%81%A7/47917428</t>
    <phoneticPr fontId="16"/>
  </si>
  <si>
    <t>外食・ホテル業界団体「ガストロスイス」はブリック紙他のサイトへに対し、「全般的に物価が上がっている今、顧客も外食・宿泊価格の上昇に理解を示している」と語った。同紙の報道によると、バーゼル州ブーベンドルフのあるレストランは数日前から「エネルギー費用分担金」として全ての販売価格に5％の上乗せ料金を加算している。利用客に分からない形で上乗せした飲食店もあるという。ガストロスイスは「一般論として、採算が取れるようにコスト上昇を常に考慮（して価格設定）することをレストランに推奨している」と説明した。エネルギーコスト上昇による値上げを利用者に明示することも推奨もしているという。
一般家庭では、来年の電気代が平均して27%上昇すると言われている。高騰の主な原因は、ウクライナでの戦争によるガス不足と、フランスの原子力発電所の老朽化による発電量の低下だ。
フランス語圏のスイス公共放送（RTS）は、電気料金の上昇を受け、一部のオーナーが小売店やオフィスのテナント料を引き上げたと報じた。</t>
    <phoneticPr fontId="16"/>
  </si>
  <si>
    <t>英国</t>
    <rPh sb="0" eb="2">
      <t>エイコク</t>
    </rPh>
    <phoneticPr fontId="16"/>
  </si>
  <si>
    <t>米国</t>
    <rPh sb="0" eb="2">
      <t>ベイコク</t>
    </rPh>
    <phoneticPr fontId="16"/>
  </si>
  <si>
    <t>タイ</t>
    <phoneticPr fontId="16"/>
  </si>
  <si>
    <t>中國</t>
    <rPh sb="0" eb="2">
      <t>チュウゴク</t>
    </rPh>
    <phoneticPr fontId="16"/>
  </si>
  <si>
    <t>台湾</t>
    <rPh sb="0" eb="2">
      <t>タイワン</t>
    </rPh>
    <phoneticPr fontId="16"/>
  </si>
  <si>
    <t>スイス</t>
    <phoneticPr fontId="16"/>
  </si>
  <si>
    <t>サウジアラビア</t>
    <phoneticPr fontId="16"/>
  </si>
  <si>
    <t>スペイン</t>
    <phoneticPr fontId="16"/>
  </si>
  <si>
    <t>毎週　　ひとつ　　覚えていきましょう</t>
    <phoneticPr fontId="5"/>
  </si>
  <si>
    <t>今週のお題　(食器洗いのスポンジは定期的に交換しましょう)</t>
    <rPh sb="7" eb="10">
      <t>ショッキアラ</t>
    </rPh>
    <rPh sb="17" eb="19">
      <t>テイキ</t>
    </rPh>
    <rPh sb="19" eb="20">
      <t>テキ</t>
    </rPh>
    <rPh sb="21" eb="23">
      <t>コウカン</t>
    </rPh>
    <phoneticPr fontId="5"/>
  </si>
  <si>
    <t>衛生的に考えると、適度に交換する方が望ましいように感じます</t>
    <rPh sb="0" eb="2">
      <t>エイセイ</t>
    </rPh>
    <rPh sb="2" eb="3">
      <t>テキ</t>
    </rPh>
    <rPh sb="4" eb="5">
      <t>カンガ</t>
    </rPh>
    <rPh sb="9" eb="11">
      <t>テキド</t>
    </rPh>
    <rPh sb="12" eb="14">
      <t>コウカン</t>
    </rPh>
    <rPh sb="16" eb="17">
      <t>ホウ</t>
    </rPh>
    <rPh sb="18" eb="19">
      <t>ノゾ</t>
    </rPh>
    <rPh sb="25" eb="26">
      <t>カン</t>
    </rPh>
    <phoneticPr fontId="5"/>
  </si>
  <si>
    <t>　↓　職場の先輩は以下のことを理解して　わかり易く　指導しましょう　↓</t>
    <phoneticPr fontId="5"/>
  </si>
  <si>
    <t>★節約という観点から考えると、なるべく安いスポンジを長く使うこと
ですが、衛生的に考えると、適度に交換する方が望ましいように感じ
ます。
★厨房で最も雑菌が繁殖しやすい条件が整っているのがシンクで
す。常に蛇口から水が供給され、乾燥することがほとんどありませ
ん。食器洗いのスポンジは「朝昼晩」と使用され、スポンジの中まで
完全に乾燥することはなく、細菌の増殖にとっては好都合です。
★清潔に保つためには、いくつかのスポンジを使い分け、しっかりと
乾燥させて細菌の増殖させないことが大切です。
★定期的に交換するタイミングとしては、「燃えるゴミの日」に合わせ
て、スポンジを交換すると良いでしょう。</t>
    <rPh sb="37" eb="39">
      <t>エイセイ</t>
    </rPh>
    <rPh sb="39" eb="40">
      <t>テキ</t>
    </rPh>
    <rPh sb="70" eb="72">
      <t>チュウボウ</t>
    </rPh>
    <rPh sb="103" eb="105">
      <t>ジャグチ</t>
    </rPh>
    <rPh sb="148" eb="150">
      <t>シヨウ</t>
    </rPh>
    <rPh sb="178" eb="180">
      <t>ゾウショク</t>
    </rPh>
    <rPh sb="185" eb="188">
      <t>コウツゴウ</t>
    </rPh>
    <rPh sb="193" eb="195">
      <t>セイケツ</t>
    </rPh>
    <rPh sb="196" eb="197">
      <t>タモ</t>
    </rPh>
    <rPh sb="229" eb="231">
      <t>サイキン</t>
    </rPh>
    <rPh sb="232" eb="234">
      <t>ゾウショク</t>
    </rPh>
    <rPh sb="241" eb="243">
      <t>タイセツ</t>
    </rPh>
    <rPh sb="248" eb="251">
      <t>テイキテキ</t>
    </rPh>
    <rPh sb="252" eb="254">
      <t>コウカン</t>
    </rPh>
    <rPh sb="292" eb="293">
      <t>ヨ</t>
    </rPh>
    <phoneticPr fontId="5"/>
  </si>
  <si>
    <r>
      <t xml:space="preserve">
■NewSphere　Aug 17 2017 　「食器用スポンジは毎週交換して」家庭での消毒は効果なし　研究結果</t>
    </r>
    <r>
      <rPr>
        <b/>
        <sz val="12"/>
        <rFont val="ＭＳ Ｐゴシック"/>
        <family val="3"/>
        <charset val="128"/>
      </rPr>
      <t xml:space="preserve">
1)　キッチンスポンジを定期的に消毒したつもりでいても、何もしないものに比べて菌が減っていなかったという研究結果が
英科学誌サイエンティフィック・リポーツに掲載。研究者は、2012年にドイツの家庭から集めた14のスポンジと2017年に地元 
のお店で購入した7つのスポンジで検証を行った。使用済みのスポンジは、電子レンジで加熱、熱い石鹸水ですすぐ、といっ 
た方法などで消毒されていた。これらには知られていた以上に</t>
    </r>
    <r>
      <rPr>
        <b/>
        <u/>
        <sz val="12"/>
        <color indexed="60"/>
        <rFont val="ＭＳ Ｐゴシック"/>
        <family val="3"/>
        <charset val="128"/>
      </rPr>
      <t>多様な細菌が含まれており、スポンジを消毒することでかえっ 
て汚くなっていた。</t>
    </r>
    <r>
      <rPr>
        <b/>
        <sz val="12"/>
        <rFont val="ＭＳ Ｐゴシック"/>
        <family val="3"/>
        <charset val="128"/>
      </rPr>
      <t>消毒が効果的でないばかりか、人間の病気に関連するリスクグループ2の細菌を持ってしまう。その対策として、</t>
    </r>
    <r>
      <rPr>
        <b/>
        <u/>
        <sz val="12"/>
        <rFont val="ＭＳ Ｐゴシック"/>
        <family val="3"/>
        <charset val="128"/>
      </rPr>
      <t>研究者は毎週スポンジを交換することをすすめている。</t>
    </r>
    <r>
      <rPr>
        <b/>
        <sz val="12"/>
        <rFont val="ＭＳ Ｐゴシック"/>
        <family val="3"/>
        <charset val="128"/>
      </rPr>
      <t xml:space="preserve">
2)　ニューヨーク・タイムズ紙は、細菌はどこにでもいるものとしながらも、</t>
    </r>
    <r>
      <rPr>
        <b/>
        <u/>
        <sz val="12"/>
        <color indexed="60"/>
        <rFont val="ＭＳ Ｐゴシック"/>
        <family val="3"/>
        <charset val="128"/>
      </rPr>
      <t>スポンジから362種の細菌が検出されたことに言及
している。さらに、たった1インチ（2.54cm）四方に820億もの細菌が存在</t>
    </r>
    <r>
      <rPr>
        <b/>
        <sz val="12"/>
        <rFont val="ＭＳ Ｐゴシック"/>
        <family val="3"/>
        <charset val="128"/>
      </rPr>
      <t>していたことに研究チームが驚いたことを伝えてい
る。　このドイツ・フルトヴァンゲン大学の微生物学者が、その密度は人間の便サンプルと同じくらい高く、それ以上の場所は
地球上に存在しないと述べている。</t>
    </r>
    <r>
      <rPr>
        <b/>
        <sz val="12"/>
        <color indexed="10"/>
        <rFont val="ＭＳ Ｐゴシック"/>
        <family val="3"/>
        <charset val="128"/>
      </rPr>
      <t xml:space="preserve">
</t>
    </r>
    <phoneticPr fontId="5"/>
  </si>
  <si>
    <t>掲載なし</t>
    <rPh sb="0" eb="2">
      <t>ケイサイ</t>
    </rPh>
    <phoneticPr fontId="33"/>
  </si>
  <si>
    <t xml:space="preserve"> GⅡ　37週　0例</t>
    <rPh sb="6" eb="7">
      <t>シュウ</t>
    </rPh>
    <phoneticPr fontId="5"/>
  </si>
  <si>
    <t xml:space="preserve"> GⅡ　38週　0例</t>
    <rPh sb="9" eb="10">
      <t>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</si>
</sst>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2">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20"/>
      <color rgb="FF000000"/>
      <name val="Arial"/>
      <family val="2"/>
    </font>
    <font>
      <b/>
      <sz val="13"/>
      <name val="游ゴシック"/>
      <family val="2"/>
      <charset val="128"/>
    </font>
    <font>
      <b/>
      <sz val="10"/>
      <name val="Arial"/>
      <family val="2"/>
    </font>
    <font>
      <b/>
      <sz val="16"/>
      <name val="メイリオ"/>
      <family val="3"/>
      <charset val="128"/>
    </font>
    <font>
      <b/>
      <sz val="20"/>
      <color rgb="FF000000"/>
      <name val="ＭＳ Ｐゴシック"/>
      <family val="3"/>
      <charset val="128"/>
    </font>
    <font>
      <b/>
      <sz val="16"/>
      <color theme="1"/>
      <name val="メイリオ"/>
      <family val="3"/>
      <charset val="128"/>
    </font>
    <font>
      <b/>
      <sz val="15"/>
      <name val="メイリオ"/>
      <family val="3"/>
      <charset val="128"/>
    </font>
    <font>
      <b/>
      <sz val="20"/>
      <color rgb="FF000000"/>
      <name val="ＭＳ Ｐゴシック"/>
      <family val="2"/>
      <charset val="128"/>
    </font>
    <font>
      <b/>
      <sz val="20"/>
      <color rgb="FF000000"/>
      <name val="Arial"/>
      <family val="2"/>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8"/>
      <color indexed="10"/>
      <name val="ＭＳ Ｐゴシック"/>
      <family val="3"/>
      <charset val="128"/>
    </font>
    <font>
      <b/>
      <sz val="12"/>
      <color indexed="10"/>
      <name val="ＭＳ Ｐゴシック"/>
      <family val="3"/>
      <charset val="128"/>
    </font>
    <font>
      <b/>
      <u/>
      <sz val="12"/>
      <color indexed="60"/>
      <name val="ＭＳ Ｐゴシック"/>
      <family val="3"/>
      <charset val="128"/>
    </font>
    <font>
      <b/>
      <u/>
      <sz val="12"/>
      <name val="ＭＳ Ｐゴシック"/>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12"/>
        <bgColor indexed="64"/>
      </patternFill>
    </fill>
    <fill>
      <patternFill patternType="solid">
        <fgColor indexed="45"/>
        <bgColor indexed="64"/>
      </patternFill>
    </fill>
    <fill>
      <patternFill patternType="solid">
        <fgColor indexed="60"/>
        <bgColor indexed="64"/>
      </patternFill>
    </fill>
    <fill>
      <patternFill patternType="solid">
        <fgColor indexed="48"/>
        <bgColor indexed="64"/>
      </patternFill>
    </fill>
  </fills>
  <borders count="23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indexed="12"/>
      </left>
      <right style="medium">
        <color indexed="12"/>
      </right>
      <top style="thin">
        <color indexed="12"/>
      </top>
      <bottom/>
      <diagonal/>
    </border>
    <border>
      <left style="medium">
        <color auto="1"/>
      </left>
      <right style="thick">
        <color indexed="12"/>
      </right>
      <top/>
      <bottom style="thin">
        <color auto="1"/>
      </bottom>
      <diagonal/>
    </border>
    <border>
      <left style="medium">
        <color auto="1"/>
      </left>
      <right style="medium">
        <color indexed="12"/>
      </right>
      <top/>
      <bottom style="thin">
        <color indexed="12"/>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style="thick">
        <color indexed="12"/>
      </right>
      <top style="thin">
        <color indexed="12"/>
      </top>
      <bottom style="medium">
        <color rgb="FF0070C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auto="1"/>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1" fillId="0" borderId="0"/>
    <xf numFmtId="0" fontId="172" fillId="0" borderId="0" applyNumberFormat="0" applyFill="0" applyBorder="0" applyAlignment="0" applyProtection="0"/>
    <xf numFmtId="0" fontId="171" fillId="0" borderId="0"/>
  </cellStyleXfs>
  <cellXfs count="85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8" fillId="0" borderId="180" xfId="1" applyBorder="1" applyAlignment="1" applyProtection="1">
      <alignment vertical="center" wrapText="1"/>
    </xf>
    <xf numFmtId="0" fontId="108" fillId="0" borderId="170"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2"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27" fillId="0" borderId="100"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9" fillId="22" borderId="8" xfId="0" applyFont="1" applyFill="1" applyBorder="1" applyAlignment="1">
      <alignment horizontal="center" vertical="center" wrapText="1"/>
    </xf>
    <xf numFmtId="177" fontId="160" fillId="22" borderId="8" xfId="2" applyNumberFormat="1" applyFont="1" applyFill="1" applyBorder="1" applyAlignment="1">
      <alignment horizontal="center" vertical="center" shrinkToFit="1"/>
    </xf>
    <xf numFmtId="0" fontId="6" fillId="0" borderId="0" xfId="2" applyAlignment="1">
      <alignment horizontal="left" vertical="center"/>
    </xf>
    <xf numFmtId="3" fontId="161"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3" fillId="6" borderId="71" xfId="0" applyFont="1" applyFill="1" applyBorder="1">
      <alignment vertical="center"/>
    </xf>
    <xf numFmtId="0" fontId="163" fillId="6" borderId="0" xfId="0" applyFont="1" applyFill="1" applyAlignment="1">
      <alignment horizontal="left" vertical="center"/>
    </xf>
    <xf numFmtId="0" fontId="163" fillId="6" borderId="0" xfId="0" applyFont="1" applyFill="1">
      <alignment vertical="center"/>
    </xf>
    <xf numFmtId="176" fontId="163" fillId="6" borderId="0" xfId="0" applyNumberFormat="1" applyFont="1" applyFill="1" applyAlignment="1">
      <alignment horizontal="left" vertical="center"/>
    </xf>
    <xf numFmtId="183" fontId="163" fillId="6" borderId="0" xfId="0" applyNumberFormat="1" applyFont="1" applyFill="1" applyAlignment="1">
      <alignment horizontal="center" vertical="center"/>
    </xf>
    <xf numFmtId="0" fontId="163" fillId="6" borderId="71" xfId="0" applyFont="1" applyFill="1" applyBorder="1" applyAlignment="1">
      <alignment vertical="top"/>
    </xf>
    <xf numFmtId="0" fontId="163" fillId="6" borderId="0" xfId="0" applyFont="1" applyFill="1" applyAlignment="1">
      <alignment vertical="top"/>
    </xf>
    <xf numFmtId="14" fontId="163" fillId="6" borderId="0" xfId="0" applyNumberFormat="1" applyFont="1" applyFill="1" applyAlignment="1">
      <alignment horizontal="left" vertical="center"/>
    </xf>
    <xf numFmtId="14" fontId="163" fillId="0" borderId="0" xfId="0" applyNumberFormat="1" applyFont="1">
      <alignment vertical="center"/>
    </xf>
    <xf numFmtId="0" fontId="164" fillId="0" borderId="0" xfId="0" applyFont="1">
      <alignment vertical="center"/>
    </xf>
    <xf numFmtId="0" fontId="8" fillId="0" borderId="189"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90"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1"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1" xfId="16" applyFont="1" applyFill="1" applyBorder="1">
      <alignment vertical="center"/>
    </xf>
    <xf numFmtId="0" fontId="50" fillId="22" borderId="192" xfId="16" applyFont="1" applyFill="1" applyBorder="1">
      <alignment vertical="center"/>
    </xf>
    <xf numFmtId="0" fontId="10" fillId="22" borderId="192"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5"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3"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4" xfId="2" applyFont="1" applyBorder="1" applyAlignment="1">
      <alignment horizontal="center" vertical="center"/>
    </xf>
    <xf numFmtId="0" fontId="13" fillId="6" borderId="194" xfId="2" applyFont="1" applyFill="1" applyBorder="1" applyAlignment="1">
      <alignment horizontal="center" vertical="center" wrapText="1"/>
    </xf>
    <xf numFmtId="0" fontId="159" fillId="22" borderId="156" xfId="0" applyFont="1" applyFill="1" applyBorder="1" applyAlignment="1">
      <alignment horizontal="center" vertical="center" wrapText="1"/>
    </xf>
    <xf numFmtId="0" fontId="159" fillId="22" borderId="185" xfId="0" applyFont="1" applyFill="1" applyBorder="1" applyAlignment="1">
      <alignment horizontal="center" vertical="center" wrapText="1"/>
    </xf>
    <xf numFmtId="0" fontId="173" fillId="22" borderId="193" xfId="2" applyFont="1" applyFill="1" applyBorder="1" applyAlignment="1">
      <alignment horizontal="center" vertical="center"/>
    </xf>
    <xf numFmtId="177" fontId="173" fillId="22" borderId="8" xfId="2" applyNumberFormat="1" applyFont="1" applyFill="1" applyBorder="1" applyAlignment="1">
      <alignment horizontal="center" vertical="center" shrinkToFit="1"/>
    </xf>
    <xf numFmtId="177" fontId="174" fillId="22" borderId="10" xfId="2" applyNumberFormat="1" applyFont="1" applyFill="1" applyBorder="1" applyAlignment="1">
      <alignment horizontal="center" vertical="center" shrinkToFit="1"/>
    </xf>
    <xf numFmtId="177" fontId="175" fillId="22" borderId="105" xfId="2" applyNumberFormat="1" applyFont="1" applyFill="1" applyBorder="1" applyAlignment="1">
      <alignment horizontal="center" vertical="center" wrapText="1"/>
    </xf>
    <xf numFmtId="0" fontId="128" fillId="34" borderId="197" xfId="2" applyFont="1" applyFill="1" applyBorder="1" applyAlignment="1">
      <alignment horizontal="center" vertical="center" wrapText="1"/>
    </xf>
    <xf numFmtId="0" fontId="129" fillId="34" borderId="198" xfId="2" applyFont="1" applyFill="1" applyBorder="1" applyAlignment="1">
      <alignment horizontal="center" vertical="center" wrapText="1"/>
    </xf>
    <xf numFmtId="0" fontId="168" fillId="34" borderId="198" xfId="2" applyFont="1" applyFill="1" applyBorder="1" applyAlignment="1">
      <alignment horizontal="left" vertical="center"/>
    </xf>
    <xf numFmtId="0" fontId="122" fillId="34" borderId="198" xfId="2" applyFont="1" applyFill="1" applyBorder="1" applyAlignment="1">
      <alignment horizontal="center" vertical="center"/>
    </xf>
    <xf numFmtId="0" fontId="122" fillId="34" borderId="199" xfId="2" applyFont="1" applyFill="1" applyBorder="1" applyAlignment="1">
      <alignment horizontal="center" vertical="center"/>
    </xf>
    <xf numFmtId="0" fontId="76" fillId="22" borderId="200" xfId="0" applyFont="1" applyFill="1" applyBorder="1" applyAlignment="1">
      <alignment horizontal="left" vertical="center"/>
    </xf>
    <xf numFmtId="14" fontId="76" fillId="22" borderId="200"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2"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176" fillId="42" borderId="0" xfId="0" applyFont="1" applyFill="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46" fillId="22" borderId="0" xfId="0" applyFont="1" applyFill="1" applyAlignment="1">
      <alignment horizontal="center" vertical="center" wrapText="1"/>
    </xf>
    <xf numFmtId="14" fontId="37" fillId="22" borderId="154" xfId="17" applyNumberFormat="1" applyFont="1" applyFill="1"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7" fillId="0" borderId="0" xfId="0" applyFont="1">
      <alignment vertical="center"/>
    </xf>
    <xf numFmtId="0" fontId="177" fillId="0" borderId="0" xfId="0" applyFont="1" applyAlignment="1">
      <alignment vertical="center" wrapText="1"/>
    </xf>
    <xf numFmtId="0" fontId="8" fillId="0" borderId="201" xfId="1" applyBorder="1" applyAlignment="1" applyProtection="1">
      <alignment vertical="center"/>
    </xf>
    <xf numFmtId="0" fontId="41" fillId="0" borderId="0" xfId="17" applyFont="1" applyAlignment="1">
      <alignment horizontal="center" vertical="center"/>
    </xf>
    <xf numFmtId="0" fontId="163"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6" fillId="27" borderId="0" xfId="0" applyFont="1" applyFill="1" applyAlignment="1">
      <alignment horizontal="left" vertical="center" wrapText="1"/>
    </xf>
    <xf numFmtId="0" fontId="180" fillId="27" borderId="0" xfId="0" applyFont="1" applyFill="1" applyAlignment="1">
      <alignment horizontal="left" vertical="center" wrapText="1"/>
    </xf>
    <xf numFmtId="0" fontId="166" fillId="41" borderId="0" xfId="0" applyFont="1" applyFill="1" applyAlignment="1">
      <alignment horizontal="left" vertical="center" wrapText="1"/>
    </xf>
    <xf numFmtId="0" fontId="166" fillId="41" borderId="0" xfId="0" applyFont="1" applyFill="1" applyAlignment="1">
      <alignment horizontal="left" vertical="center" shrinkToFit="1"/>
    </xf>
    <xf numFmtId="0" fontId="181" fillId="27" borderId="0" xfId="0" applyFont="1" applyFill="1" applyAlignment="1">
      <alignment horizontal="left" vertical="center" shrinkToFit="1"/>
    </xf>
    <xf numFmtId="0" fontId="182" fillId="24" borderId="182" xfId="1" applyFont="1" applyFill="1" applyBorder="1" applyAlignment="1" applyProtection="1">
      <alignment horizontal="center" vertical="center" wrapText="1"/>
    </xf>
    <xf numFmtId="0" fontId="18" fillId="2" borderId="203" xfId="2" applyFont="1" applyFill="1" applyBorder="1" applyAlignment="1">
      <alignment horizontal="center" vertical="center" wrapText="1"/>
    </xf>
    <xf numFmtId="0" fontId="179"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4" fillId="27" borderId="0" xfId="0" applyNumberFormat="1" applyFont="1" applyFill="1" applyAlignment="1">
      <alignment vertical="top" wrapText="1"/>
    </xf>
    <xf numFmtId="0" fontId="183" fillId="27" borderId="0" xfId="0" applyFont="1" applyFill="1" applyAlignment="1">
      <alignment vertical="top" wrapText="1"/>
    </xf>
    <xf numFmtId="0" fontId="185" fillId="22" borderId="0" xfId="0" applyFont="1" applyFill="1" applyAlignment="1">
      <alignment vertical="top" wrapText="1"/>
    </xf>
    <xf numFmtId="177" fontId="157" fillId="27" borderId="0" xfId="0" applyNumberFormat="1" applyFont="1" applyFill="1">
      <alignment vertical="center"/>
    </xf>
    <xf numFmtId="0" fontId="186" fillId="27" borderId="0" xfId="0" applyFont="1" applyFill="1" applyAlignment="1">
      <alignment horizontal="left" vertical="center"/>
    </xf>
    <xf numFmtId="0" fontId="178"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6"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1" xfId="1" applyBorder="1" applyAlignment="1" applyProtection="1">
      <alignment vertical="center" wrapText="1"/>
    </xf>
    <xf numFmtId="0" fontId="189" fillId="0" borderId="156" xfId="0" applyFont="1" applyBorder="1" applyAlignment="1">
      <alignment horizontal="center" vertical="center" wrapText="1"/>
    </xf>
    <xf numFmtId="0" fontId="189" fillId="0" borderId="185" xfId="0" applyFont="1" applyBorder="1" applyAlignment="1">
      <alignment horizontal="center"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2" xfId="1" applyFill="1" applyBorder="1" applyAlignment="1" applyProtection="1">
      <alignment vertical="center" wrapText="1"/>
    </xf>
    <xf numFmtId="0" fontId="25" fillId="22" borderId="0" xfId="2" applyFont="1" applyFill="1">
      <alignment vertical="center"/>
    </xf>
    <xf numFmtId="0" fontId="113" fillId="3" borderId="9" xfId="2" applyFont="1" applyFill="1" applyBorder="1" applyAlignment="1">
      <alignment horizontal="center" vertical="center" shrinkToFit="1"/>
    </xf>
    <xf numFmtId="0" fontId="137" fillId="27" borderId="0" xfId="0" applyFont="1" applyFill="1" applyAlignment="1">
      <alignment horizontal="left" vertical="center" wrapText="1"/>
    </xf>
    <xf numFmtId="180" fontId="50" fillId="13" borderId="212"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9" xfId="1" applyBorder="1" applyAlignment="1" applyProtection="1">
      <alignment vertical="center" wrapText="1"/>
    </xf>
    <xf numFmtId="0" fontId="193" fillId="0" borderId="177" xfId="1" applyFont="1" applyFill="1" applyBorder="1" applyAlignment="1" applyProtection="1">
      <alignment vertical="top" wrapText="1"/>
    </xf>
    <xf numFmtId="0" fontId="193" fillId="0" borderId="170" xfId="1" applyFont="1" applyBorder="1" applyAlignment="1" applyProtection="1">
      <alignment horizontal="left" vertical="top" wrapText="1"/>
    </xf>
    <xf numFmtId="0" fontId="193" fillId="0" borderId="44" xfId="1" applyFont="1" applyFill="1" applyBorder="1" applyAlignment="1" applyProtection="1">
      <alignment vertical="top" wrapText="1"/>
    </xf>
    <xf numFmtId="0" fontId="194"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6" fillId="44" borderId="0" xfId="0" applyFont="1" applyFill="1" applyAlignment="1">
      <alignment horizontal="left" vertical="center" wrapText="1"/>
    </xf>
    <xf numFmtId="184" fontId="162"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5"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6" fillId="27" borderId="0" xfId="0" applyNumberFormat="1" applyFont="1" applyFill="1">
      <alignment vertical="center"/>
    </xf>
    <xf numFmtId="0" fontId="197" fillId="0" borderId="0" xfId="0" applyFont="1" applyAlignment="1">
      <alignment horizontal="left" vertical="center" wrapText="1"/>
    </xf>
    <xf numFmtId="185" fontId="198"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7" xfId="2" applyNumberFormat="1" applyFont="1" applyFill="1" applyBorder="1" applyAlignment="1">
      <alignment vertical="center" shrinkToFit="1"/>
    </xf>
    <xf numFmtId="0" fontId="193" fillId="22" borderId="170" xfId="1" applyFont="1" applyFill="1" applyBorder="1" applyAlignment="1" applyProtection="1">
      <alignment horizontal="left" vertical="top" wrapText="1"/>
    </xf>
    <xf numFmtId="0" fontId="8" fillId="0" borderId="2" xfId="1" applyFill="1" applyBorder="1" applyAlignment="1" applyProtection="1">
      <alignment horizontal="left" vertical="top" wrapText="1"/>
    </xf>
    <xf numFmtId="0" fontId="28" fillId="24" borderId="217" xfId="0" applyFont="1" applyFill="1" applyBorder="1" applyAlignment="1">
      <alignment horizontal="center" vertical="center" wrapText="1"/>
    </xf>
    <xf numFmtId="14" fontId="29" fillId="24" borderId="218" xfId="2" applyNumberFormat="1" applyFont="1" applyFill="1" applyBorder="1" applyAlignment="1">
      <alignment horizontal="center" vertical="center" shrinkToFit="1"/>
    </xf>
    <xf numFmtId="0" fontId="108" fillId="24" borderId="219" xfId="2" applyFont="1" applyFill="1" applyBorder="1">
      <alignment vertical="center"/>
    </xf>
    <xf numFmtId="0" fontId="199" fillId="0" borderId="158" xfId="0" applyFont="1" applyBorder="1" applyAlignment="1">
      <alignment horizontal="left" vertical="top" wrapText="1"/>
    </xf>
    <xf numFmtId="14" fontId="108" fillId="24" borderId="220" xfId="1" applyNumberFormat="1" applyFont="1" applyFill="1" applyBorder="1" applyAlignment="1" applyProtection="1">
      <alignment vertical="center" wrapText="1"/>
    </xf>
    <xf numFmtId="0" fontId="8" fillId="0" borderId="221" xfId="1" applyFill="1" applyBorder="1" applyAlignment="1" applyProtection="1">
      <alignment vertical="center"/>
    </xf>
    <xf numFmtId="14" fontId="108" fillId="24" borderId="222" xfId="1" applyNumberFormat="1" applyFont="1" applyFill="1" applyBorder="1" applyAlignment="1" applyProtection="1">
      <alignment vertical="center" wrapText="1"/>
    </xf>
    <xf numFmtId="0" fontId="187" fillId="22" borderId="223" xfId="0" applyFont="1" applyFill="1" applyBorder="1" applyAlignment="1">
      <alignment horizontal="left" vertical="center"/>
    </xf>
    <xf numFmtId="14" fontId="76" fillId="22" borderId="224" xfId="0" applyNumberFormat="1" applyFont="1" applyFill="1" applyBorder="1" applyAlignment="1">
      <alignment horizontal="left" vertical="center"/>
    </xf>
    <xf numFmtId="0" fontId="187" fillId="22" borderId="225" xfId="0" applyFont="1" applyFill="1" applyBorder="1" applyAlignment="1">
      <alignment horizontal="left" vertical="center"/>
    </xf>
    <xf numFmtId="0" fontId="76" fillId="22" borderId="226" xfId="0" applyFont="1" applyFill="1" applyBorder="1" applyAlignment="1">
      <alignment horizontal="left" vertical="center"/>
    </xf>
    <xf numFmtId="14" fontId="76" fillId="22" borderId="226" xfId="0" applyNumberFormat="1" applyFont="1" applyFill="1" applyBorder="1" applyAlignment="1">
      <alignment horizontal="left" vertical="center"/>
    </xf>
    <xf numFmtId="14" fontId="76" fillId="22" borderId="227" xfId="0" applyNumberFormat="1" applyFont="1" applyFill="1" applyBorder="1" applyAlignment="1">
      <alignment horizontal="left" vertical="center"/>
    </xf>
    <xf numFmtId="0" fontId="201" fillId="0" borderId="0" xfId="0" applyFont="1" applyAlignment="1">
      <alignment horizontal="left" vertical="center" wrapText="1"/>
    </xf>
    <xf numFmtId="0" fontId="113" fillId="3" borderId="9" xfId="2" applyFont="1" applyFill="1" applyBorder="1" applyAlignment="1">
      <alignment horizontal="center" vertical="center" wrapText="1"/>
    </xf>
    <xf numFmtId="0" fontId="202" fillId="0" borderId="0" xfId="0" applyFont="1" applyAlignment="1">
      <alignment vertical="center" wrapText="1"/>
    </xf>
    <xf numFmtId="177" fontId="142" fillId="27" borderId="0" xfId="0" applyNumberFormat="1" applyFont="1" applyFill="1" applyAlignment="1">
      <alignment horizontal="right" vertical="center" wrapText="1"/>
    </xf>
    <xf numFmtId="0" fontId="188" fillId="27" borderId="0" xfId="0" applyFont="1" applyFill="1" applyAlignment="1">
      <alignment vertical="top" wrapText="1"/>
    </xf>
    <xf numFmtId="0" fontId="191" fillId="43" borderId="0" xfId="0" applyFont="1" applyFill="1" applyAlignment="1">
      <alignment vertical="center" wrapText="1"/>
    </xf>
    <xf numFmtId="0" fontId="166" fillId="43" borderId="0" xfId="0" applyFont="1" applyFill="1" applyAlignment="1">
      <alignment horizontal="left" vertical="center" shrinkToFit="1"/>
    </xf>
    <xf numFmtId="0" fontId="203" fillId="0" borderId="177" xfId="1" applyFont="1" applyFill="1" applyBorder="1" applyAlignment="1" applyProtection="1">
      <alignment vertical="top" wrapText="1"/>
    </xf>
    <xf numFmtId="0" fontId="203" fillId="0" borderId="228" xfId="2" applyFont="1" applyBorder="1" applyAlignment="1">
      <alignment horizontal="left" vertical="top" wrapText="1"/>
    </xf>
    <xf numFmtId="0" fontId="91" fillId="26" borderId="0" xfId="2" applyFont="1" applyFill="1">
      <alignment vertical="center"/>
    </xf>
    <xf numFmtId="0" fontId="205" fillId="0" borderId="0" xfId="0" applyFont="1" applyAlignment="1">
      <alignment vertical="top" wrapText="1"/>
    </xf>
    <xf numFmtId="0" fontId="203" fillId="0" borderId="44" xfId="1" applyFont="1" applyFill="1" applyBorder="1" applyAlignment="1" applyProtection="1">
      <alignment vertical="top" wrapText="1"/>
    </xf>
    <xf numFmtId="0" fontId="203" fillId="0" borderId="214" xfId="1" applyFont="1" applyFill="1" applyBorder="1" applyAlignment="1" applyProtection="1">
      <alignment horizontal="left" vertical="top" wrapText="1"/>
    </xf>
    <xf numFmtId="0" fontId="206" fillId="0" borderId="44" xfId="1" applyFont="1" applyFill="1" applyBorder="1" applyAlignment="1" applyProtection="1">
      <alignment vertical="top" wrapText="1"/>
    </xf>
    <xf numFmtId="0" fontId="205" fillId="0" borderId="0" xfId="1" applyFont="1" applyAlignment="1" applyProtection="1">
      <alignment horizontal="left" vertical="top" wrapText="1"/>
    </xf>
    <xf numFmtId="3" fontId="137" fillId="43" borderId="0" xfId="0" applyNumberFormat="1" applyFont="1" applyFill="1" applyAlignment="1">
      <alignment vertical="center" wrapText="1"/>
    </xf>
    <xf numFmtId="184" fontId="137" fillId="43" borderId="0" xfId="0" applyNumberFormat="1" applyFont="1" applyFill="1" applyAlignment="1">
      <alignment vertical="center" wrapText="1"/>
    </xf>
    <xf numFmtId="177" fontId="137" fillId="43" borderId="0" xfId="0" applyNumberFormat="1" applyFont="1" applyFill="1" applyAlignment="1">
      <alignment horizontal="right" vertical="center" wrapText="1"/>
    </xf>
    <xf numFmtId="184" fontId="162" fillId="43" borderId="0" xfId="0" applyNumberFormat="1" applyFont="1" applyFill="1" applyAlignment="1">
      <alignment horizontal="center" vertical="center" wrapText="1"/>
    </xf>
    <xf numFmtId="177" fontId="166" fillId="43" borderId="0" xfId="0" applyNumberFormat="1" applyFont="1" applyFill="1" applyAlignment="1">
      <alignment vertical="center" wrapText="1"/>
    </xf>
    <xf numFmtId="184" fontId="166" fillId="43" borderId="0" xfId="0" applyNumberFormat="1" applyFont="1" applyFill="1" applyAlignment="1">
      <alignment vertical="center" wrapText="1"/>
    </xf>
    <xf numFmtId="3" fontId="166" fillId="43" borderId="0" xfId="0" applyNumberFormat="1" applyFont="1" applyFill="1" applyAlignment="1">
      <alignment vertical="center" wrapText="1"/>
    </xf>
    <xf numFmtId="184" fontId="166" fillId="43" borderId="0" xfId="0" applyNumberFormat="1" applyFont="1" applyFill="1" applyAlignment="1">
      <alignment horizontal="center" vertical="center" wrapText="1"/>
    </xf>
    <xf numFmtId="184" fontId="178" fillId="27" borderId="0" xfId="0" applyNumberFormat="1" applyFont="1" applyFill="1" applyAlignment="1">
      <alignment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3" fillId="6" borderId="0" xfId="0" applyFont="1" applyFill="1" applyAlignment="1">
      <alignment horizontal="left" vertical="center" wrapText="1"/>
    </xf>
    <xf numFmtId="0" fontId="163" fillId="6" borderId="73" xfId="0" applyFont="1" applyFill="1" applyBorder="1" applyAlignment="1">
      <alignment horizontal="left" vertical="center" wrapText="1"/>
    </xf>
    <xf numFmtId="0" fontId="163" fillId="6" borderId="0" xfId="0" applyFont="1" applyFill="1" applyAlignment="1">
      <alignment horizontal="left" vertical="center"/>
    </xf>
    <xf numFmtId="0" fontId="163" fillId="6" borderId="0" xfId="0" applyFont="1" applyFill="1" applyAlignment="1">
      <alignment horizontal="left" vertical="top" wrapText="1"/>
    </xf>
    <xf numFmtId="0" fontId="8" fillId="0" borderId="0" xfId="1" applyAlignment="1" applyProtection="1">
      <alignment horizontal="center" vertical="center"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70" fillId="22" borderId="186" xfId="17" applyFont="1" applyFill="1" applyBorder="1" applyAlignment="1">
      <alignment horizontal="left" vertical="top" wrapText="1"/>
    </xf>
    <xf numFmtId="0" fontId="170" fillId="22" borderId="187" xfId="17" applyFont="1" applyFill="1" applyBorder="1" applyAlignment="1">
      <alignment horizontal="left" vertical="top" wrapText="1"/>
    </xf>
    <xf numFmtId="0" fontId="170" fillId="22" borderId="188" xfId="17" applyFont="1" applyFill="1" applyBorder="1" applyAlignment="1">
      <alignment horizontal="left" vertical="top"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37" fillId="0" borderId="188" xfId="17" applyFont="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104" fillId="22" borderId="0" xfId="0" applyFont="1" applyFill="1" applyAlignment="1">
      <alignment horizontal="left" vertical="center"/>
    </xf>
    <xf numFmtId="0" fontId="79" fillId="0" borderId="114" xfId="0" applyFont="1" applyBorder="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156" fillId="27" borderId="0" xfId="0" applyFont="1" applyFill="1" applyAlignment="1">
      <alignment horizontal="center" vertical="top" wrapText="1"/>
    </xf>
    <xf numFmtId="0" fontId="183"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3"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8" fillId="27" borderId="0" xfId="0" applyFont="1" applyFill="1" applyAlignment="1">
      <alignment horizontal="left" vertical="top" wrapText="1"/>
    </xf>
    <xf numFmtId="0" fontId="188" fillId="27" borderId="0" xfId="0" applyFont="1" applyFill="1" applyAlignment="1">
      <alignment horizontal="center" vertical="top"/>
    </xf>
    <xf numFmtId="0" fontId="203" fillId="0" borderId="213" xfId="1" applyFont="1" applyFill="1" applyBorder="1" applyAlignment="1" applyProtection="1">
      <alignment horizontal="left" vertical="top" wrapText="1"/>
    </xf>
    <xf numFmtId="0" fontId="203" fillId="0" borderId="216"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108" fillId="0" borderId="210" xfId="2" applyFont="1" applyBorder="1" applyAlignment="1">
      <alignment horizontal="left" vertical="top" wrapText="1"/>
    </xf>
    <xf numFmtId="0" fontId="108" fillId="0" borderId="215" xfId="2" applyFont="1" applyBorder="1" applyAlignment="1">
      <alignment horizontal="left" vertical="top" wrapText="1"/>
    </xf>
    <xf numFmtId="0" fontId="113" fillId="24" borderId="42"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14" fontId="108" fillId="24" borderId="209" xfId="1" applyNumberFormat="1" applyFont="1" applyFill="1" applyBorder="1" applyAlignment="1" applyProtection="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0" fontId="108" fillId="24" borderId="207" xfId="2" applyFont="1" applyFill="1" applyBorder="1" applyAlignment="1">
      <alignment horizontal="center" vertical="center"/>
    </xf>
    <xf numFmtId="0" fontId="108" fillId="24" borderId="181"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14" fontId="108" fillId="24" borderId="206" xfId="2" applyNumberFormat="1" applyFont="1" applyFill="1" applyBorder="1" applyAlignment="1">
      <alignment horizontal="center" vertical="center"/>
    </xf>
    <xf numFmtId="14" fontId="108" fillId="24" borderId="1" xfId="2" applyNumberFormat="1" applyFont="1" applyFill="1" applyBorder="1" applyAlignment="1">
      <alignment horizontal="center" vertical="center" shrinkToFit="1"/>
    </xf>
    <xf numFmtId="56" fontId="108" fillId="24" borderId="42"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14" fontId="108" fillId="24" borderId="218"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56" fontId="113" fillId="24" borderId="42" xfId="2" applyNumberFormat="1" applyFont="1" applyFill="1" applyBorder="1" applyAlignment="1">
      <alignment horizontal="center" vertical="center" wrapText="1"/>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204"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0" fontId="28" fillId="22" borderId="167" xfId="2" applyFont="1" applyFill="1" applyBorder="1" applyAlignment="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76" fillId="24" borderId="200" xfId="0" applyFont="1" applyFill="1" applyBorder="1" applyAlignment="1">
      <alignment horizontal="left" vertical="center"/>
    </xf>
    <xf numFmtId="0" fontId="76" fillId="47" borderId="200" xfId="0" applyFont="1" applyFill="1" applyBorder="1" applyAlignment="1">
      <alignment horizontal="left" vertical="center"/>
    </xf>
    <xf numFmtId="0" fontId="76" fillId="38" borderId="200" xfId="0" applyFont="1" applyFill="1" applyBorder="1" applyAlignment="1">
      <alignment horizontal="left" vertical="center"/>
    </xf>
    <xf numFmtId="0" fontId="76" fillId="48" borderId="200" xfId="0" applyFont="1" applyFill="1" applyBorder="1" applyAlignment="1">
      <alignment horizontal="left" vertical="center"/>
    </xf>
    <xf numFmtId="0" fontId="76" fillId="49" borderId="200" xfId="0" applyFont="1" applyFill="1" applyBorder="1" applyAlignment="1">
      <alignment horizontal="left" vertical="center"/>
    </xf>
    <xf numFmtId="56" fontId="108" fillId="24" borderId="219" xfId="2" applyNumberFormat="1" applyFont="1" applyFill="1" applyBorder="1">
      <alignment vertical="center"/>
    </xf>
    <xf numFmtId="0" fontId="208" fillId="24" borderId="0" xfId="0" applyFont="1" applyFill="1" applyAlignment="1">
      <alignment horizontal="center" vertical="center" wrapText="1"/>
    </xf>
    <xf numFmtId="0" fontId="114" fillId="3" borderId="9" xfId="2" applyFont="1" applyFill="1" applyBorder="1" applyAlignment="1">
      <alignment horizontal="center" vertical="center"/>
    </xf>
    <xf numFmtId="0" fontId="209" fillId="50" borderId="0" xfId="20" applyFont="1" applyFill="1" applyAlignment="1">
      <alignment horizontal="center" vertical="center"/>
    </xf>
    <xf numFmtId="0" fontId="6" fillId="0" borderId="0" xfId="20">
      <alignment vertical="center"/>
    </xf>
    <xf numFmtId="0" fontId="6" fillId="0" borderId="0" xfId="4"/>
    <xf numFmtId="0" fontId="108" fillId="0" borderId="0" xfId="20" applyFont="1" applyAlignment="1">
      <alignment horizontal="center" vertical="center"/>
    </xf>
    <xf numFmtId="0" fontId="21" fillId="0" borderId="0" xfId="20" applyFont="1" applyAlignment="1">
      <alignment horizontal="center" vertical="center"/>
    </xf>
    <xf numFmtId="0" fontId="210" fillId="0" borderId="0" xfId="20" applyFont="1">
      <alignment vertical="center"/>
    </xf>
    <xf numFmtId="0" fontId="6" fillId="0" borderId="0" xfId="20">
      <alignment vertical="center"/>
    </xf>
    <xf numFmtId="0" fontId="108" fillId="51" borderId="0" xfId="20" applyFont="1" applyFill="1" applyAlignment="1">
      <alignment horizontal="center" vertical="center" wrapText="1" shrinkToFit="1"/>
    </xf>
    <xf numFmtId="0" fontId="21" fillId="51" borderId="0" xfId="20" applyFont="1" applyFill="1" applyAlignment="1">
      <alignment horizontal="center" vertical="center" wrapText="1" shrinkToFit="1"/>
    </xf>
    <xf numFmtId="0" fontId="211" fillId="0" borderId="0" xfId="20" applyFont="1">
      <alignment vertical="center"/>
    </xf>
    <xf numFmtId="0" fontId="212" fillId="0" borderId="0" xfId="20" applyFont="1" applyAlignment="1">
      <alignment horizontal="center" vertical="center"/>
    </xf>
    <xf numFmtId="0" fontId="6" fillId="0" borderId="0" xfId="20" applyAlignment="1">
      <alignment horizontal="center" vertical="center"/>
    </xf>
    <xf numFmtId="0" fontId="213" fillId="0" borderId="0" xfId="20" applyFont="1">
      <alignment vertical="center"/>
    </xf>
    <xf numFmtId="0" fontId="7" fillId="17" borderId="0" xfId="4" applyFont="1" applyFill="1" applyAlignment="1">
      <alignment vertical="top"/>
    </xf>
    <xf numFmtId="0" fontId="112" fillId="17" borderId="0" xfId="20" applyFont="1" applyFill="1" applyAlignment="1">
      <alignment vertical="top"/>
    </xf>
    <xf numFmtId="0" fontId="7" fillId="17" borderId="0" xfId="20" applyFont="1" applyFill="1" applyAlignment="1">
      <alignment vertical="top"/>
    </xf>
    <xf numFmtId="0" fontId="214" fillId="52" borderId="0" xfId="20" applyFont="1" applyFill="1" applyAlignment="1">
      <alignment vertical="top" wrapText="1"/>
    </xf>
    <xf numFmtId="0" fontId="215" fillId="52" borderId="0" xfId="20" applyFont="1" applyFill="1" applyAlignment="1">
      <alignment vertical="top" wrapText="1"/>
    </xf>
    <xf numFmtId="0" fontId="51" fillId="53" borderId="0" xfId="20" applyFont="1" applyFill="1" applyAlignment="1">
      <alignment horizontal="left" vertical="center" wrapText="1" indent="1"/>
    </xf>
    <xf numFmtId="0" fontId="216" fillId="0" borderId="0" xfId="20" applyFont="1" applyAlignment="1">
      <alignment horizontal="left" vertical="center" wrapText="1" indent="1"/>
    </xf>
    <xf numFmtId="0" fontId="8" fillId="0" borderId="0" xfId="1" applyAlignment="1" applyProtection="1">
      <alignment vertical="center"/>
    </xf>
    <xf numFmtId="0" fontId="217" fillId="17" borderId="0" xfId="20" applyFont="1" applyFill="1" applyAlignment="1">
      <alignment vertical="top"/>
    </xf>
    <xf numFmtId="0" fontId="34" fillId="17" borderId="0" xfId="20" applyFont="1" applyFill="1" applyAlignment="1">
      <alignment vertical="top"/>
    </xf>
    <xf numFmtId="0" fontId="6" fillId="52" borderId="0" xfId="20" applyFill="1" applyAlignment="1">
      <alignment vertical="top" wrapText="1"/>
    </xf>
    <xf numFmtId="0" fontId="218" fillId="17" borderId="0" xfId="20" applyFont="1" applyFill="1" applyAlignment="1">
      <alignment vertical="top"/>
    </xf>
    <xf numFmtId="0" fontId="35" fillId="20" borderId="0" xfId="4" applyFont="1" applyFill="1"/>
    <xf numFmtId="0" fontId="112" fillId="20" borderId="0" xfId="4" applyFont="1" applyFill="1"/>
    <xf numFmtId="0" fontId="6" fillId="20" borderId="0" xfId="4" applyFill="1"/>
    <xf numFmtId="0" fontId="219" fillId="20" borderId="229" xfId="4" applyFont="1" applyFill="1" applyBorder="1" applyAlignment="1">
      <alignment horizontal="left" vertical="center" wrapText="1" indent="1"/>
    </xf>
    <xf numFmtId="0" fontId="13" fillId="20" borderId="230" xfId="4" applyFont="1" applyFill="1" applyBorder="1" applyAlignment="1">
      <alignment horizontal="left" vertical="center" wrapText="1" indent="1"/>
    </xf>
    <xf numFmtId="0" fontId="13" fillId="20" borderId="231" xfId="4" applyFont="1" applyFill="1" applyBorder="1" applyAlignment="1">
      <alignment horizontal="left" vertical="center" wrapText="1" indent="1"/>
    </xf>
    <xf numFmtId="0" fontId="13" fillId="20" borderId="232" xfId="4" applyFont="1" applyFill="1" applyBorder="1" applyAlignment="1">
      <alignment horizontal="left" vertical="center" wrapText="1" indent="1"/>
    </xf>
    <xf numFmtId="0" fontId="13" fillId="20" borderId="0" xfId="4" applyFont="1" applyFill="1" applyAlignment="1">
      <alignment horizontal="left" vertical="center" wrapText="1" indent="1"/>
    </xf>
    <xf numFmtId="0" fontId="13" fillId="20" borderId="233" xfId="4" applyFont="1" applyFill="1" applyBorder="1" applyAlignment="1">
      <alignment horizontal="left" vertical="center" wrapText="1" indent="1"/>
    </xf>
    <xf numFmtId="0" fontId="13" fillId="20" borderId="234" xfId="4" applyFont="1" applyFill="1" applyBorder="1" applyAlignment="1">
      <alignment horizontal="left" vertical="center" wrapText="1" indent="1"/>
    </xf>
    <xf numFmtId="0" fontId="13" fillId="20" borderId="235" xfId="4" applyFont="1" applyFill="1" applyBorder="1" applyAlignment="1">
      <alignment horizontal="left" vertical="center" wrapText="1" indent="1"/>
    </xf>
    <xf numFmtId="0" fontId="13" fillId="20" borderId="236" xfId="4" applyFont="1" applyFill="1" applyBorder="1" applyAlignment="1">
      <alignment horizontal="left" vertical="center" wrapText="1" inden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99FF"/>
      <color rgb="FF3399FF"/>
      <color rgb="FF6EF729"/>
      <color rgb="FF00CC00"/>
      <color rgb="FF0033CC"/>
      <color rgb="FF66CC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'38(37)　感染症統計'!$A$7</c:f>
              <c:strCache>
                <c:ptCount val="1"/>
                <c:pt idx="0">
                  <c:v>2022年</c:v>
                </c:pt>
              </c:strCache>
            </c:strRef>
          </c:tx>
          <c:spPr>
            <a:ln w="63500" cap="rnd">
              <a:solidFill>
                <a:srgbClr val="FF0000"/>
              </a:solidFill>
              <a:round/>
            </a:ln>
            <a:effectLst/>
          </c:spPr>
          <c:marker>
            <c:symbol val="none"/>
          </c:marker>
          <c:val>
            <c:numRef>
              <c:f>'38(37)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545</c:v>
                </c:pt>
                <c:pt idx="7" formatCode="General">
                  <c:v>555</c:v>
                </c:pt>
                <c:pt idx="8" formatCode="General">
                  <c:v>420</c:v>
                </c:pt>
              </c:numCache>
            </c:numRef>
          </c:val>
          <c:smooth val="0"/>
          <c:extLst>
            <c:ext xmlns:c16="http://schemas.microsoft.com/office/drawing/2014/chart" uri="{C3380CC4-5D6E-409C-BE32-E72D297353CC}">
              <c16:uniqueId val="{00000000-B26B-4AAB-ADDF-AF634710DDB6}"/>
            </c:ext>
          </c:extLst>
        </c:ser>
        <c:ser>
          <c:idx val="7"/>
          <c:order val="1"/>
          <c:tx>
            <c:strRef>
              <c:f>'38(37)　感染症統計'!$A$8</c:f>
              <c:strCache>
                <c:ptCount val="1"/>
                <c:pt idx="0">
                  <c:v>2021年</c:v>
                </c:pt>
              </c:strCache>
            </c:strRef>
          </c:tx>
          <c:spPr>
            <a:ln w="25400" cap="rnd">
              <a:solidFill>
                <a:schemeClr val="accent6">
                  <a:lumMod val="75000"/>
                </a:schemeClr>
              </a:solidFill>
              <a:round/>
            </a:ln>
            <a:effectLst/>
          </c:spPr>
          <c:marker>
            <c:symbol val="none"/>
          </c:marker>
          <c:val>
            <c:numRef>
              <c:f>'38(37)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'38(37)　感染症統計'!$A$9</c:f>
              <c:strCache>
                <c:ptCount val="1"/>
                <c:pt idx="0">
                  <c:v>2020年</c:v>
                </c:pt>
              </c:strCache>
            </c:strRef>
          </c:tx>
          <c:spPr>
            <a:ln w="19050" cap="rnd">
              <a:solidFill>
                <a:schemeClr val="accent1"/>
              </a:solidFill>
              <a:round/>
            </a:ln>
            <a:effectLst/>
          </c:spPr>
          <c:marker>
            <c:symbol val="none"/>
          </c:marker>
          <c:val>
            <c:numRef>
              <c:f>'38(37)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'38(37)　感染症統計'!$A$10</c:f>
              <c:strCache>
                <c:ptCount val="1"/>
                <c:pt idx="0">
                  <c:v>2019年</c:v>
                </c:pt>
              </c:strCache>
            </c:strRef>
          </c:tx>
          <c:spPr>
            <a:ln w="12700" cap="rnd">
              <a:solidFill>
                <a:srgbClr val="FF0066"/>
              </a:solidFill>
              <a:round/>
            </a:ln>
            <a:effectLst/>
          </c:spPr>
          <c:marker>
            <c:symbol val="none"/>
          </c:marker>
          <c:val>
            <c:numRef>
              <c:f>'38(37)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'38(37)　感染症統計'!$A$11</c:f>
              <c:strCache>
                <c:ptCount val="1"/>
                <c:pt idx="0">
                  <c:v>2018年</c:v>
                </c:pt>
              </c:strCache>
            </c:strRef>
          </c:tx>
          <c:spPr>
            <a:ln w="12700" cap="rnd">
              <a:solidFill>
                <a:schemeClr val="accent3"/>
              </a:solidFill>
              <a:round/>
            </a:ln>
            <a:effectLst/>
          </c:spPr>
          <c:marker>
            <c:symbol val="none"/>
          </c:marker>
          <c:val>
            <c:numRef>
              <c:f>'38(37)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'38(37)　感染症統計'!$A$12</c:f>
              <c:strCache>
                <c:ptCount val="1"/>
                <c:pt idx="0">
                  <c:v>2017年</c:v>
                </c:pt>
              </c:strCache>
            </c:strRef>
          </c:tx>
          <c:spPr>
            <a:ln w="12700" cap="rnd">
              <a:solidFill>
                <a:schemeClr val="accent4"/>
              </a:solidFill>
              <a:round/>
            </a:ln>
            <a:effectLst/>
          </c:spPr>
          <c:marker>
            <c:symbol val="none"/>
          </c:marker>
          <c:val>
            <c:numRef>
              <c:f>'38(37)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'38(37)　感染症統計'!$A$13</c:f>
              <c:strCache>
                <c:ptCount val="1"/>
                <c:pt idx="0">
                  <c:v>2016年</c:v>
                </c:pt>
              </c:strCache>
            </c:strRef>
          </c:tx>
          <c:spPr>
            <a:ln w="12700" cap="rnd">
              <a:solidFill>
                <a:schemeClr val="accent5"/>
              </a:solidFill>
              <a:round/>
            </a:ln>
            <a:effectLst/>
          </c:spPr>
          <c:marker>
            <c:symbol val="none"/>
          </c:marker>
          <c:val>
            <c:numRef>
              <c:f>'38(37)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'38(37)　感染症統計'!$A$14</c:f>
              <c:strCache>
                <c:ptCount val="1"/>
                <c:pt idx="0">
                  <c:v>2015年</c:v>
                </c:pt>
              </c:strCache>
            </c:strRef>
          </c:tx>
          <c:spPr>
            <a:ln w="12700" cap="rnd">
              <a:solidFill>
                <a:schemeClr val="accent6"/>
              </a:solidFill>
              <a:round/>
            </a:ln>
            <a:effectLst/>
          </c:spPr>
          <c:marker>
            <c:symbol val="none"/>
          </c:marker>
          <c:val>
            <c:numRef>
              <c:f>'38(37)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'38(37)　感染症統計'!$P$8</c:f>
              <c:strCache>
                <c:ptCount val="1"/>
                <c:pt idx="0">
                  <c:v>2021年</c:v>
                </c:pt>
              </c:strCache>
            </c:strRef>
          </c:tx>
          <c:spPr>
            <a:ln w="63500" cap="rnd">
              <a:solidFill>
                <a:srgbClr val="FF0000"/>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'38(37)　感染症統計'!$P$9</c:f>
              <c:strCache>
                <c:ptCount val="1"/>
                <c:pt idx="0">
                  <c:v>2020年</c:v>
                </c:pt>
              </c:strCache>
            </c:strRef>
          </c:tx>
          <c:spPr>
            <a:ln w="25400" cap="rnd">
              <a:solidFill>
                <a:schemeClr val="accent6">
                  <a:lumMod val="75000"/>
                </a:schemeClr>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'38(37)　感染症統計'!$P$10</c:f>
              <c:strCache>
                <c:ptCount val="1"/>
                <c:pt idx="0">
                  <c:v>2019年</c:v>
                </c:pt>
              </c:strCache>
            </c:strRef>
          </c:tx>
          <c:spPr>
            <a:ln w="19050" cap="rnd">
              <a:solidFill>
                <a:schemeClr val="accent1"/>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'38(37)　感染症統計'!$P$11</c:f>
              <c:strCache>
                <c:ptCount val="1"/>
                <c:pt idx="0">
                  <c:v>2018年</c:v>
                </c:pt>
              </c:strCache>
            </c:strRef>
          </c:tx>
          <c:spPr>
            <a:ln w="12700" cap="rnd">
              <a:solidFill>
                <a:schemeClr val="accent2"/>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'38(37)　感染症統計'!$P$12</c:f>
              <c:strCache>
                <c:ptCount val="1"/>
                <c:pt idx="0">
                  <c:v>2017年</c:v>
                </c:pt>
              </c:strCache>
            </c:strRef>
          </c:tx>
          <c:spPr>
            <a:ln w="12700" cap="rnd">
              <a:solidFill>
                <a:schemeClr val="accent3"/>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'38(37)　感染症統計'!$P$13</c:f>
              <c:strCache>
                <c:ptCount val="1"/>
                <c:pt idx="0">
                  <c:v>2016年</c:v>
                </c:pt>
              </c:strCache>
            </c:strRef>
          </c:tx>
          <c:spPr>
            <a:ln w="12700" cap="rnd">
              <a:solidFill>
                <a:schemeClr val="accent4"/>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'38(37)　感染症統計'!$P$14</c:f>
              <c:strCache>
                <c:ptCount val="1"/>
                <c:pt idx="0">
                  <c:v>2015年</c:v>
                </c:pt>
              </c:strCache>
            </c:strRef>
          </c:tx>
          <c:spPr>
            <a:ln w="12700" cap="rnd">
              <a:solidFill>
                <a:schemeClr val="accent5"/>
              </a:solidFill>
              <a:round/>
            </a:ln>
            <a:effectLst/>
          </c:spPr>
          <c:marker>
            <c:symbol val="none"/>
          </c:marker>
          <c:cat>
            <c:numRef>
              <c:f>'38(37)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'38(37)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5.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8.sv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xdr:colOff>
      <xdr:row>6</xdr:row>
      <xdr:rowOff>114300</xdr:rowOff>
    </xdr:from>
    <xdr:to>
      <xdr:col>13</xdr:col>
      <xdr:colOff>152400</xdr:colOff>
      <xdr:row>18</xdr:row>
      <xdr:rowOff>0</xdr:rowOff>
    </xdr:to>
    <xdr:pic>
      <xdr:nvPicPr>
        <xdr:cNvPr id="13" name="図 12" descr="感染性胃腸炎患者報告数　直近5シーズン">
          <a:extLst>
            <a:ext uri="{FF2B5EF4-FFF2-40B4-BE49-F238E27FC236}">
              <a16:creationId xmlns:a16="http://schemas.microsoft.com/office/drawing/2014/main" id="{4B69D519-D309-C9BB-05BE-5D8F8D588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1493520"/>
          <a:ext cx="7208520" cy="2308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1.64</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12174"/>
            <a:gd name="adj6" fmla="val -157363"/>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922744</xdr:colOff>
      <xdr:row>16</xdr:row>
      <xdr:rowOff>77327</xdr:rowOff>
    </xdr:from>
    <xdr:to>
      <xdr:col>7</xdr:col>
      <xdr:colOff>1245562</xdr:colOff>
      <xdr:row>17</xdr:row>
      <xdr:rowOff>125266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456644" y="313294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40005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8A73231E-872E-452F-9F1C-BA36019F82A8}"/>
            </a:ext>
          </a:extLst>
        </xdr:cNvPr>
        <xdr:cNvSpPr>
          <a:spLocks noChangeAspect="1" noChangeArrowheads="1"/>
        </xdr:cNvSpPr>
      </xdr:nvSpPr>
      <xdr:spPr bwMode="auto">
        <a:xfrm>
          <a:off x="4655820" y="4030980"/>
          <a:ext cx="304800" cy="299085"/>
        </a:xfrm>
        <a:prstGeom prst="rect">
          <a:avLst/>
        </a:prstGeom>
        <a:noFill/>
        <a:ln w="9525">
          <a:noFill/>
          <a:miter lim="800000"/>
          <a:headEnd/>
          <a:tailEnd/>
        </a:ln>
      </xdr:spPr>
    </xdr:sp>
    <xdr:clientData/>
  </xdr:two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C77C2EBD-EAF2-40DE-B3E1-7C6CCA4731D3}"/>
            </a:ext>
          </a:extLst>
        </xdr:cNvPr>
        <xdr:cNvSpPr>
          <a:spLocks noChangeArrowheads="1"/>
        </xdr:cNvSpPr>
      </xdr:nvSpPr>
      <xdr:spPr bwMode="auto">
        <a:xfrm>
          <a:off x="3051810" y="1830705"/>
          <a:ext cx="845820" cy="899160"/>
        </a:xfrm>
        <a:prstGeom prst="rightArrow">
          <a:avLst>
            <a:gd name="adj1" fmla="val 50000"/>
            <a:gd name="adj2" fmla="val 50002"/>
          </a:avLst>
        </a:prstGeom>
        <a:solidFill>
          <a:srgbClr val="DDD9C3"/>
        </a:solidFill>
        <a:ln w="25400" algn="ctr">
          <a:solidFill>
            <a:srgbClr val="EBF1DE">
              <a:alpha val="58038"/>
            </a:srgbClr>
          </a:solidFill>
          <a:miter lim="800000"/>
          <a:headEnd/>
          <a:tailEnd/>
        </a:ln>
        <a:effectLst>
          <a:outerShdw dist="63500" dir="3187806" algn="ctr" rotWithShape="0">
            <a:srgbClr val="FFFFFF">
              <a:alpha val="50000"/>
            </a:srgbClr>
          </a:outerShdw>
        </a:effectLst>
      </xdr:spPr>
    </xdr:sp>
    <xdr:clientData/>
  </xdr:twoCellAnchor>
  <xdr:twoCellAnchor>
    <xdr:from>
      <xdr:col>2</xdr:col>
      <xdr:colOff>190500</xdr:colOff>
      <xdr:row>10</xdr:row>
      <xdr:rowOff>171450</xdr:rowOff>
    </xdr:from>
    <xdr:to>
      <xdr:col>4</xdr:col>
      <xdr:colOff>381000</xdr:colOff>
      <xdr:row>13</xdr:row>
      <xdr:rowOff>209550</xdr:rowOff>
    </xdr:to>
    <xdr:sp macro="" textlink="">
      <xdr:nvSpPr>
        <xdr:cNvPr id="4" name="円/楕円 3">
          <a:extLst>
            <a:ext uri="{FF2B5EF4-FFF2-40B4-BE49-F238E27FC236}">
              <a16:creationId xmlns:a16="http://schemas.microsoft.com/office/drawing/2014/main" id="{3B4E5013-64EA-4087-9605-B503116BC5B8}"/>
            </a:ext>
          </a:extLst>
        </xdr:cNvPr>
        <xdr:cNvSpPr/>
      </xdr:nvSpPr>
      <xdr:spPr>
        <a:xfrm>
          <a:off x="1143000" y="2739390"/>
          <a:ext cx="1424940" cy="8610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19051</xdr:colOff>
      <xdr:row>5</xdr:row>
      <xdr:rowOff>24126</xdr:rowOff>
    </xdr:from>
    <xdr:to>
      <xdr:col>4</xdr:col>
      <xdr:colOff>613411</xdr:colOff>
      <xdr:row>13</xdr:row>
      <xdr:rowOff>266700</xdr:rowOff>
    </xdr:to>
    <xdr:pic>
      <xdr:nvPicPr>
        <xdr:cNvPr id="5" name="図 4">
          <a:extLst>
            <a:ext uri="{FF2B5EF4-FFF2-40B4-BE49-F238E27FC236}">
              <a16:creationId xmlns:a16="http://schemas.microsoft.com/office/drawing/2014/main" id="{9EBD3387-00FF-42A3-8091-1B61970C1A7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rightnessContrast bright="22000"/>
                  </a14:imgEffect>
                </a14:imgLayer>
              </a14:imgProps>
            </a:ext>
          </a:extLst>
        </a:blip>
        <a:stretch>
          <a:fillRect/>
        </a:stretch>
      </xdr:blipFill>
      <xdr:spPr>
        <a:xfrm>
          <a:off x="354331" y="1220466"/>
          <a:ext cx="2446020" cy="2437134"/>
        </a:xfrm>
        <a:prstGeom prst="rect">
          <a:avLst/>
        </a:prstGeom>
        <a:effectLst>
          <a:outerShdw blurRad="622300" dist="190500" dir="2700000" algn="tl" rotWithShape="0">
            <a:prstClr val="black">
              <a:alpha val="40000"/>
            </a:prstClr>
          </a:outerShdw>
        </a:effectLst>
      </xdr:spPr>
    </xdr:pic>
    <xdr:clientData/>
  </xdr:twoCellAnchor>
  <xdr:twoCellAnchor>
    <xdr:from>
      <xdr:col>1</xdr:col>
      <xdr:colOff>333375</xdr:colOff>
      <xdr:row>11</xdr:row>
      <xdr:rowOff>161925</xdr:rowOff>
    </xdr:from>
    <xdr:to>
      <xdr:col>4</xdr:col>
      <xdr:colOff>428625</xdr:colOff>
      <xdr:row>13</xdr:row>
      <xdr:rowOff>219075</xdr:rowOff>
    </xdr:to>
    <xdr:sp macro="" textlink="">
      <xdr:nvSpPr>
        <xdr:cNvPr id="6" name="テキスト ボックス 5">
          <a:extLst>
            <a:ext uri="{FF2B5EF4-FFF2-40B4-BE49-F238E27FC236}">
              <a16:creationId xmlns:a16="http://schemas.microsoft.com/office/drawing/2014/main" id="{3BCE1949-BC45-4580-8BAE-87A154538AB6}"/>
            </a:ext>
          </a:extLst>
        </xdr:cNvPr>
        <xdr:cNvSpPr txBox="1"/>
      </xdr:nvSpPr>
      <xdr:spPr>
        <a:xfrm>
          <a:off x="668655" y="3004185"/>
          <a:ext cx="1946910" cy="60579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rtl="0">
            <a:defRPr sz="1000"/>
          </a:pPr>
          <a:r>
            <a:rPr lang="ja-JP" altLang="en-US" sz="900" b="1" i="0" u="none" strike="noStrike" baseline="0">
              <a:solidFill>
                <a:srgbClr val="FFFFFF"/>
              </a:solidFill>
              <a:latin typeface="ＭＳ Ｐゴシック"/>
              <a:ea typeface="ＭＳ Ｐゴシック"/>
            </a:rPr>
            <a:t>　ボロボロになったら</a:t>
          </a:r>
        </a:p>
        <a:p>
          <a:pPr algn="l" rtl="0">
            <a:defRPr sz="1000"/>
          </a:pPr>
          <a:r>
            <a:rPr lang="ja-JP" altLang="en-US" sz="900" b="1" i="0" u="none" strike="noStrike" baseline="0">
              <a:solidFill>
                <a:srgbClr val="FFFFFF"/>
              </a:solidFill>
              <a:latin typeface="ＭＳ Ｐゴシック"/>
              <a:ea typeface="ＭＳ Ｐゴシック"/>
            </a:rPr>
            <a:t>　泡立ちが悪くなったら　　　</a:t>
          </a:r>
        </a:p>
        <a:p>
          <a:pPr algn="l" rtl="0">
            <a:defRPr sz="1000"/>
          </a:pPr>
          <a:r>
            <a:rPr lang="ja-JP" altLang="en-US" sz="900" b="1" i="0" u="none" strike="noStrike" baseline="0">
              <a:solidFill>
                <a:srgbClr val="FFFFFF"/>
              </a:solidFill>
              <a:latin typeface="ＭＳ Ｐゴシック"/>
              <a:ea typeface="ＭＳ Ｐゴシック"/>
            </a:rPr>
            <a:t>　油汚れが付いたら</a:t>
          </a:r>
        </a:p>
      </xdr:txBody>
    </xdr:sp>
    <xdr:clientData/>
  </xdr:twoCellAnchor>
  <xdr:twoCellAnchor>
    <xdr:from>
      <xdr:col>3</xdr:col>
      <xdr:colOff>276225</xdr:colOff>
      <xdr:row>11</xdr:row>
      <xdr:rowOff>247650</xdr:rowOff>
    </xdr:from>
    <xdr:to>
      <xdr:col>4</xdr:col>
      <xdr:colOff>361950</xdr:colOff>
      <xdr:row>13</xdr:row>
      <xdr:rowOff>95250</xdr:rowOff>
    </xdr:to>
    <xdr:sp macro="" textlink="">
      <xdr:nvSpPr>
        <xdr:cNvPr id="7" name="Text Box 6">
          <a:extLst>
            <a:ext uri="{FF2B5EF4-FFF2-40B4-BE49-F238E27FC236}">
              <a16:creationId xmlns:a16="http://schemas.microsoft.com/office/drawing/2014/main" id="{124F3908-6B54-48BC-80AE-695B31E57405}"/>
            </a:ext>
          </a:extLst>
        </xdr:cNvPr>
        <xdr:cNvSpPr txBox="1">
          <a:spLocks noChangeArrowheads="1"/>
        </xdr:cNvSpPr>
      </xdr:nvSpPr>
      <xdr:spPr bwMode="auto">
        <a:xfrm>
          <a:off x="1845945" y="3089910"/>
          <a:ext cx="702945" cy="396240"/>
        </a:xfrm>
        <a:prstGeom prst="rect">
          <a:avLst/>
        </a:prstGeom>
        <a:solidFill>
          <a:srgbClr val="FF0000"/>
        </a:solidFill>
        <a:ln w="9525">
          <a:no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Ｐゴシック"/>
              <a:ea typeface="ＭＳ Ｐゴシック"/>
            </a:rPr>
            <a:t>交換</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91441</xdr:colOff>
      <xdr:row>31</xdr:row>
      <xdr:rowOff>30480</xdr:rowOff>
    </xdr:from>
    <xdr:to>
      <xdr:col>10</xdr:col>
      <xdr:colOff>436881</xdr:colOff>
      <xdr:row>41</xdr:row>
      <xdr:rowOff>254000</xdr:rowOff>
    </xdr:to>
    <xdr:pic>
      <xdr:nvPicPr>
        <xdr:cNvPr id="7" name="図 6">
          <a:extLst>
            <a:ext uri="{FF2B5EF4-FFF2-40B4-BE49-F238E27FC236}">
              <a16:creationId xmlns:a16="http://schemas.microsoft.com/office/drawing/2014/main" id="{0759B23D-4AA7-B8C7-DD64-BDD36963F417}"/>
            </a:ext>
          </a:extLst>
        </xdr:cNvPr>
        <xdr:cNvPicPr>
          <a:picLocks noChangeAspect="1"/>
        </xdr:cNvPicPr>
      </xdr:nvPicPr>
      <xdr:blipFill>
        <a:blip xmlns:r="http://schemas.openxmlformats.org/officeDocument/2006/relationships" r:embed="rId1"/>
        <a:stretch>
          <a:fillRect/>
        </a:stretch>
      </xdr:blipFill>
      <xdr:spPr>
        <a:xfrm>
          <a:off x="965201" y="14010640"/>
          <a:ext cx="11094720" cy="2966720"/>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1.06%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％増加</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43</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日あたりに確認される感染者数を</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日移動平均で国別に見る。米国は</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1220</a:t>
          </a:r>
          <a:r>
            <a:rPr lang="ja-JP" altLang="en-US" sz="2000" b="0" i="0">
              <a:solidFill>
                <a:schemeClr val="dk1"/>
              </a:solidFill>
              <a:effectLst/>
              <a:latin typeface="+mn-lt"/>
              <a:ea typeface="+mn-ea"/>
              <a:cs typeface="+mn-cs"/>
            </a:rPr>
            <a:t>人だった。</a:t>
          </a:r>
          <a:r>
            <a:rPr lang="en-US" altLang="ja-JP" sz="2000" b="0" i="0">
              <a:solidFill>
                <a:schemeClr val="dk1"/>
              </a:solidFill>
              <a:effectLst/>
              <a:latin typeface="+mn-lt"/>
              <a:ea typeface="+mn-ea"/>
              <a:cs typeface="+mn-cs"/>
            </a:rPr>
            <a:t>2022</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15</a:t>
          </a:r>
          <a:r>
            <a:rPr lang="ja-JP" altLang="en-US" sz="2000" b="0" i="0">
              <a:solidFill>
                <a:schemeClr val="dk1"/>
              </a:solidFill>
              <a:effectLst/>
              <a:latin typeface="+mn-lt"/>
              <a:ea typeface="+mn-ea"/>
              <a:cs typeface="+mn-cs"/>
            </a:rPr>
            <a:t>日の過去最多（</a:t>
          </a:r>
          <a:r>
            <a:rPr lang="en-US" altLang="ja-JP" sz="2000" b="0" i="0">
              <a:solidFill>
                <a:schemeClr val="dk1"/>
              </a:solidFill>
              <a:effectLst/>
              <a:latin typeface="+mn-lt"/>
              <a:ea typeface="+mn-ea"/>
              <a:cs typeface="+mn-cs"/>
            </a:rPr>
            <a:t>80</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6982</a:t>
          </a:r>
          <a:r>
            <a:rPr lang="ja-JP" altLang="en-US" sz="2000" b="0" i="0">
              <a:solidFill>
                <a:schemeClr val="dk1"/>
              </a:solidFill>
              <a:effectLst/>
              <a:latin typeface="+mn-lt"/>
              <a:ea typeface="+mn-ea"/>
              <a:cs typeface="+mn-cs"/>
            </a:rPr>
            <a:t>人）に比べて</a:t>
          </a:r>
          <a:r>
            <a:rPr lang="en-US" altLang="ja-JP" sz="2000" b="0" i="0">
              <a:solidFill>
                <a:schemeClr val="dk1"/>
              </a:solidFill>
              <a:effectLst/>
              <a:latin typeface="+mn-lt"/>
              <a:ea typeface="+mn-ea"/>
              <a:cs typeface="+mn-cs"/>
            </a:rPr>
            <a:t>91.2</a:t>
          </a:r>
          <a:r>
            <a:rPr lang="ja-JP" altLang="en-US" sz="2000" b="0" i="0">
              <a:solidFill>
                <a:schemeClr val="dk1"/>
              </a:solidFill>
              <a:effectLst/>
              <a:latin typeface="+mn-lt"/>
              <a:ea typeface="+mn-ea"/>
              <a:cs typeface="+mn-cs"/>
            </a:rPr>
            <a:t>％少なかった。ロシアの動きが他国と異なる原因が良くわからない。新規感染者数もロシアが高くなっている。</a:t>
          </a:r>
        </a:p>
        <a:p>
          <a:endParaRPr lang="ja-JP" altLang="en-US" sz="2000" b="1" i="0">
            <a:solidFill>
              <a:schemeClr val="dk1"/>
            </a:solidFill>
            <a:effectLst/>
            <a:latin typeface="+mn-lt"/>
            <a:ea typeface="+mn-ea"/>
            <a:cs typeface="+mn-cs"/>
          </a:endParaRPr>
        </a:p>
      </xdr:txBody>
    </xdr:sp>
    <xdr:clientData/>
  </xdr:twoCellAnchor>
  <xdr:twoCellAnchor>
    <xdr:from>
      <xdr:col>1</xdr:col>
      <xdr:colOff>1688641</xdr:colOff>
      <xdr:row>36</xdr:row>
      <xdr:rowOff>50800</xdr:rowOff>
    </xdr:from>
    <xdr:to>
      <xdr:col>3</xdr:col>
      <xdr:colOff>955040</xdr:colOff>
      <xdr:row>39</xdr:row>
      <xdr:rowOff>193040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2886481" y="15078480"/>
          <a:ext cx="96520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508452</xdr:colOff>
      <xdr:row>34</xdr:row>
      <xdr:rowOff>152400</xdr:rowOff>
    </xdr:from>
    <xdr:to>
      <xdr:col>7</xdr:col>
      <xdr:colOff>528324</xdr:colOff>
      <xdr:row>39</xdr:row>
      <xdr:rowOff>182880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6873468" y="14716984"/>
          <a:ext cx="1402080" cy="187915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1493523</xdr:colOff>
      <xdr:row>34</xdr:row>
      <xdr:rowOff>193043</xdr:rowOff>
    </xdr:from>
    <xdr:to>
      <xdr:col>4</xdr:col>
      <xdr:colOff>1270002</xdr:colOff>
      <xdr:row>39</xdr:row>
      <xdr:rowOff>200369</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4700420" y="15009986"/>
          <a:ext cx="1378926"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2</xdr:col>
      <xdr:colOff>42428</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2633228" y="16313516"/>
          <a:ext cx="9233652"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843280</xdr:colOff>
      <xdr:row>34</xdr:row>
      <xdr:rowOff>40640</xdr:rowOff>
    </xdr:from>
    <xdr:to>
      <xdr:col>8</xdr:col>
      <xdr:colOff>538480</xdr:colOff>
      <xdr:row>39</xdr:row>
      <xdr:rowOff>213360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620760" y="15052040"/>
          <a:ext cx="1544320" cy="11277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975360</xdr:colOff>
      <xdr:row>37</xdr:row>
      <xdr:rowOff>162560</xdr:rowOff>
    </xdr:from>
    <xdr:to>
      <xdr:col>9</xdr:col>
      <xdr:colOff>589280</xdr:colOff>
      <xdr:row>39</xdr:row>
      <xdr:rowOff>193040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61320" y="15621000"/>
          <a:ext cx="579120" cy="9144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editAs="oneCell">
    <xdr:from>
      <xdr:col>1</xdr:col>
      <xdr:colOff>1524000</xdr:colOff>
      <xdr:row>0</xdr:row>
      <xdr:rowOff>375921</xdr:rowOff>
    </xdr:from>
    <xdr:to>
      <xdr:col>5</xdr:col>
      <xdr:colOff>274320</xdr:colOff>
      <xdr:row>2</xdr:row>
      <xdr:rowOff>3080073</xdr:rowOff>
    </xdr:to>
    <xdr:pic>
      <xdr:nvPicPr>
        <xdr:cNvPr id="9" name="図 8">
          <a:extLst>
            <a:ext uri="{FF2B5EF4-FFF2-40B4-BE49-F238E27FC236}">
              <a16:creationId xmlns:a16="http://schemas.microsoft.com/office/drawing/2014/main" id="{9E8D3029-8DF6-9F29-15FC-2FED1AACE19D}"/>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97760" y="375921"/>
          <a:ext cx="4003040" cy="34966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22</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2113091" cy="385863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8</xdr:col>
      <xdr:colOff>275617</xdr:colOff>
      <xdr:row>40</xdr:row>
      <xdr:rowOff>72957</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052943" cy="2970989"/>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368440</xdr:colOff>
      <xdr:row>18</xdr:row>
      <xdr:rowOff>8374</xdr:rowOff>
    </xdr:from>
    <xdr:to>
      <xdr:col>13</xdr:col>
      <xdr:colOff>2242731</xdr:colOff>
      <xdr:row>43</xdr:row>
      <xdr:rowOff>212881</xdr:rowOff>
    </xdr:to>
    <xdr:pic>
      <xdr:nvPicPr>
        <xdr:cNvPr id="2" name="図 1">
          <a:extLst>
            <a:ext uri="{FF2B5EF4-FFF2-40B4-BE49-F238E27FC236}">
              <a16:creationId xmlns:a16="http://schemas.microsoft.com/office/drawing/2014/main" id="{53ED3241-DB87-D0C8-76F7-90CF4B991CC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68440" y="20004594"/>
          <a:ext cx="9929720" cy="60660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3.nhk.or.jp/lnews/fukushima/20220912/6050020106.html" TargetMode="External"/><Relationship Id="rId2" Type="http://schemas.openxmlformats.org/officeDocument/2006/relationships/hyperlink" Target="https://foocom.net/column/residue/23366/" TargetMode="External"/><Relationship Id="rId1" Type="http://schemas.openxmlformats.org/officeDocument/2006/relationships/hyperlink" Target="https://www.shokukanken.com/news/safety/220929-1113.html"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etro.tokyo.lg.jp/tosei/hodohappyo/press/2022/09/26/02.html" TargetMode="External"/><Relationship Id="rId13" Type="http://schemas.openxmlformats.org/officeDocument/2006/relationships/hyperlink" Target="https://www.fukuishimbun.co.jp/articles/-/1634815" TargetMode="External"/><Relationship Id="rId3" Type="http://schemas.openxmlformats.org/officeDocument/2006/relationships/hyperlink" Target="https://news.yahoo.co.jp/articles/fb914428553e69b9b2af908fdc32de83b9579a33" TargetMode="External"/><Relationship Id="rId7" Type="http://schemas.openxmlformats.org/officeDocument/2006/relationships/hyperlink" Target="https://www.metro.tokyo.lg.jp/tosei/hodohappyo/press/2022/09/26/01.html" TargetMode="External"/><Relationship Id="rId12" Type="http://schemas.openxmlformats.org/officeDocument/2006/relationships/hyperlink" Target="https://news.yahoo.co.jp/articles/9765dd63cc250d9ba69cc904e13de52e100cbe7e" TargetMode="External"/><Relationship Id="rId2" Type="http://schemas.openxmlformats.org/officeDocument/2006/relationships/hyperlink" Target="https://www.pref.yamaguchi.lg.jp/press/175869.html" TargetMode="External"/><Relationship Id="rId1" Type="http://schemas.openxmlformats.org/officeDocument/2006/relationships/hyperlink" Target="https://news.yahoo.co.jp/articles/c8157f346f5ad55f61ccd12cc388da42044a5e3d" TargetMode="External"/><Relationship Id="rId6" Type="http://schemas.openxmlformats.org/officeDocument/2006/relationships/hyperlink" Target="https://nordot.app/947385472949649408?c=724086615123804160" TargetMode="External"/><Relationship Id="rId11" Type="http://schemas.openxmlformats.org/officeDocument/2006/relationships/hyperlink" Target="https://news.yahoo.co.jp/articles/96a87662df14c7867c94ba987c28176482494ff4" TargetMode="External"/><Relationship Id="rId5" Type="http://schemas.openxmlformats.org/officeDocument/2006/relationships/hyperlink" Target="https://www.jomo-news.co.jp/articles/-/180565" TargetMode="External"/><Relationship Id="rId10" Type="http://schemas.openxmlformats.org/officeDocument/2006/relationships/hyperlink" Target="https://www.shimotsuke.co.jp/articles/-/638278" TargetMode="External"/><Relationship Id="rId4" Type="http://schemas.openxmlformats.org/officeDocument/2006/relationships/hyperlink" Target="https://news.yahoo.co.jp/articles/a74e8d84682f1e0fc888e294b45dbd684b6fc021" TargetMode="External"/><Relationship Id="rId9" Type="http://schemas.openxmlformats.org/officeDocument/2006/relationships/hyperlink" Target="https://www.sankei.com/article/20220923-MHVOQG3JE5N3LDU4YPKHJBBAMQ/" TargetMode="External"/><Relationship Id="rId1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xtech.nikkei.com/atcl/nxt/news/18/13768/" TargetMode="External"/><Relationship Id="rId13" Type="http://schemas.openxmlformats.org/officeDocument/2006/relationships/printerSettings" Target="../printerSettings/printerSettings7.bin"/><Relationship Id="rId3" Type="http://schemas.openxmlformats.org/officeDocument/2006/relationships/hyperlink" Target="https://news.yahoo.co.jp/articles/a6a23b75a85a82867cae0dc49adc9028894f978b" TargetMode="External"/><Relationship Id="rId7" Type="http://schemas.openxmlformats.org/officeDocument/2006/relationships/hyperlink" Target="https://www.jetro.go.jp/biznews/2022/09/852fc5f7b3930245.html" TargetMode="External"/><Relationship Id="rId12" Type="http://schemas.openxmlformats.org/officeDocument/2006/relationships/hyperlink" Target="https://www.swissinfo.ch/jpn/business/%E3%82%B9%E3%82%A4%E3%82%B9%E3%81%AE%E5%A4%96%E9%A3%9F%E7%94%A3%E6%A5%AD%E3%81%A7%E4%BE%A1%E6%A0%BC%E4%B8%8A%E4%B9%97%E3%81%9B-%E9%9B%BB%E6%B0%97-%E3%82%AC%E3%82%B9%E4%BB%A3%E9%AB%98%E9%A8%B0%E3%81%A7/47917428" TargetMode="External"/><Relationship Id="rId2" Type="http://schemas.openxmlformats.org/officeDocument/2006/relationships/hyperlink" Target="https://jp.wsj.com/articles/alcohol-free-saudi-arabia-plans-champagne-and-wine-bars-at-neom-11663636070" TargetMode="External"/><Relationship Id="rId1" Type="http://schemas.openxmlformats.org/officeDocument/2006/relationships/hyperlink" Target="https://www.manila-shimbun.com/series/econo_trend/series266632.html" TargetMode="External"/><Relationship Id="rId6" Type="http://schemas.openxmlformats.org/officeDocument/2006/relationships/hyperlink" Target="https://diamond.jp/articles/-/309327" TargetMode="External"/><Relationship Id="rId11" Type="http://schemas.openxmlformats.org/officeDocument/2006/relationships/hyperlink" Target="https://www.traicy.com/posts/20220921249068/" TargetMode="External"/><Relationship Id="rId5" Type="http://schemas.openxmlformats.org/officeDocument/2006/relationships/hyperlink" Target="https://www.msn.com/ja-jp/news/national/e6-97-a5-e4-b8-ad-e5-9b-bd-e4-ba-a4-ef-bc-95-ef-bc-90-e5-b9-b4-e6-8e-a7-e3-81-88-e5-8c-97-e4-ba-ac-e3-81-a7-e6-97-a5-e6-9c-ac-e9-a3-9f-e5-93-81-e3-81-ae-e5-95-86-e8-ab-87-e4-bc-9a/ar-AA127xzp" TargetMode="External"/><Relationship Id="rId10" Type="http://schemas.openxmlformats.org/officeDocument/2006/relationships/hyperlink" Target="https://ideasforgood.jp/2022/09/27/food-waste-uk/" TargetMode="External"/><Relationship Id="rId4" Type="http://schemas.openxmlformats.org/officeDocument/2006/relationships/hyperlink" Target="https://www.excite.co.jp/news/article/Recordchina_901451/" TargetMode="External"/><Relationship Id="rId9" Type="http://schemas.openxmlformats.org/officeDocument/2006/relationships/hyperlink" Target="https://gigazine.net/news/20220929-ai-powered-laser-turret-kills-cockroaches/"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C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20" t="s">
        <v>265</v>
      </c>
      <c r="B1" s="221"/>
      <c r="C1" s="221" t="s">
        <v>266</v>
      </c>
      <c r="D1" s="221"/>
      <c r="E1" s="221"/>
      <c r="F1" s="221"/>
      <c r="G1" s="221"/>
      <c r="H1" s="221"/>
      <c r="I1" s="122"/>
    </row>
    <row r="2" spans="1:10">
      <c r="A2" s="222" t="s">
        <v>121</v>
      </c>
      <c r="B2" s="223"/>
      <c r="C2" s="223"/>
      <c r="D2" s="223"/>
      <c r="E2" s="223"/>
      <c r="F2" s="223"/>
      <c r="G2" s="223"/>
      <c r="H2" s="223"/>
      <c r="I2" s="122"/>
    </row>
    <row r="3" spans="1:10" ht="15.75" customHeight="1">
      <c r="A3" s="564" t="s">
        <v>29</v>
      </c>
      <c r="B3" s="565"/>
      <c r="C3" s="565"/>
      <c r="D3" s="565"/>
      <c r="E3" s="565"/>
      <c r="F3" s="565"/>
      <c r="G3" s="565"/>
      <c r="H3" s="566"/>
      <c r="I3" s="122"/>
    </row>
    <row r="4" spans="1:10">
      <c r="A4" s="222" t="s">
        <v>194</v>
      </c>
      <c r="B4" s="223"/>
      <c r="C4" s="223"/>
      <c r="D4" s="223"/>
      <c r="E4" s="223"/>
      <c r="F4" s="223"/>
      <c r="G4" s="223"/>
      <c r="H4" s="223"/>
      <c r="I4" s="122"/>
    </row>
    <row r="5" spans="1:10">
      <c r="A5" s="222" t="s">
        <v>122</v>
      </c>
      <c r="B5" s="223"/>
      <c r="C5" s="223"/>
      <c r="D5" s="223"/>
      <c r="E5" s="223"/>
      <c r="F5" s="223"/>
      <c r="G5" s="223"/>
      <c r="H5" s="223"/>
      <c r="I5" s="122"/>
    </row>
    <row r="6" spans="1:10">
      <c r="A6" s="224" t="s">
        <v>121</v>
      </c>
      <c r="B6" s="225"/>
      <c r="C6" s="225"/>
      <c r="D6" s="225"/>
      <c r="E6" s="225"/>
      <c r="F6" s="225"/>
      <c r="G6" s="225"/>
      <c r="H6" s="225"/>
      <c r="I6" s="122"/>
    </row>
    <row r="7" spans="1:10">
      <c r="A7" s="224" t="s">
        <v>123</v>
      </c>
      <c r="B7" s="225"/>
      <c r="C7" s="225"/>
      <c r="D7" s="225"/>
      <c r="E7" s="225"/>
      <c r="F7" s="225"/>
      <c r="G7" s="225"/>
      <c r="H7" s="225"/>
      <c r="I7" s="122"/>
    </row>
    <row r="8" spans="1:10">
      <c r="A8" s="226" t="s">
        <v>124</v>
      </c>
      <c r="B8" s="227"/>
      <c r="C8" s="227"/>
      <c r="D8" s="227"/>
      <c r="E8" s="227"/>
      <c r="F8" s="227"/>
      <c r="G8" s="227"/>
      <c r="H8" s="227"/>
      <c r="I8" s="122"/>
    </row>
    <row r="9" spans="1:10" ht="15" customHeight="1">
      <c r="A9" s="278" t="s">
        <v>125</v>
      </c>
      <c r="B9" s="279" t="str">
        <f>+'38(37)　食中毒記事等 '!A11</f>
        <v>神戸市のオリエンタルホテルで食中毒 結婚披露宴出席者54人が腹痛等の症状 厨房施設を3日間の営業停止</v>
      </c>
      <c r="C9" s="280"/>
      <c r="D9" s="280"/>
      <c r="E9" s="280"/>
      <c r="F9" s="280"/>
      <c r="G9" s="280"/>
      <c r="H9" s="280"/>
      <c r="I9" s="122"/>
    </row>
    <row r="10" spans="1:10" ht="15" customHeight="1">
      <c r="A10" s="278" t="s">
        <v>126</v>
      </c>
      <c r="B10" s="279" t="str">
        <f>+'38(37)　ノロウイルス関連情報 '!H72</f>
        <v>管理レベル「1」　</v>
      </c>
      <c r="C10" s="279" t="s">
        <v>231</v>
      </c>
      <c r="D10" s="281">
        <f>+'38(37)　ノロウイルス関連情報 '!G73</f>
        <v>1.64</v>
      </c>
      <c r="E10" s="279" t="s">
        <v>232</v>
      </c>
      <c r="F10" s="282">
        <f>+'38(37)　ノロウイルス関連情報 '!I73</f>
        <v>-0.52000000000000024</v>
      </c>
      <c r="G10" s="280" t="s">
        <v>137</v>
      </c>
      <c r="H10" s="280"/>
      <c r="I10" s="122"/>
    </row>
    <row r="11" spans="1:10" s="141" customFormat="1" ht="15" customHeight="1">
      <c r="A11" s="283" t="s">
        <v>127</v>
      </c>
      <c r="B11" s="570" t="str">
        <f>+'3８(37) 残留農薬　等 '!A2</f>
        <v>【残留農薬】生鮮にんじんからジメトモルフ検出</v>
      </c>
      <c r="C11" s="570"/>
      <c r="D11" s="570"/>
      <c r="E11" s="570"/>
      <c r="F11" s="570"/>
      <c r="G11" s="570"/>
      <c r="H11" s="284"/>
      <c r="I11" s="140"/>
      <c r="J11" s="141" t="s">
        <v>128</v>
      </c>
    </row>
    <row r="12" spans="1:10" ht="15" customHeight="1">
      <c r="A12" s="278" t="s">
        <v>129</v>
      </c>
      <c r="B12" s="279" t="str">
        <f>+'38(37)　食品表示'!A2</f>
        <v>有機酒類に有機JASマークの表示ができるようになります！</v>
      </c>
      <c r="C12" s="280"/>
      <c r="D12" s="280"/>
      <c r="E12" s="280"/>
      <c r="F12" s="280"/>
      <c r="G12" s="280"/>
      <c r="H12" s="280"/>
      <c r="I12" s="122"/>
    </row>
    <row r="13" spans="1:10" ht="15" customHeight="1">
      <c r="A13" s="278" t="s">
        <v>130</v>
      </c>
      <c r="B13" s="285" t="str">
        <f>+'3８(37)　海外情報'!B6</f>
        <v>米国</v>
      </c>
      <c r="C13" s="280" t="str">
        <f>+'3８(37)　海外情報'!A5</f>
        <v>GM、米大手スーパーから無人配送ロボットを受注 | 日経クロステック（xTECH）</v>
      </c>
      <c r="D13" s="280"/>
      <c r="E13" s="280"/>
      <c r="F13" s="280"/>
      <c r="G13" s="280"/>
      <c r="H13" s="280"/>
      <c r="I13" s="122"/>
    </row>
    <row r="14" spans="1:10" ht="15" customHeight="1">
      <c r="A14" s="285" t="s">
        <v>131</v>
      </c>
      <c r="B14" s="286" t="str">
        <f>+'3８(37)　海外情報'!B3</f>
        <v>英国</v>
      </c>
      <c r="C14" s="567" t="str">
        <f>+'3８(37)　海外情報'!A2</f>
        <v xml:space="preserve">レーザーでゴキブリを自動ロックオンして焼き殺すAI搭載タレットが登場 - GIGAZINE </v>
      </c>
      <c r="D14" s="567"/>
      <c r="E14" s="567"/>
      <c r="F14" s="567"/>
      <c r="G14" s="567"/>
      <c r="H14" s="568"/>
      <c r="I14" s="122"/>
    </row>
    <row r="15" spans="1:10" ht="15" customHeight="1">
      <c r="A15" s="278" t="s">
        <v>132</v>
      </c>
      <c r="B15" s="279" t="str">
        <f>+'38(37)　感染症統計'!A20</f>
        <v>※2022年 第38週（9/19～9/25</v>
      </c>
      <c r="C15" s="280"/>
      <c r="D15" s="279" t="s">
        <v>174</v>
      </c>
      <c r="E15" s="280"/>
      <c r="F15" s="280"/>
      <c r="G15" s="280"/>
      <c r="H15" s="280"/>
      <c r="I15" s="122"/>
    </row>
    <row r="16" spans="1:10" ht="15" customHeight="1">
      <c r="A16" s="278" t="s">
        <v>133</v>
      </c>
      <c r="B16" s="569" t="str">
        <f>+'37　感染症情報'!B2</f>
        <v>2022年 第37週（9月12日〜 9月18日）</v>
      </c>
      <c r="C16" s="569"/>
      <c r="D16" s="569"/>
      <c r="E16" s="569"/>
      <c r="F16" s="569"/>
      <c r="G16" s="569"/>
      <c r="H16" s="280"/>
      <c r="I16" s="122"/>
    </row>
    <row r="17" spans="1:14" ht="15" customHeight="1">
      <c r="A17" s="278" t="s">
        <v>235</v>
      </c>
      <c r="B17" s="453" t="str">
        <f>+'3８(37)  衛生訓話'!A2</f>
        <v>今週のお題　(食器洗いのスポンジは定期的に交換しましょう)</v>
      </c>
      <c r="C17" s="280"/>
      <c r="D17" s="280"/>
      <c r="E17" s="280"/>
      <c r="F17" s="287"/>
      <c r="G17" s="280"/>
      <c r="H17" s="280"/>
      <c r="I17" s="122"/>
    </row>
    <row r="18" spans="1:14" ht="15" customHeight="1">
      <c r="A18" s="278" t="s">
        <v>138</v>
      </c>
      <c r="B18" s="280" t="str">
        <f>+'38(37)　新型コロナウイルス情報'!C4</f>
        <v>今週の新型コロナ 新規感染者数　世界で300万人(対前週の増減 : 17万人減少)</v>
      </c>
      <c r="C18" s="280"/>
      <c r="D18" s="280"/>
      <c r="E18" s="280"/>
      <c r="F18" s="280" t="s">
        <v>21</v>
      </c>
      <c r="G18" s="280"/>
      <c r="H18" s="280"/>
      <c r="I18" s="122"/>
    </row>
    <row r="19" spans="1:14" ht="15" customHeight="1">
      <c r="A19" s="278" t="s">
        <v>197</v>
      </c>
      <c r="B19" s="280" t="s">
        <v>519</v>
      </c>
      <c r="C19" s="280"/>
      <c r="D19" s="280"/>
      <c r="E19" s="280"/>
      <c r="F19" s="280"/>
      <c r="G19" s="280"/>
      <c r="H19" s="280"/>
      <c r="I19" s="122"/>
    </row>
    <row r="20" spans="1:14">
      <c r="A20" s="226" t="s">
        <v>124</v>
      </c>
      <c r="B20" s="227"/>
      <c r="C20" s="227"/>
      <c r="D20" s="227"/>
      <c r="E20" s="227"/>
      <c r="F20" s="227"/>
      <c r="G20" s="227"/>
      <c r="H20" s="227"/>
      <c r="I20" s="122"/>
    </row>
    <row r="21" spans="1:14">
      <c r="A21" s="224" t="s">
        <v>21</v>
      </c>
      <c r="B21" s="225"/>
      <c r="C21" s="225"/>
      <c r="D21" s="225"/>
      <c r="E21" s="225"/>
      <c r="F21" s="225"/>
      <c r="G21" s="225"/>
      <c r="H21" s="225"/>
      <c r="I21" s="122"/>
    </row>
    <row r="22" spans="1:14">
      <c r="A22" s="123" t="s">
        <v>134</v>
      </c>
      <c r="I22" s="122"/>
    </row>
    <row r="23" spans="1:14">
      <c r="A23" s="122"/>
      <c r="I23" s="122"/>
    </row>
    <row r="24" spans="1:14">
      <c r="A24" s="122"/>
      <c r="I24" s="122"/>
    </row>
    <row r="25" spans="1:14">
      <c r="A25" s="122"/>
      <c r="I25" s="122"/>
      <c r="N25" t="s">
        <v>174</v>
      </c>
    </row>
    <row r="26" spans="1:14">
      <c r="A26" s="122"/>
      <c r="I26" s="122"/>
    </row>
    <row r="27" spans="1:14">
      <c r="A27" s="122"/>
      <c r="I27" s="122"/>
    </row>
    <row r="28" spans="1:14">
      <c r="A28" s="122"/>
      <c r="I28" s="122"/>
    </row>
    <row r="29" spans="1:14">
      <c r="A29" s="122"/>
      <c r="I29" s="122"/>
    </row>
    <row r="30" spans="1:14">
      <c r="A30" s="122"/>
      <c r="I30" s="122"/>
    </row>
    <row r="31" spans="1:14">
      <c r="A31" s="122"/>
      <c r="I31" s="122"/>
    </row>
    <row r="32" spans="1:14">
      <c r="A32" s="122"/>
      <c r="I32" s="122"/>
    </row>
    <row r="33" spans="1:9" ht="13.8" thickBot="1">
      <c r="A33" s="124"/>
      <c r="B33" s="125"/>
      <c r="C33" s="125"/>
      <c r="D33" s="125"/>
      <c r="E33" s="125"/>
      <c r="F33" s="125"/>
      <c r="G33" s="125"/>
      <c r="H33" s="125"/>
      <c r="I33" s="122"/>
    </row>
    <row r="34" spans="1:9" ht="13.8" thickTop="1"/>
    <row r="37" spans="1:9" ht="24.6">
      <c r="A37" s="154" t="s">
        <v>159</v>
      </c>
    </row>
    <row r="38" spans="1:9" ht="40.5" customHeight="1">
      <c r="A38" s="571" t="s">
        <v>160</v>
      </c>
      <c r="B38" s="571"/>
      <c r="C38" s="571"/>
      <c r="D38" s="571"/>
      <c r="E38" s="571"/>
      <c r="F38" s="571"/>
      <c r="G38" s="571"/>
    </row>
    <row r="39" spans="1:9" ht="30.75" customHeight="1">
      <c r="A39" s="563" t="s">
        <v>161</v>
      </c>
      <c r="B39" s="563"/>
      <c r="C39" s="563"/>
      <c r="D39" s="563"/>
      <c r="E39" s="563"/>
      <c r="F39" s="563"/>
      <c r="G39" s="563"/>
    </row>
    <row r="40" spans="1:9" ht="15">
      <c r="A40" s="155"/>
    </row>
    <row r="41" spans="1:9" ht="69.75" customHeight="1">
      <c r="A41" s="558" t="s">
        <v>169</v>
      </c>
      <c r="B41" s="558"/>
      <c r="C41" s="558"/>
      <c r="D41" s="558"/>
      <c r="E41" s="558"/>
      <c r="F41" s="558"/>
      <c r="G41" s="558"/>
    </row>
    <row r="42" spans="1:9" ht="35.25" customHeight="1">
      <c r="A42" s="563" t="s">
        <v>162</v>
      </c>
      <c r="B42" s="563"/>
      <c r="C42" s="563"/>
      <c r="D42" s="563"/>
      <c r="E42" s="563"/>
      <c r="F42" s="563"/>
      <c r="G42" s="563"/>
    </row>
    <row r="43" spans="1:9" ht="59.25" customHeight="1">
      <c r="A43" s="558" t="s">
        <v>163</v>
      </c>
      <c r="B43" s="558"/>
      <c r="C43" s="558"/>
      <c r="D43" s="558"/>
      <c r="E43" s="558"/>
      <c r="F43" s="558"/>
      <c r="G43" s="558"/>
    </row>
    <row r="44" spans="1:9" ht="15">
      <c r="A44" s="156"/>
    </row>
    <row r="45" spans="1:9" ht="27.75" customHeight="1">
      <c r="A45" s="560" t="s">
        <v>164</v>
      </c>
      <c r="B45" s="560"/>
      <c r="C45" s="560"/>
      <c r="D45" s="560"/>
      <c r="E45" s="560"/>
      <c r="F45" s="560"/>
      <c r="G45" s="560"/>
    </row>
    <row r="46" spans="1:9" ht="53.25" customHeight="1">
      <c r="A46" s="559" t="s">
        <v>170</v>
      </c>
      <c r="B46" s="558"/>
      <c r="C46" s="558"/>
      <c r="D46" s="558"/>
      <c r="E46" s="558"/>
      <c r="F46" s="558"/>
      <c r="G46" s="558"/>
    </row>
    <row r="47" spans="1:9" ht="15">
      <c r="A47" s="156"/>
    </row>
    <row r="48" spans="1:9" ht="32.25" customHeight="1">
      <c r="A48" s="560" t="s">
        <v>165</v>
      </c>
      <c r="B48" s="560"/>
      <c r="C48" s="560"/>
      <c r="D48" s="560"/>
      <c r="E48" s="560"/>
      <c r="F48" s="560"/>
      <c r="G48" s="560"/>
    </row>
    <row r="49" spans="1:7" ht="15">
      <c r="A49" s="155"/>
    </row>
    <row r="50" spans="1:7" ht="87" customHeight="1">
      <c r="A50" s="559" t="s">
        <v>171</v>
      </c>
      <c r="B50" s="558"/>
      <c r="C50" s="558"/>
      <c r="D50" s="558"/>
      <c r="E50" s="558"/>
      <c r="F50" s="558"/>
      <c r="G50" s="558"/>
    </row>
    <row r="51" spans="1:7" ht="15">
      <c r="A51" s="156"/>
    </row>
    <row r="52" spans="1:7" ht="32.25" customHeight="1">
      <c r="A52" s="560" t="s">
        <v>166</v>
      </c>
      <c r="B52" s="560"/>
      <c r="C52" s="560"/>
      <c r="D52" s="560"/>
      <c r="E52" s="560"/>
      <c r="F52" s="560"/>
      <c r="G52" s="560"/>
    </row>
    <row r="53" spans="1:7" ht="29.25" customHeight="1">
      <c r="A53" s="558" t="s">
        <v>167</v>
      </c>
      <c r="B53" s="558"/>
      <c r="C53" s="558"/>
      <c r="D53" s="558"/>
      <c r="E53" s="558"/>
      <c r="F53" s="558"/>
      <c r="G53" s="558"/>
    </row>
    <row r="54" spans="1:7" ht="15">
      <c r="A54" s="156"/>
    </row>
    <row r="55" spans="1:7" s="141" customFormat="1" ht="110.25" customHeight="1">
      <c r="A55" s="561" t="s">
        <v>172</v>
      </c>
      <c r="B55" s="562"/>
      <c r="C55" s="562"/>
      <c r="D55" s="562"/>
      <c r="E55" s="562"/>
      <c r="F55" s="562"/>
      <c r="G55" s="562"/>
    </row>
    <row r="56" spans="1:7" ht="34.5" customHeight="1">
      <c r="A56" s="563" t="s">
        <v>168</v>
      </c>
      <c r="B56" s="563"/>
      <c r="C56" s="563"/>
      <c r="D56" s="563"/>
      <c r="E56" s="563"/>
      <c r="F56" s="563"/>
      <c r="G56" s="563"/>
    </row>
    <row r="57" spans="1:7" ht="114" customHeight="1">
      <c r="A57" s="559" t="s">
        <v>173</v>
      </c>
      <c r="B57" s="558"/>
      <c r="C57" s="558"/>
      <c r="D57" s="558"/>
      <c r="E57" s="558"/>
      <c r="F57" s="558"/>
      <c r="G57" s="558"/>
    </row>
    <row r="58" spans="1:7" ht="109.5" customHeight="1">
      <c r="A58" s="558"/>
      <c r="B58" s="558"/>
      <c r="C58" s="558"/>
      <c r="D58" s="558"/>
      <c r="E58" s="558"/>
      <c r="F58" s="558"/>
      <c r="G58" s="558"/>
    </row>
    <row r="59" spans="1:7" ht="15">
      <c r="A59" s="156"/>
    </row>
    <row r="60" spans="1:7" s="153" customFormat="1" ht="57.75" customHeight="1">
      <c r="A60" s="558"/>
      <c r="B60" s="558"/>
      <c r="C60" s="558"/>
      <c r="D60" s="558"/>
      <c r="E60" s="558"/>
      <c r="F60" s="558"/>
      <c r="G60" s="558"/>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5"/>
  <sheetViews>
    <sheetView view="pageBreakPreview" zoomScaleNormal="100" zoomScaleSheetLayoutView="100" workbookViewId="0">
      <selection activeCell="C31" sqref="C31:C32"/>
    </sheetView>
  </sheetViews>
  <sheetFormatPr defaultColWidth="9" defaultRowHeight="13.2"/>
  <cols>
    <col min="1" max="1" width="21.33203125" style="44" customWidth="1"/>
    <col min="2" max="2" width="19.77734375" style="44" customWidth="1"/>
    <col min="3" max="3" width="80.21875" style="390" customWidth="1"/>
    <col min="4" max="4" width="14.44140625" style="45" customWidth="1"/>
    <col min="5" max="5" width="13.6640625" style="4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0" t="s">
        <v>293</v>
      </c>
      <c r="B1" s="411" t="s">
        <v>226</v>
      </c>
      <c r="C1" s="412" t="s">
        <v>269</v>
      </c>
      <c r="D1" s="413" t="s">
        <v>25</v>
      </c>
      <c r="E1" s="414" t="s">
        <v>26</v>
      </c>
    </row>
    <row r="2" spans="1:5" s="131" customFormat="1" ht="22.95" customHeight="1">
      <c r="A2" s="528" t="s">
        <v>274</v>
      </c>
      <c r="B2" s="415" t="s">
        <v>294</v>
      </c>
      <c r="C2" s="808" t="s">
        <v>354</v>
      </c>
      <c r="D2" s="416">
        <v>44834</v>
      </c>
      <c r="E2" s="529">
        <v>44834</v>
      </c>
    </row>
    <row r="3" spans="1:5" s="131" customFormat="1" ht="22.95" customHeight="1">
      <c r="A3" s="528" t="s">
        <v>274</v>
      </c>
      <c r="B3" s="415" t="s">
        <v>295</v>
      </c>
      <c r="C3" s="808" t="s">
        <v>355</v>
      </c>
      <c r="D3" s="416">
        <v>44834</v>
      </c>
      <c r="E3" s="529">
        <v>44834</v>
      </c>
    </row>
    <row r="4" spans="1:5" s="131" customFormat="1" ht="22.95" customHeight="1">
      <c r="A4" s="528" t="s">
        <v>274</v>
      </c>
      <c r="B4" s="415" t="s">
        <v>296</v>
      </c>
      <c r="C4" s="415" t="s">
        <v>356</v>
      </c>
      <c r="D4" s="416">
        <v>44834</v>
      </c>
      <c r="E4" s="529">
        <v>44834</v>
      </c>
    </row>
    <row r="5" spans="1:5" s="131" customFormat="1" ht="22.95" customHeight="1">
      <c r="A5" s="528" t="s">
        <v>274</v>
      </c>
      <c r="B5" s="415" t="s">
        <v>297</v>
      </c>
      <c r="C5" s="810" t="s">
        <v>357</v>
      </c>
      <c r="D5" s="416">
        <v>44834</v>
      </c>
      <c r="E5" s="529">
        <v>44834</v>
      </c>
    </row>
    <row r="6" spans="1:5" s="131" customFormat="1" ht="22.95" customHeight="1">
      <c r="A6" s="528" t="s">
        <v>274</v>
      </c>
      <c r="B6" s="415" t="s">
        <v>298</v>
      </c>
      <c r="C6" s="811" t="s">
        <v>358</v>
      </c>
      <c r="D6" s="416">
        <v>44833</v>
      </c>
      <c r="E6" s="529">
        <v>44834</v>
      </c>
    </row>
    <row r="7" spans="1:5" s="131" customFormat="1" ht="22.95" customHeight="1">
      <c r="A7" s="528" t="s">
        <v>274</v>
      </c>
      <c r="B7" s="415" t="s">
        <v>299</v>
      </c>
      <c r="C7" s="809" t="s">
        <v>359</v>
      </c>
      <c r="D7" s="416">
        <v>44833</v>
      </c>
      <c r="E7" s="529">
        <v>44834</v>
      </c>
    </row>
    <row r="8" spans="1:5" s="131" customFormat="1" ht="22.95" customHeight="1">
      <c r="A8" s="528" t="s">
        <v>275</v>
      </c>
      <c r="B8" s="415" t="s">
        <v>300</v>
      </c>
      <c r="C8" s="808" t="s">
        <v>360</v>
      </c>
      <c r="D8" s="416">
        <v>44833</v>
      </c>
      <c r="E8" s="529">
        <v>44834</v>
      </c>
    </row>
    <row r="9" spans="1:5" s="131" customFormat="1" ht="22.95" customHeight="1">
      <c r="A9" s="528" t="s">
        <v>274</v>
      </c>
      <c r="B9" s="415" t="s">
        <v>301</v>
      </c>
      <c r="C9" s="812" t="s">
        <v>361</v>
      </c>
      <c r="D9" s="416">
        <v>44833</v>
      </c>
      <c r="E9" s="529">
        <v>44834</v>
      </c>
    </row>
    <row r="10" spans="1:5" s="131" customFormat="1" ht="22.95" customHeight="1">
      <c r="A10" s="528" t="s">
        <v>274</v>
      </c>
      <c r="B10" s="415" t="s">
        <v>302</v>
      </c>
      <c r="C10" s="812" t="s">
        <v>362</v>
      </c>
      <c r="D10" s="416">
        <v>44833</v>
      </c>
      <c r="E10" s="529">
        <v>44834</v>
      </c>
    </row>
    <row r="11" spans="1:5" s="131" customFormat="1" ht="22.95" customHeight="1">
      <c r="A11" s="528" t="s">
        <v>274</v>
      </c>
      <c r="B11" s="415" t="s">
        <v>303</v>
      </c>
      <c r="C11" s="812" t="s">
        <v>363</v>
      </c>
      <c r="D11" s="416">
        <v>44833</v>
      </c>
      <c r="E11" s="529">
        <v>44833</v>
      </c>
    </row>
    <row r="12" spans="1:5" s="131" customFormat="1" ht="22.95" customHeight="1">
      <c r="A12" s="528" t="s">
        <v>274</v>
      </c>
      <c r="B12" s="415" t="s">
        <v>304</v>
      </c>
      <c r="C12" s="811" t="s">
        <v>364</v>
      </c>
      <c r="D12" s="416">
        <v>44832</v>
      </c>
      <c r="E12" s="529">
        <v>44833</v>
      </c>
    </row>
    <row r="13" spans="1:5" s="131" customFormat="1" ht="22.95" customHeight="1">
      <c r="A13" s="528" t="s">
        <v>274</v>
      </c>
      <c r="B13" s="415" t="s">
        <v>276</v>
      </c>
      <c r="C13" s="810" t="s">
        <v>365</v>
      </c>
      <c r="D13" s="416">
        <v>44832</v>
      </c>
      <c r="E13" s="529">
        <v>44833</v>
      </c>
    </row>
    <row r="14" spans="1:5" s="131" customFormat="1" ht="22.95" customHeight="1">
      <c r="A14" s="528" t="s">
        <v>279</v>
      </c>
      <c r="B14" s="415" t="s">
        <v>305</v>
      </c>
      <c r="C14" s="808" t="s">
        <v>366</v>
      </c>
      <c r="D14" s="416">
        <v>44832</v>
      </c>
      <c r="E14" s="529">
        <v>44833</v>
      </c>
    </row>
    <row r="15" spans="1:5" s="131" customFormat="1" ht="22.95" customHeight="1">
      <c r="A15" s="528" t="s">
        <v>274</v>
      </c>
      <c r="B15" s="415" t="s">
        <v>306</v>
      </c>
      <c r="C15" s="810" t="s">
        <v>367</v>
      </c>
      <c r="D15" s="416">
        <v>44832</v>
      </c>
      <c r="E15" s="529">
        <v>44833</v>
      </c>
    </row>
    <row r="16" spans="1:5" s="131" customFormat="1" ht="22.95" customHeight="1">
      <c r="A16" s="528" t="s">
        <v>275</v>
      </c>
      <c r="B16" s="415" t="s">
        <v>307</v>
      </c>
      <c r="C16" s="809" t="s">
        <v>368</v>
      </c>
      <c r="D16" s="416">
        <v>44832</v>
      </c>
      <c r="E16" s="529">
        <v>44833</v>
      </c>
    </row>
    <row r="17" spans="1:5" s="131" customFormat="1" ht="22.95" customHeight="1">
      <c r="A17" s="528" t="s">
        <v>275</v>
      </c>
      <c r="B17" s="415" t="s">
        <v>308</v>
      </c>
      <c r="C17" s="810" t="s">
        <v>369</v>
      </c>
      <c r="D17" s="416">
        <v>44832</v>
      </c>
      <c r="E17" s="529">
        <v>44832</v>
      </c>
    </row>
    <row r="18" spans="1:5" s="131" customFormat="1" ht="22.95" customHeight="1">
      <c r="A18" s="528" t="s">
        <v>275</v>
      </c>
      <c r="B18" s="415" t="s">
        <v>309</v>
      </c>
      <c r="C18" s="812" t="s">
        <v>370</v>
      </c>
      <c r="D18" s="416">
        <v>44831</v>
      </c>
      <c r="E18" s="529">
        <v>44832</v>
      </c>
    </row>
    <row r="19" spans="1:5" s="131" customFormat="1" ht="22.95" customHeight="1">
      <c r="A19" s="528" t="s">
        <v>274</v>
      </c>
      <c r="B19" s="415" t="s">
        <v>310</v>
      </c>
      <c r="C19" s="808" t="s">
        <v>371</v>
      </c>
      <c r="D19" s="416">
        <v>44831</v>
      </c>
      <c r="E19" s="529">
        <v>44832</v>
      </c>
    </row>
    <row r="20" spans="1:5" s="131" customFormat="1" ht="22.95" customHeight="1">
      <c r="A20" s="528" t="s">
        <v>275</v>
      </c>
      <c r="B20" s="415" t="s">
        <v>311</v>
      </c>
      <c r="C20" s="808" t="s">
        <v>372</v>
      </c>
      <c r="D20" s="416">
        <v>44831</v>
      </c>
      <c r="E20" s="529">
        <v>44832</v>
      </c>
    </row>
    <row r="21" spans="1:5" s="131" customFormat="1" ht="22.95" customHeight="1">
      <c r="A21" s="528" t="s">
        <v>274</v>
      </c>
      <c r="B21" s="415" t="s">
        <v>312</v>
      </c>
      <c r="C21" s="808" t="s">
        <v>373</v>
      </c>
      <c r="D21" s="416">
        <v>44831</v>
      </c>
      <c r="E21" s="529">
        <v>44832</v>
      </c>
    </row>
    <row r="22" spans="1:5" s="131" customFormat="1" ht="22.95" customHeight="1">
      <c r="A22" s="528" t="s">
        <v>275</v>
      </c>
      <c r="B22" s="415" t="s">
        <v>313</v>
      </c>
      <c r="C22" s="812" t="s">
        <v>374</v>
      </c>
      <c r="D22" s="416">
        <v>44831</v>
      </c>
      <c r="E22" s="529">
        <v>44832</v>
      </c>
    </row>
    <row r="23" spans="1:5" s="131" customFormat="1" ht="22.95" customHeight="1">
      <c r="A23" s="528" t="s">
        <v>274</v>
      </c>
      <c r="B23" s="415" t="s">
        <v>314</v>
      </c>
      <c r="C23" s="415" t="s">
        <v>375</v>
      </c>
      <c r="D23" s="416">
        <v>44831</v>
      </c>
      <c r="E23" s="529">
        <v>44832</v>
      </c>
    </row>
    <row r="24" spans="1:5" s="131" customFormat="1" ht="22.95" customHeight="1">
      <c r="A24" s="528" t="s">
        <v>275</v>
      </c>
      <c r="B24" s="415" t="s">
        <v>315</v>
      </c>
      <c r="C24" s="415" t="s">
        <v>376</v>
      </c>
      <c r="D24" s="416">
        <v>44831</v>
      </c>
      <c r="E24" s="529">
        <v>44832</v>
      </c>
    </row>
    <row r="25" spans="1:5" s="131" customFormat="1" ht="22.95" customHeight="1">
      <c r="A25" s="528" t="s">
        <v>274</v>
      </c>
      <c r="B25" s="415" t="s">
        <v>316</v>
      </c>
      <c r="C25" s="808" t="s">
        <v>377</v>
      </c>
      <c r="D25" s="416">
        <v>44831</v>
      </c>
      <c r="E25" s="529">
        <v>44832</v>
      </c>
    </row>
    <row r="26" spans="1:5" s="131" customFormat="1" ht="22.95" customHeight="1">
      <c r="A26" s="528" t="s">
        <v>274</v>
      </c>
      <c r="B26" s="415" t="s">
        <v>317</v>
      </c>
      <c r="C26" s="808" t="s">
        <v>318</v>
      </c>
      <c r="D26" s="416">
        <v>44831</v>
      </c>
      <c r="E26" s="529">
        <v>44831</v>
      </c>
    </row>
    <row r="27" spans="1:5" s="131" customFormat="1" ht="22.95" customHeight="1">
      <c r="A27" s="528" t="s">
        <v>275</v>
      </c>
      <c r="B27" s="415" t="s">
        <v>319</v>
      </c>
      <c r="C27" s="808" t="s">
        <v>320</v>
      </c>
      <c r="D27" s="416">
        <v>44830</v>
      </c>
      <c r="E27" s="529">
        <v>44831</v>
      </c>
    </row>
    <row r="28" spans="1:5" s="131" customFormat="1" ht="22.95" customHeight="1">
      <c r="A28" s="528" t="s">
        <v>274</v>
      </c>
      <c r="B28" s="415" t="s">
        <v>321</v>
      </c>
      <c r="C28" s="812" t="s">
        <v>322</v>
      </c>
      <c r="D28" s="416">
        <v>44830</v>
      </c>
      <c r="E28" s="529">
        <v>44831</v>
      </c>
    </row>
    <row r="29" spans="1:5" s="131" customFormat="1" ht="22.95" customHeight="1">
      <c r="A29" s="528" t="s">
        <v>274</v>
      </c>
      <c r="B29" s="415" t="s">
        <v>280</v>
      </c>
      <c r="C29" s="812" t="s">
        <v>323</v>
      </c>
      <c r="D29" s="416">
        <v>44830</v>
      </c>
      <c r="E29" s="529">
        <v>44831</v>
      </c>
    </row>
    <row r="30" spans="1:5" s="131" customFormat="1" ht="22.95" customHeight="1">
      <c r="A30" s="528" t="s">
        <v>274</v>
      </c>
      <c r="B30" s="415" t="s">
        <v>324</v>
      </c>
      <c r="C30" s="809" t="s">
        <v>325</v>
      </c>
      <c r="D30" s="416">
        <v>44830</v>
      </c>
      <c r="E30" s="529">
        <v>44831</v>
      </c>
    </row>
    <row r="31" spans="1:5" s="131" customFormat="1" ht="22.95" customHeight="1">
      <c r="A31" s="528" t="s">
        <v>274</v>
      </c>
      <c r="B31" s="415" t="s">
        <v>276</v>
      </c>
      <c r="C31" s="812" t="s">
        <v>326</v>
      </c>
      <c r="D31" s="416">
        <v>44830</v>
      </c>
      <c r="E31" s="529">
        <v>44831</v>
      </c>
    </row>
    <row r="32" spans="1:5" s="131" customFormat="1" ht="22.95" customHeight="1">
      <c r="A32" s="528" t="s">
        <v>274</v>
      </c>
      <c r="B32" s="415" t="s">
        <v>276</v>
      </c>
      <c r="C32" s="812" t="s">
        <v>327</v>
      </c>
      <c r="D32" s="416">
        <v>44830</v>
      </c>
      <c r="E32" s="529">
        <v>44831</v>
      </c>
    </row>
    <row r="33" spans="1:5" s="131" customFormat="1" ht="22.95" customHeight="1">
      <c r="A33" s="528" t="s">
        <v>275</v>
      </c>
      <c r="B33" s="415" t="s">
        <v>328</v>
      </c>
      <c r="C33" s="808" t="s">
        <v>329</v>
      </c>
      <c r="D33" s="416">
        <v>44830</v>
      </c>
      <c r="E33" s="529">
        <v>44831</v>
      </c>
    </row>
    <row r="34" spans="1:5" s="131" customFormat="1" ht="22.95" customHeight="1">
      <c r="A34" s="528" t="s">
        <v>275</v>
      </c>
      <c r="B34" s="415" t="s">
        <v>328</v>
      </c>
      <c r="C34" s="808" t="s">
        <v>330</v>
      </c>
      <c r="D34" s="416">
        <v>44830</v>
      </c>
      <c r="E34" s="529">
        <v>44831</v>
      </c>
    </row>
    <row r="35" spans="1:5" s="131" customFormat="1" ht="22.95" customHeight="1">
      <c r="A35" s="528" t="s">
        <v>274</v>
      </c>
      <c r="B35" s="415" t="s">
        <v>324</v>
      </c>
      <c r="C35" s="809" t="s">
        <v>331</v>
      </c>
      <c r="D35" s="416">
        <v>44830</v>
      </c>
      <c r="E35" s="529">
        <v>44831</v>
      </c>
    </row>
    <row r="36" spans="1:5" s="131" customFormat="1" ht="22.95" customHeight="1">
      <c r="A36" s="528" t="s">
        <v>277</v>
      </c>
      <c r="B36" s="415" t="s">
        <v>332</v>
      </c>
      <c r="C36" s="808" t="s">
        <v>333</v>
      </c>
      <c r="D36" s="416">
        <v>44830</v>
      </c>
      <c r="E36" s="529">
        <v>44831</v>
      </c>
    </row>
    <row r="37" spans="1:5" s="131" customFormat="1" ht="22.95" customHeight="1">
      <c r="A37" s="528" t="s">
        <v>274</v>
      </c>
      <c r="B37" s="415" t="s">
        <v>334</v>
      </c>
      <c r="C37" s="810" t="s">
        <v>335</v>
      </c>
      <c r="D37" s="416">
        <v>44830</v>
      </c>
      <c r="E37" s="529">
        <v>44831</v>
      </c>
    </row>
    <row r="38" spans="1:5" s="131" customFormat="1" ht="22.95" customHeight="1">
      <c r="A38" s="528" t="s">
        <v>274</v>
      </c>
      <c r="B38" s="415" t="s">
        <v>336</v>
      </c>
      <c r="C38" s="415" t="s">
        <v>337</v>
      </c>
      <c r="D38" s="416">
        <v>44830</v>
      </c>
      <c r="E38" s="529">
        <v>44830</v>
      </c>
    </row>
    <row r="39" spans="1:5" s="131" customFormat="1" ht="22.95" customHeight="1">
      <c r="A39" s="528" t="s">
        <v>274</v>
      </c>
      <c r="B39" s="415" t="s">
        <v>336</v>
      </c>
      <c r="C39" s="415" t="s">
        <v>338</v>
      </c>
      <c r="D39" s="416">
        <v>44830</v>
      </c>
      <c r="E39" s="529">
        <v>44830</v>
      </c>
    </row>
    <row r="40" spans="1:5" s="131" customFormat="1" ht="22.95" customHeight="1">
      <c r="A40" s="528" t="s">
        <v>274</v>
      </c>
      <c r="B40" s="415" t="s">
        <v>339</v>
      </c>
      <c r="C40" s="809" t="s">
        <v>340</v>
      </c>
      <c r="D40" s="416">
        <v>44825</v>
      </c>
      <c r="E40" s="529">
        <v>44825</v>
      </c>
    </row>
    <row r="41" spans="1:5" s="131" customFormat="1" ht="22.95" customHeight="1">
      <c r="A41" s="528" t="s">
        <v>274</v>
      </c>
      <c r="B41" s="415" t="s">
        <v>341</v>
      </c>
      <c r="C41" s="808" t="s">
        <v>342</v>
      </c>
      <c r="D41" s="416">
        <v>44825</v>
      </c>
      <c r="E41" s="529">
        <v>44825</v>
      </c>
    </row>
    <row r="42" spans="1:5" s="131" customFormat="1" ht="22.95" customHeight="1">
      <c r="A42" s="528" t="s">
        <v>274</v>
      </c>
      <c r="B42" s="415" t="s">
        <v>343</v>
      </c>
      <c r="C42" s="808" t="s">
        <v>344</v>
      </c>
      <c r="D42" s="416">
        <v>44824</v>
      </c>
      <c r="E42" s="529">
        <v>44825</v>
      </c>
    </row>
    <row r="43" spans="1:5" s="131" customFormat="1" ht="22.95" customHeight="1">
      <c r="A43" s="528" t="s">
        <v>274</v>
      </c>
      <c r="B43" s="415" t="s">
        <v>345</v>
      </c>
      <c r="C43" s="810" t="s">
        <v>346</v>
      </c>
      <c r="D43" s="416">
        <v>44820</v>
      </c>
      <c r="E43" s="529">
        <v>44824</v>
      </c>
    </row>
    <row r="44" spans="1:5" s="131" customFormat="1" ht="22.95" customHeight="1">
      <c r="A44" s="528" t="s">
        <v>274</v>
      </c>
      <c r="B44" s="415" t="s">
        <v>347</v>
      </c>
      <c r="C44" s="810" t="s">
        <v>348</v>
      </c>
      <c r="D44" s="416">
        <v>44820</v>
      </c>
      <c r="E44" s="529">
        <v>44824</v>
      </c>
    </row>
    <row r="45" spans="1:5" s="131" customFormat="1" ht="22.95" customHeight="1">
      <c r="A45" s="528" t="s">
        <v>274</v>
      </c>
      <c r="B45" s="415" t="s">
        <v>278</v>
      </c>
      <c r="C45" s="810" t="s">
        <v>349</v>
      </c>
      <c r="D45" s="416">
        <v>44820</v>
      </c>
      <c r="E45" s="529">
        <v>44824</v>
      </c>
    </row>
    <row r="46" spans="1:5" s="131" customFormat="1" ht="22.95" customHeight="1">
      <c r="A46" s="528" t="s">
        <v>274</v>
      </c>
      <c r="B46" s="415" t="s">
        <v>350</v>
      </c>
      <c r="C46" s="808" t="s">
        <v>351</v>
      </c>
      <c r="D46" s="416">
        <v>44820</v>
      </c>
      <c r="E46" s="529">
        <v>44824</v>
      </c>
    </row>
    <row r="47" spans="1:5" s="131" customFormat="1" ht="22.95" customHeight="1">
      <c r="A47" s="528" t="s">
        <v>275</v>
      </c>
      <c r="B47" s="415" t="s">
        <v>352</v>
      </c>
      <c r="C47" s="808" t="s">
        <v>353</v>
      </c>
      <c r="D47" s="416">
        <v>44820</v>
      </c>
      <c r="E47" s="529">
        <v>44824</v>
      </c>
    </row>
    <row r="48" spans="1:5" s="131" customFormat="1" ht="22.95" customHeight="1">
      <c r="A48" s="528"/>
      <c r="B48" s="415"/>
      <c r="C48" s="415"/>
      <c r="D48" s="416"/>
      <c r="E48" s="529"/>
    </row>
    <row r="49" spans="1:11" s="131" customFormat="1" ht="22.95" customHeight="1" thickBot="1">
      <c r="A49" s="530"/>
      <c r="B49" s="531"/>
      <c r="C49" s="531"/>
      <c r="D49" s="532"/>
      <c r="E49" s="533"/>
    </row>
    <row r="50" spans="1:11" s="131" customFormat="1" ht="22.2" customHeight="1">
      <c r="A50" s="251"/>
      <c r="B50" s="252"/>
      <c r="C50" s="253"/>
      <c r="D50" s="252"/>
      <c r="E50" s="252"/>
    </row>
    <row r="51" spans="1:11" s="131" customFormat="1" ht="18" customHeight="1">
      <c r="A51" s="41"/>
      <c r="B51" s="42"/>
      <c r="C51" s="388" t="s">
        <v>225</v>
      </c>
      <c r="D51" s="43"/>
      <c r="E51" s="43"/>
    </row>
    <row r="52" spans="1:11" ht="18.75" customHeight="1">
      <c r="A52" s="1"/>
      <c r="B52" s="1"/>
      <c r="C52" s="131"/>
      <c r="D52" s="1"/>
      <c r="E52" s="1"/>
    </row>
    <row r="53" spans="1:11" ht="9" customHeight="1">
      <c r="A53" s="41"/>
      <c r="B53" s="42"/>
      <c r="C53" s="388"/>
      <c r="D53" s="43"/>
      <c r="E53" s="43"/>
    </row>
    <row r="54" spans="1:11" ht="20.25" customHeight="1">
      <c r="A54" s="175" t="s">
        <v>175</v>
      </c>
      <c r="B54" s="175"/>
      <c r="C54" s="389"/>
      <c r="D54" s="53"/>
      <c r="E54" s="53"/>
    </row>
    <row r="55" spans="1:11" ht="20.25" customHeight="1">
      <c r="A55" s="767" t="s">
        <v>27</v>
      </c>
      <c r="B55" s="767"/>
      <c r="C55" s="767"/>
      <c r="D55" s="54"/>
      <c r="E55" s="54"/>
      <c r="J55" s="174"/>
      <c r="K55" s="174"/>
    </row>
  </sheetData>
  <mergeCells count="1">
    <mergeCell ref="A55:C5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topLeftCell="E1" zoomScale="91" zoomScaleNormal="91" zoomScaleSheetLayoutView="100" workbookViewId="0">
      <selection activeCell="P14" sqref="P14"/>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768" t="s">
        <v>390</v>
      </c>
      <c r="B1" s="769"/>
      <c r="C1" s="769"/>
      <c r="D1" s="769"/>
      <c r="E1" s="769"/>
      <c r="F1" s="769"/>
      <c r="G1" s="769"/>
      <c r="H1" s="769"/>
      <c r="I1" s="769"/>
      <c r="J1" s="769"/>
      <c r="K1" s="769"/>
      <c r="L1" s="769"/>
      <c r="M1" s="769"/>
      <c r="N1" s="770"/>
    </row>
    <row r="2" spans="1:15" ht="47.4" customHeight="1">
      <c r="A2" s="771" t="s">
        <v>399</v>
      </c>
      <c r="B2" s="772"/>
      <c r="C2" s="772"/>
      <c r="D2" s="772"/>
      <c r="E2" s="772"/>
      <c r="F2" s="772"/>
      <c r="G2" s="772"/>
      <c r="H2" s="772"/>
      <c r="I2" s="772"/>
      <c r="J2" s="772"/>
      <c r="K2" s="772"/>
      <c r="L2" s="772"/>
      <c r="M2" s="772"/>
      <c r="N2" s="773"/>
    </row>
    <row r="3" spans="1:15" ht="322.8" customHeight="1" thickBot="1">
      <c r="A3" s="774" t="s">
        <v>402</v>
      </c>
      <c r="B3" s="775"/>
      <c r="C3" s="775"/>
      <c r="D3" s="775"/>
      <c r="E3" s="775"/>
      <c r="F3" s="775"/>
      <c r="G3" s="775"/>
      <c r="H3" s="775"/>
      <c r="I3" s="775"/>
      <c r="J3" s="775"/>
      <c r="K3" s="775"/>
      <c r="L3" s="775"/>
      <c r="M3" s="775"/>
      <c r="N3" s="776"/>
    </row>
    <row r="4" spans="1:15" ht="42" customHeight="1">
      <c r="A4" s="780" t="s">
        <v>400</v>
      </c>
      <c r="B4" s="781"/>
      <c r="C4" s="781"/>
      <c r="D4" s="781"/>
      <c r="E4" s="781"/>
      <c r="F4" s="781"/>
      <c r="G4" s="781"/>
      <c r="H4" s="781"/>
      <c r="I4" s="781"/>
      <c r="J4" s="781"/>
      <c r="K4" s="781"/>
      <c r="L4" s="781"/>
      <c r="M4" s="781"/>
      <c r="N4" s="782"/>
    </row>
    <row r="5" spans="1:15" ht="318.60000000000002" customHeight="1" thickBot="1">
      <c r="A5" s="777" t="s">
        <v>401</v>
      </c>
      <c r="B5" s="778"/>
      <c r="C5" s="778"/>
      <c r="D5" s="778"/>
      <c r="E5" s="778"/>
      <c r="F5" s="778"/>
      <c r="G5" s="778"/>
      <c r="H5" s="778"/>
      <c r="I5" s="778"/>
      <c r="J5" s="778"/>
      <c r="K5" s="778"/>
      <c r="L5" s="778"/>
      <c r="M5" s="778"/>
      <c r="N5" s="779"/>
    </row>
    <row r="6" spans="1:15" ht="45" customHeight="1" thickBot="1">
      <c r="A6" s="783" t="s">
        <v>403</v>
      </c>
      <c r="B6" s="784"/>
      <c r="C6" s="784"/>
      <c r="D6" s="784"/>
      <c r="E6" s="784"/>
      <c r="F6" s="784"/>
      <c r="G6" s="784"/>
      <c r="H6" s="784"/>
      <c r="I6" s="784"/>
      <c r="J6" s="784"/>
      <c r="K6" s="784"/>
      <c r="L6" s="784"/>
      <c r="M6" s="784"/>
      <c r="N6" s="785"/>
    </row>
    <row r="7" spans="1:15" ht="239.4" customHeight="1" thickBot="1">
      <c r="A7" s="786" t="s">
        <v>404</v>
      </c>
      <c r="B7" s="787"/>
      <c r="C7" s="787"/>
      <c r="D7" s="787"/>
      <c r="E7" s="787"/>
      <c r="F7" s="787"/>
      <c r="G7" s="787"/>
      <c r="H7" s="787"/>
      <c r="I7" s="787"/>
      <c r="J7" s="787"/>
      <c r="K7" s="787"/>
      <c r="L7" s="787"/>
      <c r="M7" s="787"/>
      <c r="N7" s="788"/>
      <c r="O7" s="46"/>
    </row>
    <row r="8" spans="1:15" ht="50.4" customHeight="1" thickBot="1">
      <c r="A8" s="792" t="s">
        <v>405</v>
      </c>
      <c r="B8" s="793"/>
      <c r="C8" s="793"/>
      <c r="D8" s="793"/>
      <c r="E8" s="793"/>
      <c r="F8" s="793"/>
      <c r="G8" s="793"/>
      <c r="H8" s="793"/>
      <c r="I8" s="793"/>
      <c r="J8" s="793"/>
      <c r="K8" s="793"/>
      <c r="L8" s="793"/>
      <c r="M8" s="793"/>
      <c r="N8" s="794"/>
      <c r="O8" s="49"/>
    </row>
    <row r="9" spans="1:15" ht="223.2" customHeight="1">
      <c r="A9" s="795" t="s">
        <v>406</v>
      </c>
      <c r="B9" s="796"/>
      <c r="C9" s="796"/>
      <c r="D9" s="796"/>
      <c r="E9" s="796"/>
      <c r="F9" s="796"/>
      <c r="G9" s="796"/>
      <c r="H9" s="796"/>
      <c r="I9" s="796"/>
      <c r="J9" s="796"/>
      <c r="K9" s="796"/>
      <c r="L9" s="796"/>
      <c r="M9" s="796"/>
      <c r="N9" s="797"/>
      <c r="O9" s="49"/>
    </row>
    <row r="10" spans="1:15" s="131" customFormat="1" ht="52.2" hidden="1" customHeight="1">
      <c r="A10" s="800"/>
      <c r="B10" s="801"/>
      <c r="C10" s="801"/>
      <c r="D10" s="801"/>
      <c r="E10" s="801"/>
      <c r="F10" s="801"/>
      <c r="G10" s="801"/>
      <c r="H10" s="801"/>
      <c r="I10" s="801"/>
      <c r="J10" s="801"/>
      <c r="K10" s="801"/>
      <c r="L10" s="801"/>
      <c r="M10" s="801"/>
      <c r="N10" s="802"/>
      <c r="O10" s="429"/>
    </row>
    <row r="11" spans="1:15" s="131" customFormat="1" ht="110.4" hidden="1" customHeight="1" thickBot="1">
      <c r="A11" s="803"/>
      <c r="B11" s="804"/>
      <c r="C11" s="804"/>
      <c r="D11" s="804"/>
      <c r="E11" s="804"/>
      <c r="F11" s="804"/>
      <c r="G11" s="804"/>
      <c r="H11" s="804"/>
      <c r="I11" s="804"/>
      <c r="J11" s="804"/>
      <c r="K11" s="804"/>
      <c r="L11" s="804"/>
      <c r="M11" s="804"/>
      <c r="N11" s="805"/>
      <c r="O11" s="429"/>
    </row>
    <row r="12" spans="1:15" s="131" customFormat="1" ht="27.6" customHeight="1">
      <c r="A12" s="127"/>
      <c r="B12" s="128"/>
      <c r="C12" s="128"/>
      <c r="D12" s="128"/>
      <c r="E12" s="128"/>
      <c r="F12" s="128"/>
      <c r="G12" s="128"/>
      <c r="H12" s="128"/>
      <c r="I12" s="128"/>
      <c r="J12" s="128"/>
      <c r="K12" s="128"/>
      <c r="L12" s="128"/>
      <c r="M12" s="128"/>
      <c r="N12" s="129"/>
      <c r="O12" s="130"/>
    </row>
    <row r="13" spans="1:15" s="131" customFormat="1" ht="16.8" customHeight="1" thickBot="1">
      <c r="A13" s="127"/>
      <c r="B13" s="128"/>
      <c r="C13" s="128"/>
      <c r="D13" s="128"/>
      <c r="E13" s="128"/>
      <c r="F13" s="128"/>
      <c r="G13" s="128"/>
      <c r="H13" s="128"/>
      <c r="I13" s="128"/>
      <c r="J13" s="128"/>
      <c r="K13" s="128"/>
      <c r="L13" s="128"/>
      <c r="M13" s="128"/>
      <c r="N13" s="129"/>
      <c r="O13" s="130"/>
    </row>
    <row r="14" spans="1:15" ht="49.2" customHeight="1">
      <c r="A14" s="798" t="s">
        <v>407</v>
      </c>
      <c r="B14" s="798"/>
      <c r="C14" s="798"/>
      <c r="D14" s="798"/>
      <c r="E14" s="798"/>
      <c r="F14" s="798"/>
      <c r="G14" s="798"/>
      <c r="H14" s="798"/>
      <c r="I14" s="798"/>
      <c r="J14" s="798"/>
      <c r="K14" s="798"/>
      <c r="L14" s="798"/>
      <c r="M14" s="798"/>
      <c r="N14" s="799"/>
    </row>
    <row r="15" spans="1:15" ht="21.6" customHeight="1">
      <c r="A15" s="789" t="s">
        <v>240</v>
      </c>
      <c r="B15" s="790"/>
      <c r="C15" s="790"/>
      <c r="D15" s="790"/>
      <c r="E15" s="790"/>
      <c r="F15" s="790"/>
      <c r="G15" s="790"/>
      <c r="H15" s="790"/>
      <c r="I15" s="790"/>
      <c r="J15" s="790"/>
      <c r="K15" s="790"/>
      <c r="L15" s="790"/>
      <c r="M15" s="790"/>
      <c r="N15" s="791"/>
      <c r="O15" s="55" t="s">
        <v>215</v>
      </c>
    </row>
    <row r="16" spans="1:15" ht="30" customHeight="1" thickBot="1">
      <c r="A16" s="50"/>
      <c r="B16" s="51"/>
      <c r="C16" s="51"/>
      <c r="D16" s="51"/>
      <c r="E16" s="51"/>
      <c r="F16" s="51"/>
      <c r="G16" s="51"/>
      <c r="H16" s="51"/>
      <c r="I16" s="51"/>
      <c r="J16" s="51"/>
      <c r="K16" s="51"/>
      <c r="L16" s="51"/>
      <c r="M16" s="51"/>
      <c r="N16" s="52"/>
    </row>
    <row r="17" spans="1:14" ht="22.8" customHeight="1">
      <c r="A17" s="729" t="s">
        <v>29</v>
      </c>
      <c r="B17" s="729"/>
      <c r="C17" s="729"/>
      <c r="D17" s="729"/>
      <c r="E17" s="729"/>
      <c r="F17" s="729"/>
      <c r="G17" s="729"/>
      <c r="H17" s="729"/>
      <c r="I17" s="729"/>
      <c r="J17" s="729"/>
      <c r="K17" s="729"/>
      <c r="L17" s="729"/>
      <c r="M17" s="729"/>
      <c r="N17" s="729"/>
    </row>
    <row r="18" spans="1:14" ht="40.200000000000003" customHeight="1">
      <c r="A18" s="730" t="s">
        <v>27</v>
      </c>
      <c r="B18" s="731"/>
      <c r="C18" s="731"/>
      <c r="D18" s="731"/>
      <c r="E18" s="731"/>
      <c r="F18" s="731"/>
      <c r="G18" s="731"/>
      <c r="H18" s="731"/>
      <c r="I18" s="731"/>
      <c r="J18" s="731"/>
      <c r="K18" s="731"/>
      <c r="L18" s="731"/>
      <c r="M18" s="731"/>
      <c r="N18" s="731"/>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264</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11" sqref="A11:XFD16"/>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4" customFormat="1" ht="46.2" customHeight="1" thickBot="1">
      <c r="A1" s="189" t="s">
        <v>391</v>
      </c>
      <c r="B1" s="47" t="s">
        <v>0</v>
      </c>
      <c r="C1" s="48" t="s">
        <v>2</v>
      </c>
    </row>
    <row r="2" spans="1:14" ht="40.799999999999997" customHeight="1">
      <c r="A2" s="428" t="s">
        <v>392</v>
      </c>
      <c r="B2" s="2"/>
      <c r="C2" s="806"/>
    </row>
    <row r="3" spans="1:14" ht="106.2" customHeight="1">
      <c r="A3" s="499" t="s">
        <v>394</v>
      </c>
      <c r="B3" s="56"/>
      <c r="C3" s="807"/>
    </row>
    <row r="4" spans="1:14" ht="31.8" customHeight="1" thickBot="1">
      <c r="A4" s="165" t="s">
        <v>393</v>
      </c>
      <c r="B4" s="1"/>
      <c r="C4" s="1"/>
    </row>
    <row r="5" spans="1:14" ht="41.4" customHeight="1">
      <c r="A5" s="421" t="s">
        <v>395</v>
      </c>
      <c r="B5" s="2"/>
      <c r="C5" s="806"/>
    </row>
    <row r="6" spans="1:14" ht="399.6" customHeight="1">
      <c r="A6" s="544" t="s">
        <v>396</v>
      </c>
      <c r="B6" s="56"/>
      <c r="C6" s="807"/>
      <c r="D6" t="s">
        <v>215</v>
      </c>
    </row>
    <row r="7" spans="1:14" ht="42.6" customHeight="1" thickBot="1">
      <c r="A7" s="508" t="s">
        <v>397</v>
      </c>
      <c r="B7" s="1"/>
      <c r="C7" s="1"/>
    </row>
    <row r="8" spans="1:14" ht="43.2" customHeight="1">
      <c r="A8" s="422" t="s">
        <v>283</v>
      </c>
      <c r="B8" s="237"/>
      <c r="C8" s="806"/>
    </row>
    <row r="9" spans="1:14" ht="145.19999999999999" customHeight="1" thickBot="1">
      <c r="A9" s="509" t="s">
        <v>398</v>
      </c>
      <c r="B9" s="238"/>
      <c r="C9" s="807"/>
    </row>
    <row r="10" spans="1:14" ht="28.8" customHeight="1" thickBot="1">
      <c r="A10" s="239" t="s">
        <v>284</v>
      </c>
      <c r="B10" s="1"/>
      <c r="C10" s="1"/>
    </row>
    <row r="11" spans="1:14" ht="42.6" hidden="1" customHeight="1">
      <c r="A11" s="502"/>
      <c r="B11" s="261"/>
      <c r="C11" s="261"/>
      <c r="D11" s="261"/>
      <c r="E11" s="261"/>
      <c r="F11" s="261"/>
      <c r="G11" s="261"/>
      <c r="H11" s="261"/>
      <c r="I11" s="261"/>
      <c r="J11" s="261"/>
      <c r="K11" s="261"/>
      <c r="L11" s="261"/>
      <c r="M11" s="261"/>
      <c r="N11" s="262"/>
    </row>
    <row r="12" spans="1:14" ht="179.4" hidden="1" customHeight="1" thickBot="1">
      <c r="A12" s="504"/>
      <c r="B12" s="268"/>
      <c r="C12" s="268"/>
      <c r="D12" s="268"/>
      <c r="E12" s="268"/>
      <c r="F12" s="268"/>
      <c r="G12" s="268"/>
      <c r="H12" s="268"/>
      <c r="I12" s="268"/>
      <c r="J12" s="268"/>
      <c r="K12" s="268"/>
      <c r="L12" s="268"/>
      <c r="M12" s="268"/>
      <c r="N12" s="269"/>
    </row>
    <row r="13" spans="1:14" ht="42.6" hidden="1" customHeight="1" thickBot="1">
      <c r="A13" s="165"/>
      <c r="B13" s="1"/>
      <c r="C13" s="1"/>
    </row>
    <row r="14" spans="1:14" ht="42.6" hidden="1" customHeight="1">
      <c r="A14" s="502"/>
      <c r="B14" s="261"/>
      <c r="C14" s="261"/>
      <c r="D14" s="261"/>
      <c r="E14" s="261"/>
      <c r="F14" s="261"/>
      <c r="G14" s="261"/>
      <c r="H14" s="261"/>
      <c r="I14" s="261"/>
      <c r="J14" s="261"/>
      <c r="K14" s="261"/>
      <c r="L14" s="261"/>
      <c r="M14" s="261"/>
      <c r="N14" s="262"/>
    </row>
    <row r="15" spans="1:14" ht="141.6" hidden="1" customHeight="1" thickBot="1">
      <c r="A15" s="504"/>
      <c r="B15" s="268"/>
      <c r="C15" s="268"/>
      <c r="D15" s="268"/>
      <c r="E15" s="268"/>
      <c r="F15" s="268"/>
      <c r="G15" s="268"/>
      <c r="H15" s="268"/>
      <c r="I15" s="268"/>
      <c r="J15" s="268"/>
      <c r="K15" s="268"/>
      <c r="L15" s="268"/>
      <c r="M15" s="268"/>
      <c r="N15" s="269"/>
    </row>
    <row r="16" spans="1:14" ht="42.6" hidden="1" customHeight="1" thickBot="1">
      <c r="A16" s="165"/>
      <c r="B16" s="1"/>
      <c r="C16" s="1"/>
    </row>
    <row r="17" spans="1:3" ht="42.6" customHeight="1">
      <c r="A17" s="250"/>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2E86BE9A-81A9-4DC2-B49E-56445FB6AE42}"/>
    <hyperlink ref="A7" r:id="rId2" xr:uid="{90A4F07D-E638-4E88-80B5-ADCCA7056271}"/>
    <hyperlink ref="A10" r:id="rId3" xr:uid="{45DC6E9C-832F-4397-89D2-C056797668D3}"/>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N1"/>
  <sheetViews>
    <sheetView view="pageBreakPreview" zoomScaleNormal="100" zoomScaleSheetLayoutView="100" workbookViewId="0">
      <selection activeCell="E21" sqref="E21"/>
    </sheetView>
  </sheetViews>
  <sheetFormatPr defaultRowHeight="13.2"/>
  <cols>
    <col min="13" max="13" width="8.88671875" customWidth="1"/>
    <col min="14" max="14" width="8.88671875" hidden="1" customWidth="1"/>
    <col min="15" max="15" width="0.77734375" customWidth="1"/>
    <col min="23" max="23" width="4.77734375" customWidth="1"/>
  </cols>
  <sheetData/>
  <phoneticPr fontId="10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3" sqref="N3"/>
    </sheetView>
  </sheetViews>
  <sheetFormatPr defaultColWidth="9" defaultRowHeight="13.2"/>
  <cols>
    <col min="1" max="1" width="12.77734375" style="65" customWidth="1"/>
    <col min="2" max="2" width="5.109375" style="65" customWidth="1"/>
    <col min="3" max="3" width="3.77734375" style="65" customWidth="1"/>
    <col min="4" max="4" width="6.88671875" style="65" customWidth="1"/>
    <col min="5" max="5" width="13.109375" style="65" customWidth="1"/>
    <col min="6" max="6" width="13.109375" style="108" customWidth="1"/>
    <col min="7" max="7" width="11.33203125" style="65" customWidth="1"/>
    <col min="8" max="8" width="26.6640625" style="82" customWidth="1"/>
    <col min="9" max="9" width="13" style="73" customWidth="1"/>
    <col min="10" max="10" width="16.109375" style="73" customWidth="1"/>
    <col min="11" max="11" width="13.44140625" style="108" customWidth="1"/>
    <col min="12" max="12" width="20.44140625" style="108" customWidth="1"/>
    <col min="13" max="13" width="13.44140625" style="80" customWidth="1"/>
    <col min="14" max="14" width="22.44140625" style="65" customWidth="1"/>
    <col min="15" max="15" width="9" style="66"/>
    <col min="16" max="16384" width="9" style="65"/>
  </cols>
  <sheetData>
    <row r="1" spans="1:16" ht="26.25" customHeight="1" thickTop="1">
      <c r="A1" s="57" t="s">
        <v>241</v>
      </c>
      <c r="B1" s="58"/>
      <c r="C1" s="58"/>
      <c r="D1" s="59"/>
      <c r="E1" s="59"/>
      <c r="F1" s="60"/>
      <c r="G1" s="61"/>
      <c r="H1" s="62"/>
      <c r="I1" s="292" t="s">
        <v>38</v>
      </c>
      <c r="J1" s="82"/>
      <c r="K1" s="63"/>
      <c r="L1" s="293"/>
      <c r="M1" s="64"/>
    </row>
    <row r="2" spans="1:16" ht="17.399999999999999">
      <c r="A2" s="67"/>
      <c r="B2" s="294"/>
      <c r="C2" s="294"/>
      <c r="D2" s="294"/>
      <c r="E2" s="294"/>
      <c r="F2" s="294"/>
      <c r="G2" s="68"/>
      <c r="H2" s="69"/>
      <c r="I2" s="295" t="s">
        <v>39</v>
      </c>
      <c r="J2" s="70"/>
      <c r="K2" s="296" t="s">
        <v>21</v>
      </c>
      <c r="L2" s="71"/>
      <c r="M2" s="64"/>
      <c r="N2" s="240"/>
      <c r="P2" s="169"/>
    </row>
    <row r="3" spans="1:16" ht="17.399999999999999">
      <c r="A3" s="297" t="s">
        <v>29</v>
      </c>
      <c r="B3" s="298"/>
      <c r="D3" s="299"/>
      <c r="E3" s="299"/>
      <c r="F3" s="299"/>
      <c r="G3" s="72"/>
      <c r="H3"/>
      <c r="J3" s="300"/>
      <c r="L3" s="63"/>
      <c r="M3" s="74"/>
    </row>
    <row r="4" spans="1:16" ht="17.399999999999999">
      <c r="A4" s="75"/>
      <c r="B4" s="298"/>
      <c r="C4" s="108"/>
      <c r="D4" s="299"/>
      <c r="E4" s="299"/>
      <c r="F4" s="301"/>
      <c r="G4" s="76"/>
      <c r="H4" s="77"/>
      <c r="I4" s="77"/>
      <c r="J4" s="82"/>
      <c r="L4" s="63"/>
      <c r="M4" s="74"/>
      <c r="N4" s="373"/>
    </row>
    <row r="5" spans="1:16">
      <c r="A5" s="302"/>
      <c r="D5" s="299"/>
      <c r="E5" s="78"/>
      <c r="F5" s="303"/>
      <c r="G5" s="79"/>
      <c r="H5"/>
      <c r="I5" s="304"/>
      <c r="J5" s="82"/>
      <c r="M5" s="74"/>
    </row>
    <row r="6" spans="1:16" ht="17.399999999999999">
      <c r="A6" s="302"/>
      <c r="D6" s="299"/>
      <c r="E6" s="303"/>
      <c r="F6" s="303"/>
      <c r="G6" s="79"/>
      <c r="H6" s="69"/>
      <c r="I6" s="305"/>
      <c r="J6" s="82"/>
      <c r="M6" s="74"/>
    </row>
    <row r="7" spans="1:16">
      <c r="A7" s="302"/>
      <c r="D7" s="299"/>
      <c r="E7" s="303"/>
      <c r="F7" s="303"/>
      <c r="G7" s="79"/>
      <c r="H7" s="306"/>
      <c r="I7" s="304"/>
      <c r="J7" s="82"/>
      <c r="M7" s="74"/>
    </row>
    <row r="8" spans="1:16">
      <c r="A8" s="302"/>
      <c r="D8" s="299"/>
      <c r="E8" s="303"/>
      <c r="F8" s="303"/>
      <c r="G8" s="79"/>
      <c r="H8" s="70"/>
      <c r="I8" s="44"/>
      <c r="J8" s="44"/>
      <c r="K8" s="44"/>
    </row>
    <row r="9" spans="1:16">
      <c r="A9" s="302"/>
      <c r="D9" s="299"/>
      <c r="E9" s="303"/>
      <c r="F9" s="303"/>
      <c r="G9" s="79"/>
      <c r="H9" s="44"/>
      <c r="I9" s="44"/>
      <c r="J9" s="44"/>
      <c r="K9" s="44"/>
      <c r="N9" s="81"/>
    </row>
    <row r="10" spans="1:16">
      <c r="A10" s="302"/>
      <c r="D10" s="299"/>
      <c r="E10" s="303"/>
      <c r="F10" s="303"/>
      <c r="G10" s="79"/>
      <c r="H10" s="44"/>
      <c r="I10" s="44"/>
      <c r="J10" s="44"/>
      <c r="K10" s="44"/>
      <c r="N10" s="81" t="s">
        <v>40</v>
      </c>
    </row>
    <row r="11" spans="1:16">
      <c r="A11" s="302"/>
      <c r="D11" s="299"/>
      <c r="E11" s="303"/>
      <c r="F11" s="303"/>
      <c r="G11" s="79"/>
      <c r="H11" s="44"/>
      <c r="I11" s="44"/>
      <c r="J11" s="44"/>
      <c r="K11" s="44"/>
    </row>
    <row r="12" spans="1:16">
      <c r="A12" s="302"/>
      <c r="D12" s="299"/>
      <c r="E12" s="303"/>
      <c r="F12" s="303"/>
      <c r="G12" s="79"/>
      <c r="H12" s="44"/>
      <c r="I12" s="44"/>
      <c r="J12" s="44"/>
      <c r="K12" s="44"/>
      <c r="N12" s="81" t="s">
        <v>41</v>
      </c>
      <c r="O12" s="452"/>
    </row>
    <row r="13" spans="1:16">
      <c r="A13" s="302"/>
      <c r="D13" s="299"/>
      <c r="E13" s="303"/>
      <c r="F13" s="303"/>
      <c r="G13" s="79"/>
      <c r="H13" s="44"/>
      <c r="I13" s="44"/>
      <c r="J13" s="44"/>
      <c r="K13" s="44"/>
    </row>
    <row r="14" spans="1:16">
      <c r="A14" s="302"/>
      <c r="D14" s="299"/>
      <c r="E14" s="303"/>
      <c r="F14" s="303"/>
      <c r="G14" s="79"/>
      <c r="H14" s="44"/>
      <c r="I14" s="44"/>
      <c r="J14" s="44"/>
      <c r="K14" s="44"/>
      <c r="N14" s="307" t="s">
        <v>42</v>
      </c>
    </row>
    <row r="15" spans="1:16">
      <c r="A15" s="302"/>
      <c r="D15" s="299"/>
      <c r="E15" s="299" t="s">
        <v>21</v>
      </c>
      <c r="F15" s="301"/>
      <c r="G15" s="72"/>
      <c r="H15" s="306"/>
      <c r="I15" s="304"/>
      <c r="J15" s="70"/>
    </row>
    <row r="16" spans="1:16">
      <c r="A16" s="302"/>
      <c r="D16" s="299"/>
      <c r="E16" s="299"/>
      <c r="F16" s="301"/>
      <c r="G16" s="72"/>
      <c r="I16" s="304"/>
      <c r="J16" s="82"/>
      <c r="N16" s="375" t="s">
        <v>234</v>
      </c>
    </row>
    <row r="17" spans="1:19" ht="20.25" customHeight="1" thickBot="1">
      <c r="A17" s="578" t="s">
        <v>520</v>
      </c>
      <c r="B17" s="579"/>
      <c r="C17" s="579"/>
      <c r="D17" s="309"/>
      <c r="E17" s="310"/>
      <c r="F17" s="579" t="s">
        <v>521</v>
      </c>
      <c r="G17" s="580"/>
      <c r="H17" s="306"/>
      <c r="I17" s="304"/>
      <c r="J17" s="70"/>
      <c r="L17" s="71"/>
      <c r="M17" s="74"/>
      <c r="N17" s="308" t="s">
        <v>135</v>
      </c>
    </row>
    <row r="18" spans="1:19" ht="39" customHeight="1" thickTop="1">
      <c r="A18" s="581" t="s">
        <v>43</v>
      </c>
      <c r="B18" s="582"/>
      <c r="C18" s="583"/>
      <c r="D18" s="311" t="s">
        <v>44</v>
      </c>
      <c r="E18" s="312"/>
      <c r="F18" s="584" t="s">
        <v>45</v>
      </c>
      <c r="G18" s="585"/>
      <c r="I18" s="304"/>
      <c r="J18" s="82"/>
      <c r="M18" s="74"/>
      <c r="Q18" s="65" t="s">
        <v>29</v>
      </c>
      <c r="S18" s="65" t="s">
        <v>21</v>
      </c>
    </row>
    <row r="19" spans="1:19" ht="30" customHeight="1">
      <c r="A19" s="586" t="s">
        <v>239</v>
      </c>
      <c r="B19" s="586"/>
      <c r="C19" s="586"/>
      <c r="D19" s="586"/>
      <c r="E19" s="586"/>
      <c r="F19" s="586"/>
      <c r="G19" s="586"/>
      <c r="H19" s="313"/>
      <c r="I19" s="83" t="s">
        <v>46</v>
      </c>
      <c r="J19" s="83"/>
      <c r="K19" s="83"/>
      <c r="L19" s="71"/>
      <c r="M19" s="74"/>
    </row>
    <row r="20" spans="1:19" ht="17.399999999999999">
      <c r="E20" s="314" t="s">
        <v>47</v>
      </c>
      <c r="F20" s="315" t="s">
        <v>48</v>
      </c>
      <c r="H20" s="463" t="s">
        <v>216</v>
      </c>
      <c r="I20" s="304"/>
      <c r="J20" s="82" t="s">
        <v>21</v>
      </c>
      <c r="K20" s="316" t="s">
        <v>21</v>
      </c>
      <c r="M20" s="74"/>
    </row>
    <row r="21" spans="1:19" ht="16.8" thickBot="1">
      <c r="A21" s="317"/>
      <c r="B21" s="587">
        <v>44836</v>
      </c>
      <c r="C21" s="588"/>
      <c r="D21" s="318" t="s">
        <v>49</v>
      </c>
      <c r="E21" s="589" t="s">
        <v>50</v>
      </c>
      <c r="F21" s="590"/>
      <c r="G21" s="73" t="s">
        <v>51</v>
      </c>
      <c r="H21" s="591" t="s">
        <v>285</v>
      </c>
      <c r="I21" s="592"/>
      <c r="J21" s="592"/>
      <c r="K21" s="592"/>
      <c r="L21" s="592"/>
      <c r="M21" s="84" t="s">
        <v>216</v>
      </c>
      <c r="N21" s="85"/>
    </row>
    <row r="22" spans="1:19" ht="36" customHeight="1" thickTop="1" thickBot="1">
      <c r="A22" s="319" t="s">
        <v>52</v>
      </c>
      <c r="B22" s="593" t="s">
        <v>53</v>
      </c>
      <c r="C22" s="594"/>
      <c r="D22" s="595"/>
      <c r="E22" s="86" t="s">
        <v>288</v>
      </c>
      <c r="F22" s="86" t="s">
        <v>289</v>
      </c>
      <c r="G22" s="320" t="s">
        <v>54</v>
      </c>
      <c r="H22" s="596" t="s">
        <v>55</v>
      </c>
      <c r="I22" s="597"/>
      <c r="J22" s="597"/>
      <c r="K22" s="597"/>
      <c r="L22" s="598"/>
      <c r="M22" s="321" t="s">
        <v>56</v>
      </c>
      <c r="N22" s="322" t="s">
        <v>57</v>
      </c>
      <c r="R22" s="65" t="s">
        <v>29</v>
      </c>
    </row>
    <row r="23" spans="1:19" ht="81.599999999999994" customHeight="1" thickBot="1">
      <c r="A23" s="323" t="s">
        <v>58</v>
      </c>
      <c r="B23" s="572" t="str">
        <f t="shared" ref="B23" si="0">IF(G23&gt;5,"☆☆☆☆",IF(AND(G23&gt;=2.39,G23&lt;5),"☆☆☆",IF(AND(G23&gt;=1.39,G23&lt;2.4),"☆☆",IF(AND(G23&gt;0,G23&lt;1.4),"☆",IF(AND(G23&gt;=-1.39,G23&lt;0),"★",IF(AND(G23&gt;=-2.39,G23&lt;-1.4),"★★",IF(AND(G23&gt;=-3.39,G23&lt;-2.4),"★★★")))))))</f>
        <v>★</v>
      </c>
      <c r="C23" s="573"/>
      <c r="D23" s="574"/>
      <c r="E23" s="417">
        <v>0.77</v>
      </c>
      <c r="F23" s="417">
        <v>0.53</v>
      </c>
      <c r="G23" s="492">
        <f>+F23-E23</f>
        <v>-0.24</v>
      </c>
      <c r="H23" s="576"/>
      <c r="I23" s="576"/>
      <c r="J23" s="576"/>
      <c r="K23" s="576"/>
      <c r="L23" s="577"/>
      <c r="M23" s="478"/>
      <c r="N23" s="506"/>
      <c r="O23" s="391" t="s">
        <v>233</v>
      </c>
    </row>
    <row r="24" spans="1:19" ht="66" customHeight="1" thickBot="1">
      <c r="A24" s="324" t="s">
        <v>59</v>
      </c>
      <c r="B24" s="572" t="str">
        <f t="shared" ref="B24" si="1">IF(G24&gt;5,"☆☆☆☆",IF(AND(G24&gt;=2.39,G24&lt;5),"☆☆☆",IF(AND(G24&gt;=1.39,G24&lt;2.4),"☆☆",IF(AND(G24&gt;0,G24&lt;1.4),"☆",IF(AND(G24&gt;=-1.39,G24&lt;0),"★",IF(AND(G24&gt;=-2.39,G24&lt;-1.4),"★★",IF(AND(G24&gt;=-3.39,G24&lt;-2.4),"★★★")))))))</f>
        <v>★</v>
      </c>
      <c r="C24" s="573"/>
      <c r="D24" s="574"/>
      <c r="E24" s="417">
        <v>1.69</v>
      </c>
      <c r="F24" s="417">
        <v>1.19</v>
      </c>
      <c r="G24" s="492">
        <f t="shared" ref="G24:G70" si="2">+F24-E24</f>
        <v>-0.5</v>
      </c>
      <c r="H24" s="599"/>
      <c r="I24" s="600"/>
      <c r="J24" s="600"/>
      <c r="K24" s="600"/>
      <c r="L24" s="601"/>
      <c r="M24" s="231"/>
      <c r="N24" s="232"/>
      <c r="O24" s="391" t="s">
        <v>59</v>
      </c>
      <c r="Q24" s="65" t="s">
        <v>29</v>
      </c>
    </row>
    <row r="25" spans="1:19" ht="81" customHeight="1" thickBot="1">
      <c r="A25" s="399" t="s">
        <v>60</v>
      </c>
      <c r="B25" s="572" t="str">
        <f t="shared" ref="B25:B36" si="3">IF(G25&gt;5,"☆☆☆☆",IF(AND(G25&gt;=2.39,G25&lt;5),"☆☆☆",IF(AND(G25&gt;=1.39,G25&lt;2.4),"☆☆",IF(AND(G25&gt;0,G25&lt;1.4),"☆",IF(AND(G25&gt;=-1.39,G25&lt;0),"★",IF(AND(G25&gt;=-2.39,G25&lt;-1.4),"★★",IF(AND(G25&gt;=-3.39,G25&lt;-2.4),"★★★")))))))</f>
        <v>☆</v>
      </c>
      <c r="C25" s="573"/>
      <c r="D25" s="574"/>
      <c r="E25" s="417">
        <v>1.85</v>
      </c>
      <c r="F25" s="417">
        <v>1.93</v>
      </c>
      <c r="G25" s="492">
        <f t="shared" si="2"/>
        <v>7.9999999999999849E-2</v>
      </c>
      <c r="H25" s="575"/>
      <c r="I25" s="576"/>
      <c r="J25" s="576"/>
      <c r="K25" s="576"/>
      <c r="L25" s="577"/>
      <c r="M25" s="478"/>
      <c r="N25" s="232"/>
      <c r="O25" s="391" t="s">
        <v>60</v>
      </c>
    </row>
    <row r="26" spans="1:19" ht="83.25" customHeight="1" thickBot="1">
      <c r="A26" s="399" t="s">
        <v>61</v>
      </c>
      <c r="B26" s="572" t="str">
        <f t="shared" si="3"/>
        <v>★</v>
      </c>
      <c r="C26" s="573"/>
      <c r="D26" s="574"/>
      <c r="E26" s="417">
        <v>1.45</v>
      </c>
      <c r="F26" s="417">
        <v>1.24</v>
      </c>
      <c r="G26" s="492">
        <f t="shared" si="2"/>
        <v>-0.20999999999999996</v>
      </c>
      <c r="H26" s="575"/>
      <c r="I26" s="576"/>
      <c r="J26" s="576"/>
      <c r="K26" s="576"/>
      <c r="L26" s="577"/>
      <c r="M26" s="231"/>
      <c r="N26" s="232"/>
      <c r="O26" s="391" t="s">
        <v>61</v>
      </c>
    </row>
    <row r="27" spans="1:19" ht="78.599999999999994" customHeight="1" thickBot="1">
      <c r="A27" s="399" t="s">
        <v>62</v>
      </c>
      <c r="B27" s="572" t="str">
        <f t="shared" si="3"/>
        <v>★</v>
      </c>
      <c r="C27" s="573"/>
      <c r="D27" s="574"/>
      <c r="E27" s="417">
        <v>0.55000000000000004</v>
      </c>
      <c r="F27" s="417">
        <v>0.44</v>
      </c>
      <c r="G27" s="492">
        <f t="shared" si="2"/>
        <v>-0.11000000000000004</v>
      </c>
      <c r="H27" s="575"/>
      <c r="I27" s="576"/>
      <c r="J27" s="576"/>
      <c r="K27" s="576"/>
      <c r="L27" s="577"/>
      <c r="M27" s="231"/>
      <c r="N27" s="232"/>
      <c r="O27" s="391" t="s">
        <v>62</v>
      </c>
    </row>
    <row r="28" spans="1:19" ht="87" customHeight="1" thickBot="1">
      <c r="A28" s="399" t="s">
        <v>63</v>
      </c>
      <c r="B28" s="572" t="str">
        <f t="shared" si="3"/>
        <v>★</v>
      </c>
      <c r="C28" s="573"/>
      <c r="D28" s="574"/>
      <c r="E28" s="417">
        <v>1.1000000000000001</v>
      </c>
      <c r="F28" s="417">
        <v>0.86</v>
      </c>
      <c r="G28" s="492">
        <f t="shared" si="2"/>
        <v>-0.2400000000000001</v>
      </c>
      <c r="H28" s="575"/>
      <c r="I28" s="576"/>
      <c r="J28" s="576"/>
      <c r="K28" s="576"/>
      <c r="L28" s="577"/>
      <c r="M28" s="231"/>
      <c r="N28" s="232"/>
      <c r="O28" s="391" t="s">
        <v>63</v>
      </c>
    </row>
    <row r="29" spans="1:19" ht="71.25" customHeight="1" thickBot="1">
      <c r="A29" s="399" t="s">
        <v>64</v>
      </c>
      <c r="B29" s="572" t="str">
        <f t="shared" si="3"/>
        <v>★</v>
      </c>
      <c r="C29" s="573"/>
      <c r="D29" s="574"/>
      <c r="E29" s="417">
        <v>1.4</v>
      </c>
      <c r="F29" s="417">
        <v>1.2</v>
      </c>
      <c r="G29" s="492">
        <f t="shared" si="2"/>
        <v>-0.19999999999999996</v>
      </c>
      <c r="H29" s="575"/>
      <c r="I29" s="576"/>
      <c r="J29" s="576"/>
      <c r="K29" s="576"/>
      <c r="L29" s="577"/>
      <c r="M29" s="231"/>
      <c r="N29" s="232"/>
      <c r="O29" s="391" t="s">
        <v>64</v>
      </c>
    </row>
    <row r="30" spans="1:19" ht="73.5" customHeight="1" thickBot="1">
      <c r="A30" s="399" t="s">
        <v>65</v>
      </c>
      <c r="B30" s="572" t="str">
        <f t="shared" si="3"/>
        <v>★</v>
      </c>
      <c r="C30" s="573"/>
      <c r="D30" s="574"/>
      <c r="E30" s="417">
        <v>1.63</v>
      </c>
      <c r="F30" s="417">
        <v>1.2</v>
      </c>
      <c r="G30" s="492">
        <f t="shared" si="2"/>
        <v>-0.42999999999999994</v>
      </c>
      <c r="H30" s="575"/>
      <c r="I30" s="576"/>
      <c r="J30" s="576"/>
      <c r="K30" s="576"/>
      <c r="L30" s="577"/>
      <c r="M30" s="231"/>
      <c r="N30" s="232"/>
      <c r="O30" s="391" t="s">
        <v>65</v>
      </c>
    </row>
    <row r="31" spans="1:19" ht="75.75" customHeight="1" thickBot="1">
      <c r="A31" s="399" t="s">
        <v>66</v>
      </c>
      <c r="B31" s="572" t="str">
        <f t="shared" si="3"/>
        <v>☆</v>
      </c>
      <c r="C31" s="573"/>
      <c r="D31" s="574"/>
      <c r="E31" s="417">
        <v>0.4</v>
      </c>
      <c r="F31" s="417">
        <v>0.44</v>
      </c>
      <c r="G31" s="492">
        <f t="shared" si="2"/>
        <v>3.999999999999998E-2</v>
      </c>
      <c r="H31" s="575"/>
      <c r="I31" s="576"/>
      <c r="J31" s="576"/>
      <c r="K31" s="576"/>
      <c r="L31" s="577"/>
      <c r="M31" s="231"/>
      <c r="N31" s="232"/>
      <c r="O31" s="391" t="s">
        <v>66</v>
      </c>
    </row>
    <row r="32" spans="1:19" ht="78.599999999999994" customHeight="1" thickBot="1">
      <c r="A32" s="400" t="s">
        <v>67</v>
      </c>
      <c r="B32" s="572" t="str">
        <f t="shared" si="3"/>
        <v>★</v>
      </c>
      <c r="C32" s="573"/>
      <c r="D32" s="574"/>
      <c r="E32" s="417">
        <v>2.2599999999999998</v>
      </c>
      <c r="F32" s="417">
        <v>1.63</v>
      </c>
      <c r="G32" s="492">
        <f t="shared" si="2"/>
        <v>-0.62999999999999989</v>
      </c>
      <c r="H32" s="575"/>
      <c r="I32" s="576"/>
      <c r="J32" s="576"/>
      <c r="K32" s="576"/>
      <c r="L32" s="577"/>
      <c r="M32" s="231"/>
      <c r="N32" s="232"/>
      <c r="O32" s="391" t="s">
        <v>67</v>
      </c>
    </row>
    <row r="33" spans="1:16" ht="94.95" customHeight="1" thickBot="1">
      <c r="A33" s="401" t="s">
        <v>68</v>
      </c>
      <c r="B33" s="572" t="str">
        <f t="shared" si="3"/>
        <v>★</v>
      </c>
      <c r="C33" s="573"/>
      <c r="D33" s="574"/>
      <c r="E33" s="417">
        <v>2.87</v>
      </c>
      <c r="F33" s="417">
        <v>2</v>
      </c>
      <c r="G33" s="492">
        <f t="shared" si="2"/>
        <v>-0.87000000000000011</v>
      </c>
      <c r="H33" s="575"/>
      <c r="I33" s="576"/>
      <c r="J33" s="576"/>
      <c r="K33" s="576"/>
      <c r="L33" s="577"/>
      <c r="M33" s="231"/>
      <c r="N33" s="232"/>
      <c r="O33" s="391" t="s">
        <v>68</v>
      </c>
    </row>
    <row r="34" spans="1:16" ht="81" customHeight="1" thickBot="1">
      <c r="A34" s="324" t="s">
        <v>69</v>
      </c>
      <c r="B34" s="572" t="str">
        <f t="shared" si="3"/>
        <v>★</v>
      </c>
      <c r="C34" s="573"/>
      <c r="D34" s="574"/>
      <c r="E34" s="417">
        <v>2.23</v>
      </c>
      <c r="F34" s="417">
        <v>1.56</v>
      </c>
      <c r="G34" s="492">
        <f t="shared" si="2"/>
        <v>-0.66999999999999993</v>
      </c>
      <c r="H34" s="575"/>
      <c r="I34" s="576"/>
      <c r="J34" s="576"/>
      <c r="K34" s="576"/>
      <c r="L34" s="577"/>
      <c r="M34" s="433"/>
      <c r="N34" s="434"/>
      <c r="O34" s="391" t="s">
        <v>69</v>
      </c>
    </row>
    <row r="35" spans="1:16" ht="94.5" customHeight="1" thickBot="1">
      <c r="A35" s="400" t="s">
        <v>70</v>
      </c>
      <c r="B35" s="572" t="str">
        <f t="shared" si="3"/>
        <v>★</v>
      </c>
      <c r="C35" s="573"/>
      <c r="D35" s="574"/>
      <c r="E35" s="417">
        <v>2.48</v>
      </c>
      <c r="F35" s="417">
        <v>1.73</v>
      </c>
      <c r="G35" s="492">
        <f t="shared" si="2"/>
        <v>-0.75</v>
      </c>
      <c r="H35" s="602"/>
      <c r="I35" s="603"/>
      <c r="J35" s="603"/>
      <c r="K35" s="603"/>
      <c r="L35" s="604"/>
      <c r="M35" s="435"/>
      <c r="N35" s="436"/>
      <c r="O35" s="391" t="s">
        <v>70</v>
      </c>
    </row>
    <row r="36" spans="1:16" ht="92.4" customHeight="1" thickBot="1">
      <c r="A36" s="402" t="s">
        <v>71</v>
      </c>
      <c r="B36" s="572" t="str">
        <f t="shared" si="3"/>
        <v>★</v>
      </c>
      <c r="C36" s="573"/>
      <c r="D36" s="574"/>
      <c r="E36" s="417">
        <v>2.09</v>
      </c>
      <c r="F36" s="417">
        <v>1.34</v>
      </c>
      <c r="G36" s="492">
        <f t="shared" si="2"/>
        <v>-0.74999999999999978</v>
      </c>
      <c r="H36" s="575"/>
      <c r="I36" s="576"/>
      <c r="J36" s="576"/>
      <c r="K36" s="576"/>
      <c r="L36" s="577"/>
      <c r="M36" s="437"/>
      <c r="N36" s="438"/>
      <c r="O36" s="391" t="s">
        <v>71</v>
      </c>
    </row>
    <row r="37" spans="1:16" ht="87.75" customHeight="1" thickBot="1">
      <c r="A37" s="399" t="s">
        <v>72</v>
      </c>
      <c r="B37" s="572" t="str">
        <f t="shared" ref="B37:B69" si="4">IF(G37&gt;5,"☆☆☆☆",IF(AND(G37&gt;=2.39,G37&lt;5),"☆☆☆",IF(AND(G37&gt;=1.39,G37&lt;2.4),"☆☆",IF(AND(G37&gt;0,G37&lt;1.4),"☆",IF(AND(G37&gt;=-1.39,G37&lt;0),"★",IF(AND(G37&gt;=-2.39,G37&lt;-1.4),"★★",IF(AND(G37&gt;=-3.39,G37&lt;-2.4),"★★★")))))))</f>
        <v>★</v>
      </c>
      <c r="C37" s="573"/>
      <c r="D37" s="574"/>
      <c r="E37" s="417">
        <v>1.55</v>
      </c>
      <c r="F37" s="417">
        <v>0.66</v>
      </c>
      <c r="G37" s="492">
        <f t="shared" si="2"/>
        <v>-0.89</v>
      </c>
      <c r="H37" s="575"/>
      <c r="I37" s="576"/>
      <c r="J37" s="576"/>
      <c r="K37" s="576"/>
      <c r="L37" s="577"/>
      <c r="M37" s="231"/>
      <c r="N37" s="232"/>
      <c r="O37" s="391" t="s">
        <v>72</v>
      </c>
    </row>
    <row r="38" spans="1:16" ht="75.75" customHeight="1" thickBot="1">
      <c r="A38" s="399" t="s">
        <v>73</v>
      </c>
      <c r="B38" s="572" t="str">
        <f t="shared" si="4"/>
        <v>★</v>
      </c>
      <c r="C38" s="573"/>
      <c r="D38" s="574"/>
      <c r="E38" s="417">
        <v>2.69</v>
      </c>
      <c r="F38" s="417">
        <v>1.83</v>
      </c>
      <c r="G38" s="492">
        <f t="shared" si="2"/>
        <v>-0.85999999999999988</v>
      </c>
      <c r="H38" s="575"/>
      <c r="I38" s="576"/>
      <c r="J38" s="576"/>
      <c r="K38" s="576"/>
      <c r="L38" s="577"/>
      <c r="M38" s="439"/>
      <c r="N38" s="440"/>
      <c r="O38" s="391" t="s">
        <v>73</v>
      </c>
    </row>
    <row r="39" spans="1:16" ht="70.2" customHeight="1" thickBot="1">
      <c r="A39" s="399" t="s">
        <v>74</v>
      </c>
      <c r="B39" s="572" t="str">
        <f t="shared" si="4"/>
        <v>★</v>
      </c>
      <c r="C39" s="573"/>
      <c r="D39" s="574"/>
      <c r="E39" s="417">
        <v>2.2799999999999998</v>
      </c>
      <c r="F39" s="417">
        <v>2.2400000000000002</v>
      </c>
      <c r="G39" s="492">
        <f t="shared" si="2"/>
        <v>-3.9999999999999591E-2</v>
      </c>
      <c r="H39" s="575"/>
      <c r="I39" s="576"/>
      <c r="J39" s="576"/>
      <c r="K39" s="576"/>
      <c r="L39" s="577"/>
      <c r="M39" s="437"/>
      <c r="N39" s="438"/>
      <c r="O39" s="391" t="s">
        <v>74</v>
      </c>
    </row>
    <row r="40" spans="1:16" ht="78.75" customHeight="1" thickBot="1">
      <c r="A40" s="399" t="s">
        <v>75</v>
      </c>
      <c r="B40" s="572" t="str">
        <f t="shared" si="4"/>
        <v>★</v>
      </c>
      <c r="C40" s="573"/>
      <c r="D40" s="574"/>
      <c r="E40" s="171">
        <v>4.09</v>
      </c>
      <c r="F40" s="417">
        <v>2.78</v>
      </c>
      <c r="G40" s="492">
        <f t="shared" si="2"/>
        <v>-1.31</v>
      </c>
      <c r="H40" s="575"/>
      <c r="I40" s="576"/>
      <c r="J40" s="576"/>
      <c r="K40" s="576"/>
      <c r="L40" s="577"/>
      <c r="M40" s="439"/>
      <c r="N40" s="440"/>
      <c r="O40" s="391" t="s">
        <v>75</v>
      </c>
    </row>
    <row r="41" spans="1:16" ht="66" customHeight="1" thickBot="1">
      <c r="A41" s="399" t="s">
        <v>76</v>
      </c>
      <c r="B41" s="572" t="str">
        <f t="shared" si="4"/>
        <v>★</v>
      </c>
      <c r="C41" s="573"/>
      <c r="D41" s="574"/>
      <c r="E41" s="417">
        <v>1.96</v>
      </c>
      <c r="F41" s="417">
        <v>1.29</v>
      </c>
      <c r="G41" s="492">
        <f t="shared" si="2"/>
        <v>-0.66999999999999993</v>
      </c>
      <c r="H41" s="575"/>
      <c r="I41" s="576"/>
      <c r="J41" s="576"/>
      <c r="K41" s="576"/>
      <c r="L41" s="577"/>
      <c r="M41" s="231"/>
      <c r="N41" s="232"/>
      <c r="O41" s="391" t="s">
        <v>76</v>
      </c>
    </row>
    <row r="42" spans="1:16" ht="77.25" customHeight="1" thickBot="1">
      <c r="A42" s="399" t="s">
        <v>77</v>
      </c>
      <c r="B42" s="572" t="str">
        <f t="shared" ref="B42:B44" si="5">IF(G42&gt;5,"☆☆☆☆",IF(AND(G42&gt;=2.39,G42&lt;5),"☆☆☆",IF(AND(G42&gt;=1.39,G42&lt;2.4),"☆☆",IF(AND(G42&gt;0,G42&lt;1.4),"☆",IF(AND(G42&gt;=-1.39,G42&lt;0),"★",IF(AND(G42&gt;=-2.39,G42&lt;-1.4),"★★",IF(AND(G42&gt;=-3.39,G42&lt;-2.4),"★★★")))))))</f>
        <v>★</v>
      </c>
      <c r="C42" s="573"/>
      <c r="D42" s="574"/>
      <c r="E42" s="417">
        <v>1.7</v>
      </c>
      <c r="F42" s="417">
        <v>1.59</v>
      </c>
      <c r="G42" s="492">
        <f t="shared" si="2"/>
        <v>-0.10999999999999988</v>
      </c>
      <c r="H42" s="575"/>
      <c r="I42" s="576"/>
      <c r="J42" s="576"/>
      <c r="K42" s="576"/>
      <c r="L42" s="577"/>
      <c r="M42" s="437"/>
      <c r="N42" s="232"/>
      <c r="O42" s="391" t="s">
        <v>77</v>
      </c>
      <c r="P42" s="65" t="s">
        <v>216</v>
      </c>
    </row>
    <row r="43" spans="1:16" ht="69.75" customHeight="1" thickBot="1">
      <c r="A43" s="399" t="s">
        <v>78</v>
      </c>
      <c r="B43" s="572" t="s">
        <v>291</v>
      </c>
      <c r="C43" s="573"/>
      <c r="D43" s="574"/>
      <c r="E43" s="417">
        <v>1.08</v>
      </c>
      <c r="F43" s="417">
        <v>1.08</v>
      </c>
      <c r="G43" s="492">
        <f t="shared" si="2"/>
        <v>0</v>
      </c>
      <c r="H43" s="575"/>
      <c r="I43" s="576"/>
      <c r="J43" s="576"/>
      <c r="K43" s="576"/>
      <c r="L43" s="577"/>
      <c r="M43" s="231"/>
      <c r="N43" s="232"/>
      <c r="O43" s="391" t="s">
        <v>78</v>
      </c>
    </row>
    <row r="44" spans="1:16" ht="77.25" customHeight="1" thickBot="1">
      <c r="A44" s="403" t="s">
        <v>79</v>
      </c>
      <c r="B44" s="572" t="str">
        <f t="shared" si="5"/>
        <v>★</v>
      </c>
      <c r="C44" s="573"/>
      <c r="D44" s="574"/>
      <c r="E44" s="417">
        <v>1.94</v>
      </c>
      <c r="F44" s="417">
        <v>1.4</v>
      </c>
      <c r="G44" s="492">
        <f t="shared" si="2"/>
        <v>-0.54</v>
      </c>
      <c r="H44" s="575"/>
      <c r="I44" s="576"/>
      <c r="J44" s="576"/>
      <c r="K44" s="576"/>
      <c r="L44" s="577"/>
      <c r="M44" s="231"/>
      <c r="N44" s="232"/>
      <c r="O44" s="391" t="s">
        <v>79</v>
      </c>
    </row>
    <row r="45" spans="1:16" ht="81.75" customHeight="1" thickBot="1">
      <c r="A45" s="399" t="s">
        <v>80</v>
      </c>
      <c r="B45" s="572" t="str">
        <f t="shared" si="4"/>
        <v>★</v>
      </c>
      <c r="C45" s="573"/>
      <c r="D45" s="574"/>
      <c r="E45" s="417">
        <v>1.64</v>
      </c>
      <c r="F45" s="417">
        <v>1.38</v>
      </c>
      <c r="G45" s="492">
        <f t="shared" si="2"/>
        <v>-0.26</v>
      </c>
      <c r="H45" s="575"/>
      <c r="I45" s="576"/>
      <c r="J45" s="576"/>
      <c r="K45" s="576"/>
      <c r="L45" s="577"/>
      <c r="M45" s="231"/>
      <c r="N45" s="446"/>
      <c r="O45" s="391" t="s">
        <v>80</v>
      </c>
    </row>
    <row r="46" spans="1:16" ht="72.75" customHeight="1" thickBot="1">
      <c r="A46" s="399" t="s">
        <v>81</v>
      </c>
      <c r="B46" s="572" t="str">
        <f t="shared" si="4"/>
        <v>★</v>
      </c>
      <c r="C46" s="573"/>
      <c r="D46" s="574"/>
      <c r="E46" s="417">
        <v>2.09</v>
      </c>
      <c r="F46" s="417">
        <v>1.53</v>
      </c>
      <c r="G46" s="492">
        <f t="shared" si="2"/>
        <v>-0.55999999999999983</v>
      </c>
      <c r="H46" s="575"/>
      <c r="I46" s="576"/>
      <c r="J46" s="576"/>
      <c r="K46" s="576"/>
      <c r="L46" s="577"/>
      <c r="M46" s="231"/>
      <c r="N46" s="232"/>
      <c r="O46" s="391" t="s">
        <v>81</v>
      </c>
    </row>
    <row r="47" spans="1:16" ht="81.75" customHeight="1" thickBot="1">
      <c r="A47" s="399" t="s">
        <v>82</v>
      </c>
      <c r="B47" s="572" t="str">
        <f t="shared" si="4"/>
        <v>★</v>
      </c>
      <c r="C47" s="573"/>
      <c r="D47" s="574"/>
      <c r="E47" s="417">
        <v>1.72</v>
      </c>
      <c r="F47" s="417">
        <v>1.17</v>
      </c>
      <c r="G47" s="492">
        <f t="shared" si="2"/>
        <v>-0.55000000000000004</v>
      </c>
      <c r="H47" s="575"/>
      <c r="I47" s="576"/>
      <c r="J47" s="576"/>
      <c r="K47" s="576"/>
      <c r="L47" s="577"/>
      <c r="M47" s="447"/>
      <c r="N47" s="232"/>
      <c r="O47" s="391" t="s">
        <v>82</v>
      </c>
    </row>
    <row r="48" spans="1:16" ht="78.75" customHeight="1" thickBot="1">
      <c r="A48" s="399" t="s">
        <v>83</v>
      </c>
      <c r="B48" s="572" t="str">
        <f t="shared" si="4"/>
        <v>★</v>
      </c>
      <c r="C48" s="573"/>
      <c r="D48" s="574"/>
      <c r="E48" s="417">
        <v>1.42</v>
      </c>
      <c r="F48" s="417">
        <v>0.85</v>
      </c>
      <c r="G48" s="492">
        <f t="shared" si="2"/>
        <v>-0.56999999999999995</v>
      </c>
      <c r="H48" s="605"/>
      <c r="I48" s="606"/>
      <c r="J48" s="606"/>
      <c r="K48" s="606"/>
      <c r="L48" s="607"/>
      <c r="M48" s="231"/>
      <c r="N48" s="232"/>
      <c r="O48" s="391" t="s">
        <v>83</v>
      </c>
    </row>
    <row r="49" spans="1:15" ht="74.25" customHeight="1" thickBot="1">
      <c r="A49" s="399" t="s">
        <v>84</v>
      </c>
      <c r="B49" s="572" t="str">
        <f t="shared" si="4"/>
        <v>★</v>
      </c>
      <c r="C49" s="573"/>
      <c r="D49" s="574"/>
      <c r="E49" s="417">
        <v>1.99</v>
      </c>
      <c r="F49" s="417">
        <v>1.73</v>
      </c>
      <c r="G49" s="492">
        <f t="shared" si="2"/>
        <v>-0.26</v>
      </c>
      <c r="H49" s="575"/>
      <c r="I49" s="576"/>
      <c r="J49" s="576"/>
      <c r="K49" s="576"/>
      <c r="L49" s="577"/>
      <c r="M49" s="448"/>
      <c r="N49" s="232"/>
      <c r="O49" s="391" t="s">
        <v>84</v>
      </c>
    </row>
    <row r="50" spans="1:15" ht="73.2" customHeight="1" thickBot="1">
      <c r="A50" s="399" t="s">
        <v>85</v>
      </c>
      <c r="B50" s="572" t="str">
        <f t="shared" si="4"/>
        <v>★</v>
      </c>
      <c r="C50" s="573"/>
      <c r="D50" s="574"/>
      <c r="E50" s="171">
        <v>3.29</v>
      </c>
      <c r="F50" s="417">
        <v>2.06</v>
      </c>
      <c r="G50" s="492">
        <f t="shared" si="2"/>
        <v>-1.23</v>
      </c>
      <c r="H50" s="605"/>
      <c r="I50" s="606"/>
      <c r="J50" s="606"/>
      <c r="K50" s="606"/>
      <c r="L50" s="607"/>
      <c r="M50" s="231"/>
      <c r="N50" s="232"/>
      <c r="O50" s="391" t="s">
        <v>85</v>
      </c>
    </row>
    <row r="51" spans="1:15" ht="73.5" customHeight="1" thickBot="1">
      <c r="A51" s="399" t="s">
        <v>86</v>
      </c>
      <c r="B51" s="572" t="str">
        <f t="shared" si="4"/>
        <v>★</v>
      </c>
      <c r="C51" s="573"/>
      <c r="D51" s="574"/>
      <c r="E51" s="417">
        <v>2.0299999999999998</v>
      </c>
      <c r="F51" s="417">
        <v>1.41</v>
      </c>
      <c r="G51" s="492">
        <f t="shared" si="2"/>
        <v>-0.61999999999999988</v>
      </c>
      <c r="H51" s="575"/>
      <c r="I51" s="576"/>
      <c r="J51" s="576"/>
      <c r="K51" s="576"/>
      <c r="L51" s="577"/>
      <c r="M51" s="439"/>
      <c r="N51" s="440"/>
      <c r="O51" s="391" t="s">
        <v>86</v>
      </c>
    </row>
    <row r="52" spans="1:15" ht="91.95" customHeight="1" thickBot="1">
      <c r="A52" s="399" t="s">
        <v>87</v>
      </c>
      <c r="B52" s="572" t="str">
        <f t="shared" si="4"/>
        <v>☆</v>
      </c>
      <c r="C52" s="573"/>
      <c r="D52" s="574"/>
      <c r="E52" s="417">
        <v>1.23</v>
      </c>
      <c r="F52" s="417">
        <v>1.7</v>
      </c>
      <c r="G52" s="492">
        <f t="shared" si="2"/>
        <v>0.47</v>
      </c>
      <c r="H52" s="575"/>
      <c r="I52" s="576"/>
      <c r="J52" s="576"/>
      <c r="K52" s="576"/>
      <c r="L52" s="577"/>
      <c r="M52" s="231"/>
      <c r="N52" s="232"/>
      <c r="O52" s="391" t="s">
        <v>87</v>
      </c>
    </row>
    <row r="53" spans="1:15" ht="77.25" customHeight="1" thickBot="1">
      <c r="A53" s="399" t="s">
        <v>88</v>
      </c>
      <c r="B53" s="572" t="str">
        <f t="shared" si="4"/>
        <v>★</v>
      </c>
      <c r="C53" s="573"/>
      <c r="D53" s="574"/>
      <c r="E53" s="417">
        <v>2.42</v>
      </c>
      <c r="F53" s="417">
        <v>1.63</v>
      </c>
      <c r="G53" s="492">
        <f t="shared" si="2"/>
        <v>-0.79</v>
      </c>
      <c r="H53" s="575"/>
      <c r="I53" s="576"/>
      <c r="J53" s="576"/>
      <c r="K53" s="576"/>
      <c r="L53" s="577"/>
      <c r="M53" s="231"/>
      <c r="N53" s="232"/>
      <c r="O53" s="391" t="s">
        <v>88</v>
      </c>
    </row>
    <row r="54" spans="1:15" ht="63.75" customHeight="1" thickBot="1">
      <c r="A54" s="399" t="s">
        <v>89</v>
      </c>
      <c r="B54" s="572" t="str">
        <f t="shared" si="4"/>
        <v>★</v>
      </c>
      <c r="C54" s="573"/>
      <c r="D54" s="574"/>
      <c r="E54" s="171">
        <v>3.48</v>
      </c>
      <c r="F54" s="417">
        <v>2.74</v>
      </c>
      <c r="G54" s="492">
        <f t="shared" si="2"/>
        <v>-0.73999999999999977</v>
      </c>
      <c r="H54" s="575"/>
      <c r="I54" s="576"/>
      <c r="J54" s="576"/>
      <c r="K54" s="576"/>
      <c r="L54" s="577"/>
      <c r="M54" s="231"/>
      <c r="N54" s="232"/>
      <c r="O54" s="391" t="s">
        <v>89</v>
      </c>
    </row>
    <row r="55" spans="1:15" ht="75" customHeight="1" thickBot="1">
      <c r="A55" s="399" t="s">
        <v>90</v>
      </c>
      <c r="B55" s="572" t="str">
        <f t="shared" si="4"/>
        <v>★</v>
      </c>
      <c r="C55" s="573"/>
      <c r="D55" s="574"/>
      <c r="E55" s="171">
        <v>3</v>
      </c>
      <c r="F55" s="417">
        <v>2.2999999999999998</v>
      </c>
      <c r="G55" s="492">
        <f t="shared" si="2"/>
        <v>-0.70000000000000018</v>
      </c>
      <c r="H55" s="575"/>
      <c r="I55" s="576"/>
      <c r="J55" s="576"/>
      <c r="K55" s="576"/>
      <c r="L55" s="577"/>
      <c r="M55" s="231"/>
      <c r="N55" s="232"/>
      <c r="O55" s="391" t="s">
        <v>90</v>
      </c>
    </row>
    <row r="56" spans="1:15" ht="80.25" customHeight="1" thickBot="1">
      <c r="A56" s="399" t="s">
        <v>91</v>
      </c>
      <c r="B56" s="572" t="str">
        <f t="shared" si="4"/>
        <v>★</v>
      </c>
      <c r="C56" s="573"/>
      <c r="D56" s="574"/>
      <c r="E56" s="417">
        <v>2.83</v>
      </c>
      <c r="F56" s="417">
        <v>2.4700000000000002</v>
      </c>
      <c r="G56" s="492">
        <f t="shared" si="2"/>
        <v>-0.35999999999999988</v>
      </c>
      <c r="H56" s="575"/>
      <c r="I56" s="576"/>
      <c r="J56" s="576"/>
      <c r="K56" s="576"/>
      <c r="L56" s="577"/>
      <c r="M56" s="231"/>
      <c r="N56" s="232"/>
      <c r="O56" s="391" t="s">
        <v>91</v>
      </c>
    </row>
    <row r="57" spans="1:15" ht="63.75" customHeight="1" thickBot="1">
      <c r="A57" s="399" t="s">
        <v>92</v>
      </c>
      <c r="B57" s="572" t="str">
        <f t="shared" si="4"/>
        <v>★</v>
      </c>
      <c r="C57" s="573"/>
      <c r="D57" s="574"/>
      <c r="E57" s="417">
        <v>1.44</v>
      </c>
      <c r="F57" s="417">
        <v>1.24</v>
      </c>
      <c r="G57" s="492">
        <f t="shared" si="2"/>
        <v>-0.19999999999999996</v>
      </c>
      <c r="H57" s="605"/>
      <c r="I57" s="606"/>
      <c r="J57" s="606"/>
      <c r="K57" s="606"/>
      <c r="L57" s="607"/>
      <c r="M57" s="231"/>
      <c r="N57" s="232"/>
      <c r="O57" s="391" t="s">
        <v>92</v>
      </c>
    </row>
    <row r="58" spans="1:15" ht="69.75" customHeight="1" thickBot="1">
      <c r="A58" s="399" t="s">
        <v>93</v>
      </c>
      <c r="B58" s="572" t="str">
        <f t="shared" si="4"/>
        <v>★</v>
      </c>
      <c r="C58" s="573"/>
      <c r="D58" s="574"/>
      <c r="E58" s="417">
        <v>2.35</v>
      </c>
      <c r="F58" s="417">
        <v>1.96</v>
      </c>
      <c r="G58" s="492">
        <f t="shared" si="2"/>
        <v>-0.39000000000000012</v>
      </c>
      <c r="H58" s="575"/>
      <c r="I58" s="576"/>
      <c r="J58" s="576"/>
      <c r="K58" s="576"/>
      <c r="L58" s="577"/>
      <c r="M58" s="231"/>
      <c r="N58" s="232"/>
      <c r="O58" s="391" t="s">
        <v>93</v>
      </c>
    </row>
    <row r="59" spans="1:15" ht="76.2" customHeight="1" thickBot="1">
      <c r="A59" s="399" t="s">
        <v>94</v>
      </c>
      <c r="B59" s="572" t="str">
        <f t="shared" si="4"/>
        <v>★</v>
      </c>
      <c r="C59" s="573"/>
      <c r="D59" s="574"/>
      <c r="E59" s="171">
        <v>3.39</v>
      </c>
      <c r="F59" s="417">
        <v>2.71</v>
      </c>
      <c r="G59" s="492">
        <f t="shared" si="2"/>
        <v>-0.68000000000000016</v>
      </c>
      <c r="H59" s="575"/>
      <c r="I59" s="576"/>
      <c r="J59" s="576"/>
      <c r="K59" s="576"/>
      <c r="L59" s="577"/>
      <c r="M59" s="439"/>
      <c r="N59" s="440"/>
      <c r="O59" s="391" t="s">
        <v>94</v>
      </c>
    </row>
    <row r="60" spans="1:15" ht="91.95" customHeight="1" thickBot="1">
      <c r="A60" s="399" t="s">
        <v>95</v>
      </c>
      <c r="B60" s="572" t="str">
        <f t="shared" si="4"/>
        <v>★</v>
      </c>
      <c r="C60" s="573"/>
      <c r="D60" s="574"/>
      <c r="E60" s="171">
        <v>3.08</v>
      </c>
      <c r="F60" s="417">
        <v>2.76</v>
      </c>
      <c r="G60" s="492">
        <f t="shared" si="2"/>
        <v>-0.32000000000000028</v>
      </c>
      <c r="H60" s="575"/>
      <c r="I60" s="576"/>
      <c r="J60" s="576"/>
      <c r="K60" s="576"/>
      <c r="L60" s="577"/>
      <c r="M60" s="231"/>
      <c r="N60" s="232"/>
      <c r="O60" s="391" t="s">
        <v>95</v>
      </c>
    </row>
    <row r="61" spans="1:15" ht="81" customHeight="1" thickBot="1">
      <c r="A61" s="399" t="s">
        <v>96</v>
      </c>
      <c r="B61" s="572" t="str">
        <f t="shared" si="4"/>
        <v>★</v>
      </c>
      <c r="C61" s="573"/>
      <c r="D61" s="574"/>
      <c r="E61" s="417">
        <v>1.89</v>
      </c>
      <c r="F61" s="417">
        <v>0.7</v>
      </c>
      <c r="G61" s="492">
        <f t="shared" si="2"/>
        <v>-1.19</v>
      </c>
      <c r="H61" s="575"/>
      <c r="I61" s="576"/>
      <c r="J61" s="576"/>
      <c r="K61" s="576"/>
      <c r="L61" s="577"/>
      <c r="M61" s="231"/>
      <c r="N61" s="232"/>
      <c r="O61" s="391" t="s">
        <v>96</v>
      </c>
    </row>
    <row r="62" spans="1:15" ht="75.599999999999994" customHeight="1" thickBot="1">
      <c r="A62" s="399" t="s">
        <v>97</v>
      </c>
      <c r="B62" s="572" t="str">
        <f t="shared" si="4"/>
        <v>★</v>
      </c>
      <c r="C62" s="573"/>
      <c r="D62" s="574"/>
      <c r="E62" s="171">
        <v>3.12</v>
      </c>
      <c r="F62" s="417">
        <v>2.76</v>
      </c>
      <c r="G62" s="492">
        <f t="shared" si="2"/>
        <v>-0.36000000000000032</v>
      </c>
      <c r="H62" s="575"/>
      <c r="I62" s="576"/>
      <c r="J62" s="576"/>
      <c r="K62" s="576"/>
      <c r="L62" s="577"/>
      <c r="M62" s="231"/>
      <c r="N62" s="232"/>
      <c r="O62" s="391" t="s">
        <v>97</v>
      </c>
    </row>
    <row r="63" spans="1:15" ht="87" customHeight="1" thickBot="1">
      <c r="A63" s="399" t="s">
        <v>98</v>
      </c>
      <c r="B63" s="572" t="str">
        <f t="shared" si="4"/>
        <v>★</v>
      </c>
      <c r="C63" s="573"/>
      <c r="D63" s="574"/>
      <c r="E63" s="417">
        <v>1.0900000000000001</v>
      </c>
      <c r="F63" s="417">
        <v>0.96</v>
      </c>
      <c r="G63" s="492">
        <f t="shared" si="2"/>
        <v>-0.13000000000000012</v>
      </c>
      <c r="H63" s="575"/>
      <c r="I63" s="576"/>
      <c r="J63" s="576"/>
      <c r="K63" s="576"/>
      <c r="L63" s="577"/>
      <c r="M63" s="454"/>
      <c r="N63" s="232"/>
      <c r="O63" s="391" t="s">
        <v>98</v>
      </c>
    </row>
    <row r="64" spans="1:15" ht="73.2" customHeight="1" thickBot="1">
      <c r="A64" s="399" t="s">
        <v>99</v>
      </c>
      <c r="B64" s="572" t="str">
        <f t="shared" ref="B64" si="6">IF(G64&gt;5,"☆☆☆☆",IF(AND(G64&gt;=2.39,G64&lt;5),"☆☆☆",IF(AND(G64&gt;=1.39,G64&lt;2.4),"☆☆",IF(AND(G64&gt;0,G64&lt;1.4),"☆",IF(AND(G64&gt;=-1.39,G64&lt;0),"★",IF(AND(G64&gt;=-2.39,G64&lt;-1.4),"★★",IF(AND(G64&gt;=-3.39,G64&lt;-2.4),"★★★")))))))</f>
        <v>☆</v>
      </c>
      <c r="C64" s="573"/>
      <c r="D64" s="574"/>
      <c r="E64" s="417">
        <v>1.25</v>
      </c>
      <c r="F64" s="417">
        <v>1.57</v>
      </c>
      <c r="G64" s="492">
        <f t="shared" si="2"/>
        <v>0.32000000000000006</v>
      </c>
      <c r="H64" s="650"/>
      <c r="I64" s="651"/>
      <c r="J64" s="651"/>
      <c r="K64" s="651"/>
      <c r="L64" s="652"/>
      <c r="M64" s="231"/>
      <c r="N64" s="232"/>
      <c r="O64" s="391" t="s">
        <v>99</v>
      </c>
    </row>
    <row r="65" spans="1:18" ht="80.25" customHeight="1" thickBot="1">
      <c r="A65" s="399" t="s">
        <v>100</v>
      </c>
      <c r="B65" s="572" t="str">
        <f t="shared" si="4"/>
        <v>★</v>
      </c>
      <c r="C65" s="573"/>
      <c r="D65" s="574"/>
      <c r="E65" s="171">
        <v>3.7</v>
      </c>
      <c r="F65" s="417">
        <v>2.52</v>
      </c>
      <c r="G65" s="492">
        <f t="shared" si="2"/>
        <v>-1.1800000000000002</v>
      </c>
      <c r="H65" s="653"/>
      <c r="I65" s="654"/>
      <c r="J65" s="654"/>
      <c r="K65" s="654"/>
      <c r="L65" s="655"/>
      <c r="M65" s="455"/>
      <c r="N65" s="232"/>
      <c r="O65" s="391" t="s">
        <v>100</v>
      </c>
    </row>
    <row r="66" spans="1:18" ht="88.5" customHeight="1" thickBot="1">
      <c r="A66" s="399" t="s">
        <v>101</v>
      </c>
      <c r="B66" s="572" t="str">
        <f t="shared" si="4"/>
        <v>★★</v>
      </c>
      <c r="C66" s="573"/>
      <c r="D66" s="574"/>
      <c r="E66" s="171">
        <v>5.83</v>
      </c>
      <c r="F66" s="171">
        <v>4.1399999999999997</v>
      </c>
      <c r="G66" s="492">
        <f t="shared" si="2"/>
        <v>-1.6900000000000004</v>
      </c>
      <c r="H66" s="605"/>
      <c r="I66" s="606"/>
      <c r="J66" s="606"/>
      <c r="K66" s="606"/>
      <c r="L66" s="607"/>
      <c r="M66" s="231"/>
      <c r="N66" s="232"/>
      <c r="O66" s="391" t="s">
        <v>101</v>
      </c>
    </row>
    <row r="67" spans="1:18" ht="78.75" customHeight="1" thickBot="1">
      <c r="A67" s="399" t="s">
        <v>102</v>
      </c>
      <c r="B67" s="572" t="str">
        <f t="shared" si="4"/>
        <v>★</v>
      </c>
      <c r="C67" s="573"/>
      <c r="D67" s="574"/>
      <c r="E67" s="171">
        <v>3.33</v>
      </c>
      <c r="F67" s="171">
        <v>3.25</v>
      </c>
      <c r="G67" s="492">
        <f t="shared" si="2"/>
        <v>-8.0000000000000071E-2</v>
      </c>
      <c r="H67" s="575"/>
      <c r="I67" s="576"/>
      <c r="J67" s="576"/>
      <c r="K67" s="576"/>
      <c r="L67" s="577"/>
      <c r="M67" s="231"/>
      <c r="N67" s="232"/>
      <c r="O67" s="391" t="s">
        <v>102</v>
      </c>
    </row>
    <row r="68" spans="1:18" ht="63" customHeight="1" thickBot="1">
      <c r="A68" s="402" t="s">
        <v>103</v>
      </c>
      <c r="B68" s="572" t="str">
        <f t="shared" ref="B68" si="7">IF(G68&gt;5,"☆☆☆☆",IF(AND(G68&gt;=2.39,G68&lt;5),"☆☆☆",IF(AND(G68&gt;=1.39,G68&lt;2.4),"☆☆",IF(AND(G68&gt;0,G68&lt;1.4),"☆",IF(AND(G68&gt;=-1.39,G68&lt;0),"★",IF(AND(G68&gt;=-2.39,G68&lt;-1.4),"★★",IF(AND(G68&gt;=-3.39,G68&lt;-2.4),"★★★")))))))</f>
        <v>★</v>
      </c>
      <c r="C68" s="573"/>
      <c r="D68" s="574"/>
      <c r="E68" s="417">
        <v>2.57</v>
      </c>
      <c r="F68" s="417">
        <v>2.21</v>
      </c>
      <c r="G68" s="492">
        <f t="shared" si="2"/>
        <v>-0.35999999999999988</v>
      </c>
      <c r="H68" s="647"/>
      <c r="I68" s="648"/>
      <c r="J68" s="648"/>
      <c r="K68" s="648"/>
      <c r="L68" s="649"/>
      <c r="M68" s="432"/>
      <c r="N68" s="431"/>
      <c r="O68" s="391" t="s">
        <v>103</v>
      </c>
    </row>
    <row r="69" spans="1:18" ht="72.75" customHeight="1" thickBot="1">
      <c r="A69" s="400" t="s">
        <v>104</v>
      </c>
      <c r="B69" s="572" t="str">
        <f t="shared" si="4"/>
        <v>★</v>
      </c>
      <c r="C69" s="573"/>
      <c r="D69" s="574"/>
      <c r="E69" s="418">
        <v>2.15</v>
      </c>
      <c r="F69" s="418">
        <v>1.62</v>
      </c>
      <c r="G69" s="492">
        <f t="shared" si="2"/>
        <v>-0.5299999999999998</v>
      </c>
      <c r="H69" s="605"/>
      <c r="I69" s="606"/>
      <c r="J69" s="606"/>
      <c r="K69" s="606"/>
      <c r="L69" s="607"/>
      <c r="M69" s="231"/>
      <c r="N69" s="232"/>
      <c r="O69" s="391" t="s">
        <v>104</v>
      </c>
    </row>
    <row r="70" spans="1:18" ht="58.5" customHeight="1" thickBot="1">
      <c r="A70" s="325" t="s">
        <v>105</v>
      </c>
      <c r="B70" s="572" t="str">
        <f t="shared" ref="B70" si="8">IF(G70&gt;5,"☆☆☆☆",IF(AND(G70&gt;=2.39,G70&lt;5),"☆☆☆",IF(AND(G70&gt;=1.39,G70&lt;2.4),"☆☆",IF(AND(G70&gt;0,G70&lt;1.4),"☆",IF(AND(G70&gt;=-1.39,G70&lt;0),"★",IF(AND(G70&gt;=-2.39,G70&lt;-1.4),"★★",IF(AND(G70&gt;=-3.39,G70&lt;-2.4),"★★★")))))))</f>
        <v>★</v>
      </c>
      <c r="C70" s="573"/>
      <c r="D70" s="574"/>
      <c r="E70" s="503">
        <v>2.16</v>
      </c>
      <c r="F70" s="503">
        <v>1.64</v>
      </c>
      <c r="G70" s="492">
        <f t="shared" si="2"/>
        <v>-0.52000000000000024</v>
      </c>
      <c r="H70" s="575"/>
      <c r="I70" s="576"/>
      <c r="J70" s="576"/>
      <c r="K70" s="576"/>
      <c r="L70" s="577"/>
      <c r="M70" s="326"/>
      <c r="N70" s="232"/>
      <c r="O70" s="391"/>
    </row>
    <row r="71" spans="1:18" ht="42.75" customHeight="1" thickBot="1">
      <c r="A71" s="327"/>
      <c r="B71" s="327"/>
      <c r="C71" s="327"/>
      <c r="D71" s="327"/>
      <c r="E71" s="638"/>
      <c r="F71" s="638"/>
      <c r="G71" s="638"/>
      <c r="H71" s="638"/>
      <c r="I71" s="638"/>
      <c r="J71" s="638"/>
      <c r="K71" s="638"/>
      <c r="L71" s="638"/>
      <c r="M71" s="66">
        <f>COUNTIF(E23:E69,"&gt;=10")</f>
        <v>0</v>
      </c>
      <c r="N71" s="66">
        <f>COUNTIF(F23:F69,"&gt;=10")</f>
        <v>0</v>
      </c>
      <c r="O71" s="66" t="s">
        <v>29</v>
      </c>
    </row>
    <row r="72" spans="1:18" ht="36.75" customHeight="1" thickBot="1">
      <c r="A72" s="87" t="s">
        <v>21</v>
      </c>
      <c r="B72" s="88"/>
      <c r="C72" s="152"/>
      <c r="D72" s="152"/>
      <c r="E72" s="639" t="s">
        <v>20</v>
      </c>
      <c r="F72" s="639"/>
      <c r="G72" s="639"/>
      <c r="H72" s="640" t="s">
        <v>268</v>
      </c>
      <c r="I72" s="641"/>
      <c r="J72" s="88"/>
      <c r="K72" s="89"/>
      <c r="L72" s="89"/>
      <c r="M72" s="90"/>
      <c r="N72" s="91"/>
    </row>
    <row r="73" spans="1:18" ht="36.75" customHeight="1" thickBot="1">
      <c r="A73" s="92"/>
      <c r="B73" s="328"/>
      <c r="C73" s="642" t="s">
        <v>106</v>
      </c>
      <c r="D73" s="643"/>
      <c r="E73" s="643"/>
      <c r="F73" s="644"/>
      <c r="G73" s="93">
        <f>+F70</f>
        <v>1.64</v>
      </c>
      <c r="H73" s="94" t="s">
        <v>107</v>
      </c>
      <c r="I73" s="645">
        <f>+G70</f>
        <v>-0.52000000000000024</v>
      </c>
      <c r="J73" s="646"/>
      <c r="K73" s="329"/>
      <c r="L73" s="329"/>
      <c r="M73" s="330"/>
      <c r="N73" s="95"/>
    </row>
    <row r="74" spans="1:18" ht="36.75" customHeight="1" thickBot="1">
      <c r="A74" s="92"/>
      <c r="B74" s="328"/>
      <c r="C74" s="608" t="s">
        <v>108</v>
      </c>
      <c r="D74" s="609"/>
      <c r="E74" s="609"/>
      <c r="F74" s="610"/>
      <c r="G74" s="96">
        <f>+F35</f>
        <v>1.73</v>
      </c>
      <c r="H74" s="97" t="s">
        <v>107</v>
      </c>
      <c r="I74" s="611">
        <f>+G35</f>
        <v>-0.75</v>
      </c>
      <c r="J74" s="612"/>
      <c r="K74" s="329"/>
      <c r="L74" s="329"/>
      <c r="M74" s="330"/>
      <c r="N74" s="95"/>
      <c r="R74" s="370" t="s">
        <v>21</v>
      </c>
    </row>
    <row r="75" spans="1:18" ht="36.75" customHeight="1" thickBot="1">
      <c r="A75" s="92"/>
      <c r="B75" s="328"/>
      <c r="C75" s="613" t="s">
        <v>109</v>
      </c>
      <c r="D75" s="614"/>
      <c r="E75" s="614"/>
      <c r="F75" s="98" t="str">
        <f>VLOOKUP(G75,F:P,10,0)</f>
        <v>大分県</v>
      </c>
      <c r="G75" s="99">
        <f>MAX(F23:F70)</f>
        <v>4.1399999999999997</v>
      </c>
      <c r="H75" s="615" t="s">
        <v>110</v>
      </c>
      <c r="I75" s="616"/>
      <c r="J75" s="616"/>
      <c r="K75" s="100">
        <f>+N71</f>
        <v>0</v>
      </c>
      <c r="L75" s="101" t="s">
        <v>111</v>
      </c>
      <c r="M75" s="102">
        <f>N71-M71</f>
        <v>0</v>
      </c>
      <c r="N75" s="95"/>
      <c r="R75" s="371"/>
    </row>
    <row r="76" spans="1:18" ht="36.75" customHeight="1" thickBot="1">
      <c r="A76" s="103"/>
      <c r="B76" s="104"/>
      <c r="C76" s="104"/>
      <c r="D76" s="104"/>
      <c r="E76" s="104"/>
      <c r="F76" s="104"/>
      <c r="G76" s="104"/>
      <c r="H76" s="104"/>
      <c r="I76" s="104"/>
      <c r="J76" s="104"/>
      <c r="K76" s="105"/>
      <c r="L76" s="105"/>
      <c r="M76" s="106"/>
      <c r="N76" s="107"/>
      <c r="R76" s="371"/>
    </row>
    <row r="77" spans="1:18" ht="30.75" customHeight="1">
      <c r="A77" s="136"/>
      <c r="B77" s="136"/>
      <c r="C77" s="136"/>
      <c r="D77" s="136"/>
      <c r="E77" s="136"/>
      <c r="F77" s="136"/>
      <c r="G77" s="136"/>
      <c r="H77" s="136"/>
      <c r="I77" s="136"/>
      <c r="J77" s="136"/>
      <c r="K77" s="331"/>
      <c r="L77" s="331"/>
      <c r="M77" s="332"/>
      <c r="N77" s="333"/>
      <c r="R77" s="372"/>
    </row>
    <row r="78" spans="1:18" ht="30.75" customHeight="1" thickBot="1">
      <c r="A78" s="334"/>
      <c r="B78" s="334"/>
      <c r="C78" s="334"/>
      <c r="D78" s="334"/>
      <c r="E78" s="334"/>
      <c r="F78" s="334"/>
      <c r="G78" s="334"/>
      <c r="H78" s="334"/>
      <c r="I78" s="334"/>
      <c r="J78" s="334"/>
      <c r="K78" s="335"/>
      <c r="L78" s="335"/>
      <c r="M78" s="336"/>
      <c r="N78" s="334"/>
    </row>
    <row r="79" spans="1:18" ht="24.75" customHeight="1" thickTop="1">
      <c r="A79" s="617">
        <v>1</v>
      </c>
      <c r="B79" s="620" t="s">
        <v>262</v>
      </c>
      <c r="C79" s="621"/>
      <c r="D79" s="621"/>
      <c r="E79" s="621"/>
      <c r="F79" s="622"/>
      <c r="G79" s="629" t="s">
        <v>263</v>
      </c>
      <c r="H79" s="630"/>
      <c r="I79" s="630"/>
      <c r="J79" s="630"/>
      <c r="K79" s="630"/>
      <c r="L79" s="630"/>
      <c r="M79" s="630"/>
      <c r="N79" s="631"/>
    </row>
    <row r="80" spans="1:18" ht="24.75" customHeight="1">
      <c r="A80" s="618"/>
      <c r="B80" s="623"/>
      <c r="C80" s="624"/>
      <c r="D80" s="624"/>
      <c r="E80" s="624"/>
      <c r="F80" s="625"/>
      <c r="G80" s="632"/>
      <c r="H80" s="633"/>
      <c r="I80" s="633"/>
      <c r="J80" s="633"/>
      <c r="K80" s="633"/>
      <c r="L80" s="633"/>
      <c r="M80" s="633"/>
      <c r="N80" s="634"/>
      <c r="O80" s="337" t="s">
        <v>29</v>
      </c>
      <c r="P80" s="337"/>
    </row>
    <row r="81" spans="1:16" ht="24.75" customHeight="1">
      <c r="A81" s="618"/>
      <c r="B81" s="623"/>
      <c r="C81" s="624"/>
      <c r="D81" s="624"/>
      <c r="E81" s="624"/>
      <c r="F81" s="625"/>
      <c r="G81" s="632"/>
      <c r="H81" s="633"/>
      <c r="I81" s="633"/>
      <c r="J81" s="633"/>
      <c r="K81" s="633"/>
      <c r="L81" s="633"/>
      <c r="M81" s="633"/>
      <c r="N81" s="634"/>
      <c r="O81" s="337" t="s">
        <v>21</v>
      </c>
      <c r="P81" s="337" t="s">
        <v>112</v>
      </c>
    </row>
    <row r="82" spans="1:16" ht="24.75" customHeight="1">
      <c r="A82" s="618"/>
      <c r="B82" s="623"/>
      <c r="C82" s="624"/>
      <c r="D82" s="624"/>
      <c r="E82" s="624"/>
      <c r="F82" s="625"/>
      <c r="G82" s="632"/>
      <c r="H82" s="633"/>
      <c r="I82" s="633"/>
      <c r="J82" s="633"/>
      <c r="K82" s="633"/>
      <c r="L82" s="633"/>
      <c r="M82" s="633"/>
      <c r="N82" s="634"/>
      <c r="O82" s="338"/>
      <c r="P82" s="337"/>
    </row>
    <row r="83" spans="1:16" ht="46.2" customHeight="1" thickBot="1">
      <c r="A83" s="619"/>
      <c r="B83" s="626"/>
      <c r="C83" s="627"/>
      <c r="D83" s="627"/>
      <c r="E83" s="627"/>
      <c r="F83" s="628"/>
      <c r="G83" s="635"/>
      <c r="H83" s="636"/>
      <c r="I83" s="636"/>
      <c r="J83" s="636"/>
      <c r="K83" s="636"/>
      <c r="L83" s="636"/>
      <c r="M83" s="636"/>
      <c r="N83" s="637"/>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A5D8-2BD1-439D-92BA-BAB044576C1F}">
  <dimension ref="A1:R30"/>
  <sheetViews>
    <sheetView view="pageBreakPreview" zoomScale="95" zoomScaleNormal="100" zoomScaleSheetLayoutView="95" workbookViewId="0">
      <selection activeCell="N24" sqref="N23:N24"/>
    </sheetView>
  </sheetViews>
  <sheetFormatPr defaultColWidth="9" defaultRowHeight="13.2"/>
  <cols>
    <col min="1" max="1" width="4.88671875" style="818" customWidth="1"/>
    <col min="2" max="9" width="9" style="818"/>
    <col min="10" max="10" width="19.6640625" style="818" customWidth="1"/>
    <col min="11" max="11" width="9" style="818"/>
    <col min="12" max="12" width="22.33203125" style="818" customWidth="1"/>
    <col min="13" max="13" width="4.21875" style="818" customWidth="1"/>
    <col min="14" max="14" width="3.44140625" style="818" customWidth="1"/>
    <col min="15" max="16384" width="9" style="818"/>
  </cols>
  <sheetData>
    <row r="1" spans="1:18" ht="23.4">
      <c r="A1" s="816" t="s">
        <v>513</v>
      </c>
      <c r="B1" s="816"/>
      <c r="C1" s="816"/>
      <c r="D1" s="816"/>
      <c r="E1" s="816"/>
      <c r="F1" s="816"/>
      <c r="G1" s="816"/>
      <c r="H1" s="816"/>
      <c r="I1" s="816"/>
      <c r="J1" s="817"/>
      <c r="K1" s="817"/>
      <c r="L1" s="817"/>
      <c r="M1" s="817"/>
    </row>
    <row r="2" spans="1:18" ht="19.2">
      <c r="A2" s="819" t="s">
        <v>514</v>
      </c>
      <c r="B2" s="819"/>
      <c r="C2" s="819"/>
      <c r="D2" s="819"/>
      <c r="E2" s="819"/>
      <c r="F2" s="819"/>
      <c r="G2" s="819"/>
      <c r="H2" s="819"/>
      <c r="I2" s="819"/>
      <c r="J2" s="820"/>
      <c r="K2" s="820"/>
      <c r="L2" s="820"/>
      <c r="M2" s="820"/>
      <c r="N2" s="821"/>
      <c r="P2" s="822"/>
    </row>
    <row r="3" spans="1:18" ht="24.75" customHeight="1">
      <c r="A3" s="823" t="s">
        <v>515</v>
      </c>
      <c r="B3" s="823"/>
      <c r="C3" s="823"/>
      <c r="D3" s="823"/>
      <c r="E3" s="823"/>
      <c r="F3" s="823"/>
      <c r="G3" s="823"/>
      <c r="H3" s="823"/>
      <c r="I3" s="823"/>
      <c r="J3" s="824"/>
      <c r="K3" s="824"/>
      <c r="L3" s="824"/>
      <c r="M3" s="824"/>
      <c r="N3" s="825"/>
      <c r="P3" s="822"/>
    </row>
    <row r="4" spans="1:18" ht="17.399999999999999">
      <c r="A4" s="826" t="s">
        <v>516</v>
      </c>
      <c r="B4" s="826"/>
      <c r="C4" s="826"/>
      <c r="D4" s="826"/>
      <c r="E4" s="826"/>
      <c r="F4" s="826"/>
      <c r="G4" s="826"/>
      <c r="H4" s="826"/>
      <c r="I4" s="826"/>
      <c r="J4" s="827"/>
      <c r="K4" s="827"/>
      <c r="L4" s="827"/>
      <c r="M4" s="827"/>
      <c r="N4" s="825"/>
      <c r="P4" s="822"/>
      <c r="Q4" s="828"/>
    </row>
    <row r="5" spans="1:18" ht="9.6" customHeight="1">
      <c r="A5" s="829"/>
      <c r="B5" s="830"/>
      <c r="C5" s="831"/>
      <c r="D5" s="831"/>
      <c r="E5" s="831"/>
      <c r="F5" s="831"/>
      <c r="G5" s="831"/>
      <c r="H5" s="831"/>
      <c r="I5" s="831"/>
      <c r="J5" s="831"/>
      <c r="K5" s="831"/>
      <c r="L5" s="831"/>
      <c r="M5" s="831"/>
      <c r="N5" s="825"/>
      <c r="O5" s="828"/>
      <c r="P5" s="822"/>
    </row>
    <row r="6" spans="1:18" ht="21.75" customHeight="1">
      <c r="A6" s="831"/>
      <c r="B6" s="832"/>
      <c r="C6" s="833"/>
      <c r="D6" s="833"/>
      <c r="E6" s="833"/>
      <c r="F6" s="831"/>
      <c r="G6" s="831" t="s">
        <v>21</v>
      </c>
      <c r="H6" s="834" t="s">
        <v>517</v>
      </c>
      <c r="I6" s="835"/>
      <c r="J6" s="835"/>
      <c r="K6" s="835"/>
      <c r="L6" s="835"/>
      <c r="M6" s="831"/>
      <c r="N6" s="825"/>
      <c r="O6" s="828"/>
      <c r="P6" s="822"/>
      <c r="R6" s="828"/>
    </row>
    <row r="7" spans="1:18" ht="21.75" customHeight="1">
      <c r="A7" s="831"/>
      <c r="B7" s="833"/>
      <c r="C7" s="833"/>
      <c r="D7" s="833"/>
      <c r="E7" s="833"/>
      <c r="F7" s="831"/>
      <c r="G7" s="831"/>
      <c r="H7" s="835"/>
      <c r="I7" s="835"/>
      <c r="J7" s="835"/>
      <c r="K7" s="835"/>
      <c r="L7" s="835"/>
      <c r="M7" s="831"/>
      <c r="N7" s="825"/>
      <c r="P7" s="822"/>
    </row>
    <row r="8" spans="1:18" ht="21.75" customHeight="1">
      <c r="A8" s="831"/>
      <c r="B8" s="833"/>
      <c r="C8" s="833"/>
      <c r="D8" s="833"/>
      <c r="E8" s="833"/>
      <c r="F8" s="831"/>
      <c r="G8" s="831"/>
      <c r="H8" s="835"/>
      <c r="I8" s="835"/>
      <c r="J8" s="835"/>
      <c r="K8" s="835"/>
      <c r="L8" s="835"/>
      <c r="M8" s="831"/>
      <c r="O8" s="828"/>
      <c r="P8" s="822"/>
    </row>
    <row r="9" spans="1:18" ht="21.75" customHeight="1">
      <c r="A9" s="831"/>
      <c r="B9" s="833"/>
      <c r="C9" s="833"/>
      <c r="D9" s="833"/>
      <c r="E9" s="833"/>
      <c r="F9" s="831"/>
      <c r="G9" s="831"/>
      <c r="H9" s="835"/>
      <c r="I9" s="835"/>
      <c r="J9" s="835"/>
      <c r="K9" s="835"/>
      <c r="L9" s="835"/>
      <c r="M9" s="831"/>
      <c r="O9" s="836"/>
      <c r="P9" s="822"/>
    </row>
    <row r="10" spans="1:18" ht="21.75" customHeight="1">
      <c r="A10" s="831"/>
      <c r="B10" s="833"/>
      <c r="C10" s="833"/>
      <c r="D10" s="833"/>
      <c r="E10" s="833"/>
      <c r="F10" s="831"/>
      <c r="G10" s="831"/>
      <c r="H10" s="835"/>
      <c r="I10" s="835"/>
      <c r="J10" s="835"/>
      <c r="K10" s="835"/>
      <c r="L10" s="835"/>
      <c r="M10" s="831"/>
      <c r="O10" s="828"/>
      <c r="P10" s="822"/>
    </row>
    <row r="11" spans="1:18" ht="21.75" customHeight="1">
      <c r="A11" s="831"/>
      <c r="B11" s="833"/>
      <c r="C11" s="833"/>
      <c r="D11" s="833"/>
      <c r="E11" s="833"/>
      <c r="F11" s="837"/>
      <c r="G11" s="837"/>
      <c r="H11" s="835"/>
      <c r="I11" s="835"/>
      <c r="J11" s="835"/>
      <c r="K11" s="835"/>
      <c r="L11" s="835"/>
      <c r="M11" s="831"/>
      <c r="P11" s="822"/>
    </row>
    <row r="12" spans="1:18" ht="21.75" customHeight="1">
      <c r="A12" s="831"/>
      <c r="B12" s="833"/>
      <c r="C12" s="833"/>
      <c r="D12" s="833"/>
      <c r="E12" s="833"/>
      <c r="F12" s="838"/>
      <c r="G12" s="838"/>
      <c r="H12" s="835"/>
      <c r="I12" s="835"/>
      <c r="J12" s="835"/>
      <c r="K12" s="835"/>
      <c r="L12" s="835"/>
      <c r="M12" s="831"/>
      <c r="P12" s="822"/>
    </row>
    <row r="13" spans="1:18" ht="21.75" customHeight="1">
      <c r="A13" s="831"/>
      <c r="B13" s="839"/>
      <c r="C13" s="839"/>
      <c r="D13" s="839"/>
      <c r="E13" s="839"/>
      <c r="F13" s="838"/>
      <c r="G13" s="838"/>
      <c r="H13" s="835"/>
      <c r="I13" s="835"/>
      <c r="J13" s="835"/>
      <c r="K13" s="835"/>
      <c r="L13" s="835"/>
      <c r="M13" s="831"/>
      <c r="P13" s="822"/>
    </row>
    <row r="14" spans="1:18" ht="21.75" customHeight="1">
      <c r="A14" s="831"/>
      <c r="B14" s="839"/>
      <c r="C14" s="839"/>
      <c r="D14" s="839"/>
      <c r="E14" s="839"/>
      <c r="F14" s="837"/>
      <c r="G14" s="837"/>
      <c r="H14" s="835"/>
      <c r="I14" s="835"/>
      <c r="J14" s="835"/>
      <c r="K14" s="835"/>
      <c r="L14" s="835"/>
      <c r="M14" s="831"/>
      <c r="P14" s="822"/>
    </row>
    <row r="15" spans="1:18" ht="12" customHeight="1">
      <c r="A15" s="840"/>
      <c r="B15" s="831"/>
      <c r="C15" s="831"/>
      <c r="D15" s="831"/>
      <c r="E15" s="831"/>
      <c r="F15" s="831"/>
      <c r="G15" s="831"/>
      <c r="H15" s="831"/>
      <c r="I15" s="831"/>
      <c r="J15" s="831"/>
      <c r="K15" s="831"/>
      <c r="L15" s="831"/>
      <c r="M15" s="831"/>
      <c r="P15" s="822"/>
    </row>
    <row r="16" spans="1:18" ht="16.8" thickBot="1">
      <c r="A16" s="841"/>
      <c r="B16" s="842"/>
      <c r="C16" s="843"/>
      <c r="D16" s="843"/>
      <c r="E16" s="843"/>
      <c r="F16" s="843"/>
      <c r="G16" s="843"/>
      <c r="H16" s="843"/>
      <c r="I16" s="843"/>
      <c r="J16" s="843"/>
      <c r="K16" s="843"/>
      <c r="L16" s="843"/>
      <c r="M16" s="843"/>
      <c r="P16" s="822"/>
    </row>
    <row r="17" spans="1:16" ht="20.399999999999999" customHeight="1" thickTop="1">
      <c r="A17" s="843"/>
      <c r="B17" s="844" t="s">
        <v>518</v>
      </c>
      <c r="C17" s="845"/>
      <c r="D17" s="845"/>
      <c r="E17" s="845"/>
      <c r="F17" s="845"/>
      <c r="G17" s="845"/>
      <c r="H17" s="845"/>
      <c r="I17" s="845"/>
      <c r="J17" s="845"/>
      <c r="K17" s="845"/>
      <c r="L17" s="846"/>
      <c r="M17" s="843"/>
      <c r="P17" s="822"/>
    </row>
    <row r="18" spans="1:16" ht="20.399999999999999" customHeight="1">
      <c r="A18" s="843"/>
      <c r="B18" s="847"/>
      <c r="C18" s="848"/>
      <c r="D18" s="848"/>
      <c r="E18" s="848"/>
      <c r="F18" s="848"/>
      <c r="G18" s="848"/>
      <c r="H18" s="848"/>
      <c r="I18" s="848"/>
      <c r="J18" s="848"/>
      <c r="K18" s="848"/>
      <c r="L18" s="849"/>
      <c r="M18" s="843"/>
      <c r="P18" s="822"/>
    </row>
    <row r="19" spans="1:16">
      <c r="A19" s="843"/>
      <c r="B19" s="847"/>
      <c r="C19" s="848"/>
      <c r="D19" s="848"/>
      <c r="E19" s="848"/>
      <c r="F19" s="848"/>
      <c r="G19" s="848"/>
      <c r="H19" s="848"/>
      <c r="I19" s="848"/>
      <c r="J19" s="848"/>
      <c r="K19" s="848"/>
      <c r="L19" s="849"/>
      <c r="M19" s="843"/>
      <c r="P19" s="822"/>
    </row>
    <row r="20" spans="1:16" ht="19.2" customHeight="1">
      <c r="A20" s="843"/>
      <c r="B20" s="847"/>
      <c r="C20" s="848"/>
      <c r="D20" s="848"/>
      <c r="E20" s="848"/>
      <c r="F20" s="848"/>
      <c r="G20" s="848"/>
      <c r="H20" s="848"/>
      <c r="I20" s="848"/>
      <c r="J20" s="848"/>
      <c r="K20" s="848"/>
      <c r="L20" s="849"/>
      <c r="M20" s="843"/>
      <c r="P20" s="822"/>
    </row>
    <row r="21" spans="1:16" ht="19.2" customHeight="1">
      <c r="A21" s="843"/>
      <c r="B21" s="847"/>
      <c r="C21" s="848"/>
      <c r="D21" s="848"/>
      <c r="E21" s="848"/>
      <c r="F21" s="848"/>
      <c r="G21" s="848"/>
      <c r="H21" s="848"/>
      <c r="I21" s="848"/>
      <c r="J21" s="848"/>
      <c r="K21" s="848"/>
      <c r="L21" s="849"/>
      <c r="M21" s="843"/>
      <c r="P21" s="822"/>
    </row>
    <row r="22" spans="1:16">
      <c r="A22" s="843"/>
      <c r="B22" s="847"/>
      <c r="C22" s="848"/>
      <c r="D22" s="848"/>
      <c r="E22" s="848"/>
      <c r="F22" s="848"/>
      <c r="G22" s="848"/>
      <c r="H22" s="848"/>
      <c r="I22" s="848"/>
      <c r="J22" s="848"/>
      <c r="K22" s="848"/>
      <c r="L22" s="849"/>
      <c r="M22" s="843"/>
      <c r="P22" s="822"/>
    </row>
    <row r="23" spans="1:16">
      <c r="A23" s="843"/>
      <c r="B23" s="847"/>
      <c r="C23" s="848"/>
      <c r="D23" s="848"/>
      <c r="E23" s="848"/>
      <c r="F23" s="848"/>
      <c r="G23" s="848"/>
      <c r="H23" s="848"/>
      <c r="I23" s="848"/>
      <c r="J23" s="848"/>
      <c r="K23" s="848"/>
      <c r="L23" s="849"/>
      <c r="M23" s="843"/>
      <c r="P23" s="822"/>
    </row>
    <row r="24" spans="1:16">
      <c r="A24" s="843"/>
      <c r="B24" s="847"/>
      <c r="C24" s="848"/>
      <c r="D24" s="848"/>
      <c r="E24" s="848"/>
      <c r="F24" s="848"/>
      <c r="G24" s="848"/>
      <c r="H24" s="848"/>
      <c r="I24" s="848"/>
      <c r="J24" s="848"/>
      <c r="K24" s="848"/>
      <c r="L24" s="849"/>
      <c r="M24" s="843"/>
      <c r="P24" s="822"/>
    </row>
    <row r="25" spans="1:16">
      <c r="A25" s="843"/>
      <c r="B25" s="847"/>
      <c r="C25" s="848"/>
      <c r="D25" s="848"/>
      <c r="E25" s="848"/>
      <c r="F25" s="848"/>
      <c r="G25" s="848"/>
      <c r="H25" s="848"/>
      <c r="I25" s="848"/>
      <c r="J25" s="848"/>
      <c r="K25" s="848"/>
      <c r="L25" s="849"/>
      <c r="M25" s="843"/>
      <c r="P25" s="822"/>
    </row>
    <row r="26" spans="1:16">
      <c r="A26" s="843"/>
      <c r="B26" s="847"/>
      <c r="C26" s="848"/>
      <c r="D26" s="848"/>
      <c r="E26" s="848"/>
      <c r="F26" s="848"/>
      <c r="G26" s="848"/>
      <c r="H26" s="848"/>
      <c r="I26" s="848"/>
      <c r="J26" s="848"/>
      <c r="K26" s="848"/>
      <c r="L26" s="849"/>
      <c r="M26" s="843"/>
      <c r="P26" s="822"/>
    </row>
    <row r="27" spans="1:16">
      <c r="A27" s="843"/>
      <c r="B27" s="847"/>
      <c r="C27" s="848"/>
      <c r="D27" s="848"/>
      <c r="E27" s="848"/>
      <c r="F27" s="848"/>
      <c r="G27" s="848"/>
      <c r="H27" s="848"/>
      <c r="I27" s="848"/>
      <c r="J27" s="848"/>
      <c r="K27" s="848"/>
      <c r="L27" s="849"/>
      <c r="M27" s="843"/>
      <c r="P27" s="822"/>
    </row>
    <row r="28" spans="1:16" ht="29.4" customHeight="1" thickBot="1">
      <c r="A28" s="843"/>
      <c r="B28" s="850"/>
      <c r="C28" s="851"/>
      <c r="D28" s="851"/>
      <c r="E28" s="851"/>
      <c r="F28" s="851"/>
      <c r="G28" s="851"/>
      <c r="H28" s="851"/>
      <c r="I28" s="851"/>
      <c r="J28" s="851"/>
      <c r="K28" s="851"/>
      <c r="L28" s="852"/>
      <c r="M28" s="843"/>
    </row>
    <row r="29" spans="1:16" ht="13.8" thickTop="1">
      <c r="A29" s="843"/>
      <c r="B29" s="843" t="s">
        <v>21</v>
      </c>
      <c r="C29" s="843"/>
      <c r="D29" s="843"/>
      <c r="E29" s="843"/>
      <c r="F29" s="843"/>
      <c r="G29" s="843"/>
      <c r="H29" s="843"/>
      <c r="I29" s="843"/>
      <c r="J29" s="843"/>
      <c r="K29" s="843"/>
      <c r="L29" s="843"/>
      <c r="M29" s="843"/>
    </row>
    <row r="30" spans="1:16">
      <c r="A30" s="843"/>
      <c r="B30" s="843"/>
      <c r="C30" s="843"/>
      <c r="D30" s="843"/>
      <c r="E30" s="843"/>
      <c r="F30" s="843"/>
      <c r="G30" s="843"/>
      <c r="H30" s="843"/>
      <c r="I30" s="843"/>
      <c r="J30" s="843"/>
      <c r="K30" s="843"/>
      <c r="L30" s="843"/>
      <c r="M30" s="843"/>
    </row>
  </sheetData>
  <mergeCells count="7">
    <mergeCell ref="B17:L28"/>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scale="8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10" zoomScale="75" zoomScaleNormal="75" workbookViewId="0">
      <selection activeCell="P5" sqref="P5"/>
    </sheetView>
  </sheetViews>
  <sheetFormatPr defaultColWidth="8.88671875" defaultRowHeight="14.4"/>
  <cols>
    <col min="1" max="1" width="12.77734375" style="132"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3" customWidth="1"/>
    <col min="17" max="17" width="40.44140625" customWidth="1"/>
  </cols>
  <sheetData>
    <row r="1" spans="2:19" ht="31.2" customHeight="1">
      <c r="B1" s="138"/>
      <c r="C1" s="374" t="s">
        <v>382</v>
      </c>
      <c r="D1" s="188"/>
      <c r="E1" s="188"/>
      <c r="F1" s="188"/>
      <c r="G1" s="188" t="s">
        <v>267</v>
      </c>
      <c r="H1" s="188"/>
      <c r="I1" s="188"/>
      <c r="J1" s="188"/>
      <c r="K1" s="188"/>
      <c r="L1" s="188"/>
      <c r="M1" s="188"/>
      <c r="N1" s="188"/>
      <c r="O1" s="132"/>
      <c r="P1" s="242"/>
    </row>
    <row r="2" spans="2:19" ht="31.2" customHeight="1">
      <c r="B2" s="138"/>
      <c r="C2" s="188"/>
      <c r="D2" s="188"/>
      <c r="E2" s="188"/>
      <c r="F2" s="188"/>
      <c r="G2" s="188"/>
      <c r="H2" s="188"/>
      <c r="I2" s="188"/>
      <c r="J2" s="188"/>
      <c r="K2" s="188"/>
      <c r="L2" s="188"/>
      <c r="M2" s="188"/>
      <c r="N2" s="188"/>
      <c r="O2" s="132"/>
      <c r="P2" s="242"/>
    </row>
    <row r="3" spans="2:19" ht="266.39999999999998" customHeight="1">
      <c r="B3" s="679"/>
      <c r="C3" s="679"/>
      <c r="D3" s="679"/>
      <c r="E3" s="679"/>
      <c r="F3" s="679"/>
      <c r="G3" s="679"/>
      <c r="H3" s="679"/>
      <c r="I3" s="679"/>
      <c r="J3" s="679"/>
      <c r="K3" s="679"/>
      <c r="L3" s="679"/>
      <c r="M3" s="679"/>
      <c r="N3" s="679"/>
      <c r="O3" s="132" t="s">
        <v>207</v>
      </c>
      <c r="P3" s="242"/>
    </row>
    <row r="4" spans="2:19" ht="29.25" customHeight="1">
      <c r="B4" s="209"/>
      <c r="C4" s="210" t="s">
        <v>378</v>
      </c>
      <c r="D4" s="211"/>
      <c r="E4" s="211"/>
      <c r="F4" s="211"/>
      <c r="G4" s="212"/>
      <c r="H4" s="211"/>
      <c r="I4" s="211"/>
      <c r="J4" s="213"/>
      <c r="K4" s="213"/>
      <c r="L4" s="213"/>
      <c r="M4" s="213"/>
      <c r="N4" s="214"/>
      <c r="O4" s="132"/>
      <c r="P4" s="233"/>
    </row>
    <row r="5" spans="2:19" ht="267" customHeight="1">
      <c r="B5" s="684" t="s">
        <v>379</v>
      </c>
      <c r="C5" s="685"/>
      <c r="D5" s="685"/>
      <c r="E5" s="685"/>
      <c r="F5" s="685"/>
      <c r="G5" s="685"/>
      <c r="H5" s="685"/>
      <c r="I5" s="685"/>
      <c r="J5" s="685"/>
      <c r="K5" s="685"/>
      <c r="L5" s="685"/>
      <c r="M5" s="685"/>
      <c r="N5" s="685"/>
      <c r="O5" s="132"/>
      <c r="P5" s="441" t="s">
        <v>207</v>
      </c>
      <c r="Q5" t="s">
        <v>255</v>
      </c>
    </row>
    <row r="6" spans="2:19" ht="32.4" customHeight="1">
      <c r="B6" s="688" t="s">
        <v>259</v>
      </c>
      <c r="C6" s="689"/>
      <c r="D6" s="689"/>
      <c r="E6" s="689"/>
      <c r="F6" s="689"/>
      <c r="G6" s="689"/>
      <c r="H6" s="689"/>
      <c r="I6" s="689"/>
      <c r="J6" s="689"/>
      <c r="K6" s="689"/>
      <c r="L6" s="689"/>
      <c r="M6" s="689"/>
      <c r="N6" s="689"/>
      <c r="O6" s="132"/>
      <c r="P6" s="230"/>
    </row>
    <row r="7" spans="2:19" ht="11.4" customHeight="1">
      <c r="B7" s="686"/>
      <c r="C7" s="687"/>
      <c r="D7" s="687"/>
      <c r="E7" s="687"/>
      <c r="F7" s="687"/>
      <c r="G7" s="687"/>
      <c r="H7" s="687"/>
      <c r="I7" s="687"/>
      <c r="J7" s="687"/>
      <c r="K7" s="687"/>
      <c r="L7" s="687"/>
      <c r="M7" s="687"/>
      <c r="N7" s="687"/>
      <c r="O7" s="132"/>
      <c r="P7" s="230"/>
      <c r="R7" t="s">
        <v>224</v>
      </c>
    </row>
    <row r="8" spans="2:19" ht="21.6" customHeight="1">
      <c r="B8" s="217"/>
      <c r="C8" s="680" t="s">
        <v>380</v>
      </c>
      <c r="D8" s="680"/>
      <c r="E8" s="680"/>
      <c r="F8" s="680"/>
      <c r="G8" s="680"/>
      <c r="H8" s="680"/>
      <c r="I8" s="680"/>
      <c r="J8" s="680"/>
      <c r="K8" s="680"/>
      <c r="L8" s="680"/>
      <c r="M8" s="139" t="s">
        <v>207</v>
      </c>
      <c r="N8" s="139"/>
      <c r="O8" s="132"/>
      <c r="P8" s="259"/>
      <c r="Q8" s="476" t="s">
        <v>207</v>
      </c>
    </row>
    <row r="9" spans="2:19" ht="21.6" customHeight="1">
      <c r="B9" s="217"/>
      <c r="C9" s="681" t="s">
        <v>177</v>
      </c>
      <c r="D9" s="681"/>
      <c r="E9" s="681"/>
      <c r="F9" s="681"/>
      <c r="G9" s="681"/>
      <c r="H9" s="681"/>
      <c r="I9" s="681"/>
      <c r="J9" s="681"/>
      <c r="K9" s="681"/>
      <c r="L9" s="681"/>
      <c r="M9" s="139"/>
      <c r="N9" s="164"/>
      <c r="O9" s="132"/>
      <c r="P9" s="260"/>
    </row>
    <row r="10" spans="2:19" ht="21.6" customHeight="1">
      <c r="B10" s="139"/>
      <c r="C10" s="139"/>
      <c r="D10" s="164"/>
      <c r="E10" s="164"/>
      <c r="F10" s="164"/>
      <c r="G10" s="180"/>
      <c r="H10" s="164"/>
      <c r="I10" s="164"/>
      <c r="J10" s="164"/>
      <c r="K10" s="164"/>
      <c r="L10" s="164"/>
      <c r="M10" s="164"/>
      <c r="N10" s="164"/>
      <c r="O10" s="132"/>
      <c r="P10" s="264"/>
    </row>
    <row r="11" spans="2:19" ht="15" customHeight="1">
      <c r="B11" s="132"/>
      <c r="C11" s="132"/>
      <c r="D11" s="181"/>
      <c r="E11" s="181"/>
      <c r="F11" s="181"/>
      <c r="G11" s="182"/>
      <c r="H11" s="181"/>
      <c r="I11" s="181"/>
      <c r="J11" s="181"/>
      <c r="K11" s="181"/>
      <c r="L11" s="181"/>
      <c r="M11" s="181"/>
      <c r="N11" s="181"/>
      <c r="O11" s="132"/>
      <c r="P11" s="465">
        <f>+H13-G13</f>
        <v>3009625</v>
      </c>
      <c r="Q11" s="449"/>
      <c r="R11" s="449"/>
      <c r="S11" s="449"/>
    </row>
    <row r="12" spans="2:19" ht="13.5" customHeight="1">
      <c r="B12" s="132"/>
      <c r="C12" s="132"/>
      <c r="D12" s="682" t="s">
        <v>178</v>
      </c>
      <c r="E12" s="682"/>
      <c r="F12" s="183"/>
      <c r="G12" s="184" t="s">
        <v>179</v>
      </c>
      <c r="H12" s="185" t="s">
        <v>180</v>
      </c>
      <c r="I12" s="186" t="s">
        <v>181</v>
      </c>
      <c r="J12" s="185" t="s">
        <v>182</v>
      </c>
      <c r="K12" s="185" t="s">
        <v>183</v>
      </c>
      <c r="L12" s="187" t="s">
        <v>196</v>
      </c>
      <c r="M12" s="181"/>
      <c r="N12" s="181"/>
      <c r="O12" s="132"/>
      <c r="P12" s="264"/>
      <c r="Q12" s="449"/>
      <c r="R12" s="449"/>
      <c r="S12" s="449"/>
    </row>
    <row r="13" spans="2:19" ht="18" customHeight="1">
      <c r="B13" s="132"/>
      <c r="C13" s="132"/>
      <c r="D13" s="682"/>
      <c r="E13" s="682"/>
      <c r="F13" s="219" t="s">
        <v>184</v>
      </c>
      <c r="G13" s="513">
        <v>614833113</v>
      </c>
      <c r="H13" s="513">
        <v>617842738</v>
      </c>
      <c r="I13" s="216">
        <f t="shared" ref="I13:I23" si="0">+H13/$H$13</f>
        <v>1</v>
      </c>
      <c r="J13" s="507">
        <v>6546342</v>
      </c>
      <c r="K13" s="377">
        <f>+J13/G13</f>
        <v>1.064734781127509E-2</v>
      </c>
      <c r="L13" s="216">
        <f t="shared" ref="L13:L30" si="1">+H13/G13</f>
        <v>1.0048950275064317</v>
      </c>
      <c r="M13" s="683" t="s">
        <v>185</v>
      </c>
      <c r="N13" s="683"/>
      <c r="O13" s="466"/>
      <c r="P13" s="536"/>
      <c r="Q13" s="449"/>
      <c r="R13" s="449"/>
      <c r="S13" s="449"/>
    </row>
    <row r="14" spans="2:19" ht="17.25" customHeight="1">
      <c r="B14" s="132"/>
      <c r="C14" s="132"/>
      <c r="D14" s="682"/>
      <c r="E14" s="682"/>
      <c r="F14" s="456" t="s">
        <v>244</v>
      </c>
      <c r="G14" s="266">
        <v>96065161</v>
      </c>
      <c r="H14" s="266">
        <v>96392543</v>
      </c>
      <c r="I14" s="216">
        <f>+H14/$H$13</f>
        <v>0.15601468961507806</v>
      </c>
      <c r="J14" s="392">
        <v>1059605</v>
      </c>
      <c r="K14" s="244">
        <f>+J14/H14</f>
        <v>1.0992603442363793E-2</v>
      </c>
      <c r="L14" s="245">
        <f t="shared" si="1"/>
        <v>1.003407916008177</v>
      </c>
      <c r="M14" s="678" t="s">
        <v>216</v>
      </c>
      <c r="N14" s="467">
        <f>+H13-G13</f>
        <v>3009625</v>
      </c>
      <c r="O14" s="466"/>
      <c r="P14" s="264"/>
      <c r="Q14" s="449"/>
      <c r="R14" s="449"/>
      <c r="S14" s="449"/>
    </row>
    <row r="15" spans="2:19" ht="17.25" customHeight="1">
      <c r="B15" s="132"/>
      <c r="C15" s="132"/>
      <c r="D15" s="682"/>
      <c r="E15" s="682"/>
      <c r="F15" s="457" t="s">
        <v>242</v>
      </c>
      <c r="G15" s="266">
        <v>4263179</v>
      </c>
      <c r="H15" s="266">
        <v>4280161</v>
      </c>
      <c r="I15" s="216">
        <f t="shared" si="0"/>
        <v>6.927589719440872E-3</v>
      </c>
      <c r="J15" s="265">
        <v>45430</v>
      </c>
      <c r="K15" s="244">
        <f>+J15/G15</f>
        <v>1.0656366997491777E-2</v>
      </c>
      <c r="L15" s="245">
        <f t="shared" si="1"/>
        <v>1.0039834123784153</v>
      </c>
      <c r="M15" s="678"/>
      <c r="N15" s="479" t="s">
        <v>207</v>
      </c>
      <c r="O15" s="466"/>
      <c r="P15" s="264"/>
      <c r="Q15" s="263"/>
      <c r="R15" s="449"/>
      <c r="S15" s="449"/>
    </row>
    <row r="16" spans="2:19" ht="17.25" customHeight="1">
      <c r="B16" s="132"/>
      <c r="C16" s="132"/>
      <c r="D16" s="682"/>
      <c r="E16" s="682"/>
      <c r="F16" s="458" t="s">
        <v>245</v>
      </c>
      <c r="G16" s="265">
        <v>7080152</v>
      </c>
      <c r="H16" s="265">
        <v>7089209</v>
      </c>
      <c r="I16" s="216">
        <f t="shared" si="0"/>
        <v>1.1474131787885479E-2</v>
      </c>
      <c r="J16" s="218">
        <v>330112</v>
      </c>
      <c r="K16" s="474">
        <f t="shared" ref="K16:K23" si="2">+J16/H16</f>
        <v>4.6565420768381917E-2</v>
      </c>
      <c r="L16" s="245">
        <f t="shared" si="1"/>
        <v>1.0012792098248737</v>
      </c>
      <c r="M16" s="468"/>
      <c r="N16" s="468"/>
      <c r="O16" s="466"/>
      <c r="P16" s="263"/>
      <c r="Q16" s="264"/>
      <c r="R16" s="449"/>
      <c r="S16" s="449"/>
    </row>
    <row r="17" spans="2:19" ht="17.25" customHeight="1">
      <c r="B17" s="132"/>
      <c r="C17" s="132"/>
      <c r="D17" s="682"/>
      <c r="E17" s="682"/>
      <c r="F17" s="458" t="s">
        <v>246</v>
      </c>
      <c r="G17" s="265">
        <v>34624427</v>
      </c>
      <c r="H17" s="265">
        <v>34672524</v>
      </c>
      <c r="I17" s="216">
        <f t="shared" si="0"/>
        <v>5.6118688247817523E-2</v>
      </c>
      <c r="J17" s="218">
        <v>686036</v>
      </c>
      <c r="K17" s="419">
        <f t="shared" si="2"/>
        <v>1.9786156900489852E-2</v>
      </c>
      <c r="L17" s="245">
        <f t="shared" si="1"/>
        <v>1.0013891060204405</v>
      </c>
      <c r="M17" s="468"/>
      <c r="N17" s="468"/>
      <c r="O17" s="466"/>
      <c r="P17" s="264"/>
      <c r="Q17" s="450"/>
      <c r="R17" s="449"/>
      <c r="S17" s="449"/>
    </row>
    <row r="18" spans="2:19" ht="17.25" customHeight="1">
      <c r="B18" s="132"/>
      <c r="C18" s="132"/>
      <c r="D18" s="682"/>
      <c r="E18" s="682"/>
      <c r="F18" s="457" t="s">
        <v>186</v>
      </c>
      <c r="G18" s="537">
        <v>9703938</v>
      </c>
      <c r="H18" s="537">
        <v>9708420</v>
      </c>
      <c r="I18" s="216">
        <f>+H18/H13</f>
        <v>1.5713416057016115E-2</v>
      </c>
      <c r="J18" s="218">
        <v>129897</v>
      </c>
      <c r="K18" s="244">
        <f t="shared" si="2"/>
        <v>1.337982905560328E-2</v>
      </c>
      <c r="L18" s="245">
        <f t="shared" si="1"/>
        <v>1.0004618743442095</v>
      </c>
      <c r="M18" s="468"/>
      <c r="N18" s="511"/>
      <c r="O18" s="466"/>
      <c r="P18" s="264"/>
      <c r="Q18" s="263"/>
      <c r="R18" s="449"/>
      <c r="S18" s="449"/>
    </row>
    <row r="19" spans="2:19" ht="17.25" customHeight="1">
      <c r="B19" s="132"/>
      <c r="C19" s="132"/>
      <c r="D19" s="682"/>
      <c r="E19" s="682"/>
      <c r="F19" s="491" t="s">
        <v>257</v>
      </c>
      <c r="G19" s="265">
        <v>4603514</v>
      </c>
      <c r="H19" s="265">
        <v>4627923</v>
      </c>
      <c r="I19" s="216">
        <f t="shared" si="0"/>
        <v>7.4904546341046417E-3</v>
      </c>
      <c r="J19" s="218">
        <v>61178</v>
      </c>
      <c r="K19" s="244">
        <f t="shared" si="2"/>
        <v>1.3219321064762746E-2</v>
      </c>
      <c r="L19" s="245">
        <f t="shared" si="1"/>
        <v>1.0053022538869221</v>
      </c>
      <c r="M19" s="468"/>
      <c r="N19" s="468"/>
      <c r="O19" s="466"/>
      <c r="P19" s="263"/>
      <c r="Q19" s="264"/>
      <c r="R19" s="449"/>
      <c r="S19" s="449"/>
    </row>
    <row r="20" spans="2:19" ht="17.25" customHeight="1">
      <c r="B20" s="132"/>
      <c r="C20" s="132"/>
      <c r="D20" s="682"/>
      <c r="E20" s="682"/>
      <c r="F20" s="475" t="s">
        <v>247</v>
      </c>
      <c r="G20" s="265">
        <v>4017163</v>
      </c>
      <c r="H20" s="265">
        <v>4019077</v>
      </c>
      <c r="I20" s="216">
        <f t="shared" si="0"/>
        <v>6.5050161680463093E-3</v>
      </c>
      <c r="J20" s="218">
        <v>102185</v>
      </c>
      <c r="K20" s="474">
        <f t="shared" si="2"/>
        <v>2.5424991857583221E-2</v>
      </c>
      <c r="L20" s="245">
        <f t="shared" si="1"/>
        <v>1.0004764556479286</v>
      </c>
      <c r="M20" s="468"/>
      <c r="N20" s="468"/>
      <c r="O20" s="466"/>
      <c r="P20" s="264"/>
      <c r="Q20" s="450"/>
      <c r="R20" s="449"/>
      <c r="S20" s="449"/>
    </row>
    <row r="21" spans="2:19" ht="17.25" customHeight="1">
      <c r="B21" s="132"/>
      <c r="C21" s="132"/>
      <c r="D21" s="682"/>
      <c r="E21" s="682"/>
      <c r="F21" s="456" t="s">
        <v>248</v>
      </c>
      <c r="G21" s="266">
        <v>16873793</v>
      </c>
      <c r="H21" s="266">
        <v>16873793</v>
      </c>
      <c r="I21" s="216">
        <f t="shared" si="0"/>
        <v>2.7310821932813589E-2</v>
      </c>
      <c r="J21" s="505">
        <v>101139</v>
      </c>
      <c r="K21" s="244">
        <f t="shared" si="2"/>
        <v>5.9938509379604222E-3</v>
      </c>
      <c r="L21" s="245">
        <f t="shared" si="1"/>
        <v>1</v>
      </c>
      <c r="M21" s="468"/>
      <c r="N21" s="468"/>
      <c r="O21" s="466"/>
      <c r="P21" s="264"/>
      <c r="Q21" s="263"/>
      <c r="R21" s="449"/>
      <c r="S21" s="449"/>
    </row>
    <row r="22" spans="2:19" ht="17.25" customHeight="1">
      <c r="B22" s="132"/>
      <c r="C22" s="132"/>
      <c r="D22" s="682"/>
      <c r="E22" s="682"/>
      <c r="F22" s="500" t="s">
        <v>249</v>
      </c>
      <c r="G22" s="276">
        <v>7546673</v>
      </c>
      <c r="H22" s="276">
        <v>7549186</v>
      </c>
      <c r="I22" s="216">
        <f t="shared" si="0"/>
        <v>1.2218620590147651E-2</v>
      </c>
      <c r="J22" s="218">
        <v>144429</v>
      </c>
      <c r="K22" s="419">
        <f t="shared" si="2"/>
        <v>1.913173155357412E-2</v>
      </c>
      <c r="L22" s="245">
        <f t="shared" si="1"/>
        <v>1.0003329944201902</v>
      </c>
      <c r="M22" s="468"/>
      <c r="N22" s="468"/>
      <c r="O22" s="466"/>
      <c r="P22" s="534"/>
      <c r="Q22" s="264"/>
      <c r="R22" s="449"/>
      <c r="S22" s="449"/>
    </row>
    <row r="23" spans="2:19" ht="17.25" customHeight="1">
      <c r="B23" s="132"/>
      <c r="C23" s="132"/>
      <c r="D23" s="682"/>
      <c r="E23" s="682"/>
      <c r="F23" s="456" t="s">
        <v>250</v>
      </c>
      <c r="G23" s="266">
        <v>44563337</v>
      </c>
      <c r="H23" s="266">
        <v>44591112</v>
      </c>
      <c r="I23" s="216">
        <f t="shared" si="0"/>
        <v>7.2172268536075279E-2</v>
      </c>
      <c r="J23" s="267">
        <v>528655</v>
      </c>
      <c r="K23" s="244">
        <f t="shared" si="2"/>
        <v>1.1855613737553799E-2</v>
      </c>
      <c r="L23" s="245">
        <f t="shared" si="1"/>
        <v>1.0006232702007931</v>
      </c>
      <c r="M23" s="468"/>
      <c r="N23" s="468"/>
      <c r="O23" s="466"/>
      <c r="P23" s="514"/>
      <c r="Q23" s="450"/>
      <c r="R23" s="449"/>
      <c r="S23" s="449"/>
    </row>
    <row r="24" spans="2:19" ht="17.25" customHeight="1">
      <c r="B24" s="132"/>
      <c r="C24" s="132"/>
      <c r="D24" s="682"/>
      <c r="E24" s="682"/>
      <c r="F24" s="459" t="s">
        <v>251</v>
      </c>
      <c r="G24" s="512">
        <v>1572269</v>
      </c>
      <c r="H24" s="512">
        <v>1572598</v>
      </c>
      <c r="I24" s="216">
        <f>+G24/$H$13</f>
        <v>2.5447721617470886E-3</v>
      </c>
      <c r="J24" s="464">
        <v>30616</v>
      </c>
      <c r="K24" s="419">
        <f>+J24/G24</f>
        <v>1.9472494846619757E-2</v>
      </c>
      <c r="L24" s="245">
        <f t="shared" si="1"/>
        <v>1.0002092517247367</v>
      </c>
      <c r="M24" s="468"/>
      <c r="N24" s="468"/>
      <c r="O24" s="466"/>
      <c r="P24" s="514"/>
      <c r="Q24" s="263"/>
      <c r="R24" s="449"/>
      <c r="S24" s="449"/>
    </row>
    <row r="25" spans="2:19" ht="17.25" customHeight="1">
      <c r="B25" s="132"/>
      <c r="C25" s="132"/>
      <c r="D25" s="682"/>
      <c r="E25" s="682"/>
      <c r="F25" s="540" t="s">
        <v>252</v>
      </c>
      <c r="G25" s="549">
        <v>20447507</v>
      </c>
      <c r="H25" s="549">
        <v>20717823</v>
      </c>
      <c r="I25" s="550">
        <f t="shared" ref="I25:I30" si="3">+H25/$H$13</f>
        <v>3.353251843189909E-2</v>
      </c>
      <c r="J25" s="551">
        <v>379539</v>
      </c>
      <c r="K25" s="552">
        <f t="shared" ref="K25:K30" si="4">+J25/H25</f>
        <v>1.8319444084448449E-2</v>
      </c>
      <c r="L25" s="501">
        <f t="shared" si="1"/>
        <v>1.0132199979195509</v>
      </c>
      <c r="M25" s="691" t="s">
        <v>290</v>
      </c>
      <c r="N25" s="691"/>
      <c r="O25" s="466"/>
      <c r="P25" s="514"/>
      <c r="Q25" s="264"/>
      <c r="R25" s="449"/>
      <c r="S25" s="449"/>
    </row>
    <row r="26" spans="2:19" ht="17.25" customHeight="1">
      <c r="B26" s="132"/>
      <c r="C26" s="132"/>
      <c r="D26" s="682"/>
      <c r="E26" s="682"/>
      <c r="F26" s="472" t="s">
        <v>253</v>
      </c>
      <c r="G26" s="378">
        <v>13403502</v>
      </c>
      <c r="H26" s="378">
        <v>13422984</v>
      </c>
      <c r="I26" s="216">
        <f t="shared" si="3"/>
        <v>2.1725567323897233E-2</v>
      </c>
      <c r="J26" s="218">
        <v>114179</v>
      </c>
      <c r="K26" s="473">
        <f t="shared" si="4"/>
        <v>8.5062308053112483E-3</v>
      </c>
      <c r="L26" s="245">
        <f t="shared" si="1"/>
        <v>1.0014535007343603</v>
      </c>
      <c r="M26" s="468"/>
      <c r="N26" s="468"/>
      <c r="O26" s="466"/>
      <c r="P26" s="514"/>
      <c r="Q26" s="450"/>
      <c r="R26" s="449"/>
      <c r="S26" s="449"/>
    </row>
    <row r="27" spans="2:19" ht="17.25" customHeight="1">
      <c r="B27" s="132"/>
      <c r="C27" s="132"/>
      <c r="D27" s="682"/>
      <c r="E27" s="682"/>
      <c r="F27" s="460" t="s">
        <v>243</v>
      </c>
      <c r="G27" s="378">
        <v>35304648</v>
      </c>
      <c r="H27" s="378">
        <v>35608285</v>
      </c>
      <c r="I27" s="216">
        <f t="shared" si="3"/>
        <v>5.7633250032632088E-2</v>
      </c>
      <c r="J27" s="218">
        <v>156152</v>
      </c>
      <c r="K27" s="244">
        <f t="shared" si="4"/>
        <v>4.3852715737362812E-3</v>
      </c>
      <c r="L27" s="245">
        <f t="shared" si="1"/>
        <v>1.0086004822934362</v>
      </c>
      <c r="M27" s="468"/>
      <c r="N27" s="468"/>
      <c r="O27" s="466"/>
      <c r="P27" s="514"/>
      <c r="Q27" s="263"/>
      <c r="R27" s="449"/>
      <c r="S27" s="449"/>
    </row>
    <row r="28" spans="2:19" ht="22.2" customHeight="1">
      <c r="B28" s="132"/>
      <c r="C28" s="132"/>
      <c r="D28" s="682"/>
      <c r="E28" s="682"/>
      <c r="F28" s="471" t="s">
        <v>195</v>
      </c>
      <c r="G28" s="265">
        <v>32952050</v>
      </c>
      <c r="H28" s="265">
        <v>33386229</v>
      </c>
      <c r="I28" s="216">
        <f t="shared" si="3"/>
        <v>5.4036774969749665E-2</v>
      </c>
      <c r="J28" s="470">
        <v>150064</v>
      </c>
      <c r="K28" s="244">
        <f t="shared" si="4"/>
        <v>4.4947873567871355E-3</v>
      </c>
      <c r="L28" s="245">
        <f t="shared" si="1"/>
        <v>1.0131760846442026</v>
      </c>
      <c r="M28" s="538"/>
      <c r="N28" s="468"/>
      <c r="O28" s="466"/>
      <c r="P28" s="514"/>
      <c r="Q28" s="264"/>
      <c r="R28" s="449"/>
      <c r="S28" s="449"/>
    </row>
    <row r="29" spans="2:19" ht="22.2" customHeight="1">
      <c r="B29" s="132"/>
      <c r="C29" s="132"/>
      <c r="D29" s="677"/>
      <c r="E29" s="677"/>
      <c r="F29" s="471" t="s">
        <v>205</v>
      </c>
      <c r="G29" s="464">
        <v>21013547</v>
      </c>
      <c r="H29" s="464">
        <v>21147468</v>
      </c>
      <c r="I29" s="216">
        <f t="shared" si="3"/>
        <v>3.4227913835251714E-2</v>
      </c>
      <c r="J29" s="470">
        <v>44580</v>
      </c>
      <c r="K29" s="244">
        <f t="shared" si="4"/>
        <v>2.108053786864697E-3</v>
      </c>
      <c r="L29" s="557">
        <f t="shared" si="1"/>
        <v>1.0063730792331251</v>
      </c>
      <c r="M29" s="690" t="s">
        <v>381</v>
      </c>
      <c r="N29" s="690"/>
      <c r="O29" s="466"/>
      <c r="P29" s="514"/>
      <c r="Q29" s="450"/>
      <c r="R29" s="449"/>
      <c r="S29" s="449"/>
    </row>
    <row r="30" spans="2:19" ht="17.399999999999999" customHeight="1">
      <c r="B30" s="137"/>
      <c r="C30" s="132"/>
      <c r="D30" s="241"/>
      <c r="E30" s="241"/>
      <c r="F30" s="539" t="s">
        <v>258</v>
      </c>
      <c r="G30" s="553">
        <v>2728243</v>
      </c>
      <c r="H30" s="553">
        <v>2761971</v>
      </c>
      <c r="I30" s="554">
        <f t="shared" si="3"/>
        <v>4.4703463035605023E-3</v>
      </c>
      <c r="J30" s="555">
        <v>15399</v>
      </c>
      <c r="K30" s="556">
        <f t="shared" si="4"/>
        <v>5.5753662873361089E-3</v>
      </c>
      <c r="L30" s="501">
        <f t="shared" si="1"/>
        <v>1.0123625351554095</v>
      </c>
      <c r="M30" s="690"/>
      <c r="N30" s="690"/>
      <c r="O30" s="466"/>
      <c r="P30" s="514"/>
      <c r="Q30" s="263"/>
      <c r="R30" s="449"/>
      <c r="S30" s="449"/>
    </row>
    <row r="31" spans="2:19" ht="17.399999999999999" customHeight="1">
      <c r="B31" s="132"/>
      <c r="C31" s="132"/>
      <c r="D31" s="132"/>
      <c r="E31" s="132"/>
      <c r="F31" s="132"/>
      <c r="G31" s="132"/>
      <c r="H31" s="132"/>
      <c r="I31" s="132"/>
      <c r="J31" s="132"/>
      <c r="K31" s="132"/>
      <c r="L31" s="132"/>
      <c r="M31" s="466"/>
      <c r="N31" s="466"/>
      <c r="O31" s="466"/>
      <c r="P31" s="514"/>
      <c r="Q31" s="264"/>
      <c r="R31" s="449"/>
      <c r="S31" s="449"/>
    </row>
    <row r="32" spans="2:19" ht="21.6" customHeight="1">
      <c r="B32" s="172"/>
      <c r="C32" s="172"/>
      <c r="D32" s="172"/>
      <c r="E32" s="172"/>
      <c r="F32" s="172"/>
      <c r="G32" s="172"/>
      <c r="H32" s="172"/>
      <c r="I32" s="172"/>
      <c r="J32" s="172"/>
      <c r="K32" s="172"/>
      <c r="L32" s="659" t="s">
        <v>271</v>
      </c>
      <c r="M32" s="659"/>
      <c r="N32" s="659"/>
      <c r="O32" s="466"/>
      <c r="P32" s="514"/>
      <c r="Q32" s="450"/>
      <c r="R32" s="449"/>
      <c r="S32" s="449"/>
    </row>
    <row r="33" spans="2:19" ht="21.6" customHeight="1">
      <c r="B33" s="172"/>
      <c r="C33" s="172"/>
      <c r="D33" s="172"/>
      <c r="E33" s="172"/>
      <c r="F33" s="172"/>
      <c r="G33" s="172"/>
      <c r="H33" s="172"/>
      <c r="I33" s="172"/>
      <c r="J33" s="172"/>
      <c r="K33" s="172"/>
      <c r="L33" s="659"/>
      <c r="M33" s="659"/>
      <c r="N33" s="659"/>
      <c r="O33" s="466" t="s">
        <v>207</v>
      </c>
      <c r="P33" s="514"/>
      <c r="Q33" s="263"/>
      <c r="R33" s="449"/>
      <c r="S33" s="449"/>
    </row>
    <row r="34" spans="2:19" ht="21.6" customHeight="1">
      <c r="B34" s="172"/>
      <c r="C34" s="172"/>
      <c r="D34" s="172"/>
      <c r="E34" s="172"/>
      <c r="F34" s="172"/>
      <c r="G34" s="172"/>
      <c r="H34" s="172"/>
      <c r="I34" s="172"/>
      <c r="J34" s="172"/>
      <c r="K34" s="172"/>
      <c r="L34" s="659"/>
      <c r="M34" s="659"/>
      <c r="N34" s="659"/>
      <c r="O34" s="469"/>
      <c r="P34" s="514"/>
      <c r="Q34" s="264"/>
      <c r="R34" s="449"/>
      <c r="S34" s="449"/>
    </row>
    <row r="35" spans="2:19" ht="21.6" customHeight="1">
      <c r="B35" s="172"/>
      <c r="C35" s="172"/>
      <c r="D35" s="172"/>
      <c r="E35" s="172"/>
      <c r="F35" s="172"/>
      <c r="G35" s="172"/>
      <c r="H35" s="172"/>
      <c r="I35" s="172"/>
      <c r="J35" s="172"/>
      <c r="K35" s="172"/>
      <c r="L35" s="659"/>
      <c r="M35" s="659"/>
      <c r="N35" s="659"/>
      <c r="O35" s="469"/>
      <c r="P35" s="514"/>
      <c r="Q35" s="450"/>
      <c r="R35" s="449"/>
      <c r="S35" s="449"/>
    </row>
    <row r="36" spans="2:19" ht="21.6" customHeight="1">
      <c r="B36" s="172"/>
      <c r="C36" s="172"/>
      <c r="D36" s="172"/>
      <c r="E36" s="172"/>
      <c r="F36" s="172"/>
      <c r="G36" s="172"/>
      <c r="H36" s="172"/>
      <c r="I36" s="172"/>
      <c r="J36" s="172"/>
      <c r="K36" s="172"/>
      <c r="L36" s="659"/>
      <c r="M36" s="659"/>
      <c r="N36" s="659"/>
      <c r="O36" s="469"/>
      <c r="P36" s="514"/>
      <c r="Q36" s="263"/>
      <c r="R36" s="449"/>
      <c r="S36" s="449"/>
    </row>
    <row r="37" spans="2:19" ht="21.6" customHeight="1">
      <c r="B37" s="430"/>
      <c r="C37" s="172"/>
      <c r="D37" s="172"/>
      <c r="E37" s="172"/>
      <c r="F37" s="172"/>
      <c r="G37" s="172"/>
      <c r="H37" s="172"/>
      <c r="I37" s="172"/>
      <c r="J37" s="172"/>
      <c r="K37" s="172"/>
      <c r="L37" s="659"/>
      <c r="M37" s="659"/>
      <c r="N37" s="659"/>
      <c r="O37" s="469"/>
      <c r="P37" s="514"/>
      <c r="Q37" s="264"/>
      <c r="R37" s="449"/>
      <c r="S37" s="449"/>
    </row>
    <row r="38" spans="2:19" ht="21.6" customHeight="1">
      <c r="B38" s="172"/>
      <c r="C38" s="172"/>
      <c r="D38" s="172"/>
      <c r="E38" s="172"/>
      <c r="F38" s="172"/>
      <c r="G38" s="172"/>
      <c r="H38" s="172"/>
      <c r="I38" s="172"/>
      <c r="J38" s="172"/>
      <c r="K38" s="172"/>
      <c r="L38" s="659"/>
      <c r="M38" s="659"/>
      <c r="N38" s="659"/>
      <c r="O38" s="469"/>
      <c r="P38" s="514"/>
      <c r="Q38" s="450"/>
      <c r="R38" s="449"/>
      <c r="S38" s="449"/>
    </row>
    <row r="39" spans="2:19" ht="21.6" customHeight="1">
      <c r="B39" s="172"/>
      <c r="C39" s="172"/>
      <c r="D39" s="172"/>
      <c r="E39" s="172"/>
      <c r="F39" s="172"/>
      <c r="G39" s="172"/>
      <c r="H39" s="172"/>
      <c r="I39" s="172"/>
      <c r="J39" s="172"/>
      <c r="K39" s="172"/>
      <c r="L39" s="659"/>
      <c r="M39" s="659"/>
      <c r="N39" s="659"/>
      <c r="O39" s="469"/>
      <c r="P39" s="514"/>
      <c r="Q39" s="263"/>
      <c r="R39" s="449"/>
      <c r="S39" s="449"/>
    </row>
    <row r="40" spans="2:19" ht="21.6" customHeight="1">
      <c r="B40" s="172"/>
      <c r="C40" s="172"/>
      <c r="D40" s="172"/>
      <c r="E40" s="172"/>
      <c r="F40" s="172"/>
      <c r="G40" s="172"/>
      <c r="H40" s="172"/>
      <c r="I40" s="172"/>
      <c r="J40" s="172"/>
      <c r="K40" s="172"/>
      <c r="L40" s="659"/>
      <c r="M40" s="659"/>
      <c r="N40" s="659"/>
      <c r="O40" s="469"/>
      <c r="P40" s="514"/>
      <c r="Q40" s="264"/>
      <c r="R40" s="449"/>
      <c r="S40" s="449"/>
    </row>
    <row r="41" spans="2:19" ht="21.6" customHeight="1">
      <c r="B41" s="172"/>
      <c r="C41" s="172"/>
      <c r="D41" s="172"/>
      <c r="E41" s="172"/>
      <c r="F41" s="172"/>
      <c r="G41" s="172"/>
      <c r="H41" s="172"/>
      <c r="I41" s="172"/>
      <c r="J41" s="172"/>
      <c r="K41" s="172"/>
      <c r="L41" s="659"/>
      <c r="M41" s="659"/>
      <c r="N41" s="659"/>
      <c r="O41" s="469"/>
      <c r="P41" s="514"/>
      <c r="Q41" s="450"/>
      <c r="R41" s="449"/>
      <c r="S41" s="449"/>
    </row>
    <row r="42" spans="2:19" ht="21.6" customHeight="1">
      <c r="B42" s="172"/>
      <c r="C42" s="172"/>
      <c r="D42" s="172"/>
      <c r="E42" s="172"/>
      <c r="F42" s="172"/>
      <c r="G42" s="172"/>
      <c r="H42" s="172"/>
      <c r="I42" s="172"/>
      <c r="J42" s="172"/>
      <c r="K42" s="172"/>
      <c r="L42" s="659"/>
      <c r="M42" s="659"/>
      <c r="N42" s="659"/>
      <c r="O42" s="469"/>
      <c r="P42" s="514"/>
      <c r="Q42" s="263"/>
      <c r="R42" s="449"/>
      <c r="S42" s="449"/>
    </row>
    <row r="43" spans="2:19" ht="21.6" customHeight="1">
      <c r="B43" s="132"/>
      <c r="C43" s="132"/>
      <c r="D43" s="132"/>
      <c r="E43" s="132"/>
      <c r="F43" s="132"/>
      <c r="G43" s="132"/>
      <c r="H43" s="132"/>
      <c r="I43" s="132"/>
      <c r="J43" s="132"/>
      <c r="K43" s="132"/>
      <c r="L43" s="659"/>
      <c r="M43" s="659"/>
      <c r="N43" s="659"/>
      <c r="O43" s="469"/>
      <c r="P43" s="534"/>
      <c r="Q43" s="264"/>
      <c r="R43" s="449"/>
      <c r="S43" s="449"/>
    </row>
    <row r="44" spans="2:19" ht="21.6" customHeight="1">
      <c r="B44" s="132"/>
      <c r="C44" s="132"/>
      <c r="D44" s="132"/>
      <c r="E44" s="132"/>
      <c r="F44" s="132"/>
      <c r="G44" s="132"/>
      <c r="H44" s="132"/>
      <c r="I44" s="132"/>
      <c r="J44" s="132"/>
      <c r="K44" s="132"/>
      <c r="L44" s="659"/>
      <c r="M44" s="659"/>
      <c r="N44" s="659"/>
      <c r="O44" s="469"/>
      <c r="P44" s="514"/>
      <c r="Q44" s="450"/>
      <c r="R44" s="449"/>
      <c r="S44" s="449"/>
    </row>
    <row r="45" spans="2:19" ht="32.4">
      <c r="B45" s="656" t="s">
        <v>187</v>
      </c>
      <c r="C45" s="656"/>
      <c r="D45" s="656"/>
      <c r="E45" s="656"/>
      <c r="F45" s="656"/>
      <c r="G45" s="656"/>
      <c r="H45" s="656"/>
      <c r="I45" s="143"/>
      <c r="J45" s="142"/>
      <c r="K45" s="132"/>
      <c r="L45" s="132"/>
      <c r="M45" s="132"/>
      <c r="N45" s="132"/>
      <c r="O45" s="132"/>
      <c r="P45" s="515"/>
      <c r="Q45" s="264"/>
    </row>
    <row r="46" spans="2:19" ht="18">
      <c r="B46" s="173" t="s">
        <v>139</v>
      </c>
      <c r="C46" s="132"/>
      <c r="D46" s="132"/>
      <c r="E46" s="132"/>
      <c r="F46" s="132"/>
      <c r="G46" s="132"/>
      <c r="H46" s="132"/>
      <c r="I46" s="132"/>
      <c r="J46" s="132"/>
      <c r="K46" s="132"/>
      <c r="L46" s="132"/>
      <c r="M46" s="132"/>
      <c r="N46" s="132"/>
      <c r="O46" s="132"/>
      <c r="P46" s="514"/>
      <c r="Q46" s="450"/>
    </row>
    <row r="47" spans="2:19" ht="18">
      <c r="B47" s="657" t="s">
        <v>140</v>
      </c>
      <c r="C47" s="657"/>
      <c r="D47" s="657"/>
      <c r="E47" s="657"/>
      <c r="F47" s="657"/>
      <c r="G47" s="657"/>
      <c r="H47" s="657"/>
      <c r="I47" s="657"/>
      <c r="J47" s="657"/>
      <c r="K47" s="657"/>
      <c r="L47" s="657"/>
      <c r="M47" s="657"/>
      <c r="N47" s="132"/>
      <c r="O47" s="132"/>
      <c r="P47" s="514"/>
    </row>
    <row r="48" spans="2:19" ht="18">
      <c r="B48" s="658" t="s">
        <v>141</v>
      </c>
      <c r="C48" s="658"/>
      <c r="D48" s="658"/>
      <c r="E48" s="658"/>
      <c r="F48" s="658"/>
      <c r="G48" s="658"/>
      <c r="H48" s="658"/>
      <c r="I48" s="658"/>
      <c r="J48" s="658"/>
      <c r="K48" s="658"/>
      <c r="L48" s="658"/>
      <c r="M48" s="658"/>
      <c r="N48" s="132"/>
      <c r="O48" s="132"/>
      <c r="P48" s="514"/>
    </row>
    <row r="49" spans="2:16" ht="22.5" customHeight="1">
      <c r="B49" s="664" t="s">
        <v>202</v>
      </c>
      <c r="C49" s="665"/>
      <c r="D49" s="665"/>
      <c r="E49" s="665"/>
      <c r="F49" s="665"/>
      <c r="G49" s="665"/>
      <c r="H49" s="665"/>
      <c r="I49" s="665"/>
      <c r="J49" s="665"/>
      <c r="K49" s="665"/>
      <c r="L49" s="665"/>
      <c r="M49" s="666"/>
      <c r="N49" s="660" t="s">
        <v>188</v>
      </c>
      <c r="O49" s="132"/>
      <c r="P49" s="514"/>
    </row>
    <row r="50" spans="2:16" ht="22.5" customHeight="1">
      <c r="B50" s="202" t="s">
        <v>208</v>
      </c>
      <c r="C50" s="200"/>
      <c r="D50" s="200"/>
      <c r="E50" s="200"/>
      <c r="F50" s="200"/>
      <c r="G50" s="200"/>
      <c r="H50" s="200"/>
      <c r="I50" s="200"/>
      <c r="J50" s="200"/>
      <c r="K50" s="200"/>
      <c r="L50" s="200"/>
      <c r="M50" s="201"/>
      <c r="N50" s="660"/>
      <c r="O50" s="132"/>
      <c r="P50" s="514"/>
    </row>
    <row r="51" spans="2:16" ht="18">
      <c r="B51" s="657" t="s">
        <v>198</v>
      </c>
      <c r="C51" s="657"/>
      <c r="D51" s="657"/>
      <c r="E51" s="657"/>
      <c r="F51" s="657"/>
      <c r="G51" s="657"/>
      <c r="H51" s="657"/>
      <c r="I51" s="657"/>
      <c r="J51" s="657"/>
      <c r="K51" s="657"/>
      <c r="L51" s="657"/>
      <c r="M51" s="657"/>
      <c r="N51" s="660"/>
      <c r="O51" s="132"/>
      <c r="P51" s="514"/>
    </row>
    <row r="52" spans="2:16" ht="18">
      <c r="B52" s="658" t="s">
        <v>199</v>
      </c>
      <c r="C52" s="658"/>
      <c r="D52" s="658"/>
      <c r="E52" s="658"/>
      <c r="F52" s="658"/>
      <c r="G52" s="658"/>
      <c r="H52" s="658"/>
      <c r="I52" s="658"/>
      <c r="J52" s="658"/>
      <c r="K52" s="658"/>
      <c r="L52" s="658"/>
      <c r="M52" s="658"/>
      <c r="N52" s="660"/>
      <c r="O52" s="132"/>
      <c r="P52" s="514"/>
    </row>
    <row r="53" spans="2:16" ht="18">
      <c r="B53" s="657" t="s">
        <v>200</v>
      </c>
      <c r="C53" s="657"/>
      <c r="D53" s="657"/>
      <c r="E53" s="657"/>
      <c r="F53" s="657"/>
      <c r="G53" s="657"/>
      <c r="H53" s="657"/>
      <c r="I53" s="657"/>
      <c r="J53" s="657"/>
      <c r="K53" s="657"/>
      <c r="L53" s="657"/>
      <c r="M53" s="657"/>
      <c r="N53" s="660"/>
      <c r="O53" s="132"/>
      <c r="P53" s="514"/>
    </row>
    <row r="54" spans="2:16" ht="18">
      <c r="B54" s="657" t="s">
        <v>201</v>
      </c>
      <c r="C54" s="657"/>
      <c r="D54" s="657"/>
      <c r="E54" s="657"/>
      <c r="F54" s="657"/>
      <c r="G54" s="657"/>
      <c r="H54" s="657"/>
      <c r="I54" s="657"/>
      <c r="J54" s="657"/>
      <c r="K54" s="657"/>
      <c r="L54" s="657"/>
      <c r="M54" s="657"/>
      <c r="N54" s="660"/>
      <c r="O54" s="132"/>
      <c r="P54" s="514"/>
    </row>
    <row r="55" spans="2:16" ht="18">
      <c r="B55" s="145"/>
      <c r="M55" s="132"/>
      <c r="N55" s="660"/>
      <c r="O55" s="132"/>
      <c r="P55" s="514"/>
    </row>
    <row r="56" spans="2:16" ht="17.25" customHeight="1">
      <c r="B56" s="661" t="s">
        <v>142</v>
      </c>
      <c r="C56" s="662"/>
      <c r="D56" s="662"/>
      <c r="E56" s="662"/>
      <c r="F56" s="662"/>
      <c r="G56" s="662"/>
      <c r="H56" s="662"/>
      <c r="I56" s="662"/>
      <c r="J56" s="662"/>
      <c r="K56" s="662"/>
      <c r="L56" s="662"/>
      <c r="M56" s="663"/>
      <c r="N56" s="660"/>
      <c r="O56" s="132"/>
      <c r="P56" s="514"/>
    </row>
    <row r="57" spans="2:16" ht="17.25" customHeight="1">
      <c r="B57" s="661" t="s">
        <v>143</v>
      </c>
      <c r="C57" s="662"/>
      <c r="D57" s="662"/>
      <c r="E57" s="662"/>
      <c r="F57" s="662"/>
      <c r="G57" s="662"/>
      <c r="H57" s="662"/>
      <c r="I57" s="662"/>
      <c r="J57" s="662"/>
      <c r="K57" s="662"/>
      <c r="L57" s="662"/>
      <c r="M57" s="663"/>
      <c r="N57" s="660"/>
      <c r="O57" s="132"/>
      <c r="P57" s="514"/>
    </row>
    <row r="58" spans="2:16" ht="17.25" customHeight="1">
      <c r="B58" s="661" t="s">
        <v>144</v>
      </c>
      <c r="C58" s="662"/>
      <c r="D58" s="662"/>
      <c r="E58" s="662"/>
      <c r="F58" s="662"/>
      <c r="G58" s="662"/>
      <c r="H58" s="662"/>
      <c r="I58" s="662"/>
      <c r="J58" s="662"/>
      <c r="K58" s="662"/>
      <c r="L58" s="662"/>
      <c r="M58" s="663"/>
      <c r="N58" s="660"/>
      <c r="O58" s="132"/>
      <c r="P58" s="514"/>
    </row>
    <row r="59" spans="2:16" ht="18">
      <c r="B59" s="661" t="s">
        <v>145</v>
      </c>
      <c r="C59" s="662"/>
      <c r="D59" s="662"/>
      <c r="E59" s="662"/>
      <c r="F59" s="662"/>
      <c r="G59" s="662"/>
      <c r="H59" s="662"/>
      <c r="I59" s="662"/>
      <c r="J59" s="662"/>
      <c r="K59" s="662"/>
      <c r="L59" s="662"/>
      <c r="M59" s="663"/>
      <c r="N59" s="660"/>
      <c r="O59" s="132"/>
      <c r="P59" s="514"/>
    </row>
    <row r="60" spans="2:16" ht="18">
      <c r="B60" s="661" t="s">
        <v>146</v>
      </c>
      <c r="C60" s="662"/>
      <c r="D60" s="662"/>
      <c r="E60" s="662"/>
      <c r="F60" s="662"/>
      <c r="G60" s="662"/>
      <c r="H60" s="662"/>
      <c r="I60" s="662"/>
      <c r="J60" s="662"/>
      <c r="K60" s="662"/>
      <c r="L60" s="662"/>
      <c r="M60" s="663"/>
      <c r="N60" s="660"/>
      <c r="O60" s="132"/>
      <c r="P60" s="514"/>
    </row>
    <row r="61" spans="2:16" ht="18">
      <c r="B61" s="667" t="s">
        <v>147</v>
      </c>
      <c r="C61" s="668"/>
      <c r="D61" s="668"/>
      <c r="E61" s="668"/>
      <c r="F61" s="668"/>
      <c r="G61" s="668"/>
      <c r="H61" s="668"/>
      <c r="I61" s="668"/>
      <c r="J61" s="668"/>
      <c r="K61" s="668"/>
      <c r="L61" s="668"/>
      <c r="M61" s="669"/>
      <c r="N61" s="132"/>
      <c r="O61" s="132"/>
      <c r="P61" s="514"/>
    </row>
    <row r="62" spans="2:16" ht="18">
      <c r="B62" s="670" t="s">
        <v>148</v>
      </c>
      <c r="C62" s="671"/>
      <c r="D62" s="671"/>
      <c r="E62" s="671"/>
      <c r="F62" s="671"/>
      <c r="G62" s="671"/>
      <c r="H62" s="671"/>
      <c r="I62" s="671"/>
      <c r="J62" s="671"/>
      <c r="K62" s="671"/>
      <c r="L62" s="671"/>
      <c r="M62" s="672"/>
      <c r="N62" s="132"/>
      <c r="O62" s="132"/>
      <c r="P62" s="514"/>
    </row>
    <row r="63" spans="2:16" ht="18">
      <c r="B63" s="661" t="s">
        <v>206</v>
      </c>
      <c r="C63" s="662"/>
      <c r="D63" s="662"/>
      <c r="E63" s="662"/>
      <c r="F63" s="662"/>
      <c r="G63" s="662"/>
      <c r="H63" s="662"/>
      <c r="I63" s="662"/>
      <c r="J63" s="662"/>
      <c r="K63" s="662"/>
      <c r="L63" s="662"/>
      <c r="M63" s="663"/>
      <c r="N63" s="132"/>
      <c r="O63" s="132"/>
      <c r="P63" s="514"/>
    </row>
    <row r="64" spans="2:16" ht="18">
      <c r="B64" s="145"/>
      <c r="M64" s="132"/>
      <c r="N64" s="132"/>
      <c r="O64" s="132"/>
      <c r="P64" s="514"/>
    </row>
    <row r="65" spans="1:16" ht="18.600000000000001" thickBot="1">
      <c r="B65" s="145"/>
      <c r="M65" s="132"/>
      <c r="N65" s="132"/>
      <c r="O65" s="132"/>
      <c r="P65" s="514"/>
    </row>
    <row r="66" spans="1:16" ht="20.25" customHeight="1">
      <c r="B66" s="673" t="s">
        <v>149</v>
      </c>
      <c r="C66" s="673" t="s">
        <v>150</v>
      </c>
      <c r="D66" s="673" t="s">
        <v>151</v>
      </c>
      <c r="E66" s="673" t="s">
        <v>152</v>
      </c>
      <c r="F66" s="146" t="s">
        <v>153</v>
      </c>
      <c r="G66" s="166" t="s">
        <v>214</v>
      </c>
      <c r="H66" s="675" t="s">
        <v>213</v>
      </c>
      <c r="I66" s="675" t="s">
        <v>155</v>
      </c>
      <c r="J66" s="675" t="s">
        <v>156</v>
      </c>
      <c r="K66" s="675" t="s">
        <v>189</v>
      </c>
      <c r="L66" s="673" t="s">
        <v>157</v>
      </c>
      <c r="M66" s="673" t="s">
        <v>209</v>
      </c>
      <c r="N66" s="132"/>
      <c r="O66" s="132"/>
      <c r="P66" s="514"/>
    </row>
    <row r="67" spans="1:16" ht="18.600000000000001" thickBot="1">
      <c r="B67" s="674"/>
      <c r="C67" s="674"/>
      <c r="D67" s="674"/>
      <c r="E67" s="674"/>
      <c r="F67" s="147" t="s">
        <v>154</v>
      </c>
      <c r="G67" s="167"/>
      <c r="H67" s="676"/>
      <c r="I67" s="676"/>
      <c r="J67" s="676"/>
      <c r="K67" s="676"/>
      <c r="L67" s="674"/>
      <c r="M67" s="674"/>
      <c r="N67" s="132"/>
      <c r="O67" s="132"/>
      <c r="P67" s="514"/>
    </row>
    <row r="68" spans="1:16" ht="18.600000000000001" thickBot="1">
      <c r="B68" s="148">
        <v>1</v>
      </c>
      <c r="C68" s="149" t="s">
        <v>158</v>
      </c>
      <c r="D68" s="150"/>
      <c r="E68" s="150"/>
      <c r="F68" s="150"/>
      <c r="G68" s="168"/>
      <c r="H68" s="150"/>
      <c r="I68" s="150"/>
      <c r="J68" s="150"/>
      <c r="K68" s="151" t="s">
        <v>158</v>
      </c>
      <c r="L68" s="150"/>
      <c r="M68" s="150"/>
      <c r="N68" s="132"/>
      <c r="O68" s="132"/>
      <c r="P68" s="514"/>
    </row>
    <row r="69" spans="1:16" ht="18.600000000000001" thickBot="1">
      <c r="A69" s="160" t="s">
        <v>29</v>
      </c>
      <c r="B69" s="161">
        <v>2</v>
      </c>
      <c r="C69" s="162" t="s">
        <v>158</v>
      </c>
      <c r="D69" s="163" t="s">
        <v>158</v>
      </c>
      <c r="E69" s="163" t="s">
        <v>158</v>
      </c>
      <c r="F69" s="163" t="s">
        <v>190</v>
      </c>
      <c r="G69" s="168"/>
      <c r="H69" s="150"/>
      <c r="I69" s="150"/>
      <c r="J69" s="163" t="s">
        <v>191</v>
      </c>
      <c r="K69" s="163" t="s">
        <v>158</v>
      </c>
      <c r="L69" s="150"/>
      <c r="M69" s="150"/>
      <c r="N69" s="132" t="s">
        <v>192</v>
      </c>
      <c r="O69" s="132"/>
      <c r="P69" s="514"/>
    </row>
    <row r="70" spans="1:16" ht="18.600000000000001" thickBot="1">
      <c r="A70" s="160" t="s">
        <v>21</v>
      </c>
      <c r="B70" s="161">
        <v>3</v>
      </c>
      <c r="C70" s="162" t="s">
        <v>158</v>
      </c>
      <c r="D70" s="163" t="s">
        <v>158</v>
      </c>
      <c r="E70" s="163" t="s">
        <v>158</v>
      </c>
      <c r="F70" s="163" t="s">
        <v>158</v>
      </c>
      <c r="G70" s="168"/>
      <c r="H70" s="150"/>
      <c r="I70" s="150"/>
      <c r="J70" s="163" t="s">
        <v>158</v>
      </c>
      <c r="K70" s="163" t="s">
        <v>158</v>
      </c>
      <c r="L70" s="163" t="s">
        <v>158</v>
      </c>
      <c r="M70" s="150"/>
      <c r="N70" s="132"/>
      <c r="O70" s="132"/>
      <c r="P70" s="514"/>
    </row>
    <row r="71" spans="1:16" ht="18.600000000000001" thickBot="1">
      <c r="A71" s="160" t="s">
        <v>193</v>
      </c>
      <c r="B71" s="157">
        <v>4</v>
      </c>
      <c r="C71" s="158" t="s">
        <v>158</v>
      </c>
      <c r="D71" s="159" t="s">
        <v>158</v>
      </c>
      <c r="E71" s="159" t="s">
        <v>158</v>
      </c>
      <c r="F71" s="159" t="s">
        <v>158</v>
      </c>
      <c r="G71" s="159" t="s">
        <v>158</v>
      </c>
      <c r="H71" s="159" t="s">
        <v>158</v>
      </c>
      <c r="I71" s="150" t="s">
        <v>211</v>
      </c>
      <c r="J71" s="159" t="s">
        <v>158</v>
      </c>
      <c r="K71" s="159" t="s">
        <v>158</v>
      </c>
      <c r="L71" s="159" t="s">
        <v>158</v>
      </c>
      <c r="M71" s="159" t="s">
        <v>158</v>
      </c>
      <c r="N71" t="s">
        <v>210</v>
      </c>
      <c r="O71" s="132"/>
      <c r="P71" s="514"/>
    </row>
    <row r="72" spans="1:16" ht="18.600000000000001" thickBot="1">
      <c r="A72" s="160"/>
      <c r="B72" s="161">
        <v>5</v>
      </c>
      <c r="C72" s="162" t="s">
        <v>158</v>
      </c>
      <c r="D72" s="163" t="s">
        <v>158</v>
      </c>
      <c r="E72" s="163" t="s">
        <v>158</v>
      </c>
      <c r="F72" s="163" t="s">
        <v>158</v>
      </c>
      <c r="G72" s="163" t="s">
        <v>158</v>
      </c>
      <c r="H72" s="163" t="s">
        <v>158</v>
      </c>
      <c r="I72" s="163" t="s">
        <v>158</v>
      </c>
      <c r="J72" s="163" t="s">
        <v>158</v>
      </c>
      <c r="K72" s="163" t="s">
        <v>158</v>
      </c>
      <c r="L72" s="163" t="s">
        <v>158</v>
      </c>
      <c r="M72" s="163" t="s">
        <v>158</v>
      </c>
      <c r="N72" s="132"/>
      <c r="O72" s="132"/>
      <c r="P72" s="515"/>
    </row>
    <row r="73" spans="1:16" ht="18.600000000000001" thickBot="1">
      <c r="B73" s="148">
        <v>6</v>
      </c>
      <c r="C73" s="149" t="s">
        <v>158</v>
      </c>
      <c r="D73" s="151" t="s">
        <v>158</v>
      </c>
      <c r="E73" s="151" t="s">
        <v>158</v>
      </c>
      <c r="F73" s="151" t="s">
        <v>158</v>
      </c>
      <c r="G73" s="151" t="s">
        <v>158</v>
      </c>
      <c r="H73" s="151" t="s">
        <v>158</v>
      </c>
      <c r="I73" s="151" t="s">
        <v>158</v>
      </c>
      <c r="J73" s="151" t="s">
        <v>158</v>
      </c>
      <c r="K73" s="151" t="s">
        <v>158</v>
      </c>
      <c r="L73" s="151" t="s">
        <v>158</v>
      </c>
      <c r="M73" s="151" t="s">
        <v>158</v>
      </c>
      <c r="N73" s="132"/>
      <c r="O73" s="132"/>
      <c r="P73" s="515"/>
    </row>
    <row r="74" spans="1:16" ht="18.600000000000001" thickBot="1">
      <c r="B74" s="148">
        <v>7</v>
      </c>
      <c r="C74" s="149" t="s">
        <v>158</v>
      </c>
      <c r="D74" s="151" t="s">
        <v>158</v>
      </c>
      <c r="E74" s="151" t="s">
        <v>158</v>
      </c>
      <c r="F74" s="151" t="s">
        <v>158</v>
      </c>
      <c r="G74" s="151" t="s">
        <v>158</v>
      </c>
      <c r="H74" s="151" t="s">
        <v>158</v>
      </c>
      <c r="I74" s="151" t="s">
        <v>158</v>
      </c>
      <c r="J74" s="151" t="s">
        <v>158</v>
      </c>
      <c r="K74" s="151" t="s">
        <v>158</v>
      </c>
      <c r="L74" s="151" t="s">
        <v>158</v>
      </c>
      <c r="M74" s="151" t="s">
        <v>158</v>
      </c>
      <c r="N74" s="132"/>
      <c r="O74" s="132"/>
      <c r="P74" s="515"/>
    </row>
    <row r="75" spans="1:16" ht="15.6">
      <c r="N75" s="132"/>
      <c r="O75" s="132"/>
      <c r="P75" s="515"/>
    </row>
    <row r="76" spans="1:16" ht="15.6">
      <c r="I76" t="s">
        <v>212</v>
      </c>
      <c r="N76" s="132"/>
      <c r="O76" s="132"/>
      <c r="P76" s="515"/>
    </row>
    <row r="77" spans="1:16" ht="15.6">
      <c r="N77" s="132"/>
      <c r="O77" s="132"/>
      <c r="P77" s="515"/>
    </row>
    <row r="78" spans="1:16" ht="15.6">
      <c r="P78" s="515"/>
    </row>
    <row r="79" spans="1:16" ht="15.6">
      <c r="P79" s="515"/>
    </row>
    <row r="80" spans="1:16" ht="15.6">
      <c r="P80" s="515"/>
    </row>
    <row r="81" spans="16:16" ht="15.6">
      <c r="P81" s="515"/>
    </row>
    <row r="82" spans="16:16" ht="15.6">
      <c r="P82" s="515"/>
    </row>
    <row r="83" spans="16:16" ht="15.6">
      <c r="P83" s="515"/>
    </row>
    <row r="84" spans="16:16" ht="15.6">
      <c r="P84" s="515"/>
    </row>
    <row r="85" spans="16:16" ht="15.6">
      <c r="P85" s="515"/>
    </row>
    <row r="86" spans="16:16" ht="15.6">
      <c r="P86" s="515"/>
    </row>
    <row r="87" spans="16:16" ht="15.6">
      <c r="P87" s="515"/>
    </row>
    <row r="88" spans="16:16" ht="15.6">
      <c r="P88" s="515"/>
    </row>
    <row r="89" spans="16:16" ht="15.6">
      <c r="P89" s="515"/>
    </row>
    <row r="90" spans="16:16" ht="15.6">
      <c r="P90" s="515"/>
    </row>
    <row r="91" spans="16:16" ht="15.6">
      <c r="P91" s="515"/>
    </row>
    <row r="92" spans="16:16" ht="15.6">
      <c r="P92" s="515"/>
    </row>
    <row r="93" spans="16:16" ht="15.6">
      <c r="P93" s="515"/>
    </row>
    <row r="94" spans="16:16" ht="15.6">
      <c r="P94" s="515"/>
    </row>
    <row r="95" spans="16:16" ht="15.6">
      <c r="P95" s="515"/>
    </row>
    <row r="96" spans="16:16" ht="15.6">
      <c r="P96" s="515"/>
    </row>
    <row r="97" spans="16:16" ht="15.6">
      <c r="P97" s="515"/>
    </row>
    <row r="98" spans="16:16" ht="15.6">
      <c r="P98" s="515"/>
    </row>
    <row r="99" spans="16:16" ht="15.6">
      <c r="P99" s="515"/>
    </row>
  </sheetData>
  <mergeCells count="40">
    <mergeCell ref="D29:E29"/>
    <mergeCell ref="M14:M15"/>
    <mergeCell ref="B3:N3"/>
    <mergeCell ref="C8:L8"/>
    <mergeCell ref="C9:L9"/>
    <mergeCell ref="D12:E28"/>
    <mergeCell ref="M13:N13"/>
    <mergeCell ref="B5:N5"/>
    <mergeCell ref="B7:N7"/>
    <mergeCell ref="B6:N6"/>
    <mergeCell ref="M29:N30"/>
    <mergeCell ref="M25:N25"/>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3"/>
  <sheetViews>
    <sheetView showGridLines="0" topLeftCell="A7" zoomScale="80" zoomScaleNormal="80" zoomScaleSheetLayoutView="79" workbookViewId="0">
      <selection activeCell="D39" sqref="D39:D42"/>
    </sheetView>
  </sheetViews>
  <sheetFormatPr defaultColWidth="9" defaultRowHeight="19.2"/>
  <cols>
    <col min="1" max="1" width="193.44140625" style="445" customWidth="1"/>
    <col min="2" max="2" width="11.21875" style="443" customWidth="1"/>
    <col min="3" max="3" width="27.44140625" style="443" customWidth="1"/>
    <col min="4" max="4" width="17.88671875" style="444" customWidth="1"/>
    <col min="5" max="16384" width="9" style="1"/>
  </cols>
  <sheetData>
    <row r="1" spans="1:4" s="44" customFormat="1" ht="44.25" customHeight="1" thickBot="1">
      <c r="A1" s="270" t="s">
        <v>286</v>
      </c>
      <c r="B1" s="271" t="s">
        <v>0</v>
      </c>
      <c r="C1" s="272" t="s">
        <v>1</v>
      </c>
      <c r="D1" s="442" t="s">
        <v>2</v>
      </c>
    </row>
    <row r="2" spans="1:4" s="44" customFormat="1" ht="44.25" customHeight="1" thickTop="1">
      <c r="A2" s="254" t="s">
        <v>408</v>
      </c>
      <c r="B2" s="522"/>
      <c r="C2" s="726" t="s">
        <v>411</v>
      </c>
      <c r="D2" s="523"/>
    </row>
    <row r="3" spans="1:4" s="44" customFormat="1" ht="407.4" customHeight="1">
      <c r="A3" s="541" t="s">
        <v>409</v>
      </c>
      <c r="B3" s="517" t="s">
        <v>410</v>
      </c>
      <c r="C3" s="722"/>
      <c r="D3" s="525">
        <v>44836</v>
      </c>
    </row>
    <row r="4" spans="1:4" s="44" customFormat="1" ht="36.6" customHeight="1" thickBot="1">
      <c r="A4" s="255" t="s">
        <v>412</v>
      </c>
      <c r="B4" s="518"/>
      <c r="C4" s="727"/>
      <c r="D4" s="527"/>
    </row>
    <row r="5" spans="1:4" s="44" customFormat="1" ht="37.950000000000003" customHeight="1" thickTop="1">
      <c r="A5" s="521" t="s">
        <v>413</v>
      </c>
      <c r="B5" s="522"/>
      <c r="C5" s="726" t="s">
        <v>417</v>
      </c>
      <c r="D5" s="813" t="s">
        <v>256</v>
      </c>
    </row>
    <row r="6" spans="1:4" s="44" customFormat="1" ht="164.4" customHeight="1">
      <c r="A6" s="524" t="s">
        <v>415</v>
      </c>
      <c r="B6" s="517" t="s">
        <v>414</v>
      </c>
      <c r="C6" s="722"/>
      <c r="D6" s="525">
        <v>44830</v>
      </c>
    </row>
    <row r="7" spans="1:4" s="44" customFormat="1" ht="37.950000000000003" customHeight="1" thickBot="1">
      <c r="A7" s="526" t="s">
        <v>416</v>
      </c>
      <c r="B7" s="518"/>
      <c r="C7" s="727"/>
      <c r="D7" s="527"/>
    </row>
    <row r="8" spans="1:4" s="44" customFormat="1" ht="44.25" customHeight="1" thickTop="1">
      <c r="A8" s="254" t="s">
        <v>418</v>
      </c>
      <c r="B8" s="728" t="s">
        <v>421</v>
      </c>
      <c r="C8" s="709" t="s">
        <v>422</v>
      </c>
      <c r="D8" s="706">
        <v>44834</v>
      </c>
    </row>
    <row r="9" spans="1:4" s="44" customFormat="1" ht="114.6" customHeight="1">
      <c r="A9" s="495" t="s">
        <v>419</v>
      </c>
      <c r="B9" s="698"/>
      <c r="C9" s="710"/>
      <c r="D9" s="707"/>
    </row>
    <row r="10" spans="1:4" s="44" customFormat="1" ht="36.6" customHeight="1" thickBot="1">
      <c r="A10" s="255" t="s">
        <v>420</v>
      </c>
      <c r="B10" s="699"/>
      <c r="C10" s="711"/>
      <c r="D10" s="708"/>
    </row>
    <row r="11" spans="1:4" s="44" customFormat="1" ht="44.25" customHeight="1">
      <c r="A11" s="254" t="s">
        <v>423</v>
      </c>
      <c r="B11" s="728" t="s">
        <v>425</v>
      </c>
      <c r="C11" s="709" t="s">
        <v>426</v>
      </c>
      <c r="D11" s="706">
        <v>44832</v>
      </c>
    </row>
    <row r="12" spans="1:4" s="44" customFormat="1" ht="268.8" customHeight="1">
      <c r="A12" s="495" t="s">
        <v>427</v>
      </c>
      <c r="B12" s="698"/>
      <c r="C12" s="710"/>
      <c r="D12" s="707"/>
    </row>
    <row r="13" spans="1:4" s="44" customFormat="1" ht="36.6" customHeight="1" thickBot="1">
      <c r="A13" s="255" t="s">
        <v>424</v>
      </c>
      <c r="B13" s="699"/>
      <c r="C13" s="711"/>
      <c r="D13" s="708"/>
    </row>
    <row r="14" spans="1:4" s="44" customFormat="1" ht="46.2" customHeight="1" thickBot="1">
      <c r="A14" s="254" t="s">
        <v>428</v>
      </c>
      <c r="B14" s="247"/>
      <c r="C14" s="709" t="s">
        <v>431</v>
      </c>
      <c r="D14" s="712">
        <v>44831</v>
      </c>
    </row>
    <row r="15" spans="1:4" s="44" customFormat="1" ht="176.4" customHeight="1" thickBot="1">
      <c r="A15" s="541" t="s">
        <v>429</v>
      </c>
      <c r="B15" s="493" t="s">
        <v>432</v>
      </c>
      <c r="C15" s="710"/>
      <c r="D15" s="713"/>
    </row>
    <row r="16" spans="1:4" s="44" customFormat="1" ht="34.950000000000003" customHeight="1" thickBot="1">
      <c r="A16" s="255" t="s">
        <v>430</v>
      </c>
      <c r="B16" s="249"/>
      <c r="C16" s="711"/>
      <c r="D16" s="713"/>
    </row>
    <row r="17" spans="1:4" s="44" customFormat="1" ht="43.8" customHeight="1" thickTop="1">
      <c r="A17" s="256" t="s">
        <v>433</v>
      </c>
      <c r="B17" s="700" t="s">
        <v>414</v>
      </c>
      <c r="C17" s="723" t="s">
        <v>434</v>
      </c>
      <c r="D17" s="706">
        <v>44831</v>
      </c>
    </row>
    <row r="18" spans="1:4" s="44" customFormat="1" ht="147.6" customHeight="1" thickBot="1">
      <c r="A18" s="542" t="s">
        <v>436</v>
      </c>
      <c r="B18" s="701"/>
      <c r="C18" s="724"/>
      <c r="D18" s="707"/>
    </row>
    <row r="19" spans="1:4" s="44" customFormat="1" ht="34.950000000000003" customHeight="1" thickBot="1">
      <c r="A19" s="257" t="s">
        <v>435</v>
      </c>
      <c r="B19" s="702"/>
      <c r="C19" s="725"/>
      <c r="D19" s="708"/>
    </row>
    <row r="20" spans="1:4" s="44" customFormat="1" ht="44.25" customHeight="1" thickTop="1">
      <c r="A20" s="254" t="s">
        <v>437</v>
      </c>
      <c r="B20" s="247"/>
      <c r="C20" s="709" t="s">
        <v>440</v>
      </c>
      <c r="D20" s="706">
        <v>44826</v>
      </c>
    </row>
    <row r="21" spans="1:4" s="44" customFormat="1" ht="222.6" customHeight="1">
      <c r="A21" s="541" t="s">
        <v>438</v>
      </c>
      <c r="B21" s="248" t="s">
        <v>410</v>
      </c>
      <c r="C21" s="710"/>
      <c r="D21" s="707"/>
    </row>
    <row r="22" spans="1:4" s="44" customFormat="1" ht="35.4" customHeight="1" thickBot="1">
      <c r="A22" s="255" t="s">
        <v>439</v>
      </c>
      <c r="B22" s="249"/>
      <c r="C22" s="711"/>
      <c r="D22" s="708"/>
    </row>
    <row r="23" spans="1:4" s="44" customFormat="1" ht="44.25" customHeight="1" thickBot="1">
      <c r="A23" s="254" t="s">
        <v>441</v>
      </c>
      <c r="B23" s="247"/>
      <c r="C23" s="709" t="s">
        <v>440</v>
      </c>
      <c r="D23" s="712">
        <v>44826</v>
      </c>
    </row>
    <row r="24" spans="1:4" s="44" customFormat="1" ht="207" customHeight="1" thickBot="1">
      <c r="A24" s="692" t="s">
        <v>442</v>
      </c>
      <c r="B24" s="694" t="s">
        <v>410</v>
      </c>
      <c r="C24" s="710"/>
      <c r="D24" s="713"/>
    </row>
    <row r="25" spans="1:4" s="44" customFormat="1" ht="4.8" customHeight="1" thickBot="1">
      <c r="A25" s="693"/>
      <c r="B25" s="694"/>
      <c r="C25" s="710"/>
      <c r="D25" s="713"/>
    </row>
    <row r="26" spans="1:4" s="44" customFormat="1" ht="38.4" customHeight="1" thickBot="1">
      <c r="A26" s="255" t="s">
        <v>443</v>
      </c>
      <c r="B26" s="249"/>
      <c r="C26" s="711"/>
      <c r="D26" s="713"/>
    </row>
    <row r="27" spans="1:4" s="44" customFormat="1" ht="44.25" customHeight="1" thickBot="1">
      <c r="A27" s="481" t="s">
        <v>444</v>
      </c>
      <c r="B27" s="703" t="s">
        <v>448</v>
      </c>
      <c r="C27" s="709" t="s">
        <v>447</v>
      </c>
      <c r="D27" s="712">
        <v>44827</v>
      </c>
    </row>
    <row r="28" spans="1:4" s="44" customFormat="1" ht="115.8" customHeight="1" thickBot="1">
      <c r="A28" s="496" t="s">
        <v>445</v>
      </c>
      <c r="B28" s="704"/>
      <c r="C28" s="710"/>
      <c r="D28" s="713"/>
    </row>
    <row r="29" spans="1:4" s="44" customFormat="1" ht="46.2" customHeight="1" thickBot="1">
      <c r="A29" s="288" t="s">
        <v>446</v>
      </c>
      <c r="B29" s="705"/>
      <c r="C29" s="711"/>
      <c r="D29" s="713"/>
    </row>
    <row r="30" spans="1:4" s="44" customFormat="1" ht="52.2" customHeight="1" thickTop="1" thickBot="1">
      <c r="A30" s="254" t="s">
        <v>449</v>
      </c>
      <c r="B30" s="247"/>
      <c r="C30" s="709" t="s">
        <v>452</v>
      </c>
      <c r="D30" s="712">
        <v>44827</v>
      </c>
    </row>
    <row r="31" spans="1:4" s="44" customFormat="1" ht="207" customHeight="1" thickBot="1">
      <c r="A31" s="495" t="s">
        <v>450</v>
      </c>
      <c r="B31" s="248" t="s">
        <v>453</v>
      </c>
      <c r="C31" s="710"/>
      <c r="D31" s="713"/>
    </row>
    <row r="32" spans="1:4" s="44" customFormat="1" ht="45" customHeight="1" thickBot="1">
      <c r="A32" s="255" t="s">
        <v>451</v>
      </c>
      <c r="B32" s="249"/>
      <c r="C32" s="711"/>
      <c r="D32" s="713"/>
    </row>
    <row r="33" spans="1:4" s="44" customFormat="1" ht="48.6" customHeight="1" thickTop="1">
      <c r="A33" s="461" t="s">
        <v>455</v>
      </c>
      <c r="B33" s="697" t="s">
        <v>454</v>
      </c>
      <c r="C33" s="709" t="s">
        <v>457</v>
      </c>
      <c r="D33" s="719">
        <v>44825</v>
      </c>
    </row>
    <row r="34" spans="1:4" s="44" customFormat="1" ht="153" customHeight="1">
      <c r="A34" s="258" t="s">
        <v>456</v>
      </c>
      <c r="B34" s="698"/>
      <c r="C34" s="710"/>
      <c r="D34" s="720"/>
    </row>
    <row r="35" spans="1:4" s="44" customFormat="1" ht="43.2" customHeight="1" thickBot="1">
      <c r="A35" s="451" t="s">
        <v>458</v>
      </c>
      <c r="B35" s="699"/>
      <c r="C35" s="711"/>
      <c r="D35" s="721"/>
    </row>
    <row r="36" spans="1:4" s="44" customFormat="1" ht="52.2" customHeight="1" thickTop="1" thickBot="1">
      <c r="A36" s="814" t="s">
        <v>459</v>
      </c>
      <c r="B36" s="703" t="s">
        <v>461</v>
      </c>
      <c r="C36" s="703" t="s">
        <v>462</v>
      </c>
      <c r="D36" s="712">
        <v>44825</v>
      </c>
    </row>
    <row r="37" spans="1:4" s="44" customFormat="1" ht="268.8" customHeight="1" thickBot="1">
      <c r="A37" s="519" t="s">
        <v>460</v>
      </c>
      <c r="B37" s="704"/>
      <c r="C37" s="704"/>
      <c r="D37" s="713"/>
    </row>
    <row r="38" spans="1:4" s="44" customFormat="1" ht="43.2" customHeight="1" thickBot="1">
      <c r="A38" s="494" t="s">
        <v>463</v>
      </c>
      <c r="B38" s="705"/>
      <c r="C38" s="705"/>
      <c r="D38" s="713"/>
    </row>
    <row r="39" spans="1:4" s="44" customFormat="1" ht="48.6" customHeight="1" thickTop="1" thickBot="1">
      <c r="A39" s="256" t="s">
        <v>464</v>
      </c>
      <c r="B39" s="700" t="s">
        <v>467</v>
      </c>
      <c r="C39" s="716" t="s">
        <v>468</v>
      </c>
      <c r="D39" s="712">
        <v>44826</v>
      </c>
    </row>
    <row r="40" spans="1:4" s="44" customFormat="1" ht="97.2" customHeight="1" thickBot="1">
      <c r="A40" s="695" t="s">
        <v>465</v>
      </c>
      <c r="B40" s="701"/>
      <c r="C40" s="717"/>
      <c r="D40" s="713"/>
    </row>
    <row r="41" spans="1:4" s="44" customFormat="1" ht="60.6" customHeight="1" thickBot="1">
      <c r="A41" s="696"/>
      <c r="B41" s="701"/>
      <c r="C41" s="717"/>
      <c r="D41" s="714"/>
    </row>
    <row r="42" spans="1:4" s="44" customFormat="1" ht="40.950000000000003" customHeight="1" thickBot="1">
      <c r="A42" s="482" t="s">
        <v>466</v>
      </c>
      <c r="B42" s="702"/>
      <c r="C42" s="718"/>
      <c r="D42" s="715"/>
    </row>
    <row r="43" spans="1:4" ht="19.8" thickTop="1"/>
  </sheetData>
  <mergeCells count="34">
    <mergeCell ref="C2:C4"/>
    <mergeCell ref="D8:D10"/>
    <mergeCell ref="C14:C16"/>
    <mergeCell ref="D14:D16"/>
    <mergeCell ref="B11:B13"/>
    <mergeCell ref="C11:C13"/>
    <mergeCell ref="D11:D13"/>
    <mergeCell ref="C5:C7"/>
    <mergeCell ref="B8:B10"/>
    <mergeCell ref="C8:C10"/>
    <mergeCell ref="C33:C35"/>
    <mergeCell ref="B39:B42"/>
    <mergeCell ref="C17:C19"/>
    <mergeCell ref="D17:D19"/>
    <mergeCell ref="C23:C26"/>
    <mergeCell ref="D23:D26"/>
    <mergeCell ref="D39:D42"/>
    <mergeCell ref="C39:C42"/>
    <mergeCell ref="D33:D35"/>
    <mergeCell ref="C27:C29"/>
    <mergeCell ref="D27:D29"/>
    <mergeCell ref="C36:C38"/>
    <mergeCell ref="D36:D38"/>
    <mergeCell ref="C30:C32"/>
    <mergeCell ref="D30:D32"/>
    <mergeCell ref="C20:C22"/>
    <mergeCell ref="D20:D22"/>
    <mergeCell ref="A24:A25"/>
    <mergeCell ref="B24:B25"/>
    <mergeCell ref="A40:A41"/>
    <mergeCell ref="B33:B35"/>
    <mergeCell ref="B17:B19"/>
    <mergeCell ref="B27:B29"/>
    <mergeCell ref="B36:B38"/>
  </mergeCells>
  <phoneticPr fontId="16"/>
  <hyperlinks>
    <hyperlink ref="A4" r:id="rId1" xr:uid="{F24E361B-14B5-4706-AE8B-8A45DBE5EBCA}"/>
    <hyperlink ref="A7" r:id="rId2" xr:uid="{57879097-309C-4A36-B3C6-6378C3DDDBB5}"/>
    <hyperlink ref="A10" r:id="rId3" xr:uid="{49B74687-F360-4837-8CC8-C74CA30E2B11}"/>
    <hyperlink ref="A13" r:id="rId4" xr:uid="{5A2C5A79-8BB7-40F3-8A6C-5A7253283AAB}"/>
    <hyperlink ref="A16" r:id="rId5" xr:uid="{20AD339B-FAAD-4925-A7D4-6E1FE40A8014}"/>
    <hyperlink ref="A19" r:id="rId6" xr:uid="{AF2AA715-46C8-4E88-B7CB-B1258DE800D2}"/>
    <hyperlink ref="A22" r:id="rId7" xr:uid="{6E2E473A-AE9B-4E20-A1C6-68B7254DB01A}"/>
    <hyperlink ref="A26" r:id="rId8" xr:uid="{F6F0A48B-2031-4FDD-BD31-79EE876CF71A}"/>
    <hyperlink ref="A29" r:id="rId9" xr:uid="{7B4D8F0F-E89F-4AB1-8BDC-A030FB308BAA}"/>
    <hyperlink ref="A32" r:id="rId10" xr:uid="{7F258653-58E3-4D95-A100-9689D3FB8E89}"/>
    <hyperlink ref="A35" r:id="rId11" xr:uid="{B017E971-E475-41B0-B42A-EAF8C5453221}"/>
    <hyperlink ref="A38" r:id="rId12" xr:uid="{A7398647-1216-4ADE-BCC2-9E102E3BDF42}"/>
    <hyperlink ref="A42" r:id="rId13" xr:uid="{65D0B4D4-ECD7-464B-ABA4-D415D6D3559C}"/>
  </hyperlinks>
  <pageMargins left="0" right="0" top="0.19685039370078741" bottom="0.39370078740157483" header="0" footer="0.19685039370078741"/>
  <pageSetup paperSize="8" scale="28" orientation="portrait" horizontalDpi="300" verticalDpi="300" r:id="rId1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4"/>
  <sheetViews>
    <sheetView defaultGridColor="0" view="pageBreakPreview" colorId="56" zoomScale="83" zoomScaleNormal="66" zoomScaleSheetLayoutView="83" workbookViewId="0">
      <selection activeCell="I34" sqref="I34"/>
    </sheetView>
  </sheetViews>
  <sheetFormatPr defaultColWidth="9" defaultRowHeight="19.2"/>
  <cols>
    <col min="1" max="1" width="213.21875" style="477" customWidth="1"/>
    <col min="2" max="2" width="18" style="198" customWidth="1"/>
    <col min="3" max="3" width="20.109375" style="199" customWidth="1"/>
    <col min="4" max="16384" width="9" style="40"/>
  </cols>
  <sheetData>
    <row r="1" spans="1:3" ht="58.95" customHeight="1" thickBot="1">
      <c r="A1" s="39" t="s">
        <v>287</v>
      </c>
      <c r="B1" s="423" t="s">
        <v>24</v>
      </c>
      <c r="C1" s="424" t="s">
        <v>2</v>
      </c>
    </row>
    <row r="2" spans="1:3" ht="48" customHeight="1">
      <c r="A2" s="427" t="s">
        <v>469</v>
      </c>
      <c r="B2" s="247"/>
      <c r="C2" s="485"/>
    </row>
    <row r="3" spans="1:3" ht="272.39999999999998" customHeight="1">
      <c r="A3" s="548" t="s">
        <v>490</v>
      </c>
      <c r="B3" s="493" t="s">
        <v>505</v>
      </c>
      <c r="C3" s="425">
        <v>44834</v>
      </c>
    </row>
    <row r="4" spans="1:3" ht="39.75" customHeight="1" thickBot="1">
      <c r="A4" s="208" t="s">
        <v>488</v>
      </c>
      <c r="B4" s="249"/>
      <c r="C4" s="487"/>
    </row>
    <row r="5" spans="1:3" ht="45.6" customHeight="1">
      <c r="A5" s="427" t="s">
        <v>470</v>
      </c>
      <c r="B5" s="247"/>
      <c r="C5" s="485"/>
    </row>
    <row r="6" spans="1:3" ht="285.60000000000002" customHeight="1">
      <c r="A6" s="545" t="s">
        <v>491</v>
      </c>
      <c r="B6" s="248" t="s">
        <v>506</v>
      </c>
      <c r="C6" s="486">
        <v>44832</v>
      </c>
    </row>
    <row r="7" spans="1:3" ht="44.4" customHeight="1" thickBot="1">
      <c r="A7" s="480" t="s">
        <v>487</v>
      </c>
      <c r="B7" s="249"/>
      <c r="C7" s="487"/>
    </row>
    <row r="8" spans="1:3" ht="42" customHeight="1">
      <c r="A8" s="427" t="s">
        <v>471</v>
      </c>
      <c r="B8" s="247"/>
      <c r="C8" s="485"/>
    </row>
    <row r="9" spans="1:3" ht="349.8" customHeight="1" thickBot="1">
      <c r="A9" s="547" t="s">
        <v>493</v>
      </c>
      <c r="B9" s="426" t="s">
        <v>505</v>
      </c>
      <c r="C9" s="486">
        <v>44832</v>
      </c>
    </row>
    <row r="10" spans="1:3" ht="36" customHeight="1" thickBot="1">
      <c r="A10" s="480" t="s">
        <v>492</v>
      </c>
      <c r="B10" s="426"/>
      <c r="C10" s="487"/>
    </row>
    <row r="11" spans="1:3" ht="52.2" customHeight="1">
      <c r="A11" s="176" t="s">
        <v>472</v>
      </c>
      <c r="B11" s="190"/>
      <c r="C11" s="191"/>
    </row>
    <row r="12" spans="1:3" ht="221.4" customHeight="1">
      <c r="A12" s="545" t="s">
        <v>494</v>
      </c>
      <c r="B12" s="535" t="s">
        <v>507</v>
      </c>
      <c r="C12" s="192">
        <v>44831</v>
      </c>
    </row>
    <row r="13" spans="1:3" ht="36" customHeight="1" thickBot="1">
      <c r="A13" s="480" t="s">
        <v>486</v>
      </c>
      <c r="B13" s="193"/>
      <c r="C13" s="194"/>
    </row>
    <row r="14" spans="1:3" ht="50.4" customHeight="1">
      <c r="A14" s="462" t="s">
        <v>473</v>
      </c>
      <c r="B14" s="195"/>
      <c r="C14" s="192"/>
    </row>
    <row r="15" spans="1:3" ht="191.4" customHeight="1">
      <c r="A15" s="545" t="s">
        <v>495</v>
      </c>
      <c r="B15" s="195" t="s">
        <v>508</v>
      </c>
      <c r="C15" s="192">
        <v>44827</v>
      </c>
    </row>
    <row r="16" spans="1:3" ht="34.200000000000003" customHeight="1" thickBot="1">
      <c r="A16" s="488" t="s">
        <v>485</v>
      </c>
      <c r="B16" s="193"/>
      <c r="C16" s="194"/>
    </row>
    <row r="17" spans="1:3" ht="45" customHeight="1">
      <c r="A17" s="176" t="s">
        <v>474</v>
      </c>
      <c r="B17" s="190"/>
      <c r="C17" s="191"/>
    </row>
    <row r="18" spans="1:3" ht="225" customHeight="1">
      <c r="A18" s="545" t="s">
        <v>496</v>
      </c>
      <c r="B18" s="535" t="s">
        <v>508</v>
      </c>
      <c r="C18" s="192">
        <v>44827</v>
      </c>
    </row>
    <row r="19" spans="1:3" ht="34.200000000000003" customHeight="1" thickBot="1">
      <c r="A19" s="488" t="s">
        <v>484</v>
      </c>
      <c r="B19" s="193"/>
      <c r="C19" s="194"/>
    </row>
    <row r="20" spans="1:3" ht="43.2" customHeight="1">
      <c r="A20" s="462" t="s">
        <v>475</v>
      </c>
      <c r="B20" s="195"/>
      <c r="C20" s="192"/>
    </row>
    <row r="21" spans="1:3" ht="115.8" customHeight="1">
      <c r="A21" s="545" t="s">
        <v>498</v>
      </c>
      <c r="B21" s="510" t="s">
        <v>509</v>
      </c>
      <c r="C21" s="192">
        <v>44827</v>
      </c>
    </row>
    <row r="22" spans="1:3" ht="32.4" customHeight="1" thickBot="1">
      <c r="A22" s="488" t="s">
        <v>497</v>
      </c>
      <c r="B22" s="193"/>
      <c r="C22" s="194"/>
    </row>
    <row r="23" spans="1:3" ht="54" customHeight="1">
      <c r="A23" s="176" t="s">
        <v>502</v>
      </c>
      <c r="B23" s="190"/>
      <c r="C23" s="191"/>
    </row>
    <row r="24" spans="1:3" ht="195.6" customHeight="1">
      <c r="A24" s="545" t="s">
        <v>504</v>
      </c>
      <c r="B24" s="498" t="s">
        <v>510</v>
      </c>
      <c r="C24" s="192">
        <v>44827</v>
      </c>
    </row>
    <row r="25" spans="1:3" ht="35.4" customHeight="1" thickBot="1">
      <c r="A25" s="488" t="s">
        <v>503</v>
      </c>
      <c r="B25" s="193"/>
      <c r="C25" s="194"/>
    </row>
    <row r="26" spans="1:3" ht="48" customHeight="1">
      <c r="A26" s="176" t="s">
        <v>476</v>
      </c>
      <c r="B26" s="190"/>
      <c r="C26" s="191"/>
    </row>
    <row r="27" spans="1:3" ht="232.2" customHeight="1">
      <c r="A27" s="546" t="s">
        <v>499</v>
      </c>
      <c r="B27" s="732" t="s">
        <v>508</v>
      </c>
      <c r="C27" s="734">
        <v>44826</v>
      </c>
    </row>
    <row r="28" spans="1:3" ht="40.200000000000003" customHeight="1" thickBot="1">
      <c r="A28" s="520" t="s">
        <v>483</v>
      </c>
      <c r="B28" s="733"/>
      <c r="C28" s="735"/>
    </row>
    <row r="29" spans="1:3" s="489" customFormat="1" ht="48.6" customHeight="1">
      <c r="A29" s="462" t="s">
        <v>477</v>
      </c>
      <c r="B29" s="195"/>
      <c r="C29" s="192"/>
    </row>
    <row r="30" spans="1:3" ht="333.6" customHeight="1">
      <c r="A30" s="497" t="s">
        <v>500</v>
      </c>
      <c r="B30" s="195" t="s">
        <v>507</v>
      </c>
      <c r="C30" s="192">
        <v>44826</v>
      </c>
    </row>
    <row r="31" spans="1:3" ht="34.200000000000003" customHeight="1" thickBot="1">
      <c r="A31" s="488" t="s">
        <v>482</v>
      </c>
      <c r="B31" s="193"/>
      <c r="C31" s="194"/>
    </row>
    <row r="32" spans="1:3" ht="48.6" customHeight="1">
      <c r="A32" s="176" t="s">
        <v>478</v>
      </c>
      <c r="B32" s="190"/>
      <c r="C32" s="191"/>
    </row>
    <row r="33" spans="1:3" ht="196.8" customHeight="1">
      <c r="A33" s="497" t="s">
        <v>501</v>
      </c>
      <c r="B33" s="815" t="s">
        <v>511</v>
      </c>
      <c r="C33" s="192">
        <v>44826</v>
      </c>
    </row>
    <row r="34" spans="1:3" ht="48.6" customHeight="1" thickBot="1">
      <c r="A34" s="488" t="s">
        <v>481</v>
      </c>
      <c r="B34" s="193"/>
      <c r="C34" s="194"/>
    </row>
    <row r="35" spans="1:3" ht="48.6" customHeight="1">
      <c r="A35" s="462" t="s">
        <v>479</v>
      </c>
      <c r="B35" s="195"/>
      <c r="C35" s="192"/>
    </row>
    <row r="36" spans="1:3" ht="96" customHeight="1">
      <c r="A36" s="497" t="s">
        <v>489</v>
      </c>
      <c r="B36" s="490" t="s">
        <v>512</v>
      </c>
      <c r="C36" s="192">
        <v>44826</v>
      </c>
    </row>
    <row r="37" spans="1:3" ht="48.6" customHeight="1" thickBot="1">
      <c r="A37" s="488" t="s">
        <v>480</v>
      </c>
      <c r="B37" s="193"/>
      <c r="C37" s="194"/>
    </row>
    <row r="38" spans="1:3" ht="48.6" hidden="1" customHeight="1">
      <c r="A38" s="176"/>
      <c r="B38" s="190"/>
      <c r="C38" s="191"/>
    </row>
    <row r="39" spans="1:3" ht="48.6" hidden="1" customHeight="1">
      <c r="A39" s="497"/>
      <c r="B39" s="498"/>
      <c r="C39" s="192"/>
    </row>
    <row r="40" spans="1:3" ht="48.6" hidden="1" customHeight="1" thickBot="1">
      <c r="A40" s="488"/>
      <c r="B40" s="193"/>
      <c r="C40" s="194"/>
    </row>
    <row r="41" spans="1:3" ht="48.6" customHeight="1" thickBot="1">
      <c r="A41" s="516"/>
      <c r="B41" s="196"/>
      <c r="C41" s="197"/>
    </row>
    <row r="42" spans="1:3" ht="37.799999999999997" customHeight="1">
      <c r="A42" s="729" t="s">
        <v>28</v>
      </c>
      <c r="B42" s="729"/>
      <c r="C42" s="729"/>
    </row>
    <row r="43" spans="1:3" ht="46.2" customHeight="1">
      <c r="A43" s="730" t="s">
        <v>27</v>
      </c>
      <c r="B43" s="731"/>
      <c r="C43" s="731"/>
    </row>
    <row r="44" spans="1:3">
      <c r="A44" s="477" t="s">
        <v>256</v>
      </c>
    </row>
  </sheetData>
  <mergeCells count="4">
    <mergeCell ref="A42:C42"/>
    <mergeCell ref="A43:C43"/>
    <mergeCell ref="B27:B28"/>
    <mergeCell ref="C27:C28"/>
  </mergeCells>
  <phoneticPr fontId="16"/>
  <hyperlinks>
    <hyperlink ref="A37" r:id="rId1" xr:uid="{D0CFA4AD-0FC7-4EE1-A128-7D09A8E420D0}"/>
    <hyperlink ref="A34" r:id="rId2" xr:uid="{974B25A2-C90B-4EB3-AE7A-2191F26FE600}"/>
    <hyperlink ref="A31" r:id="rId3" xr:uid="{C5FA285D-C30E-4C67-A3D4-DD30EC69ABB4}"/>
    <hyperlink ref="A28" r:id="rId4" xr:uid="{849F6558-E70D-4903-AA4C-9C6F5FB302DB}"/>
    <hyperlink ref="A19" r:id="rId5" xr:uid="{B66EEFCE-13B6-4BF8-BD2C-97FFF216E2F2}"/>
    <hyperlink ref="A16" r:id="rId6" xr:uid="{CBD9389B-B9FE-4A3D-980C-286FB3560AA7}"/>
    <hyperlink ref="A13" r:id="rId7" xr:uid="{5151DC87-E5AC-4630-A094-3898326765AB}"/>
    <hyperlink ref="A7" r:id="rId8" xr:uid="{FB5D0DF2-18A3-4833-AC8E-668764619B4F}"/>
    <hyperlink ref="A4" r:id="rId9" xr:uid="{8A1014B9-962A-4122-B041-C6223F34B53A}"/>
    <hyperlink ref="A10" r:id="rId10" xr:uid="{F4BE9500-6654-482D-A30E-A7A096AB9AB7}"/>
    <hyperlink ref="A22" r:id="rId11" xr:uid="{91164136-0250-43E7-A727-B2D601598BBC}"/>
    <hyperlink ref="A25" r:id="rId12" xr:uid="{C1F490BC-2447-49E2-8E7C-809E8AC685CB}"/>
  </hyperlinks>
  <pageMargins left="0.74803149606299213" right="0.74803149606299213" top="0.98425196850393704" bottom="0.98425196850393704" header="0.51181102362204722" footer="0.51181102362204722"/>
  <pageSetup paperSize="9" scale="16" fitToHeight="3" orientation="portrait" r:id="rId13"/>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5" sqref="D15:D16"/>
    </sheetView>
  </sheetViews>
  <sheetFormatPr defaultColWidth="9" defaultRowHeight="13.2"/>
  <cols>
    <col min="1" max="1" width="2.109375" style="1" customWidth="1"/>
    <col min="2" max="2" width="25.77734375" style="109" customWidth="1"/>
    <col min="3" max="3" width="65.33203125" style="1" customWidth="1"/>
    <col min="4" max="4" width="92.5546875" style="1" customWidth="1"/>
    <col min="5" max="5" width="3.88671875" style="1" customWidth="1"/>
    <col min="6" max="16384" width="9" style="1"/>
  </cols>
  <sheetData>
    <row r="1" spans="2:7" ht="18.75" customHeight="1">
      <c r="B1" s="109" t="s">
        <v>113</v>
      </c>
    </row>
    <row r="2" spans="2:7" ht="17.25" customHeight="1" thickBot="1">
      <c r="B2" t="s">
        <v>383</v>
      </c>
      <c r="D2" s="738"/>
      <c r="E2" s="739"/>
    </row>
    <row r="3" spans="2:7" ht="16.5" customHeight="1" thickBot="1">
      <c r="B3" s="110" t="s">
        <v>114</v>
      </c>
      <c r="C3" s="289" t="s">
        <v>115</v>
      </c>
      <c r="D3" s="208" t="s">
        <v>220</v>
      </c>
    </row>
    <row r="4" spans="2:7" ht="17.25" customHeight="1" thickBot="1">
      <c r="B4" s="111" t="s">
        <v>116</v>
      </c>
      <c r="C4" s="144" t="s">
        <v>281</v>
      </c>
      <c r="D4" s="112"/>
    </row>
    <row r="5" spans="2:7" ht="17.25" customHeight="1">
      <c r="B5" s="740" t="s">
        <v>176</v>
      </c>
      <c r="C5" s="743" t="s">
        <v>217</v>
      </c>
      <c r="D5" s="744"/>
    </row>
    <row r="6" spans="2:7" ht="19.2" customHeight="1">
      <c r="B6" s="741"/>
      <c r="C6" s="745" t="s">
        <v>218</v>
      </c>
      <c r="D6" s="746"/>
      <c r="G6" s="234"/>
    </row>
    <row r="7" spans="2:7" ht="19.95" customHeight="1">
      <c r="B7" s="741"/>
      <c r="C7" s="290" t="s">
        <v>219</v>
      </c>
      <c r="D7" s="291"/>
      <c r="G7" s="234"/>
    </row>
    <row r="8" spans="2:7" ht="19.8" customHeight="1" thickBot="1">
      <c r="B8" s="742"/>
      <c r="C8" s="236" t="s">
        <v>221</v>
      </c>
      <c r="D8" s="235"/>
      <c r="G8" s="234"/>
    </row>
    <row r="9" spans="2:7" ht="34.200000000000003" customHeight="1" thickBot="1">
      <c r="B9" s="113" t="s">
        <v>117</v>
      </c>
      <c r="C9" s="747" t="s">
        <v>270</v>
      </c>
      <c r="D9" s="748"/>
    </row>
    <row r="10" spans="2:7" ht="80.400000000000006" customHeight="1" thickBot="1">
      <c r="B10" s="114" t="s">
        <v>118</v>
      </c>
      <c r="C10" s="749" t="s">
        <v>385</v>
      </c>
      <c r="D10" s="750"/>
    </row>
    <row r="11" spans="2:7" ht="76.8" customHeight="1" thickBot="1">
      <c r="B11" s="115"/>
      <c r="C11" s="116" t="s">
        <v>384</v>
      </c>
      <c r="D11" s="246" t="s">
        <v>386</v>
      </c>
      <c r="F11" s="1" t="s">
        <v>21</v>
      </c>
    </row>
    <row r="12" spans="2:7" ht="42.6" hidden="1" customHeight="1" thickBot="1">
      <c r="B12" s="113" t="s">
        <v>260</v>
      </c>
      <c r="C12" s="118" t="s">
        <v>282</v>
      </c>
      <c r="D12" s="117"/>
    </row>
    <row r="13" spans="2:7" ht="100.8" customHeight="1" thickBot="1">
      <c r="B13" s="119" t="s">
        <v>119</v>
      </c>
      <c r="C13" s="120" t="s">
        <v>387</v>
      </c>
      <c r="D13" s="203" t="s">
        <v>388</v>
      </c>
      <c r="F13" t="s">
        <v>29</v>
      </c>
    </row>
    <row r="14" spans="2:7" ht="79.2" customHeight="1" thickBot="1">
      <c r="B14" s="121" t="s">
        <v>120</v>
      </c>
      <c r="C14" s="736" t="s">
        <v>389</v>
      </c>
      <c r="D14" s="737"/>
    </row>
    <row r="15" spans="2:7" ht="17.25" customHeight="1"/>
    <row r="16" spans="2:7" ht="17.25" customHeight="1">
      <c r="C16"/>
      <c r="D16" s="1">
        <v>0</v>
      </c>
    </row>
    <row r="17" spans="2:5">
      <c r="C17" s="1" t="s">
        <v>29</v>
      </c>
    </row>
    <row r="18" spans="2:5">
      <c r="E18" s="1" t="s">
        <v>21</v>
      </c>
    </row>
    <row r="21" spans="2:5">
      <c r="B21" s="109" t="s">
        <v>21</v>
      </c>
    </row>
    <row r="29" spans="2:5">
      <c r="D29" s="1" t="s">
        <v>261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AE33" sqref="AE33"/>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53" t="s">
        <v>3</v>
      </c>
      <c r="B1" s="754"/>
      <c r="C1" s="754"/>
      <c r="D1" s="754"/>
      <c r="E1" s="754"/>
      <c r="F1" s="754"/>
      <c r="G1" s="754"/>
      <c r="H1" s="754"/>
      <c r="I1" s="754"/>
      <c r="J1" s="754"/>
      <c r="K1" s="754"/>
      <c r="L1" s="754"/>
      <c r="M1" s="754"/>
      <c r="N1" s="755"/>
      <c r="P1" s="756" t="s">
        <v>4</v>
      </c>
      <c r="Q1" s="757"/>
      <c r="R1" s="757"/>
      <c r="S1" s="757"/>
      <c r="T1" s="757"/>
      <c r="U1" s="757"/>
      <c r="V1" s="757"/>
      <c r="W1" s="757"/>
      <c r="X1" s="757"/>
      <c r="Y1" s="757"/>
      <c r="Z1" s="757"/>
      <c r="AA1" s="757"/>
      <c r="AB1" s="757"/>
      <c r="AC1" s="758"/>
    </row>
    <row r="2" spans="1:29" ht="18" customHeight="1" thickBot="1">
      <c r="A2" s="759" t="s">
        <v>5</v>
      </c>
      <c r="B2" s="760"/>
      <c r="C2" s="760"/>
      <c r="D2" s="760"/>
      <c r="E2" s="760"/>
      <c r="F2" s="760"/>
      <c r="G2" s="760"/>
      <c r="H2" s="760"/>
      <c r="I2" s="760"/>
      <c r="J2" s="760"/>
      <c r="K2" s="760"/>
      <c r="L2" s="760"/>
      <c r="M2" s="760"/>
      <c r="N2" s="761"/>
      <c r="P2" s="762" t="s">
        <v>6</v>
      </c>
      <c r="Q2" s="760"/>
      <c r="R2" s="760"/>
      <c r="S2" s="760"/>
      <c r="T2" s="760"/>
      <c r="U2" s="760"/>
      <c r="V2" s="760"/>
      <c r="W2" s="760"/>
      <c r="X2" s="760"/>
      <c r="Y2" s="760"/>
      <c r="Z2" s="760"/>
      <c r="AA2" s="760"/>
      <c r="AB2" s="760"/>
      <c r="AC2" s="763"/>
    </row>
    <row r="3" spans="1:29" ht="13.8" thickBot="1">
      <c r="A3" s="6"/>
      <c r="B3" s="215" t="s">
        <v>238</v>
      </c>
      <c r="C3" s="215" t="s">
        <v>7</v>
      </c>
      <c r="D3" s="215" t="s">
        <v>8</v>
      </c>
      <c r="E3" s="215" t="s">
        <v>9</v>
      </c>
      <c r="F3" s="215" t="s">
        <v>10</v>
      </c>
      <c r="G3" s="215" t="s">
        <v>11</v>
      </c>
      <c r="H3" s="215" t="s">
        <v>12</v>
      </c>
      <c r="I3" s="215" t="s">
        <v>13</v>
      </c>
      <c r="J3" s="205" t="s">
        <v>14</v>
      </c>
      <c r="K3" s="215" t="s">
        <v>15</v>
      </c>
      <c r="L3" s="215" t="s">
        <v>16</v>
      </c>
      <c r="M3" s="215" t="s">
        <v>17</v>
      </c>
      <c r="N3" s="7" t="s">
        <v>18</v>
      </c>
      <c r="P3" s="8"/>
      <c r="Q3" s="215" t="s">
        <v>238</v>
      </c>
      <c r="R3" s="215" t="s">
        <v>7</v>
      </c>
      <c r="S3" s="215" t="s">
        <v>8</v>
      </c>
      <c r="T3" s="215" t="s">
        <v>9</v>
      </c>
      <c r="U3" s="215" t="s">
        <v>10</v>
      </c>
      <c r="V3" s="215" t="s">
        <v>11</v>
      </c>
      <c r="W3" s="215" t="s">
        <v>12</v>
      </c>
      <c r="X3" s="215" t="s">
        <v>13</v>
      </c>
      <c r="Y3" s="205" t="s">
        <v>14</v>
      </c>
      <c r="Z3" s="215" t="s">
        <v>15</v>
      </c>
      <c r="AA3" s="215" t="s">
        <v>16</v>
      </c>
      <c r="AB3" s="215" t="s">
        <v>17</v>
      </c>
      <c r="AC3" s="9" t="s">
        <v>19</v>
      </c>
    </row>
    <row r="4" spans="1:29" ht="19.8" thickBot="1">
      <c r="A4" s="376" t="s">
        <v>236</v>
      </c>
      <c r="B4" s="339">
        <f>AVERAGE(B8:B17)</f>
        <v>65.400000000000006</v>
      </c>
      <c r="C4" s="339">
        <f t="shared" ref="C4:M4" si="0">AVERAGE(C7:C17)</f>
        <v>55.545454545454547</v>
      </c>
      <c r="D4" s="339">
        <f t="shared" si="0"/>
        <v>64.454545454545453</v>
      </c>
      <c r="E4" s="339">
        <f t="shared" si="0"/>
        <v>102.36363636363636</v>
      </c>
      <c r="F4" s="339">
        <f t="shared" si="0"/>
        <v>184.81818181818181</v>
      </c>
      <c r="G4" s="339">
        <f t="shared" si="0"/>
        <v>404.90909090909093</v>
      </c>
      <c r="H4" s="339">
        <f t="shared" si="0"/>
        <v>614.09090909090912</v>
      </c>
      <c r="I4" s="339">
        <f t="shared" si="0"/>
        <v>874</v>
      </c>
      <c r="J4" s="339">
        <f t="shared" si="0"/>
        <v>550.36363636363637</v>
      </c>
      <c r="K4" s="339">
        <f t="shared" si="0"/>
        <v>366.4</v>
      </c>
      <c r="L4" s="339">
        <f t="shared" si="0"/>
        <v>210.8</v>
      </c>
      <c r="M4" s="339">
        <f t="shared" si="0"/>
        <v>131.5</v>
      </c>
      <c r="N4" s="339">
        <f>SUM(B4:M4)</f>
        <v>3624.6454545454549</v>
      </c>
      <c r="O4" s="11"/>
      <c r="P4" s="10" t="str">
        <f>+A4</f>
        <v>12-21年月平均</v>
      </c>
      <c r="Q4" s="339">
        <f t="shared" ref="Q4:AB4" si="1">AVERAGE(Q8:Q17)</f>
        <v>9.6999999999999993</v>
      </c>
      <c r="R4" s="339">
        <f t="shared" si="1"/>
        <v>9.9</v>
      </c>
      <c r="S4" s="339">
        <f t="shared" si="1"/>
        <v>15</v>
      </c>
      <c r="T4" s="339">
        <f t="shared" si="1"/>
        <v>7.5</v>
      </c>
      <c r="U4" s="339">
        <f t="shared" si="1"/>
        <v>10.7</v>
      </c>
      <c r="V4" s="339">
        <f t="shared" si="1"/>
        <v>9.9</v>
      </c>
      <c r="W4" s="339">
        <f t="shared" si="1"/>
        <v>8.9</v>
      </c>
      <c r="X4" s="339">
        <f t="shared" ref="X4:Y4" si="2">AVERAGE(X7:X17)</f>
        <v>11.545454545454545</v>
      </c>
      <c r="Y4" s="339">
        <f t="shared" si="2"/>
        <v>9.9090909090909083</v>
      </c>
      <c r="Z4" s="339">
        <f t="shared" si="1"/>
        <v>21.8</v>
      </c>
      <c r="AA4" s="339">
        <f t="shared" si="1"/>
        <v>12.8</v>
      </c>
      <c r="AB4" s="339">
        <f t="shared" si="1"/>
        <v>12.9</v>
      </c>
      <c r="AC4" s="339">
        <f>SUM(Q4:AB4)</f>
        <v>140.55454545454543</v>
      </c>
    </row>
    <row r="5" spans="1:29" ht="13.8" thickBot="1">
      <c r="A5" s="380"/>
      <c r="B5" s="380"/>
      <c r="C5" s="126"/>
      <c r="D5" s="126"/>
      <c r="E5" s="126"/>
      <c r="F5" s="126"/>
      <c r="G5" s="126"/>
      <c r="H5" s="126"/>
      <c r="I5" s="126"/>
      <c r="J5" s="12" t="s">
        <v>20</v>
      </c>
      <c r="K5" s="341"/>
      <c r="L5" s="341"/>
      <c r="M5" s="341"/>
      <c r="N5" s="341"/>
      <c r="O5" s="131"/>
      <c r="P5" s="207"/>
      <c r="Q5" s="207"/>
      <c r="R5" s="126"/>
      <c r="S5" s="126"/>
      <c r="T5" s="126"/>
      <c r="U5" s="126"/>
      <c r="V5" s="126"/>
      <c r="W5" s="126"/>
      <c r="X5" s="126"/>
      <c r="Y5" s="12" t="s">
        <v>20</v>
      </c>
      <c r="Z5" s="341"/>
      <c r="AA5" s="341"/>
      <c r="AB5" s="341"/>
      <c r="AC5" s="341"/>
    </row>
    <row r="6" spans="1:29" ht="13.8" thickBot="1">
      <c r="A6" s="204"/>
      <c r="B6" s="204"/>
      <c r="C6" s="420"/>
      <c r="D6" s="420"/>
      <c r="E6" s="420"/>
      <c r="F6" s="420"/>
      <c r="G6" s="420"/>
      <c r="H6" s="420"/>
      <c r="I6" s="420"/>
      <c r="J6" s="277">
        <v>308</v>
      </c>
      <c r="K6" s="340"/>
      <c r="L6" s="340"/>
      <c r="M6" s="340"/>
      <c r="N6" s="341"/>
      <c r="O6" s="11"/>
      <c r="P6" s="207"/>
      <c r="Q6" s="207"/>
      <c r="R6" s="420"/>
      <c r="S6" s="420"/>
      <c r="T6" s="420"/>
      <c r="U6" s="420"/>
      <c r="V6" s="420"/>
      <c r="W6" s="420"/>
      <c r="X6" s="420"/>
      <c r="Y6" s="277">
        <v>0</v>
      </c>
      <c r="Z6" s="126"/>
      <c r="AA6" s="126"/>
      <c r="AB6" s="126"/>
      <c r="AC6" s="341"/>
    </row>
    <row r="7" spans="1:29" ht="18" customHeight="1" thickBot="1">
      <c r="A7" s="381" t="s">
        <v>237</v>
      </c>
      <c r="B7" s="406">
        <v>81</v>
      </c>
      <c r="C7" s="407">
        <v>39</v>
      </c>
      <c r="D7" s="407">
        <v>72</v>
      </c>
      <c r="E7" s="483">
        <v>88</v>
      </c>
      <c r="F7" s="483">
        <v>258</v>
      </c>
      <c r="G7" s="483">
        <v>412</v>
      </c>
      <c r="H7" s="484">
        <v>545</v>
      </c>
      <c r="I7" s="484">
        <v>555</v>
      </c>
      <c r="J7" s="484">
        <v>420</v>
      </c>
      <c r="K7" s="340"/>
      <c r="L7" s="340"/>
      <c r="M7" s="340"/>
      <c r="N7" s="206">
        <f t="shared" ref="N7:N18" si="3">SUM(B7:M7)</f>
        <v>2470</v>
      </c>
      <c r="O7" s="136" t="s">
        <v>21</v>
      </c>
      <c r="P7" s="381" t="s">
        <v>237</v>
      </c>
      <c r="Q7" s="406">
        <v>0</v>
      </c>
      <c r="R7" s="407">
        <v>5</v>
      </c>
      <c r="S7" s="407">
        <v>4</v>
      </c>
      <c r="T7" s="407">
        <v>1</v>
      </c>
      <c r="U7" s="407">
        <v>1</v>
      </c>
      <c r="V7" s="407">
        <v>1</v>
      </c>
      <c r="W7" s="407">
        <v>1</v>
      </c>
      <c r="X7" s="407">
        <v>1</v>
      </c>
      <c r="Y7" s="340">
        <v>0</v>
      </c>
      <c r="Z7" s="340"/>
      <c r="AA7" s="340"/>
      <c r="AB7" s="340"/>
      <c r="AC7" s="206">
        <f t="shared" ref="AC7:AC18" si="4">SUM(Q7:AB7)</f>
        <v>14</v>
      </c>
    </row>
    <row r="8" spans="1:29" ht="18" customHeight="1" thickBot="1">
      <c r="A8" s="381" t="s">
        <v>204</v>
      </c>
      <c r="B8" s="404">
        <v>81</v>
      </c>
      <c r="C8" s="404">
        <v>48</v>
      </c>
      <c r="D8" s="405">
        <v>71</v>
      </c>
      <c r="E8" s="404">
        <v>128</v>
      </c>
      <c r="F8" s="404">
        <v>171</v>
      </c>
      <c r="G8" s="404">
        <v>350</v>
      </c>
      <c r="H8" s="404">
        <v>569</v>
      </c>
      <c r="I8" s="404">
        <v>553</v>
      </c>
      <c r="J8" s="404">
        <v>458</v>
      </c>
      <c r="K8" s="404">
        <v>306</v>
      </c>
      <c r="L8" s="404">
        <v>220</v>
      </c>
      <c r="M8" s="405">
        <v>229</v>
      </c>
      <c r="N8" s="398">
        <f t="shared" si="3"/>
        <v>3184</v>
      </c>
      <c r="O8" s="379"/>
      <c r="P8" s="382" t="s">
        <v>203</v>
      </c>
      <c r="Q8" s="408">
        <v>1</v>
      </c>
      <c r="R8" s="408">
        <v>2</v>
      </c>
      <c r="S8" s="408">
        <v>1</v>
      </c>
      <c r="T8" s="408">
        <v>0</v>
      </c>
      <c r="U8" s="408">
        <v>0</v>
      </c>
      <c r="V8" s="408">
        <v>0</v>
      </c>
      <c r="W8" s="408">
        <v>1</v>
      </c>
      <c r="X8" s="408">
        <v>1</v>
      </c>
      <c r="Y8" s="408">
        <v>0</v>
      </c>
      <c r="Z8" s="408">
        <v>1</v>
      </c>
      <c r="AA8" s="408">
        <v>0</v>
      </c>
      <c r="AB8" s="408">
        <v>0</v>
      </c>
      <c r="AC8" s="409">
        <f t="shared" si="4"/>
        <v>7</v>
      </c>
    </row>
    <row r="9" spans="1:29" ht="18" customHeight="1" thickBot="1">
      <c r="A9" s="382" t="s">
        <v>136</v>
      </c>
      <c r="B9" s="273">
        <v>112</v>
      </c>
      <c r="C9" s="273">
        <v>85</v>
      </c>
      <c r="D9" s="273">
        <v>60</v>
      </c>
      <c r="E9" s="273">
        <v>97</v>
      </c>
      <c r="F9" s="273">
        <v>95</v>
      </c>
      <c r="G9" s="273">
        <v>305</v>
      </c>
      <c r="H9" s="273">
        <v>544</v>
      </c>
      <c r="I9" s="273">
        <v>449</v>
      </c>
      <c r="J9" s="273">
        <v>475</v>
      </c>
      <c r="K9" s="273">
        <v>505</v>
      </c>
      <c r="L9" s="273">
        <v>219</v>
      </c>
      <c r="M9" s="274">
        <v>98</v>
      </c>
      <c r="N9" s="397">
        <f t="shared" si="3"/>
        <v>3044</v>
      </c>
      <c r="O9" s="136"/>
      <c r="P9" s="382" t="s">
        <v>136</v>
      </c>
      <c r="Q9" s="342">
        <v>16</v>
      </c>
      <c r="R9" s="342">
        <v>1</v>
      </c>
      <c r="S9" s="342">
        <v>19</v>
      </c>
      <c r="T9" s="340">
        <v>3</v>
      </c>
      <c r="U9" s="340">
        <v>13</v>
      </c>
      <c r="V9" s="340">
        <v>1</v>
      </c>
      <c r="W9" s="340">
        <v>2</v>
      </c>
      <c r="X9" s="340">
        <v>2</v>
      </c>
      <c r="Y9" s="340">
        <v>0</v>
      </c>
      <c r="Z9" s="340">
        <v>24</v>
      </c>
      <c r="AA9" s="340">
        <v>4</v>
      </c>
      <c r="AB9" s="340">
        <v>1</v>
      </c>
      <c r="AC9" s="396">
        <f t="shared" si="4"/>
        <v>86</v>
      </c>
    </row>
    <row r="10" spans="1:29" ht="18" customHeight="1" thickBot="1">
      <c r="A10" s="383" t="s">
        <v>30</v>
      </c>
      <c r="B10" s="343">
        <v>84</v>
      </c>
      <c r="C10" s="343">
        <v>100</v>
      </c>
      <c r="D10" s="344">
        <v>77</v>
      </c>
      <c r="E10" s="344">
        <v>80</v>
      </c>
      <c r="F10" s="178">
        <v>236</v>
      </c>
      <c r="G10" s="178">
        <v>438</v>
      </c>
      <c r="H10" s="179">
        <v>631</v>
      </c>
      <c r="I10" s="178">
        <v>752</v>
      </c>
      <c r="J10" s="177">
        <v>523</v>
      </c>
      <c r="K10" s="178">
        <v>427</v>
      </c>
      <c r="L10" s="177">
        <v>253</v>
      </c>
      <c r="M10" s="345">
        <v>136</v>
      </c>
      <c r="N10" s="386">
        <f t="shared" si="3"/>
        <v>3737</v>
      </c>
      <c r="O10" s="136"/>
      <c r="P10" s="384" t="s">
        <v>22</v>
      </c>
      <c r="Q10" s="346">
        <v>7</v>
      </c>
      <c r="R10" s="346">
        <v>7</v>
      </c>
      <c r="S10" s="347">
        <v>13</v>
      </c>
      <c r="T10" s="347">
        <v>3</v>
      </c>
      <c r="U10" s="347">
        <v>8</v>
      </c>
      <c r="V10" s="347">
        <v>11</v>
      </c>
      <c r="W10" s="346">
        <v>5</v>
      </c>
      <c r="X10" s="347">
        <v>11</v>
      </c>
      <c r="Y10" s="347">
        <v>9</v>
      </c>
      <c r="Z10" s="347">
        <v>9</v>
      </c>
      <c r="AA10" s="348">
        <v>20</v>
      </c>
      <c r="AB10" s="348">
        <v>35</v>
      </c>
      <c r="AC10" s="394">
        <f t="shared" si="4"/>
        <v>138</v>
      </c>
    </row>
    <row r="11" spans="1:29" ht="18" customHeight="1" thickBot="1">
      <c r="A11" s="383" t="s">
        <v>31</v>
      </c>
      <c r="B11" s="347">
        <v>41</v>
      </c>
      <c r="C11" s="347">
        <v>44</v>
      </c>
      <c r="D11" s="347">
        <v>67</v>
      </c>
      <c r="E11" s="347">
        <v>103</v>
      </c>
      <c r="F11" s="349">
        <v>311</v>
      </c>
      <c r="G11" s="347">
        <v>415</v>
      </c>
      <c r="H11" s="347">
        <v>539</v>
      </c>
      <c r="I11" s="349">
        <v>1165</v>
      </c>
      <c r="J11" s="347">
        <v>534</v>
      </c>
      <c r="K11" s="347">
        <v>297</v>
      </c>
      <c r="L11" s="346">
        <v>205</v>
      </c>
      <c r="M11" s="350">
        <v>92</v>
      </c>
      <c r="N11" s="387">
        <f t="shared" si="3"/>
        <v>3813</v>
      </c>
      <c r="O11" s="136"/>
      <c r="P11" s="383" t="s">
        <v>31</v>
      </c>
      <c r="Q11" s="347">
        <v>9</v>
      </c>
      <c r="R11" s="347">
        <v>22</v>
      </c>
      <c r="S11" s="346">
        <v>18</v>
      </c>
      <c r="T11" s="347">
        <v>9</v>
      </c>
      <c r="U11" s="351">
        <v>21</v>
      </c>
      <c r="V11" s="347">
        <v>14</v>
      </c>
      <c r="W11" s="347">
        <v>6</v>
      </c>
      <c r="X11" s="347">
        <v>13</v>
      </c>
      <c r="Y11" s="347">
        <v>7</v>
      </c>
      <c r="Z11" s="352">
        <v>81</v>
      </c>
      <c r="AA11" s="351">
        <v>31</v>
      </c>
      <c r="AB11" s="352">
        <v>37</v>
      </c>
      <c r="AC11" s="395">
        <f t="shared" si="4"/>
        <v>268</v>
      </c>
    </row>
    <row r="12" spans="1:29" ht="18" customHeight="1" thickBot="1">
      <c r="A12" s="383" t="s">
        <v>32</v>
      </c>
      <c r="B12" s="347">
        <v>57</v>
      </c>
      <c r="C12" s="346">
        <v>35</v>
      </c>
      <c r="D12" s="347">
        <v>95</v>
      </c>
      <c r="E12" s="346">
        <v>112</v>
      </c>
      <c r="F12" s="347">
        <v>131</v>
      </c>
      <c r="G12" s="15">
        <v>340</v>
      </c>
      <c r="H12" s="15">
        <v>483</v>
      </c>
      <c r="I12" s="16">
        <v>1339</v>
      </c>
      <c r="J12" s="15">
        <v>614</v>
      </c>
      <c r="K12" s="15">
        <v>349</v>
      </c>
      <c r="L12" s="15">
        <v>236</v>
      </c>
      <c r="M12" s="353">
        <v>68</v>
      </c>
      <c r="N12" s="386">
        <f t="shared" si="3"/>
        <v>3859</v>
      </c>
      <c r="O12" s="136"/>
      <c r="P12" s="383" t="s">
        <v>32</v>
      </c>
      <c r="Q12" s="347">
        <v>19</v>
      </c>
      <c r="R12" s="347">
        <v>12</v>
      </c>
      <c r="S12" s="347">
        <v>8</v>
      </c>
      <c r="T12" s="346">
        <v>12</v>
      </c>
      <c r="U12" s="347">
        <v>7</v>
      </c>
      <c r="V12" s="347">
        <v>15</v>
      </c>
      <c r="W12" s="15">
        <v>16</v>
      </c>
      <c r="X12" s="353">
        <v>12</v>
      </c>
      <c r="Y12" s="346">
        <v>16</v>
      </c>
      <c r="Z12" s="347">
        <v>6</v>
      </c>
      <c r="AA12" s="346">
        <v>12</v>
      </c>
      <c r="AB12" s="346">
        <v>6</v>
      </c>
      <c r="AC12" s="394">
        <f t="shared" si="4"/>
        <v>141</v>
      </c>
    </row>
    <row r="13" spans="1:29" ht="18" customHeight="1" thickBot="1">
      <c r="A13" s="383" t="s">
        <v>33</v>
      </c>
      <c r="B13" s="354">
        <v>68</v>
      </c>
      <c r="C13" s="347">
        <v>42</v>
      </c>
      <c r="D13" s="347">
        <v>44</v>
      </c>
      <c r="E13" s="346">
        <v>75</v>
      </c>
      <c r="F13" s="346">
        <v>135</v>
      </c>
      <c r="G13" s="346">
        <v>448</v>
      </c>
      <c r="H13" s="347">
        <v>507</v>
      </c>
      <c r="I13" s="347">
        <v>808</v>
      </c>
      <c r="J13" s="351">
        <v>795</v>
      </c>
      <c r="K13" s="346">
        <v>313</v>
      </c>
      <c r="L13" s="346">
        <v>246</v>
      </c>
      <c r="M13" s="346">
        <v>143</v>
      </c>
      <c r="N13" s="386">
        <f t="shared" si="3"/>
        <v>3624</v>
      </c>
      <c r="O13" s="136"/>
      <c r="P13" s="383" t="s">
        <v>33</v>
      </c>
      <c r="Q13" s="356">
        <v>9</v>
      </c>
      <c r="R13" s="347">
        <v>16</v>
      </c>
      <c r="S13" s="347">
        <v>12</v>
      </c>
      <c r="T13" s="346">
        <v>6</v>
      </c>
      <c r="U13" s="357">
        <v>7</v>
      </c>
      <c r="V13" s="357">
        <v>14</v>
      </c>
      <c r="W13" s="347">
        <v>9</v>
      </c>
      <c r="X13" s="347">
        <v>14</v>
      </c>
      <c r="Y13" s="347">
        <v>9</v>
      </c>
      <c r="Z13" s="347">
        <v>9</v>
      </c>
      <c r="AA13" s="357">
        <v>8</v>
      </c>
      <c r="AB13" s="357">
        <v>7</v>
      </c>
      <c r="AC13" s="394">
        <f t="shared" si="4"/>
        <v>120</v>
      </c>
    </row>
    <row r="14" spans="1:29" ht="18" customHeight="1" thickBot="1">
      <c r="A14" s="14" t="s">
        <v>34</v>
      </c>
      <c r="B14" s="358">
        <v>71</v>
      </c>
      <c r="C14" s="358">
        <v>97</v>
      </c>
      <c r="D14" s="358">
        <v>61</v>
      </c>
      <c r="E14" s="359">
        <v>105</v>
      </c>
      <c r="F14" s="359">
        <v>198</v>
      </c>
      <c r="G14" s="359">
        <v>442</v>
      </c>
      <c r="H14" s="360">
        <v>790</v>
      </c>
      <c r="I14" s="17">
        <v>674</v>
      </c>
      <c r="J14" s="17">
        <v>594</v>
      </c>
      <c r="K14" s="359">
        <v>275</v>
      </c>
      <c r="L14" s="359">
        <v>133</v>
      </c>
      <c r="M14" s="359">
        <v>108</v>
      </c>
      <c r="N14" s="386">
        <f t="shared" si="3"/>
        <v>3548</v>
      </c>
      <c r="O14" s="11"/>
      <c r="P14" s="385" t="s">
        <v>34</v>
      </c>
      <c r="Q14" s="358">
        <v>7</v>
      </c>
      <c r="R14" s="358">
        <v>13</v>
      </c>
      <c r="S14" s="358">
        <v>11</v>
      </c>
      <c r="T14" s="359">
        <v>11</v>
      </c>
      <c r="U14" s="359">
        <v>12</v>
      </c>
      <c r="V14" s="359">
        <v>15</v>
      </c>
      <c r="W14" s="359">
        <v>20</v>
      </c>
      <c r="X14" s="359">
        <v>15</v>
      </c>
      <c r="Y14" s="359">
        <v>15</v>
      </c>
      <c r="Z14" s="359">
        <v>20</v>
      </c>
      <c r="AA14" s="359">
        <v>9</v>
      </c>
      <c r="AB14" s="359">
        <v>7</v>
      </c>
      <c r="AC14" s="393">
        <f t="shared" si="4"/>
        <v>155</v>
      </c>
    </row>
    <row r="15" spans="1:29" ht="13.8" hidden="1" thickBot="1">
      <c r="A15" s="19" t="s">
        <v>35</v>
      </c>
      <c r="B15" s="356">
        <v>38</v>
      </c>
      <c r="C15" s="359">
        <v>19</v>
      </c>
      <c r="D15" s="359">
        <v>38</v>
      </c>
      <c r="E15" s="359">
        <v>203</v>
      </c>
      <c r="F15" s="359">
        <v>146</v>
      </c>
      <c r="G15" s="359">
        <v>439</v>
      </c>
      <c r="H15" s="360">
        <v>964</v>
      </c>
      <c r="I15" s="360">
        <v>1154</v>
      </c>
      <c r="J15" s="359">
        <v>423</v>
      </c>
      <c r="K15" s="359">
        <v>388</v>
      </c>
      <c r="L15" s="359">
        <v>176</v>
      </c>
      <c r="M15" s="359">
        <v>143</v>
      </c>
      <c r="N15" s="361">
        <f t="shared" si="3"/>
        <v>4131</v>
      </c>
      <c r="O15" s="11"/>
      <c r="P15" s="18" t="s">
        <v>35</v>
      </c>
      <c r="Q15" s="359">
        <v>7</v>
      </c>
      <c r="R15" s="359">
        <v>7</v>
      </c>
      <c r="S15" s="359">
        <v>8</v>
      </c>
      <c r="T15" s="359">
        <v>12</v>
      </c>
      <c r="U15" s="359">
        <v>9</v>
      </c>
      <c r="V15" s="359">
        <v>6</v>
      </c>
      <c r="W15" s="359">
        <v>11</v>
      </c>
      <c r="X15" s="359">
        <v>8</v>
      </c>
      <c r="Y15" s="359">
        <v>16</v>
      </c>
      <c r="Z15" s="359">
        <v>40</v>
      </c>
      <c r="AA15" s="359">
        <v>17</v>
      </c>
      <c r="AB15" s="359">
        <v>16</v>
      </c>
      <c r="AC15" s="359">
        <f t="shared" si="4"/>
        <v>157</v>
      </c>
    </row>
    <row r="16" spans="1:29" ht="13.8" hidden="1" thickBot="1">
      <c r="A16" s="362" t="s">
        <v>36</v>
      </c>
      <c r="B16" s="17">
        <v>49</v>
      </c>
      <c r="C16" s="17">
        <v>63</v>
      </c>
      <c r="D16" s="17">
        <v>50</v>
      </c>
      <c r="E16" s="17">
        <v>71</v>
      </c>
      <c r="F16" s="17">
        <v>144</v>
      </c>
      <c r="G16" s="17">
        <v>374</v>
      </c>
      <c r="H16" s="133">
        <v>729</v>
      </c>
      <c r="I16" s="133">
        <v>1097</v>
      </c>
      <c r="J16" s="133">
        <v>650</v>
      </c>
      <c r="K16" s="17">
        <v>397</v>
      </c>
      <c r="L16" s="17">
        <v>192</v>
      </c>
      <c r="M16" s="17">
        <v>217</v>
      </c>
      <c r="N16" s="361">
        <f t="shared" si="3"/>
        <v>4033</v>
      </c>
      <c r="O16" s="11"/>
      <c r="P16" s="20" t="s">
        <v>36</v>
      </c>
      <c r="Q16" s="17">
        <v>10</v>
      </c>
      <c r="R16" s="17">
        <v>6</v>
      </c>
      <c r="S16" s="17">
        <v>14</v>
      </c>
      <c r="T16" s="17">
        <v>10</v>
      </c>
      <c r="U16" s="17">
        <v>10</v>
      </c>
      <c r="V16" s="17">
        <v>19</v>
      </c>
      <c r="W16" s="17">
        <v>11</v>
      </c>
      <c r="X16" s="17">
        <v>20</v>
      </c>
      <c r="Y16" s="17">
        <v>15</v>
      </c>
      <c r="Z16" s="17">
        <v>8</v>
      </c>
      <c r="AA16" s="17">
        <v>11</v>
      </c>
      <c r="AB16" s="17">
        <v>8</v>
      </c>
      <c r="AC16" s="359">
        <f t="shared" si="4"/>
        <v>142</v>
      </c>
    </row>
    <row r="17" spans="1:30" ht="13.8" hidden="1" thickBot="1">
      <c r="A17" s="19" t="s">
        <v>37</v>
      </c>
      <c r="B17" s="17">
        <v>53</v>
      </c>
      <c r="C17" s="17">
        <v>39</v>
      </c>
      <c r="D17" s="17">
        <v>74</v>
      </c>
      <c r="E17" s="17">
        <v>64</v>
      </c>
      <c r="F17" s="17">
        <v>208</v>
      </c>
      <c r="G17" s="17">
        <v>491</v>
      </c>
      <c r="H17" s="17">
        <v>454</v>
      </c>
      <c r="I17" s="133">
        <v>1068</v>
      </c>
      <c r="J17" s="17">
        <v>568</v>
      </c>
      <c r="K17" s="17">
        <v>407</v>
      </c>
      <c r="L17" s="17">
        <v>228</v>
      </c>
      <c r="M17" s="17">
        <v>81</v>
      </c>
      <c r="N17" s="355">
        <f t="shared" si="3"/>
        <v>3735</v>
      </c>
      <c r="O17" s="11"/>
      <c r="P17" s="18" t="s">
        <v>37</v>
      </c>
      <c r="Q17" s="17">
        <v>12</v>
      </c>
      <c r="R17" s="17">
        <v>13</v>
      </c>
      <c r="S17" s="17">
        <v>46</v>
      </c>
      <c r="T17" s="17">
        <v>9</v>
      </c>
      <c r="U17" s="17">
        <v>20</v>
      </c>
      <c r="V17" s="17">
        <v>4</v>
      </c>
      <c r="W17" s="17">
        <v>8</v>
      </c>
      <c r="X17" s="17">
        <v>30</v>
      </c>
      <c r="Y17" s="17">
        <v>22</v>
      </c>
      <c r="Z17" s="17">
        <v>20</v>
      </c>
      <c r="AA17" s="17">
        <v>16</v>
      </c>
      <c r="AB17" s="17">
        <v>12</v>
      </c>
      <c r="AC17" s="363">
        <f t="shared" si="4"/>
        <v>212</v>
      </c>
    </row>
    <row r="18" spans="1:30" ht="13.8" hidden="1" thickBot="1">
      <c r="A18" s="19" t="s">
        <v>23</v>
      </c>
      <c r="B18" s="134">
        <v>67</v>
      </c>
      <c r="C18" s="134">
        <v>62</v>
      </c>
      <c r="D18" s="134">
        <v>57</v>
      </c>
      <c r="E18" s="134">
        <v>77</v>
      </c>
      <c r="F18" s="134">
        <v>473</v>
      </c>
      <c r="G18" s="134">
        <v>468</v>
      </c>
      <c r="H18" s="135">
        <v>659</v>
      </c>
      <c r="I18" s="134">
        <v>851</v>
      </c>
      <c r="J18" s="134">
        <v>542</v>
      </c>
      <c r="K18" s="134">
        <v>270</v>
      </c>
      <c r="L18" s="134">
        <v>208</v>
      </c>
      <c r="M18" s="134">
        <v>174</v>
      </c>
      <c r="N18" s="364">
        <f t="shared" si="3"/>
        <v>3908</v>
      </c>
      <c r="O18" s="11" t="s">
        <v>29</v>
      </c>
      <c r="P18" s="20" t="s">
        <v>23</v>
      </c>
      <c r="Q18" s="17">
        <v>6</v>
      </c>
      <c r="R18" s="17">
        <v>25</v>
      </c>
      <c r="S18" s="17">
        <v>29</v>
      </c>
      <c r="T18" s="17">
        <v>4</v>
      </c>
      <c r="U18" s="17">
        <v>17</v>
      </c>
      <c r="V18" s="17">
        <v>19</v>
      </c>
      <c r="W18" s="17">
        <v>14</v>
      </c>
      <c r="X18" s="17">
        <v>37</v>
      </c>
      <c r="Y18" s="21">
        <v>76</v>
      </c>
      <c r="Z18" s="17">
        <v>34</v>
      </c>
      <c r="AA18" s="17">
        <v>17</v>
      </c>
      <c r="AB18" s="17">
        <v>18</v>
      </c>
      <c r="AC18" s="363">
        <f t="shared" si="4"/>
        <v>296</v>
      </c>
    </row>
    <row r="19" spans="1:30">
      <c r="A19" s="22"/>
      <c r="B19" s="365"/>
      <c r="C19" s="365"/>
      <c r="D19" s="365"/>
      <c r="E19" s="365"/>
      <c r="F19" s="365"/>
      <c r="G19" s="365"/>
      <c r="H19" s="365"/>
      <c r="I19" s="365"/>
      <c r="J19" s="365"/>
      <c r="K19" s="365"/>
      <c r="L19" s="365"/>
      <c r="M19" s="365"/>
      <c r="N19" s="23"/>
      <c r="O19" s="11"/>
      <c r="P19" s="24"/>
      <c r="Q19" s="366"/>
      <c r="R19" s="366"/>
      <c r="S19" s="366"/>
      <c r="T19" s="366"/>
      <c r="U19" s="366"/>
      <c r="V19" s="366"/>
      <c r="W19" s="366"/>
      <c r="X19" s="366"/>
      <c r="Y19" s="366"/>
      <c r="Z19" s="366"/>
      <c r="AA19" s="366"/>
      <c r="AB19" s="366"/>
      <c r="AC19" s="365"/>
    </row>
    <row r="20" spans="1:30" ht="13.5" customHeight="1">
      <c r="A20" s="764" t="s">
        <v>292</v>
      </c>
      <c r="B20" s="765"/>
      <c r="C20" s="765"/>
      <c r="D20" s="765"/>
      <c r="E20" s="765"/>
      <c r="F20" s="765"/>
      <c r="G20" s="765"/>
      <c r="H20" s="765"/>
      <c r="I20" s="765"/>
      <c r="J20" s="765"/>
      <c r="K20" s="765"/>
      <c r="L20" s="765"/>
      <c r="M20" s="765"/>
      <c r="N20" s="766"/>
      <c r="O20" s="11"/>
      <c r="P20" s="764" t="str">
        <f>+A20</f>
        <v>※2022年 第38週（9/19～9/25</v>
      </c>
      <c r="Q20" s="765"/>
      <c r="R20" s="765"/>
      <c r="S20" s="765"/>
      <c r="T20" s="765"/>
      <c r="U20" s="765"/>
      <c r="V20" s="765"/>
      <c r="W20" s="765"/>
      <c r="X20" s="765"/>
      <c r="Y20" s="765"/>
      <c r="Z20" s="765"/>
      <c r="AA20" s="765"/>
      <c r="AB20" s="765"/>
      <c r="AC20" s="766"/>
    </row>
    <row r="21" spans="1:30" ht="13.8" thickBot="1">
      <c r="A21" s="25"/>
      <c r="B21" s="11"/>
      <c r="C21" s="11"/>
      <c r="D21" s="11"/>
      <c r="E21" s="11"/>
      <c r="F21" s="11"/>
      <c r="G21" s="11" t="s">
        <v>21</v>
      </c>
      <c r="H21" s="11"/>
      <c r="I21" s="11"/>
      <c r="J21" s="11"/>
      <c r="K21" s="11"/>
      <c r="L21" s="11"/>
      <c r="M21" s="11"/>
      <c r="N21" s="26"/>
      <c r="O21" s="11"/>
      <c r="P21" s="228"/>
      <c r="Q21" s="11"/>
      <c r="R21" s="11"/>
      <c r="S21" s="11"/>
      <c r="T21" s="11"/>
      <c r="U21" s="11"/>
      <c r="V21" s="11"/>
      <c r="W21" s="11"/>
      <c r="X21" s="11"/>
      <c r="Y21" s="11"/>
      <c r="Z21" s="11"/>
      <c r="AA21" s="11"/>
      <c r="AB21" s="11"/>
      <c r="AC21" s="28"/>
    </row>
    <row r="22" spans="1:30" ht="17.25" customHeight="1" thickBot="1">
      <c r="A22" s="25"/>
      <c r="B22" s="367" t="s">
        <v>227</v>
      </c>
      <c r="C22" s="11"/>
      <c r="D22" s="29" t="s">
        <v>272</v>
      </c>
      <c r="E22" s="30"/>
      <c r="F22" s="11"/>
      <c r="G22" s="11" t="s">
        <v>21</v>
      </c>
      <c r="H22" s="11"/>
      <c r="I22" s="11"/>
      <c r="J22" s="11"/>
      <c r="K22" s="11"/>
      <c r="L22" s="11"/>
      <c r="M22" s="11"/>
      <c r="N22" s="26"/>
      <c r="O22" s="136" t="s">
        <v>21</v>
      </c>
      <c r="P22" s="229"/>
      <c r="Q22" s="368" t="s">
        <v>228</v>
      </c>
      <c r="R22" s="751" t="s">
        <v>254</v>
      </c>
      <c r="S22" s="752"/>
      <c r="T22" s="543" t="s">
        <v>273</v>
      </c>
      <c r="U22" s="543"/>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6" t="s">
        <v>21</v>
      </c>
      <c r="P23" s="228"/>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6"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1"/>
    </row>
    <row r="26" spans="1:30">
      <c r="A26" s="25"/>
      <c r="B26" s="11"/>
      <c r="C26" s="11"/>
      <c r="D26" s="11"/>
      <c r="E26" s="11"/>
      <c r="F26" s="11"/>
      <c r="G26" s="11"/>
      <c r="H26" s="11"/>
      <c r="I26" s="11"/>
      <c r="J26" s="11"/>
      <c r="K26" s="11"/>
      <c r="L26" s="11"/>
      <c r="M26" s="11"/>
      <c r="N26" s="26"/>
      <c r="O26" s="11" t="s">
        <v>21</v>
      </c>
      <c r="P26" s="13"/>
      <c r="AC26" s="31"/>
    </row>
    <row r="27" spans="1:30">
      <c r="A27" s="25"/>
      <c r="B27" s="11"/>
      <c r="C27" s="11"/>
      <c r="D27" s="11"/>
      <c r="E27" s="11"/>
      <c r="F27" s="11"/>
      <c r="G27" s="11"/>
      <c r="H27" s="11"/>
      <c r="I27" s="11"/>
      <c r="J27" s="11"/>
      <c r="K27" s="11"/>
      <c r="L27" s="11"/>
      <c r="M27" s="11"/>
      <c r="N27" s="26"/>
      <c r="O27" s="11" t="s">
        <v>21</v>
      </c>
      <c r="P27" s="13"/>
      <c r="AC27" s="31"/>
      <c r="AD27" s="275"/>
    </row>
    <row r="28" spans="1:30">
      <c r="A28" s="25"/>
      <c r="B28" s="11"/>
      <c r="C28" s="11"/>
      <c r="D28" s="11"/>
      <c r="E28" s="11"/>
      <c r="F28" s="11"/>
      <c r="G28" s="11"/>
      <c r="H28" s="11"/>
      <c r="I28" s="11"/>
      <c r="J28" s="11"/>
      <c r="K28" s="11"/>
      <c r="L28" s="11"/>
      <c r="M28" s="11"/>
      <c r="N28" s="26"/>
      <c r="O28" s="11"/>
      <c r="P28" s="13"/>
      <c r="AC28" s="31"/>
    </row>
    <row r="29" spans="1:30">
      <c r="A29" s="25"/>
      <c r="B29" s="11"/>
      <c r="C29" s="11"/>
      <c r="D29" s="11"/>
      <c r="E29" s="11"/>
      <c r="F29" s="11"/>
      <c r="G29" s="11"/>
      <c r="H29" s="11"/>
      <c r="I29" s="11"/>
      <c r="J29" s="11"/>
      <c r="K29" s="11"/>
      <c r="L29" s="11"/>
      <c r="M29" s="11"/>
      <c r="N29" s="26"/>
      <c r="O29" s="11"/>
      <c r="P29" s="13"/>
      <c r="AC29" s="31"/>
    </row>
    <row r="30" spans="1:30" ht="13.8" thickBot="1">
      <c r="A30" s="32"/>
      <c r="B30" s="33"/>
      <c r="C30" s="33"/>
      <c r="D30" s="33"/>
      <c r="E30" s="33"/>
      <c r="F30" s="33"/>
      <c r="G30" s="33"/>
      <c r="H30" s="33"/>
      <c r="I30" s="33"/>
      <c r="J30" s="33"/>
      <c r="K30" s="33"/>
      <c r="L30" s="33"/>
      <c r="M30" s="33"/>
      <c r="N30" s="34"/>
      <c r="O30" s="11"/>
      <c r="P30" s="35"/>
      <c r="Q30" s="36"/>
      <c r="R30" s="36"/>
      <c r="S30" s="36"/>
      <c r="T30" s="36"/>
      <c r="U30" s="36"/>
      <c r="V30" s="36"/>
      <c r="W30" s="36"/>
      <c r="X30" s="36"/>
      <c r="Y30" s="36"/>
      <c r="Z30" s="36"/>
      <c r="AA30" s="36"/>
      <c r="AB30" s="36"/>
      <c r="AC30" s="37"/>
    </row>
    <row r="31" spans="1:30">
      <c r="A31" s="38"/>
      <c r="C31" s="11"/>
      <c r="D31" s="11"/>
      <c r="E31" s="11"/>
      <c r="F31" s="11"/>
      <c r="G31" s="11"/>
      <c r="H31" s="11"/>
      <c r="I31" s="11"/>
      <c r="J31" s="11"/>
      <c r="K31" s="11"/>
      <c r="L31" s="11"/>
      <c r="M31" s="11"/>
      <c r="N31" s="11"/>
      <c r="O31" s="11"/>
    </row>
    <row r="32" spans="1:30">
      <c r="O32" s="11"/>
    </row>
    <row r="33" spans="1:29">
      <c r="K33" s="36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70" t="s">
        <v>229</v>
      </c>
      <c r="R37" s="170"/>
      <c r="S37" s="170"/>
      <c r="T37" s="170"/>
      <c r="U37" s="170"/>
      <c r="V37" s="170"/>
      <c r="W37" s="170"/>
      <c r="X37" s="170"/>
    </row>
    <row r="38" spans="1:29">
      <c r="Q38" s="170" t="s">
        <v>230</v>
      </c>
      <c r="R38" s="170"/>
      <c r="S38" s="170"/>
      <c r="T38" s="170"/>
      <c r="U38" s="170"/>
      <c r="V38" s="170"/>
      <c r="W38" s="170"/>
      <c r="X38" s="170"/>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ヘッドライン</vt:lpstr>
      <vt:lpstr>スポンサー公告</vt:lpstr>
      <vt:lpstr>38(37)　ノロウイルス関連情報 </vt:lpstr>
      <vt:lpstr>3８(37)  衛生訓話</vt:lpstr>
      <vt:lpstr>38(37)　新型コロナウイルス情報</vt:lpstr>
      <vt:lpstr>38(37)　食中毒記事等 </vt:lpstr>
      <vt:lpstr>3８(37)　海外情報</vt:lpstr>
      <vt:lpstr>37　感染症情報</vt:lpstr>
      <vt:lpstr>38(37)　感染症統計</vt:lpstr>
      <vt:lpstr>38(37) 食品回収</vt:lpstr>
      <vt:lpstr>38(37)　食品表示</vt:lpstr>
      <vt:lpstr>3８(37) 残留農薬　等 </vt:lpstr>
      <vt:lpstr>'37　感染症情報'!Print_Area</vt:lpstr>
      <vt:lpstr>'3８(37)  衛生訓話'!Print_Area</vt:lpstr>
      <vt:lpstr>'38(37)　ノロウイルス関連情報 '!Print_Area</vt:lpstr>
      <vt:lpstr>'3８(37)　海外情報'!Print_Area</vt:lpstr>
      <vt:lpstr>'38(37)　感染症統計'!Print_Area</vt:lpstr>
      <vt:lpstr>'3８(37) 残留農薬　等 '!Print_Area</vt:lpstr>
      <vt:lpstr>'38(37)　食中毒記事等 '!Print_Area</vt:lpstr>
      <vt:lpstr>'38(37) 食品回収'!Print_Area</vt:lpstr>
      <vt:lpstr>'38(37)　食品表示'!Print_Area</vt:lpstr>
      <vt:lpstr>'3８(37) 残留農薬　等 '!Print_Titles</vt:lpstr>
      <vt:lpstr>'38(37)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2022-10-02T12:32:44Z</dcterms:modified>
</cp:coreProperties>
</file>