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filterPrivacy="1" codeName="ThisWorkbook"/>
  <xr:revisionPtr revIDLastSave="0" documentId="13_ncr:1_{BA23417B-9F2B-45E4-BFE3-119F91D352B9}"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広告" sheetId="95" r:id="rId2"/>
    <sheet name="35　ノロウイルス関連情報 " sheetId="101" r:id="rId3"/>
    <sheet name="35  衛生訓話" sheetId="112" r:id="rId4"/>
    <sheet name="35　新型コロナウイルス情報" sheetId="82" r:id="rId5"/>
    <sheet name="35　食中毒記事等 " sheetId="29" r:id="rId6"/>
    <sheet name="35　海外情報" sheetId="31" r:id="rId7"/>
    <sheet name="34　感染症情報" sheetId="103" r:id="rId8"/>
    <sheet name="35　感染症統計" sheetId="106" r:id="rId9"/>
    <sheet name="35 食品回収" sheetId="60" r:id="rId10"/>
    <sheet name="35　食品表示" sheetId="34" r:id="rId11"/>
    <sheet name="34 残留農薬　等 " sheetId="35" state="hidden" r:id="rId12"/>
  </sheets>
  <definedNames>
    <definedName name="_xlnm._FilterDatabase" localSheetId="11" hidden="1">'34 残留農薬　等 '!$A$1:$C$1</definedName>
    <definedName name="_xlnm._FilterDatabase" localSheetId="2" hidden="1">'35　ノロウイルス関連情報 '!$A$22:$G$75</definedName>
    <definedName name="_xlnm._FilterDatabase" localSheetId="5" hidden="1">'35　食中毒記事等 '!$A$1:$D$1</definedName>
    <definedName name="_xlnm.Print_Area" localSheetId="7">'34　感染症情報'!$A$1:$E$21</definedName>
    <definedName name="_xlnm.Print_Area" localSheetId="11">'34 残留農薬　等 '!$A$1:$A$19</definedName>
    <definedName name="_xlnm.Print_Area" localSheetId="3">'35  衛生訓話'!$A$1:$M$27</definedName>
    <definedName name="_xlnm.Print_Area" localSheetId="2">'35　ノロウイルス関連情報 '!$A$1:$N$84</definedName>
    <definedName name="_xlnm.Print_Area" localSheetId="6">'35　海外情報'!$A$1:$C$43</definedName>
    <definedName name="_xlnm.Print_Area" localSheetId="8">'35　感染症統計'!$A$1:$AC$36</definedName>
    <definedName name="_xlnm.Print_Area" localSheetId="5">'35　食中毒記事等 '!$A$1:$D$3</definedName>
    <definedName name="_xlnm.Print_Area" localSheetId="9">'35 食品回収'!$A$1:$E$36</definedName>
    <definedName name="_xlnm.Print_Area" localSheetId="10">'35　食品表示'!$A$1:$N$18</definedName>
    <definedName name="_xlnm.Print_Area" localSheetId="1">スポンサー広告!$A$1:$M$19</definedName>
    <definedName name="_xlnm.Print_Titles" localSheetId="11">'34 残留農薬　等 '!$1:$1</definedName>
    <definedName name="_xlnm.Print_Titles" localSheetId="5">'35　食中毒記事等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Y4" i="106" l="1"/>
  <c r="X4" i="106"/>
  <c r="B70" i="101"/>
  <c r="B23" i="101"/>
  <c r="B17" i="78"/>
  <c r="C14" i="78" l="1"/>
  <c r="B14" i="78"/>
  <c r="B16" i="78" l="1"/>
  <c r="M71" i="101" l="1"/>
  <c r="N71" i="101"/>
  <c r="G74" i="101" l="1"/>
  <c r="G24" i="101"/>
  <c r="G25" i="101"/>
  <c r="G26" i="101"/>
  <c r="G27" i="101"/>
  <c r="G28" i="101"/>
  <c r="G29" i="101"/>
  <c r="G30" i="101"/>
  <c r="G31" i="101"/>
  <c r="G32" i="101"/>
  <c r="G33" i="101"/>
  <c r="G34" i="101"/>
  <c r="G35" i="101"/>
  <c r="G36" i="10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B64" i="101" s="1"/>
  <c r="G65" i="101"/>
  <c r="G66" i="101"/>
  <c r="G67" i="101"/>
  <c r="G68" i="101"/>
  <c r="G69" i="101"/>
  <c r="G70" i="101"/>
  <c r="G23" i="101"/>
  <c r="B9" i="78"/>
  <c r="I23" i="82" l="1"/>
  <c r="B42" i="101"/>
  <c r="B43" i="101"/>
  <c r="B44" i="101"/>
  <c r="B12" i="78" l="1"/>
  <c r="P11" i="82" l="1"/>
  <c r="Q8" i="82" l="1"/>
  <c r="L30" i="82" l="1"/>
  <c r="K28" i="82"/>
  <c r="K29" i="82"/>
  <c r="K30" i="82"/>
  <c r="I30" i="82"/>
  <c r="L27" i="82"/>
  <c r="B15" i="78" l="1"/>
  <c r="B4" i="106"/>
  <c r="C4" i="106"/>
  <c r="D4" i="106"/>
  <c r="E4" i="106"/>
  <c r="F4" i="106"/>
  <c r="G4" i="106"/>
  <c r="H4" i="106"/>
  <c r="I4" i="106"/>
  <c r="J4" i="106"/>
  <c r="K4" i="106"/>
  <c r="L4" i="106"/>
  <c r="M4" i="106"/>
  <c r="P4" i="106"/>
  <c r="Q4" i="106"/>
  <c r="AC4" i="106" s="1"/>
  <c r="R4" i="106"/>
  <c r="S4" i="106"/>
  <c r="T4" i="106"/>
  <c r="U4" i="106"/>
  <c r="V4" i="106"/>
  <c r="W4" i="106"/>
  <c r="Z4" i="106"/>
  <c r="AA4" i="106"/>
  <c r="AB4" i="106"/>
  <c r="N7" i="106"/>
  <c r="AC7" i="106"/>
  <c r="N8" i="106"/>
  <c r="AC8" i="106"/>
  <c r="N9" i="106"/>
  <c r="AC9" i="106"/>
  <c r="N10" i="106"/>
  <c r="AC10" i="106"/>
  <c r="N11" i="106"/>
  <c r="AC11" i="106"/>
  <c r="N12" i="106"/>
  <c r="AC12" i="106"/>
  <c r="N13" i="106"/>
  <c r="AC13" i="106"/>
  <c r="N14" i="106"/>
  <c r="AC14" i="106"/>
  <c r="N15" i="106"/>
  <c r="AC15" i="106"/>
  <c r="N16" i="106"/>
  <c r="AC16" i="106"/>
  <c r="N17" i="106"/>
  <c r="AC17" i="106"/>
  <c r="N18" i="106"/>
  <c r="AC18" i="106"/>
  <c r="P20" i="106"/>
  <c r="N4" i="106" l="1"/>
  <c r="I18" i="82"/>
  <c r="N14" i="82" l="1"/>
  <c r="I22" i="82"/>
  <c r="B10" i="78" l="1"/>
  <c r="G75" i="101" l="1"/>
  <c r="F75" i="101" s="1"/>
  <c r="G73" i="101"/>
  <c r="D10" i="78" s="1"/>
  <c r="B69" i="101"/>
  <c r="B67" i="101"/>
  <c r="B66" i="101"/>
  <c r="B65" i="101"/>
  <c r="B63" i="101"/>
  <c r="B62" i="101"/>
  <c r="B61" i="101"/>
  <c r="B60" i="101"/>
  <c r="B59" i="101"/>
  <c r="B58" i="101"/>
  <c r="B57" i="101"/>
  <c r="B56" i="101"/>
  <c r="B55" i="101"/>
  <c r="B54" i="101"/>
  <c r="B53" i="101"/>
  <c r="B52" i="101"/>
  <c r="B51" i="101"/>
  <c r="B50" i="101"/>
  <c r="B49" i="101"/>
  <c r="B48" i="101"/>
  <c r="B47" i="101"/>
  <c r="B46" i="101"/>
  <c r="B45" i="101"/>
  <c r="B41" i="101"/>
  <c r="B40" i="101"/>
  <c r="B39" i="101"/>
  <c r="B38" i="101"/>
  <c r="B37" i="101"/>
  <c r="B36" i="101"/>
  <c r="B35" i="101"/>
  <c r="B34" i="101"/>
  <c r="B33" i="101"/>
  <c r="B32" i="101"/>
  <c r="B30" i="101"/>
  <c r="B29" i="101"/>
  <c r="B28" i="101"/>
  <c r="B27" i="101"/>
  <c r="B26" i="101"/>
  <c r="B25" i="101"/>
  <c r="B24" i="101"/>
  <c r="I74" i="101" l="1"/>
  <c r="I73" i="101"/>
  <c r="F10" i="78" s="1"/>
  <c r="M75" i="101"/>
  <c r="K75" i="101"/>
  <c r="K23" i="82" l="1"/>
  <c r="I21" i="82"/>
  <c r="K13" i="82" l="1"/>
  <c r="L24" i="82" l="1"/>
  <c r="B18" i="78" l="1"/>
  <c r="K14" i="82" l="1"/>
  <c r="I13" i="82" l="1"/>
  <c r="L26" i="82" l="1"/>
  <c r="K27" i="82" l="1"/>
  <c r="K26" i="82"/>
  <c r="K18" i="82"/>
  <c r="K19" i="82"/>
  <c r="K20" i="82"/>
  <c r="K21" i="82"/>
  <c r="K22" i="82"/>
  <c r="K24" i="82"/>
  <c r="K25" i="82"/>
  <c r="K17" i="82"/>
  <c r="K16" i="82"/>
  <c r="K15" i="82"/>
  <c r="L15" i="82"/>
  <c r="I14" i="82" l="1"/>
  <c r="L13" i="82" l="1"/>
  <c r="L14" i="82"/>
  <c r="I15" i="82"/>
  <c r="I16" i="82"/>
  <c r="I17" i="82"/>
  <c r="I19" i="82"/>
  <c r="I20"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<sst xmlns="http://schemas.openxmlformats.org/spreadsheetml/2006/main" count="684" uniqueCount="470">
  <si>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</si>
  <si>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</si>
  <si>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</si>
  <si>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</si>
  <si>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</si>
  <si>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</si>
  <si>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</si>
  <si>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</si>
  <si>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</si>
  <si>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</si>
  <si>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</si>
  <si>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</si>
  <si>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</si>
  <si>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</si>
  <si>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</si>
  <si>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</si>
  <si>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</si>
  <si>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</si>
  <si>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</si>
  <si>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</si>
  <si>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</si>
  <si>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</si>
  <si>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</si>
  <si>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</si>
  <si>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</si>
  <si>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</si>
  <si>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</si>
  <si>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</si>
  <si>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</si>
  <si>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</si>
  <si>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</si>
  <si>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</si>
  <si>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</si>
  <si>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</si>
  <si>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</si>
  <si>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</si>
  <si>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</si>
  <si>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</si>
  <si>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</si>
  <si>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</si>
  <si>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</si>
  <si>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</si>
  <si>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</si>
  <si>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</si>
  <si>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</si>
  <si>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</si>
  <si>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</si>
  <si>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</si>
  <si>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</si>
  <si>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</si>
  <si>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</si>
  <si>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</si>
  <si>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</si>
  <si>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</si>
  <si>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</si>
  <si>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</si>
  <si>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</si>
  <si>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</si>
  <si>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</si>
  <si>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</si>
  <si>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</si>
  <si>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</si>
  <si>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</si>
  <si>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</si>
  <si>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</si>
  <si>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</si>
  <si>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</si>
  <si>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</si>
  <si>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</si>
  <si>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</si>
  <si>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</si>
  <si>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</si>
  <si>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</si>
  <si>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</si>
  <si>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</si>
  <si>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</si>
  <si>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</si>
  <si>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</si>
  <si>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</si>
  <si>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</si>
  <si>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</si>
  <si>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</si>
  <si>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</si>
  <si>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</si>
  <si>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</si>
  <si>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</si>
  <si>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</si>
  <si>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</si>
  <si>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</si>
  <si>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</si>
  <si>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</si>
  <si>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</si>
  <si>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</si>
  <si>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</si>
  <si>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</si>
  <si>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</si>
  <si>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</si>
  <si>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</si>
  <si>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</si>
  <si>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</si>
  <si>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</si>
  <si>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</si>
  <si>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</si>
  <si>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</si>
  <si>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</si>
  <si>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</si>
  <si>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</si>
  <si>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</si>
  <si>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</si>
  <si>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</si>
  <si>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</si>
  <si>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</si>
  <si>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</si>
  <si>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</si>
  <si>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</si>
  <si>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</si>
  <si>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</si>
  <si>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</si>
  <si>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</si>
  <si>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</si>
  <si>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</si>
  <si>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</si>
  <si>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</si>
  <si>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</si>
  <si>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</si>
  <si>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</si>
  <si>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</si>
  <si>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</si>
  <si>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</si>
  <si>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</si>
  <si>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</si>
  <si>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</si>
  <si>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</si>
  <si>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</si>
  <si>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</si>
  <si>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</si>
  <si>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</si>
  <si>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 xml:space="preserve"> </t>
    <phoneticPr fontId="33"/>
  </si>
  <si>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</si>
  <si>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</si>
  <si>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</si>
  <si>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</si>
  <si>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</si>
  <si>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</si>
  <si>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</si>
  <si>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</si>
  <si>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</si>
  <si>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</si>
  <si>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</si>
  <si>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</si>
  <si>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</si>
  <si>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</si>
  <si>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</si>
  <si>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</si>
  <si>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</si>
  <si>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</si>
  <si>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</si>
  <si>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</si>
  <si>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</si>
  <si>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</si>
  <si>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</si>
  <si>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</si>
  <si>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</si>
  <si>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</si>
  <si>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</si>
  <si>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</si>
  <si>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</si>
  <si>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</si>
  <si>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</si>
  <si>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</si>
  <si>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</si>
  <si>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</si>
  <si>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</si>
  <si>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</si>
  <si>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　</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</si>
  <si>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</si>
  <si>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</si>
  <si>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</si>
  <si>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</si>
  <si>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</si>
  <si>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</si>
  <si>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</si>
  <si>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</si>
  <si>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</si>
  <si>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</si>
  <si>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</si>
  <si>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</si>
  <si>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</si>
  <si>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</si>
  <si>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</si>
  <si>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</si>
  <si>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</si>
  <si>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</si>
  <si>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</si>
  <si>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</si>
  <si>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</si>
  <si>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</si>
  <si>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</si>
  <si>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</si>
  <si>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</si>
  <si>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</si>
  <si>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</si>
  <si>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</si>
  <si>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</si>
  <si>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</si>
  <si>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</si>
  <si>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</si>
  <si>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</si>
  <si>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</si>
  <si>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</si>
  <si>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</si>
  <si>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</si>
  <si>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</si>
  <si>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</si>
  <si>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</si>
  <si>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</si>
  <si>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</si>
  <si>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</si>
  <si>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</si>
  <si>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</si>
  <si>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</si>
  <si>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</si>
  <si>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</si>
  <si>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</si>
  <si>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</si>
  <si>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r>
      <rPr>
        <sz val="10"/>
        <color rgb="FFFFC000"/>
        <rFont val="ＭＳ Ｐゴシック"/>
        <family val="3"/>
        <charset val="128"/>
      </rPr>
      <t>■</t>
    </r>
    <r>
      <rPr>
        <sz val="10"/>
        <rFont val="ＭＳ Ｐゴシック"/>
        <family val="3"/>
        <charset val="128"/>
      </rPr>
      <t>賞味消費期限　　</t>
    </r>
    <r>
      <rPr>
        <sz val="10"/>
        <color indexed="50"/>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</si>
  <si>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</si>
  <si>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</si>
  <si>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</si>
  <si>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</si>
  <si>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</si>
  <si>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 xml:space="preserve"> 全国指数</t>
    <phoneticPr fontId="5"/>
  </si>
  <si>
    <t>先週より</t>
    <phoneticPr fontId="5"/>
  </si>
  <si>
    <t>北海道</t>
    <rPh sb="0" eb="3">
      <t>ホッカイドウ</t>
    </rPh>
    <phoneticPr fontId="106"/>
  </si>
  <si>
    <t>　    レベル2</t>
    <phoneticPr fontId="5"/>
  </si>
  <si>
    <t>8．衛生訓話</t>
    <rPh sb="2" eb="4">
      <t>エイセイ</t>
    </rPh>
    <rPh sb="4" eb="6">
      <t>クンワ</t>
    </rPh>
    <phoneticPr fontId="5"/>
  </si>
  <si>
    <t>12-21年月平均</t>
  </si>
  <si>
    <t>2022年</t>
    <phoneticPr fontId="5"/>
  </si>
  <si>
    <t>1月</t>
    <phoneticPr fontId="106"/>
  </si>
  <si>
    <t>ノロウイルスが流行しています</t>
    <rPh sb="7" eb="9">
      <t>リュウコウ</t>
    </rPh>
    <phoneticPr fontId="5"/>
  </si>
  <si>
    <t xml:space="preserve">  
</t>
    <phoneticPr fontId="16"/>
  </si>
  <si>
    <t>ノロウイルス指数平年より低いものの散発事故あり</t>
    <rPh sb="6" eb="8">
      <t>シスウ</t>
    </rPh>
    <rPh sb="8" eb="10">
      <t>ヘイネン</t>
    </rPh>
    <rPh sb="12" eb="13">
      <t>ヒク</t>
    </rPh>
    <rPh sb="17" eb="19">
      <t>サンパツ</t>
    </rPh>
    <rPh sb="19" eb="21">
      <t>ジコ</t>
    </rPh>
    <phoneticPr fontId="5"/>
  </si>
  <si>
    <t>カナダ</t>
    <phoneticPr fontId="5"/>
  </si>
  <si>
    <t>フランス</t>
    <phoneticPr fontId="106"/>
  </si>
  <si>
    <r>
      <rPr>
        <b/>
        <sz val="13"/>
        <color theme="0"/>
        <rFont val="ＭＳ Ｐゴシック"/>
        <family val="3"/>
        <charset val="128"/>
      </rPr>
      <t>米国</t>
    </r>
    <rPh sb="0" eb="2">
      <t>ベイコク</t>
    </rPh>
    <phoneticPr fontId="5"/>
  </si>
  <si>
    <r>
      <rPr>
        <b/>
        <sz val="13"/>
        <color theme="0"/>
        <rFont val="ＭＳ Ｐゴシック"/>
        <family val="3"/>
        <charset val="128"/>
      </rPr>
      <t>メキシコ</t>
    </r>
    <phoneticPr fontId="5"/>
  </si>
  <si>
    <r>
      <rPr>
        <b/>
        <sz val="13"/>
        <color theme="0"/>
        <rFont val="ＭＳ Ｐゴシック"/>
        <family val="3"/>
        <charset val="128"/>
      </rPr>
      <t>ブラジル</t>
    </r>
    <phoneticPr fontId="5"/>
  </si>
  <si>
    <r>
      <rPr>
        <b/>
        <sz val="13"/>
        <color theme="0"/>
        <rFont val="ＭＳ Ｐゴシック"/>
        <family val="3"/>
        <charset val="128"/>
      </rPr>
      <t>南アフリカ</t>
    </r>
    <rPh sb="0" eb="1">
      <t>ミナミ</t>
    </rPh>
    <phoneticPr fontId="5"/>
  </si>
  <si>
    <r>
      <rPr>
        <b/>
        <sz val="13"/>
        <color theme="0"/>
        <rFont val="ＭＳ Ｐゴシック"/>
        <family val="3"/>
        <charset val="128"/>
      </rPr>
      <t>トルコ</t>
    </r>
    <phoneticPr fontId="5"/>
  </si>
  <si>
    <r>
      <rPr>
        <b/>
        <sz val="13"/>
        <color theme="0"/>
        <rFont val="ＭＳ Ｐゴシック"/>
        <family val="3"/>
        <charset val="128"/>
      </rPr>
      <t>イラン</t>
    </r>
    <phoneticPr fontId="5"/>
  </si>
  <si>
    <r>
      <rPr>
        <b/>
        <sz val="13"/>
        <color theme="0"/>
        <rFont val="ＭＳ Ｐゴシック"/>
        <family val="3"/>
        <charset val="128"/>
      </rPr>
      <t>インド</t>
    </r>
    <phoneticPr fontId="5"/>
  </si>
  <si>
    <r>
      <rPr>
        <b/>
        <sz val="13"/>
        <color theme="0"/>
        <rFont val="ＭＳ Ｐゴシック"/>
        <family val="3"/>
        <charset val="128"/>
      </rPr>
      <t>パキスタン</t>
    </r>
    <phoneticPr fontId="5"/>
  </si>
  <si>
    <r>
      <rPr>
        <b/>
        <sz val="13"/>
        <color theme="0"/>
        <rFont val="ＭＳ Ｐゴシック"/>
        <family val="3"/>
        <charset val="128"/>
      </rPr>
      <t>ロシア</t>
    </r>
    <phoneticPr fontId="5"/>
  </si>
  <si>
    <r>
      <rPr>
        <b/>
        <sz val="13"/>
        <color theme="0"/>
        <rFont val="Inherit"/>
        <family val="2"/>
      </rPr>
      <t>スペイン</t>
    </r>
    <phoneticPr fontId="106"/>
  </si>
  <si>
    <t>非常に少ない</t>
    <rPh sb="0" eb="2">
      <t>ヒジョウ</t>
    </rPh>
    <rPh sb="3" eb="4">
      <t>スク</t>
    </rPh>
    <phoneticPr fontId="5"/>
  </si>
  <si>
    <t>Food-Safety業務案内</t>
    <rPh sb="11" eb="15">
      <t>ギョウムアンナイ</t>
    </rPh>
    <phoneticPr fontId="33"/>
  </si>
  <si>
    <t>ddf</t>
    <phoneticPr fontId="106"/>
  </si>
  <si>
    <t>　</t>
    <phoneticPr fontId="16"/>
  </si>
  <si>
    <r>
      <rPr>
        <sz val="13"/>
        <color theme="0"/>
        <rFont val="ＭＳ Ｐゴシック"/>
        <family val="3"/>
        <charset val="128"/>
      </rPr>
      <t>チリ</t>
    </r>
    <phoneticPr fontId="5"/>
  </si>
  <si>
    <r>
      <rPr>
        <b/>
        <sz val="12.55"/>
        <color theme="0"/>
        <rFont val="Inherit"/>
        <family val="2"/>
      </rPr>
      <t>中国</t>
    </r>
    <rPh sb="0" eb="2">
      <t>チュウゴク</t>
    </rPh>
    <phoneticPr fontId="106"/>
  </si>
  <si>
    <t>コロナ・ワクチン接種予定と内容　(元阿部首相と菅前首相の最大の功績)</t>
    <rPh sb="8" eb="10">
      <t>セッシュ</t>
    </rPh>
    <rPh sb="10" eb="12">
      <t>ヨテイ</t>
    </rPh>
    <rPh sb="13" eb="15">
      <t>ナイヨウ</t>
    </rPh>
    <rPh sb="17" eb="18">
      <t>モト</t>
    </rPh>
    <rPh sb="18" eb="20">
      <t>アベ</t>
    </rPh>
    <rPh sb="20" eb="22">
      <t>シュショウ</t>
    </rPh>
    <rPh sb="23" eb="24">
      <t>スガ</t>
    </rPh>
    <rPh sb="24" eb="27">
      <t>ゼンシュショウ</t>
    </rPh>
    <rPh sb="28" eb="30">
      <t>サイダイ</t>
    </rPh>
    <rPh sb="31" eb="33">
      <t>コウセキ</t>
    </rPh>
    <phoneticPr fontId="106"/>
  </si>
  <si>
    <t xml:space="preserve">腸チフス
パラチフス
</t>
    <rPh sb="0" eb="1">
      <t>チョウ</t>
    </rPh>
    <phoneticPr fontId="5"/>
  </si>
  <si>
    <t>^</t>
    <phoneticPr fontId="106"/>
  </si>
  <si>
    <t>毎週　　ひとつ　　覚えていきましょう</t>
    <phoneticPr fontId="5"/>
  </si>
  <si>
    <t>少ない</t>
    <rPh sb="0" eb="1">
      <t>スク</t>
    </rPh>
    <phoneticPr fontId="106"/>
  </si>
  <si>
    <t>県内で流行・食中毒原因が一件以上報告される
定点観測値が2.00を超える</t>
    <phoneticPr fontId="106"/>
  </si>
  <si>
    <t>【情報共有】　週間・情報収集/情報共有は月一回以上
【体調管理】  従業員の健康チェックは続ける</t>
    <phoneticPr fontId="106"/>
  </si>
  <si>
    <t xml:space="preserve">  </t>
    <phoneticPr fontId="16"/>
  </si>
  <si>
    <t>皆様  週刊情報2022-32を配信いたします</t>
    <phoneticPr fontId="5"/>
  </si>
  <si>
    <t>l</t>
    <phoneticPr fontId="33"/>
  </si>
  <si>
    <t>　↓　職場の先輩は以下のことを理解して　わかり易く　指導しましょう　↓</t>
    <phoneticPr fontId="5"/>
  </si>
  <si>
    <t xml:space="preserve">世界的にみて感染増加率は前週の85%になっています。また感染症の世界的流行以来でも致死率は、最近のBA5株では、1.1%以下です。こうなると感染症法の位置づけとしても5類季節性インフルエンザ相当が適当となります。
なお患者数は、全数把握は当然必要です。詳細な診断情報は、高齢者と基礎疾患を持つもの、更に12歳以下の学童や幼児の重症例が必要です。
</t>
    <rPh sb="0" eb="3">
      <t>セカイテキ</t>
    </rPh>
    <rPh sb="6" eb="11">
      <t>カンセンゾウカリツ</t>
    </rPh>
    <rPh sb="12" eb="14">
      <t>ゼンシュウ</t>
    </rPh>
    <rPh sb="28" eb="31">
      <t>カンセンショウ</t>
    </rPh>
    <rPh sb="32" eb="35">
      <t>セカイテキ</t>
    </rPh>
    <rPh sb="35" eb="39">
      <t>リュウコウイライ</t>
    </rPh>
    <rPh sb="41" eb="44">
      <t>チシリツ</t>
    </rPh>
    <rPh sb="46" eb="48">
      <t>サイキン</t>
    </rPh>
    <rPh sb="52" eb="53">
      <t>カブ</t>
    </rPh>
    <rPh sb="60" eb="62">
      <t>イカ</t>
    </rPh>
    <rPh sb="70" eb="74">
      <t>カンセンショウホウ</t>
    </rPh>
    <rPh sb="75" eb="77">
      <t>イチ</t>
    </rPh>
    <rPh sb="85" eb="88">
      <t>キセツセイ</t>
    </rPh>
    <rPh sb="95" eb="97">
      <t>ソウトウ</t>
    </rPh>
    <rPh sb="98" eb="100">
      <t>テキトウ</t>
    </rPh>
    <rPh sb="109" eb="112">
      <t>カンジャスウ</t>
    </rPh>
    <rPh sb="114" eb="118">
      <t>ゼンスウハアク</t>
    </rPh>
    <rPh sb="119" eb="123">
      <t>トウゼンヒツヨウ</t>
    </rPh>
    <rPh sb="126" eb="128">
      <t>ショウサイ</t>
    </rPh>
    <rPh sb="129" eb="133">
      <t>シンダンジョウホウ</t>
    </rPh>
    <rPh sb="135" eb="138">
      <t>コウレイシャ</t>
    </rPh>
    <rPh sb="139" eb="143">
      <t>キソシッカン</t>
    </rPh>
    <rPh sb="144" eb="145">
      <t>モ</t>
    </rPh>
    <rPh sb="149" eb="150">
      <t>サラ</t>
    </rPh>
    <rPh sb="153" eb="156">
      <t>サイイカ</t>
    </rPh>
    <rPh sb="157" eb="159">
      <t>ガクドウ</t>
    </rPh>
    <rPh sb="160" eb="162">
      <t>ヨウジ</t>
    </rPh>
    <rPh sb="163" eb="166">
      <t>ジュウショウレイ</t>
    </rPh>
    <rPh sb="167" eb="169">
      <t>ヒツヨウ</t>
    </rPh>
    <phoneticPr fontId="106"/>
  </si>
  <si>
    <t>コロナは既にWITHの時代、BA5の第五波も終息状態です。</t>
    <rPh sb="4" eb="5">
      <t>スデ</t>
    </rPh>
    <rPh sb="11" eb="13">
      <t>ジダイ</t>
    </rPh>
    <rPh sb="18" eb="21">
      <t>ダイゴハ</t>
    </rPh>
    <rPh sb="22" eb="26">
      <t>シュウソクジョウタイ</t>
    </rPh>
    <phoneticPr fontId="106"/>
  </si>
  <si>
    <t>-</t>
    <phoneticPr fontId="106"/>
  </si>
  <si>
    <t>管理レベル「1」　</t>
    <phoneticPr fontId="5"/>
  </si>
  <si>
    <r>
      <t xml:space="preserve">タイトル </t>
    </r>
    <r>
      <rPr>
        <sz val="14"/>
        <color theme="0"/>
        <rFont val="ＭＳ Ｐゴシック"/>
        <family val="3"/>
        <charset val="128"/>
      </rPr>
      <t>(異物・カビ混入が目立つ一週間でした。!)</t>
    </r>
    <rPh sb="6" eb="8">
      <t>イブツ</t>
    </rPh>
    <rPh sb="11" eb="13">
      <t>コンニュウ</t>
    </rPh>
    <rPh sb="14" eb="16">
      <t>メダ</t>
    </rPh>
    <rPh sb="17" eb="20">
      <t>イッシュウカン</t>
    </rPh>
    <phoneticPr fontId="5"/>
  </si>
  <si>
    <t>掲載なし</t>
    <rPh sb="0" eb="2">
      <t>ケイサイ</t>
    </rPh>
    <phoneticPr fontId="33"/>
  </si>
  <si>
    <t>2022/34週</t>
    <phoneticPr fontId="5"/>
  </si>
  <si>
    <t xml:space="preserve"> GⅡ　34週　0例</t>
    <rPh sb="6" eb="7">
      <t>シュウ</t>
    </rPh>
    <phoneticPr fontId="5"/>
  </si>
  <si>
    <t xml:space="preserve"> GⅡ　35週　0例</t>
    <rPh sb="9" eb="10">
      <t>レイ</t>
    </rPh>
    <phoneticPr fontId="5"/>
  </si>
  <si>
    <t>2022/35週</t>
    <phoneticPr fontId="5"/>
  </si>
  <si>
    <t>今週のニュース（Noroｖｉｒｕｓ）　</t>
    <rPh sb="0" eb="2">
      <t>コンシュウ</t>
    </rPh>
    <phoneticPr fontId="5"/>
  </si>
  <si>
    <t>食中毒情報　(9/5-9/11)</t>
    <rPh sb="0" eb="3">
      <t>ショクチュウドク</t>
    </rPh>
    <rPh sb="3" eb="5">
      <t>ジョウホウ</t>
    </rPh>
    <phoneticPr fontId="5"/>
  </si>
  <si>
    <t>海外情報　(9/5-9/11)</t>
    <rPh sb="0" eb="2">
      <t>カイガイ</t>
    </rPh>
    <rPh sb="2" eb="4">
      <t>ジョウホウ</t>
    </rPh>
    <phoneticPr fontId="5"/>
  </si>
  <si>
    <t>食品リコール・回収情報
(9/5-9/11)</t>
    <rPh sb="0" eb="2">
      <t>ショクヒン</t>
    </rPh>
    <rPh sb="7" eb="9">
      <t>カイシュウ</t>
    </rPh>
    <rPh sb="9" eb="11">
      <t>ジョウホウ</t>
    </rPh>
    <phoneticPr fontId="5"/>
  </si>
  <si>
    <t>食品表示　(9/5-9/11)</t>
    <rPh sb="0" eb="2">
      <t>ショクヒン</t>
    </rPh>
    <rPh sb="2" eb="4">
      <t>ヒョウジ</t>
    </rPh>
    <phoneticPr fontId="5"/>
  </si>
  <si>
    <t>残留農薬　(9/5-9/11)</t>
    <phoneticPr fontId="16"/>
  </si>
  <si>
    <t>　　　　　今週のお題　(調理室や製造室の天井から水滴が落ちていませんか？)</t>
    <rPh sb="12" eb="14">
      <t>チョウリ</t>
    </rPh>
    <rPh sb="14" eb="15">
      <t>シツ</t>
    </rPh>
    <rPh sb="16" eb="18">
      <t>セイゾウ</t>
    </rPh>
    <rPh sb="18" eb="19">
      <t>シツ</t>
    </rPh>
    <rPh sb="20" eb="22">
      <t>テンジョウ</t>
    </rPh>
    <rPh sb="24" eb="26">
      <t>スイテキ</t>
    </rPh>
    <rPh sb="27" eb="28">
      <t>オ</t>
    </rPh>
    <phoneticPr fontId="5"/>
  </si>
  <si>
    <t>せっかくの調理品や製造食品が汚染されていませんか !　天井は意外に汚れています。</t>
    <rPh sb="5" eb="7">
      <t>チョウリ</t>
    </rPh>
    <rPh sb="7" eb="8">
      <t>ヒン</t>
    </rPh>
    <rPh sb="9" eb="11">
      <t>セイゾウ</t>
    </rPh>
    <rPh sb="11" eb="13">
      <t>ショクヒン</t>
    </rPh>
    <rPh sb="14" eb="16">
      <t>オセン</t>
    </rPh>
    <rPh sb="27" eb="29">
      <t>テンジョウ</t>
    </rPh>
    <rPh sb="30" eb="32">
      <t>イガイ</t>
    </rPh>
    <rPh sb="33" eb="34">
      <t>ヨゴ</t>
    </rPh>
    <phoneticPr fontId="5"/>
  </si>
  <si>
    <r>
      <rPr>
        <b/>
        <sz val="12"/>
        <color indexed="27"/>
        <rFont val="ＭＳ Ｐゴシック"/>
        <family val="3"/>
        <charset val="128"/>
      </rPr>
      <t>★</t>
    </r>
    <r>
      <rPr>
        <b/>
        <sz val="12"/>
        <color indexed="18"/>
        <rFont val="ＭＳ Ｐゴシック"/>
        <family val="3"/>
        <charset val="128"/>
      </rPr>
      <t xml:space="preserve">天井や壁に水滴が付くことには原因があります。
</t>
    </r>
    <r>
      <rPr>
        <b/>
        <sz val="12"/>
        <color indexed="30"/>
        <rFont val="ＭＳ Ｐゴシック"/>
        <family val="3"/>
        <charset val="128"/>
      </rPr>
      <t xml:space="preserve">空気中に飽和状態以上の水分がある場合には、結露(水滴)となります。
</t>
    </r>
    <r>
      <rPr>
        <b/>
        <sz val="12"/>
        <color indexed="20"/>
        <rFont val="ＭＳ Ｐゴシック"/>
        <family val="3"/>
        <charset val="128"/>
      </rPr>
      <t>★</t>
    </r>
    <r>
      <rPr>
        <b/>
        <sz val="12"/>
        <color indexed="60"/>
        <rFont val="ＭＳ Ｐゴシック"/>
        <family val="3"/>
        <charset val="128"/>
      </rPr>
      <t xml:space="preserve">必要以上に水を使っていませんか。
・床には洗い水が常時流されていませんか?   ・蒸したり湯煎した水蒸気を、そのまま部屋に放出していませんか?
・冷房を循環させずに特定の場所に当てていませんか?  ・冷やされた場所に暖かい蒸気が立ち上っていませんか? </t>
    </r>
    <r>
      <rPr>
        <b/>
        <sz val="12"/>
        <color indexed="10"/>
        <rFont val="ＭＳ Ｐゴシック"/>
        <family val="3"/>
        <charset val="128"/>
      </rPr>
      <t xml:space="preserve">
★機械や床を洗浄したら、早めに除湿器や扇風機で乾燥させてください。
★慢性的な水滴には、カバーの設置、換気扇の能力増強、傾斜型天井、結露防止断熱材などの採用を検討してください。</t>
    </r>
    <rPh sb="1" eb="3">
      <t>テンジョウ</t>
    </rPh>
    <rPh sb="4" eb="5">
      <t>カベ</t>
    </rPh>
    <rPh sb="6" eb="8">
      <t>スイテキ</t>
    </rPh>
    <rPh sb="9" eb="10">
      <t>ツ</t>
    </rPh>
    <rPh sb="15" eb="17">
      <t>ゲンイン</t>
    </rPh>
    <rPh sb="24" eb="27">
      <t>クウキチュウ</t>
    </rPh>
    <rPh sb="28" eb="30">
      <t>ホウワ</t>
    </rPh>
    <rPh sb="30" eb="32">
      <t>ジョウタイ</t>
    </rPh>
    <rPh sb="32" eb="34">
      <t>イジョウ</t>
    </rPh>
    <rPh sb="35" eb="37">
      <t>スイブン</t>
    </rPh>
    <rPh sb="40" eb="42">
      <t>バアイ</t>
    </rPh>
    <rPh sb="45" eb="47">
      <t>ケツロ</t>
    </rPh>
    <rPh sb="48" eb="50">
      <t>スイテキ</t>
    </rPh>
    <rPh sb="59" eb="61">
      <t>ヒツヨウ</t>
    </rPh>
    <rPh sb="61" eb="63">
      <t>イジョウ</t>
    </rPh>
    <rPh sb="64" eb="65">
      <t>ミズ</t>
    </rPh>
    <rPh sb="66" eb="67">
      <t>ツカ</t>
    </rPh>
    <rPh sb="77" eb="78">
      <t>ユカ</t>
    </rPh>
    <rPh sb="80" eb="81">
      <t>アラ</t>
    </rPh>
    <rPh sb="82" eb="83">
      <t>ミズ</t>
    </rPh>
    <rPh sb="84" eb="86">
      <t>ジョウジ</t>
    </rPh>
    <rPh sb="86" eb="87">
      <t>ナガ</t>
    </rPh>
    <rPh sb="100" eb="101">
      <t>ム</t>
    </rPh>
    <rPh sb="104" eb="106">
      <t>ユセン</t>
    </rPh>
    <rPh sb="108" eb="111">
      <t>スイジョウキ</t>
    </rPh>
    <rPh sb="117" eb="119">
      <t>ヘヤ</t>
    </rPh>
    <rPh sb="120" eb="122">
      <t>ホウシュツ</t>
    </rPh>
    <rPh sb="132" eb="134">
      <t>レイボウ</t>
    </rPh>
    <rPh sb="135" eb="137">
      <t>ジュンカン</t>
    </rPh>
    <rPh sb="141" eb="143">
      <t>トクテイ</t>
    </rPh>
    <rPh sb="144" eb="146">
      <t>バショ</t>
    </rPh>
    <rPh sb="147" eb="148">
      <t>ア</t>
    </rPh>
    <rPh sb="159" eb="160">
      <t>ヒ</t>
    </rPh>
    <rPh sb="164" eb="166">
      <t>バショ</t>
    </rPh>
    <rPh sb="167" eb="168">
      <t>アタタ</t>
    </rPh>
    <rPh sb="170" eb="172">
      <t>ジョウキ</t>
    </rPh>
    <rPh sb="173" eb="174">
      <t>タ</t>
    </rPh>
    <rPh sb="175" eb="176">
      <t>ノボ</t>
    </rPh>
    <rPh sb="187" eb="189">
      <t>キカイ</t>
    </rPh>
    <rPh sb="190" eb="191">
      <t>ユカ</t>
    </rPh>
    <rPh sb="192" eb="194">
      <t>センジョウ</t>
    </rPh>
    <rPh sb="198" eb="199">
      <t>ハヤ</t>
    </rPh>
    <rPh sb="201" eb="204">
      <t>ジョシツキ</t>
    </rPh>
    <rPh sb="205" eb="208">
      <t>センプウキ</t>
    </rPh>
    <rPh sb="209" eb="211">
      <t>カンソウ</t>
    </rPh>
    <rPh sb="221" eb="224">
      <t>マンセイテキ</t>
    </rPh>
    <rPh sb="225" eb="227">
      <t>スイテキ</t>
    </rPh>
    <rPh sb="234" eb="236">
      <t>セッチ</t>
    </rPh>
    <rPh sb="237" eb="240">
      <t>カンキセン</t>
    </rPh>
    <rPh sb="241" eb="243">
      <t>ノウリョク</t>
    </rPh>
    <rPh sb="243" eb="245">
      <t>ゾウキョウ</t>
    </rPh>
    <rPh sb="246" eb="249">
      <t>ケイシャガタ</t>
    </rPh>
    <rPh sb="249" eb="251">
      <t>テンジョウ</t>
    </rPh>
    <rPh sb="252" eb="254">
      <t>ケツロ</t>
    </rPh>
    <rPh sb="254" eb="256">
      <t>ボウシ</t>
    </rPh>
    <rPh sb="256" eb="258">
      <t>ダンネツ</t>
    </rPh>
    <rPh sb="258" eb="259">
      <t>ザイ</t>
    </rPh>
    <rPh sb="262" eb="264">
      <t>サイヨウ</t>
    </rPh>
    <rPh sb="265" eb="267">
      <t>ケントウ</t>
    </rPh>
    <phoneticPr fontId="5"/>
  </si>
  <si>
    <t>※2022年 第35週（8/29～9/4） 現在</t>
    <phoneticPr fontId="5"/>
  </si>
  <si>
    <t>砥部町の老人ホームで食中毒</t>
    <phoneticPr fontId="16"/>
  </si>
  <si>
    <t>砥部町にある老人ホームで入所している男女１２人がおう吐などの症状を訴え、保健所はこの施設で提供された食事が原因の食中毒と断定しました。保健所は、食事を提供した砥部町の業者を８日から３日間の営業停止処分にしました。
愛媛県によりますと、９月２日、砥部町の老人ホームに入所している７０代から９０代の男女１２人がおう吐や発熱などの症状を訴えたということです。このうち３人が医療機関を受診し１人が入院しましたが、すでに全員回復し命に別状はないということです。
保健所が調査した結果、患者の排せつ物から「黄色ブドウ球菌」が検出されたほか、症状を訴えた全員が老人ホームで同じ朝食を食べていたことから、保健所は、この朝食が原因の食中毒だと断定しました。
保健所は、老人ホームに食事を提供した砥部町の「みらいフードサービスほわいと・とべ事業所」を８日から３日間の営業停止処分にするとともに衛生管理を徹底するよう指導しました。</t>
    <phoneticPr fontId="16"/>
  </si>
  <si>
    <t>愛媛県</t>
    <rPh sb="0" eb="3">
      <t>エヒメケン</t>
    </rPh>
    <phoneticPr fontId="16"/>
  </si>
  <si>
    <t>NHK</t>
    <phoneticPr fontId="16"/>
  </si>
  <si>
    <t>https://www3.nhk.or.jp/matsuyama-news/20220908/8000013941.html</t>
    <phoneticPr fontId="16"/>
  </si>
  <si>
    <t xml:space="preserve">小学校の給食でマーボー豆腐に白い固形物…給食取りやめ 福井、数日前にはシチューにガラス片混入 </t>
    <phoneticPr fontId="16"/>
  </si>
  <si>
    <t>福井県の福井市日新小学校は9月8日、給食のマーボー豆腐に異物が混入したとして給食を途中で取りやめた。市教育委員会によると大きさ2ミリの動物の骨で、女子児童が口に入れたが、けがはなかった。　市教委によると、児童は異物に気付き吐き出し、担任が確認したところ白い固形物だった。同校は異物混入の対応マニュアルに基づき、全校児童の給食を止めた。食べ終えていない児童には代替食として非常食を提供した。
　専門業者に調査を依頼し動物の骨と判明した。市教委は食材に混入していたとみている。同校は給食室の点検のため、9日は外部で調理された代替の給食を提供する。　同校は6日、給食に調理器具のガラス片が混入し、男子児童1人が口の中をけがした。市教委は児童や保護者に説明した上で、児童の「心のケアもしっかりしていく」とした。</t>
    <phoneticPr fontId="16"/>
  </si>
  <si>
    <t>福井県</t>
    <rPh sb="0" eb="3">
      <t>フクイケン</t>
    </rPh>
    <phoneticPr fontId="16"/>
  </si>
  <si>
    <t>https://news.goo.ne.jp/article/fukui/region/fukui-20220909081403023.html</t>
    <phoneticPr fontId="16"/>
  </si>
  <si>
    <t>福井新聞</t>
    <rPh sb="0" eb="4">
      <t>フクイシンブン</t>
    </rPh>
    <phoneticPr fontId="16"/>
  </si>
  <si>
    <t>食中毒事故に関するお詫びとお知らせ(株式会社シナジー)</t>
    <phoneticPr fontId="16"/>
  </si>
  <si>
    <t>当社が運営する野々鳥丹波赤どり専門店とりのや本店（所在地：東京都千代田区大手町2丁目6番4号）において、お食事された4名のお客様より、所轄保健所の店舗立ち合い検査が実施され、黄色ブドウ球菌が検出され、その結果、当該店舗で提供した食事による食中毒であることが判明いたしました。現在、お客様は回復されております。 発症されましたお客様とそのご家族の方々には、多大なる苦痛とご迷惑をお掛けいたしましたことを心より深くお詫び申し上げます。
令和4年9月7日付で、千代田区より行政処分を受け食品衛生法第69条の規定により、令和4年9月10日まで休業をさせていただきます。
弊社では、日頃より衛生管理の徹底を目的とした従業員教育及び社内体制の整備を推進しておりますが、この度はこのような食中毒事故を発生させてしまいお客様、関係者の皆様に多大なご迷惑とご心配をお掛け致しましたこと、改めて深くお詫び申し上げます。
当社といたしましては、今般の命令を厳粛に受け止め深く反省し、当該店舗においては所轄保健所のご指導に従い、店舗設備・食材並びに従業員の衛生管理を改善いたします。 加えまして、今後の再発防止に向け衛生管理体制を改めて見直し、全従業員の衛生管理意識の向上及び外部検査機関の導入を行い、衛生管理の実施・徹底により、当社の衛生管理体制を一層強化し、全従業員が食の安全・安心の確保に努めてまいります。
今後とも変わらぬご支援を賜りますよう、伏してお願い申し上げます。</t>
    <phoneticPr fontId="16"/>
  </si>
  <si>
    <t>東京都</t>
    <rPh sb="0" eb="3">
      <t>トウキョウト</t>
    </rPh>
    <phoneticPr fontId="16"/>
  </si>
  <si>
    <t>https://synergyinc.jp/%E9%A3%9F%E4%B8%AD%E6%AF%92%E4%BA%8B%E6%95%85%E3%81%AB%E9%96%A2%E3%81%99%E3%82%8B%E3%81%8A%E8%A9%AB%E3%81%B3%E3%81%A8%E3%81%8A%E7%9F%A5%E3%82%89%E3%81%9B/</t>
    <phoneticPr fontId="16"/>
  </si>
  <si>
    <t>株式会社シナジー社告</t>
    <rPh sb="8" eb="10">
      <t>シャコク</t>
    </rPh>
    <phoneticPr fontId="16"/>
  </si>
  <si>
    <t>飲食店ですし食べた30代女性１人食中毒　群馬県館林市</t>
    <phoneticPr fontId="16"/>
  </si>
  <si>
    <t>上毛新聞</t>
    <rPh sb="0" eb="4">
      <t>ジョウモウシンブン</t>
    </rPh>
    <phoneticPr fontId="16"/>
  </si>
  <si>
    <t>群馬県</t>
    <rPh sb="0" eb="3">
      <t>グンマケン</t>
    </rPh>
    <phoneticPr fontId="16"/>
  </si>
  <si>
    <t>群馬県は9日、館林市内の飲食店ですしを食べた宇都宮市の30代女性が腹痛を訴え、胃からアニサキスが発見されたと発表した。県は同店が原因の食中毒と断定し、食品衛生法に基づいて同店を同日1日間の営業停止とした。　県食品・生活衛生課によると、女性は5日夜に友人と2人で同店で食事し、6日朝に腹痛を発症した。サバやタイにアニサキスが寄生していた可能性があるという。女性は快方に向かっている。</t>
    <phoneticPr fontId="16"/>
  </si>
  <si>
    <t>https://www.jomo-news.co.jp/articles/-/172804</t>
    <phoneticPr fontId="16"/>
  </si>
  <si>
    <t>アニサキスを電気で殺虫する技術 タイ肝吸虫症への応用研究へ</t>
    <phoneticPr fontId="16"/>
  </si>
  <si>
    <t>食中毒の原因となる魚介類の寄生虫「アニサキス」を瞬間的に電気を流して殺虫する技術を開発した熊本大学が、東南アジアのラオスで、がんのリスクにもなると問題になっている寄生虫の殺虫に応用できるか研究を進める方針であることがわかりました。熊本大学の浪平隆男准教授らの研究グループは、生魚の身に１万５０００ボルトの電圧を瞬間的に打ち込むことで、食中毒を引き起こす寄生虫「アニサキス」を殺虫する世界で初めての技術を開発しました。この技術について、研究グループが東南アジアのラオスなどでまん延する「タイ肝吸虫症」の対策にも応用できるか、新たに国立国際医療研究センターなどと研究を進める方針であることがわかりました。
「タイ肝吸虫症」は、ＷＨＯ＝世界保健機関が「顧みられない熱帯病」の１つに挙げていて、胆管がんのリスクになり魚に寄生する「タイ肝吸虫」が原因となっています。
熊本市中央区の熊本大学では８日、研究者や企業の関係者が勉強会を開き、ラオスの家庭や市場でこの技術をどのように応用できるかなどを議論していました。この技術を使った実験では、アニサキスを仕込んだアジの切り身を専用の装置に入れたあと、高電圧をかけ、アニサキスを殺虫できたかどうか確かめていました。グループによりますと、この研究はＡＭＥＤ＝日本医療研究開発機構とＪＩＣＡ＝国際協力機構が開発途上国とともに進める研究プログラムに仮採択されていて、今後、ラオスとの実務協議を経て共同研究が開始される予定だということです。
浪平准教授は「魚をおいしく、病気にならない状態で食べられるようにするのに役立ち、地球上から寄生虫による症状がなくなるような技術として発展させていきたい。今後はいかに小型で、安い価格で導入できるかが鍵になるだろう」と話していました。
「タイ肝吸虫」は、東南アジアのラオスやタイなどを流れるメコン川やその支流に生息するコイ科の淡水魚に幼虫の状態で寄生する、大きさが０.２ミリほどの寄生虫です。ラオスの中南部では、魚を生の状態や発酵させて食べる文化があり、タイ肝吸虫が寄生した生の魚や発酵が不十分な魚を食べると、ヒトの胆管に寄生し、下痢を引き起こして最終的に胆管がんに進行することもあるということです。ＷＨＯ＝世界保健機関は、開発途上国の貧困層を中心にまん延するフィラリアやデング熱、狂犬病などを「顧みられない熱帯病」として定義していますが、タイ肝吸虫症もその１つに挙げられています。県によりますと、ことしに入り先月までに「アニサキス」による食中毒が４件、合わせて５人で起きています。</t>
    <phoneticPr fontId="16"/>
  </si>
  <si>
    <t>https://www3.nhk.or.jp/lnews/kumamoto/20220909/5000016885.html</t>
    <phoneticPr fontId="16"/>
  </si>
  <si>
    <t>熊本県</t>
    <rPh sb="0" eb="3">
      <t>クマモトケン</t>
    </rPh>
    <phoneticPr fontId="16"/>
  </si>
  <si>
    <t>生食用牛肉の細切りなどを食べ食中毒　店「レアステーキ」と主張　O157を検出</t>
    <phoneticPr fontId="16"/>
  </si>
  <si>
    <t>京都府</t>
    <rPh sb="0" eb="3">
      <t>キョウトフ</t>
    </rPh>
    <phoneticPr fontId="16"/>
  </si>
  <si>
    <t>京都府山城北保健所は6日、京都府宇治市広野町の食品店「MEAT＆FRESH　TAKAMI」が販売したローストビーフなどを自宅で食べた女性5人が下痢や腹痛を発症し、全員から腸管出血性大腸菌O157を検出した、と発表した。食中毒と断定し、同店を6日から5日間の営業停止処分にした。府や京都市によると、府内でO157の食中毒は2010年以来。
　発症したのは宇治市や城陽市、大阪府東大阪市の10～80代の計5人で、1人は一時入院した。別の1人を除き、4人は回復した。</t>
    <phoneticPr fontId="16"/>
  </si>
  <si>
    <t>https://nordot.app/939835504436314112?c=39546741839462401</t>
    <phoneticPr fontId="16"/>
  </si>
  <si>
    <t>京都新聞</t>
    <rPh sb="0" eb="4">
      <t>キョウトシンブン</t>
    </rPh>
    <phoneticPr fontId="16"/>
  </si>
  <si>
    <t>　令和４年９月６日（火）、直方市の医療機関から、食中毒様症状を呈した患者を診察し、胃アニサキス症と診断した旨、嘉穂・鞍手保健福祉環境事務所に届出があった。　
概要　同事務所が調査したところ、９月２日（金）に福岡市内の飲食店で刺身等を食べて、９月３日（土）午前９時頃から食中毒様症状を呈していることが判明した。　現在、同事務所において、食中毒疑いとして調査を進めるとともに、福岡市に対して飲食店の調査を依頼している。
３　発生日時    判明分：令和４年９月３日（土）午前９時頃
４　摂食者数　調査中　判明分：１名
５　症状　調査中　
　判明分：腹痛等
６　有症者数　調査中　
　判明分：１名（４０代男性）
　　　　　　医療機関を受診しているが、入院はしていない。
　　　　　　重篤な症状は呈しておらず、ほぼ回復している。
７　原因施設、原因食品、病因物質　
　（１）原因施設：調査中　　（２）原因食品：調査中　（３）原因物質：アニサキス</t>
    <phoneticPr fontId="16"/>
  </si>
  <si>
    <t>https://www.pref.fukuoka.lg.jp/press-release/syokuchudoku20220908.html</t>
    <phoneticPr fontId="16"/>
  </si>
  <si>
    <t>福岡県</t>
    <rPh sb="0" eb="2">
      <t>フクオカケン</t>
    </rPh>
    <phoneticPr fontId="16"/>
  </si>
  <si>
    <t>食中毒（疑い）が発生しました(福岡県)</t>
    <rPh sb="15" eb="17">
      <t>フクオカ</t>
    </rPh>
    <rPh sb="17" eb="18">
      <t>ケン</t>
    </rPh>
    <phoneticPr fontId="16"/>
  </si>
  <si>
    <t>福岡県公表</t>
    <rPh sb="0" eb="5">
      <t>フクオカケンコウヒョウ</t>
    </rPh>
    <phoneticPr fontId="16"/>
  </si>
  <si>
    <t>熊本市の飲食店で男女2人が食中毒 カンピロバクター</t>
    <phoneticPr fontId="16"/>
  </si>
  <si>
    <t>熊本市は6日、中央区水前寺の飲食店「夢鶏」で食事をした29歳男性と32歳女性が食中毒を発症したと発表した。同店の食事が原因と断定し、7日ま…</t>
    <phoneticPr fontId="16"/>
  </si>
  <si>
    <t>熊本日日新聞</t>
    <rPh sb="0" eb="6">
      <t>クマモトニチニチシンブン</t>
    </rPh>
    <phoneticPr fontId="16"/>
  </si>
  <si>
    <t>https://kumanichi.com/articles/783218</t>
    <phoneticPr fontId="16"/>
  </si>
  <si>
    <t>男女5人からOー157検出　三重・多気町「VISON」内の飲食店で食中毒　</t>
    <phoneticPr fontId="16"/>
  </si>
  <si>
    <t>三重県多気町の商業施設「VISON」に入る飲食店で腸管出血性大腸菌Oー157による食中毒が発生しました。
男女5人からOー157検出　三重・多気町「VISON」内の飲食店で食中毒　
食中毒があったのは多気町の商業施設「VISON」に出店する肉料理店「baraque」です。
三重県によりますと7月に店を利用した男女5人が下痢など食中毒の症状を訴え、いずれも腸管出血性大腸菌Oー157が検出されたということです。
保健所はこの店舗について営業を禁止する処分にしました。患者は全員快方に向かっているということです。</t>
    <phoneticPr fontId="16"/>
  </si>
  <si>
    <t>CBCテレビ</t>
    <phoneticPr fontId="16"/>
  </si>
  <si>
    <t>三重県</t>
    <rPh sb="0" eb="3">
      <t>ミエケン</t>
    </rPh>
    <phoneticPr fontId="16"/>
  </si>
  <si>
    <t>https://news.yahoo.co.jp/articles/4dbdf82dc11e8e7080935c392e1fc329a60b060a</t>
    <phoneticPr fontId="16"/>
  </si>
  <si>
    <t>食中毒発生情報（2022年９月）</t>
    <phoneticPr fontId="16"/>
  </si>
  <si>
    <t>令和４年９月１日に、市内医療機関より「８月31日に下痢、発熱、腹痛等を呈した患者を診察した。当該患者は、８月26日に市内飲食店を利用しており、本日、共に利用した知人１人が同様の症状を訴え受診し、食中毒が疑われる。」との通報を受け直ちに調査を開始しました。
調査結果
　調査の結果、発症状況及び喫食状況などの疫学的調査並びに微生物学的検査により、次の事項が判明したことから、本件を当該飲食店の食事を原因とする食中毒と断定しました。
発症者便（３名）から、カンピロバクターが検出された。
主な症状が、下痢、発熱、腹痛、頭痛等であり、既知のカンピロバクターによる症状と一致する。
潜伏期間が52～90時間であり、既知のカンピロバクターの潜伏期間（１～７日）と一致する。
発症者（１グループ４名）において、カンピロバクターに感染し得る共通食が当該飲食店で提供された食事に限られる。
医師より食中毒患者等届出票が提出された。</t>
    <phoneticPr fontId="16"/>
  </si>
  <si>
    <t>http://www.city.iwaki.lg.jp/www/contents/1662268239012/index.html</t>
    <phoneticPr fontId="16"/>
  </si>
  <si>
    <t>船橋の飲食店で食中毒　鶏レバ刺しや焼き鳥など食べた５人に症状</t>
  </si>
  <si>
    <t>　船橋市は３日、同市本中山３の飲食店「げん太」で鶏レバ刺しや焼き鳥などを食べた１０〜５０代の男女５人が下痢や腹痛の症状を訴え、５人の便から食中毒の原因となる「カンピロバクター属菌」が検出されたと発表した。市保健所は同店を原因とする食中毒と断定し、同日〜４日まで営業停止処分とした。同店は２日から営業を自粛している。
　市保健所によると、発症したのは８月２２日午後７時ごろに会食した７人のうち５人。同月２４〜２６日にそれぞれ症状が出た。入院はしておらず、快方に向かっているという。　また、検体を採取した同店従業員２人からカンピロバクター属性、調理場からは同じく食中毒の原因となる「ウエルシュ菌」と「セレウス菌」が検出されている。</t>
    <phoneticPr fontId="16"/>
  </si>
  <si>
    <t>https://topics.smt.docomo.ne.jp/article/chiba/region/chiba-20220904100319</t>
    <phoneticPr fontId="16"/>
  </si>
  <si>
    <t>千葉県</t>
    <rPh sb="0" eb="3">
      <t>チバケン</t>
    </rPh>
    <phoneticPr fontId="16"/>
  </si>
  <si>
    <t>千葉日報</t>
    <rPh sb="0" eb="4">
      <t>チバニッポウ</t>
    </rPh>
    <phoneticPr fontId="16"/>
  </si>
  <si>
    <t>吉野家HD、「はなまるうどん」中国から撤退へ - 日本食糧新聞電子版</t>
  </si>
  <si>
    <t xml:space="preserve">シンガポール、2022年に2つのホテルが生まれ変わります！ - トラベルビジョン </t>
  </si>
  <si>
    <t xml:space="preserve">100％土に返るコーヒーカプセル発売 スイス社　：AFPBB News </t>
  </si>
  <si>
    <t>アーメダバード地域の生活実態（4）酒類購入、本社側の支援（インド）ジェトロ</t>
  </si>
  <si>
    <t>日本の酒を海外へ パウチ入りサブスク、NY州に酒蔵も - 日本経済新聞</t>
  </si>
  <si>
    <t xml:space="preserve">サウジアラビアの小売大手ビン・ダウードのアーマド・ビン・ダウードCEOが辞任 - ARAB NEWS </t>
  </si>
  <si>
    <t>6日から免税限度800ドルに引き上げ・・・お酒2本まで可能 - 亜洲経済</t>
  </si>
  <si>
    <t>北米でアジア勢トップのサッポロHD､大型買収で猛攻へ -  東洋経済オンライン</t>
  </si>
  <si>
    <t>８月のＣＰＩ5.7％上昇、野菜・外食高騰 - NNA ASIA・韓国・マクロ・統計・その他経済 NNA ASIA</t>
  </si>
  <si>
    <t>https://news.nissyoku.co.jp/news/watanabem20220907035335044</t>
    <phoneticPr fontId="16"/>
  </si>
  <si>
    <t>https://www.travelvision.jp/news/detail/news-93019</t>
    <phoneticPr fontId="16"/>
  </si>
  <si>
    <t>https://www.afpbb.com/articles/-/3422673?act=all</t>
    <phoneticPr fontId="16"/>
  </si>
  <si>
    <t>https://www.jetro.go.jp/events/afg/6d89bc0785d0d707.html</t>
    <phoneticPr fontId="16"/>
  </si>
  <si>
    <t>https://www.jetro.go.jp/biz/areareports/2022/bc19ada94cd44467.html</t>
    <phoneticPr fontId="16"/>
  </si>
  <si>
    <t>https://www.nikkei.com/article/DGXZQOCB2355G0T20C22A8000000/</t>
    <phoneticPr fontId="16"/>
  </si>
  <si>
    <t>https://www.arabnews.jp/article/business/article_75730/</t>
    <phoneticPr fontId="16"/>
  </si>
  <si>
    <t>https://japan.ajunews.com/view/20220905153432669</t>
    <phoneticPr fontId="16"/>
  </si>
  <si>
    <t>https://www.nna.jp/news/show/2389431</t>
    <phoneticPr fontId="16"/>
  </si>
  <si>
    <t>https://shikiho.toyokeizai.net/news/0/615376</t>
    <phoneticPr fontId="16"/>
  </si>
  <si>
    <t>吉野家ホールディングス（HD）は、中国で運営する「はなまるうどん」について、撤退をすることを明らかにした。
同社によると、2011年に上海に1号店を開店、中国国内で2店舗（今年7月末時点）を展開していた。
撤退理由として「中国国内では、価格の安い競合がたくさんある市場で、うどんの認知力、価格競争力で苦戦が続いていたため」などと説明している。
減損損失について同社は「影響は軽微」と話している。</t>
    <phoneticPr fontId="16"/>
  </si>
  <si>
    <t xml:space="preserve">◎ ヒルトン・シンガポール・オーチャードホテル
「マンダリン・オーチャードホテル」が、ヒルトンのフラッグシップホテルでは最大級の「ヒルトン・シンガポール・オーチャードホテル」（Hilton Singapore Orchard）に生まれ変わります。
ブランド変更に伴い、MICE需要に対応するために新しい会議施設とF＆B施設を設ける予定で、1,080室の客室と5つのレストラン・バー、計3,765平米に及ぶファンクションスペースを有することとなります。
◎ ボコ・オーチャード・シンガポール
「ヒルトン・シンガポール」は、IHGホテルズ＆リゾーツの傘下となり「ボコ・オーチャード・シンガポール」（Voco Orchard Singapore）に生まれ変わります。
IHGホテルズ＆リゾーツのプレミアムブランドであるボコ（Voco）はオーストラリアや中国などにあり、ボコ・オーチャード・シンガポールは東南アジアにオープンする最初のVocoホテルとなります。423室の新たなプレミアムブランドホテルにご期待ください。
情報提供：ジェイ・ティ・エイ・ジャパン株式会社、日本海外ツアーオペレーター協会
</t>
    <phoneticPr fontId="16"/>
  </si>
  <si>
    <t>スイスの小売り最大手ミグロ（Migros）は6日、完全に堆肥化できるコーヒーカプセルと専用マシンを発売した。食品大手ネスレ（Nestle）が世界展開するブランド「ネスプレッソ（Nespresso）」の牙城切り崩しを目指す。ミグロのコーヒーカプセルは、圧縮したコーヒーを藻類でできた球状の薄い膜で包んでいる。この「コーヒーボール」を入れる卵ケースのような容器や、コーヒーマシン自体もリサイクル素材でできている。
　新製品は、消費者の環境意識の高まりに対応したもの。一般的なコーヒーカプセルはアルミニウムやプラスチックでできており、ごみとして処分されるのに対し、環境問題に敏感な消費者に訴えることができると同社は期待している。コーヒーボールと専用のマシンはスイスとフランス市場に投入された。ファブリス・ツームブルンネン（Fabrice Zumbrunnen）最高経営責任者（CEO）は、他の国からも「すでに強い関心」が寄せられており、さらなる展開も視野に入れていることを明らかにした。　堆肥化できるコーヒーカプセルはすでに出回っているが、生分解性のカプセルを導入したのは同社が初めてという。　コーヒーボールは、ミグロのマシン「コーヒーB（CoffeeB）」でのみ使用可能で、他社製マシンでは使えない。ミグロによると、世界で毎年約630億個のコーヒーカプセルが販売され、約10万トンのごみが出ている。</t>
    <phoneticPr fontId="16"/>
  </si>
  <si>
    <t>福島県</t>
    <phoneticPr fontId="16"/>
  </si>
  <si>
    <t>いわき市公表</t>
    <rPh sb="3" eb="4">
      <t>シ</t>
    </rPh>
    <rPh sb="4" eb="6">
      <t>コウヒョウ</t>
    </rPh>
    <phoneticPr fontId="16"/>
  </si>
  <si>
    <t>回収＆返金</t>
  </si>
  <si>
    <t>小田急商事</t>
  </si>
  <si>
    <t>市場食鳥</t>
  </si>
  <si>
    <t>イオンリテール</t>
  </si>
  <si>
    <t>回収＆返金/交換</t>
  </si>
  <si>
    <t>Taika</t>
  </si>
  <si>
    <t>萩原製菓</t>
  </si>
  <si>
    <t>回収＆交換</t>
  </si>
  <si>
    <t>ロイヤルホテル</t>
  </si>
  <si>
    <t>越後製菓</t>
  </si>
  <si>
    <t>フジッコ</t>
  </si>
  <si>
    <t>癒雅</t>
  </si>
  <si>
    <t>ANA FEST...</t>
  </si>
  <si>
    <t>オルソン</t>
  </si>
  <si>
    <t>桜井食品</t>
  </si>
  <si>
    <t>回収</t>
  </si>
  <si>
    <t>ハヤシ食品工業</t>
  </si>
  <si>
    <t>いなげや</t>
  </si>
  <si>
    <t>偉大なおむすび(舞茸入混ぜご飯) 一部ラベル誤貼付で表示欠落</t>
  </si>
  <si>
    <t>マルミヤストア</t>
  </si>
  <si>
    <t>札幌カタラーナ,ブリュレ濃厚チーズ 一部解凍後消費期限表示欠落</t>
  </si>
  <si>
    <t>北海道フロマージュ,ティラミス 一部解凍後消費期限表示欠落</t>
  </si>
  <si>
    <t>マックスバリュ西...</t>
  </si>
  <si>
    <t>肉焼売(解凍品) 一部アレルゲン表示欠落</t>
  </si>
  <si>
    <t>ハートフルランド...</t>
  </si>
  <si>
    <t>ストロベリーアイスクリーム(カップ) 一部食品規格基準違反</t>
  </si>
  <si>
    <t>伏見蒲鉾</t>
  </si>
  <si>
    <t>ふっくらがんも 一部添加物使用基準違反</t>
  </si>
  <si>
    <t>さとう</t>
  </si>
  <si>
    <t>チーズソース入りクリームコロッケ 一部特定原材料等表示欠落</t>
  </si>
  <si>
    <t>サザビーリーグ</t>
  </si>
  <si>
    <t>kippy’s千駄ヶ谷 ココナッツハニー他 一部成分規格違反</t>
  </si>
  <si>
    <t>タイヨー</t>
  </si>
  <si>
    <t>国産豚肩ロース焼肉用 一部消費期限誤表示</t>
  </si>
  <si>
    <t>ドミー</t>
  </si>
  <si>
    <t>夢やまびこ豚小間切れ 他７製品 一部異物混入の恐れ</t>
  </si>
  <si>
    <t>ローヤル</t>
  </si>
  <si>
    <t>チリ産レモン 一部食品添加物基準超過</t>
  </si>
  <si>
    <t>天恵製菓</t>
  </si>
  <si>
    <t>市田柿ムース,杏ムース 一部特定原材料(卵)記載欠落</t>
  </si>
  <si>
    <t>サニーマート</t>
  </si>
  <si>
    <t>海鮮極太大漁巻き 一部ラベル誤貼付でアレルギー表示欠落</t>
  </si>
  <si>
    <t>ＡＣＲＯＳＳ</t>
  </si>
  <si>
    <t>くさやふりかけ 一部アレルゲン(小麦)表示欠落</t>
  </si>
  <si>
    <t>鉄火とまぐろたたき太巻 一部ラベル誤貼付で表示欠落</t>
  </si>
  <si>
    <t>そのまま食べられるピリ辛チキンバー 大腸菌群検出</t>
  </si>
  <si>
    <t>イオンスタイル広島府中 米こうじ他 計7商品 保存温度高く販売</t>
  </si>
  <si>
    <t>Koko'o、いよてつ高島屋で販売 柑橘ジュレ5商品 賞味期限誤表記</t>
  </si>
  <si>
    <t>まるごとびわゼリー 基準超える細菌、酵母菌判明</t>
  </si>
  <si>
    <t>リーガロイヤルホテル ゼリー&amp;プリン詰合せ 一部賞味期限誤表記</t>
  </si>
  <si>
    <t>越後製菓 生一番切り餅エコ400g 一部にカビ発生の恐れ</t>
  </si>
  <si>
    <t>フジッコ 日高べんりだし、北海だし 虫混入の恐れ</t>
  </si>
  <si>
    <t>台湾土鳳梨酥 一部カビ発生の恐れ</t>
  </si>
  <si>
    <t>あまおうチーズケーキ 一部消費期限シール誤貼付</t>
  </si>
  <si>
    <t>ネイチャーズカマンベール入りチーズサンド 一部製品に異臭</t>
  </si>
  <si>
    <t>ネイチャーズ チーズスティック 一部商品に異臭</t>
  </si>
  <si>
    <t>さくらいのラーメンみそ 異種品スープ混入</t>
  </si>
  <si>
    <t>天むすふりかけ 酸化防止剤物質名表示欠落</t>
  </si>
  <si>
    <t>Reported 9/11　 6:20 (前週より431万人) 　　世界は感染　第四波は終息中、アジアでは一部拡大傾向</t>
    <rPh sb="21" eb="23">
      <t>ゼンシュウ</t>
    </rPh>
    <rPh sb="22" eb="23">
      <t>シュウ</t>
    </rPh>
    <rPh sb="23" eb="24">
      <t>ゼンシュウ</t>
    </rPh>
    <rPh sb="28" eb="30">
      <t>マンニン</t>
    </rPh>
    <rPh sb="34" eb="36">
      <t>セカイ</t>
    </rPh>
    <rPh sb="37" eb="39">
      <t>カンセン</t>
    </rPh>
    <rPh sb="40" eb="42">
      <t>ダイヨン</t>
    </rPh>
    <rPh sb="42" eb="43">
      <t>ナミ</t>
    </rPh>
    <rPh sb="44" eb="46">
      <t>シュウソク</t>
    </rPh>
    <rPh sb="46" eb="47">
      <t>チュウ</t>
    </rPh>
    <rPh sb="53" eb="55">
      <t>イチブ</t>
    </rPh>
    <rPh sb="55" eb="59">
      <t>カクダイケイコウ</t>
    </rPh>
    <phoneticPr fontId="5"/>
  </si>
  <si>
    <t>今週の新型コロナ 新規感染者数　世界で431万人(対前週の増減 : 83万人増加)</t>
    <rPh sb="0" eb="2">
      <t>コンシュウ</t>
    </rPh>
    <rPh sb="9" eb="15">
      <t>シンキカンセンシャスウ</t>
    </rPh>
    <rPh sb="23" eb="24">
      <t>ニン</t>
    </rPh>
    <rPh sb="24" eb="25">
      <t>タイ</t>
    </rPh>
    <rPh sb="25" eb="27">
      <t>ゼンシュウ</t>
    </rPh>
    <rPh sb="29" eb="31">
      <t>ゾウゲン</t>
    </rPh>
    <rPh sb="36" eb="38">
      <t>マンニン</t>
    </rPh>
    <rPh sb="38" eb="40">
      <t>ゾウカ</t>
    </rPh>
    <phoneticPr fontId="5"/>
  </si>
  <si>
    <t>Canada</t>
  </si>
  <si>
    <t>日本の感染状況は、世界平均の5倍ほど多いが　かなり沈静化に向かっている</t>
    <rPh sb="0" eb="2">
      <t>ニホン</t>
    </rPh>
    <rPh sb="3" eb="5">
      <t>カンセン</t>
    </rPh>
    <rPh sb="5" eb="7">
      <t>ジョウキョウ</t>
    </rPh>
    <rPh sb="9" eb="11">
      <t>セカイ</t>
    </rPh>
    <rPh sb="11" eb="13">
      <t>ヘイキン</t>
    </rPh>
    <rPh sb="15" eb="16">
      <t>バイ</t>
    </rPh>
    <rPh sb="18" eb="19">
      <t>オオ</t>
    </rPh>
    <rPh sb="25" eb="28">
      <t>チンセイカ</t>
    </rPh>
    <rPh sb="29" eb="30">
      <t>ム</t>
    </rPh>
    <phoneticPr fontId="106"/>
  </si>
  <si>
    <t xml:space="preserve">
世界の新規感染者数: 431万人で感染終息 　世界は第5波が確実にピークアウト
北半球は冬から春に向かう。今年はインフルエンザが大流行した。</t>
    <rPh sb="1" eb="3">
      <t>セカイ</t>
    </rPh>
    <rPh sb="4" eb="6">
      <t>シンキ</t>
    </rPh>
    <rPh sb="6" eb="10">
      <t>カンセンシャスウ</t>
    </rPh>
    <rPh sb="15" eb="17">
      <t>マンニン</t>
    </rPh>
    <rPh sb="18" eb="20">
      <t>カンセン</t>
    </rPh>
    <rPh sb="20" eb="22">
      <t>シュウソク</t>
    </rPh>
    <rPh sb="24" eb="26">
      <t>セカイ</t>
    </rPh>
    <rPh sb="27" eb="28">
      <t>ダイ</t>
    </rPh>
    <rPh sb="29" eb="30">
      <t>ハ</t>
    </rPh>
    <rPh sb="31" eb="33">
      <t>カクジツ</t>
    </rPh>
    <rPh sb="41" eb="44">
      <t>キタハンキュウ</t>
    </rPh>
    <rPh sb="45" eb="46">
      <t>フユ</t>
    </rPh>
    <rPh sb="48" eb="49">
      <t>ハル</t>
    </rPh>
    <rPh sb="50" eb="51">
      <t>ム</t>
    </rPh>
    <rPh sb="54" eb="56">
      <t>コトシ</t>
    </rPh>
    <rPh sb="65" eb="68">
      <t>ダイリュウコウ</t>
    </rPh>
    <phoneticPr fontId="5"/>
  </si>
  <si>
    <t>新規感染者数　 126</t>
    <rPh sb="0" eb="2">
      <t>シンキ</t>
    </rPh>
    <rPh sb="2" eb="5">
      <t>カンセンシャ</t>
    </rPh>
    <rPh sb="5" eb="6">
      <t>スウ</t>
    </rPh>
    <phoneticPr fontId="5"/>
  </si>
  <si>
    <t>2022年第34週（8月22日〜8月28日）</t>
    <phoneticPr fontId="106"/>
  </si>
  <si>
    <t>結核例199</t>
    <phoneticPr fontId="5"/>
  </si>
  <si>
    <t>細菌性赤痢　無</t>
    <rPh sb="6" eb="7">
      <t>ナシ</t>
    </rPh>
    <phoneticPr fontId="106"/>
  </si>
  <si>
    <t xml:space="preserve">腸管出血性大腸菌感染症123例（有症者95例、うちHUS 1例）
感染地域：国内100例、国内・国外不明23例
国内の感染地域：‌東京都9例、愛知県8例、福岡県8例、北海道6例、岡山県6例、神奈川県5例、兵庫県5例、宮城県3例、群馬県3例、埼玉県3例、三重県3例、滋賀県3例、大阪府3例、　　　　広島県3例、秋田県2例、茨城県2例、栃木県2例、新潟県2例、静岡県2例、京都府2例、山口県2例、青森県1例、千葉県1例、長野県1例、岐阜県1例、島根県1例、愛媛県1例、長崎県1例、　熊本県1例、宮崎県1例、鹿児島県1例、沖縄県1例、国内（都道府県不明）7例
</t>
    <phoneticPr fontId="106"/>
  </si>
  <si>
    <t>年齢群：‌0歳（1例）、1歳（2例）、2歳（1例）、3歳（4例）、4歳（3例）、5歳（5例）、　6歳（1例）、7歳（3例）、8歳（1例）、9歳（4例）、10代（16例）、20代（28例）、　　　30代（13例）、40代（18例）、50代（6例）、60代（4例）、70代（7例）、80代（6例）</t>
    <phoneticPr fontId="106"/>
  </si>
  <si>
    <t>血清群・毒素型：‌O157 VT1・VT2（44例）、O157 VT2（24例）、
O26 VT1（9例）、O157 VT1（6例）、O103
VT1（5例）、O111 VT1・VT2（2例）、O121
VT2（2 例）、O111 VT1（1 例）、O152
VT1（1例）、O20 VT2（1例）、O91 VT1・
VT2（1例）、その他・不明（27例）
累積報告数：2,014例（有症者1,376例、うちHUS 26例．死亡2例）</t>
    <phoneticPr fontId="106"/>
  </si>
  <si>
    <t>パラチフス1例 感染地域：インドネシア</t>
    <phoneticPr fontId="106"/>
  </si>
  <si>
    <t>E型肝炎3例 感染地域（感染源）：神奈川県1例（不明）、宮崎県1例（猪肉）、国
内（都道府県不明）1例（不明）</t>
    <phoneticPr fontId="106"/>
  </si>
  <si>
    <t xml:space="preserve">レジオネラ症38例（肺炎型34例、ポンティアック型3例、無症状病原体保有者1例）
感染地域：‌岐阜県3例、愛知県3例、山口県3例、宮城県2例、福島県2例、茨城県2例、静岡県2例、栃木県1例、東京都1例、新潟県1例、石川県1例、長野県1例、三重県1例、滋賀県1例、京都府1例、長崎県1例、
熊本県1例、国内（都道府県不明）1例、国内・国外不明10例
年齢群：‌40代（1例）、50代（4例）、60代（13例）、70代（11例）、80代（6例）、90代以上（3例）
累積報告数：1,296例
</t>
    <phoneticPr fontId="106"/>
  </si>
  <si>
    <t>アメーバ赤痢10例（腸管アメーバ症10例）
感染地域：‌石川県1例、岐阜県1例、大阪府1例、奈良県1例、国内（都道府県不明）3例、
タイ1例、国内・国外不明2例
感染経路：‌性的接触1例（異性間）、経口感染2例、その他・不明7例</t>
    <phoneticPr fontId="106"/>
  </si>
  <si>
    <t>国税庁（実施：ジェトロ）は、日本産酒類の市場拡大が期待されるフロンティア地域の経済概況や酒類市場を紹介するウェビナーを実施しています。今回は、2022年8月26日にライブ配信し、ご好評いただいた「ポーランド・トルコ・メキシコへの日本産酒類輸出の可能性」を編集し、オンデマンドにて再配信します。ポーランド、トルコ、メキシコの各国で食品輸出を担当するジェトロ職員が登壇し、現地ならではの情報をご提供しております。
前回お見逃しになった方のみならず、再度ご確認されたい方もぜひご視聴ください。
2022年9月7日（水曜）10時00分～2023年3月10日（金曜）10時00分　※期間中いつでもご視聴可能です。
第1部：
講演 約60分
「ポーランド市場の魅力」
ジェトロ・ワルシャワ事務所員 ムロチェク イヴォナ　「トルコで日本産酒類は売れるのか？」
ジェトロ・イスタンブール事務所員 友田 椋子
「「SAKE」と「酒」/ グローバルマーケティングに欠かせない６つのポイント ―メキシコ市場を例にして―」
ジェトロ・メキシコ事務所員 志賀 大祐
※メキシコは時差の関係で録画配信としておりました。
第2部：
Q&amp;A 約15分（ポーランド、トルコのみ）　※本セミナーは録画による配信のため、視聴の際に質問をお受けすることが出来ません。
主催：国税庁
実施：ジェトロ
参加費	無料</t>
    <phoneticPr fontId="16"/>
  </si>
  <si>
    <t>インド北西部のグジャラート（GJ）州出身のマハトマ・ガンディーはかつて「酒屋は社会に対する耐え難いのろい」として、インド各州に禁酒概念を広めるのに大きな影響を与えた。それを受け、GJ州は現在でも菜食州であると同時に、ドライステート（禁酒州）として、禁酒の原則を守り続けている。だが、外国人駐在員が全く飲酒できないわけではない。規定された量を購入し、自宅で消費することは可能だ。本レポートでは、酒類の調達方法や、医療事情、進出各社の生活サポート体制などについて紹介する。
酒類の調達（リカー・パーミッション）
GJ州では禁酒が原則であり、外国人や他州のインド人に限って（例外としてGJ州民でも医療目的使用の処方箋があれば）、アルコールの購入を許可制で認めている。このため、外国人駐在員は「リカー・パーミッション」と呼ばれる許可証を入手（購入）しなければいけない。外国人駐在員に発給される許可証は当該年度内の有効で、月当たりの購入量がユニット数で決められている。有効期限は当該年度末（3月末）で切れるため、申請時期が遅くなればなるほど有効期間が短くなる。さらに、外国人登録証（FRRO)の有効期間との兼ね合いもあり、年度内でもFRROの有効期限が最優先されるので注意が必要だ。
外国人については、毎月4ユニットが付与され、1ユニットで購入できる酒類の組み合わせや本数が決まっている（例えば、1ユニットで購入できるのは、500ミリリットルの缶ビールは13本、750ミリリットルのワインボトルの場合は3本）。ただし、（1）本体価格に対し、（2）アルコール度数に応じた特別Feeが課せられ、（1）（2）の合計にさらに「65％のVAT」が課税される。このように税率が高いため、日本人の感覚には非常に高額に感じる</t>
    <phoneticPr fontId="16"/>
  </si>
  <si>
    <t xml:space="preserve">日本の酒造会社やスタートアップが海外に日本の酒を売り込もうと工夫を重ねている。人口減少などで国内市場が縮小するなか、日本産酒類の海外輸出額は2021年に1000億円を超えて過去最高を更新し続けている。手軽な月額制サービスや斬新な見た目のパッケージなどで旺盛な海外需要を取り込む。
食品加工スタートアップのFARM8（新潟県長岡市、ファームエイト）は7月、香港とシンガポールで日本酒の定期便サービス「SAKE POST（サケポスト）」を始めた。100ミリリットルの日本酒が入った小型のパウチが毎月3種類、自宅の郵便ポストなどに届く仕組みだ。
従来のガラス瓶ではなく日本酒の容器に工夫をこらしたことで、輸送コストを低く抑えることができた。送料を含めて月額3700円で、サービス初月の利用者は120人とまずまずだった。樺沢敦社長は「海外でも日本酒が日常的になってほしい」と期待を示す。
　輸出額、10年連続で過去最高更新
海外で日本の酒は好調だ。国税庁によると日本産酒類の21年の年間輸出額は前年比61%増の1146億円だった。初めて1000億円の大台を超え、10年連続で過去最高を更新した。国内の清酒の課税移出数量はピーク時の1973年度の約177万キロリットルから、2020年度には3割以下の41万キロリットルまで減少した。人口減少に加え、足元では新型コロナウイルス禍の長期化が打撃となっている。
日本一の米どころで、日本酒の製造が盛んな新潟県も例外ではない。同県酒造組合によると同県の21年の日本酒出荷量は1996年のピーク時の4割程度だ。酒造組合の坂井康一事務局長は「国内市場は減少傾向が続き、依然厳しい。一方、海外市場はまだ売り上げ全体の7%程度だが期待は大きい」と話す。
組合に加盟する越銘醸（新潟県長岡市）の吉原雅史専務は「（海外は）小さな蔵にとってもチャンス」と意気込む。現地の市場調査など試行錯誤を繰り返し、これまで台湾などに輸出した実績がある。
</t>
    <phoneticPr fontId="16"/>
  </si>
  <si>
    <t>リヤド：王国でハイパーマーケットやスーパーマーケットを運営する大手食料雑貨品小売業者ビン・ダウード・ホールディングが火曜日にCEOの辞任を発表した。証券取引所への提出書類によれば、同社のCEOを約6年間務めてきたアーマド・アブドルラザック・ビン・ダウード氏は「個人的な理由」により職務を辞任する。正式には9月4日付けの辞任となった。同社は、後任者の任命に関して進展があれば、適宜発表すると伝えた。</t>
    <phoneticPr fontId="16"/>
  </si>
  <si>
    <t>9月6日から免税限度が600ドルから800ドルに引き上げられる。また、韓国の国内に持ち込める酒類も既存の1本から2本に増える。
企画財政部は5日、「旅行者の便宜向上と観光産業活性化のため、6日0時から海外旅行者が搬入する携帯品に対する免税限度を引き上げる」と明らかにした。これを受け、入国旅行客らは基本免税限度は、基本600ドルから800ドルへと引き上げられる。また、これまで酒1本（1リットル、400ドル以下）に制限されていた免税の購買量は、2本（2リットル、400ドル以下）に拡大される。ただし、タバコ200本（10箱）と香水（60ml）の搬入は従来の通り維持される。</t>
    <phoneticPr fontId="16"/>
  </si>
  <si>
    <t>ビール類国内大手のサッポロホールディングス
（2501）傘下で、酒類事業の中核を担うサッポロビール。「（現在北米事業の中心であるカナダよりも）アメリカは10倍大きいマーケットだ。ここをより強化していく」と同社の野瀬裕之社長が語るように、今年6月には米クラフトビール会社のストーンブリューイング社を1億6800万ドル（約226億円）で買収することを発表するなど、北米での攻勢を強めている。
　　アメリカではアサヒやキリンを上回る
サッポロビールは、日本ではビール類シェア4位でありながら、実はアメリカでは主力商品の「サッポロプレミアムビール」が36年連続でアジアビール販売トップを誇るなど、大きな存在感を示している。現地の日本食系レストランでは「ほぼ100％の店舗で取り扱ってもらえている」（野瀬社長）という。
さらに直近では「元々は日本食店に置いてある『和食ビール』『寿司ビール』のようなイメージがあったが、近年では地元のスーパーマーケットでの取り扱いが拡大している」（同）。酒類人口が縮小している日本と比べ、2021年にはアメリカでサッポロブランドの販売数量が過去最高を記録するなど、北米は今後も人口増加に伴い大きな伸び代が期待できる市場だ。</t>
    <phoneticPr fontId="16"/>
  </si>
  <si>
    <t>韓国統計庁によると2022年８月の消費者物価指数（ＣＰＩ、20年＝100）は108.62と、前年同月に比べて5.7％上昇した。石油類の上昇幅は縮小したものの、農畜水産物や外食などの上昇が続いている。前月比では0.1％下がった。 前年同月比で各指数を見ると、物価変動の激しい農産物とエ…
関連国・地域： 韓国
関連業種： マクロ・統計・その他経済</t>
    <phoneticPr fontId="16"/>
  </si>
  <si>
    <t>中国</t>
    <rPh sb="0" eb="2">
      <t>チュウゴク</t>
    </rPh>
    <phoneticPr fontId="16"/>
  </si>
  <si>
    <t>シンガポール</t>
    <phoneticPr fontId="16"/>
  </si>
  <si>
    <t>スイス</t>
    <phoneticPr fontId="16"/>
  </si>
  <si>
    <t>【ウェビナー】（国税庁事業）ポーランド・トルコ・メキシコへの日本産酒類輸出の可能性 ジェトロ</t>
    <phoneticPr fontId="16"/>
  </si>
  <si>
    <t>ポーランド・トルコ・メキシコ</t>
    <phoneticPr fontId="16"/>
  </si>
  <si>
    <t>インド</t>
    <phoneticPr fontId="16"/>
  </si>
  <si>
    <t>香港　　　　　シンガポール</t>
    <phoneticPr fontId="16"/>
  </si>
  <si>
    <t>サウジアラビア</t>
    <phoneticPr fontId="16"/>
  </si>
  <si>
    <t>韓国</t>
    <rPh sb="0" eb="2">
      <t>カンコク</t>
    </rPh>
    <phoneticPr fontId="16"/>
  </si>
  <si>
    <t>アメリカ</t>
    <phoneticPr fontId="16"/>
  </si>
  <si>
    <t>「無添加」表示ガイドライン作成へ、消費者庁の検討会が初会合　(健康・医療 消費者庁)</t>
    <phoneticPr fontId="16"/>
  </si>
  <si>
    <t>「無添加」「食品添加物不使用」と表示するためのルールを設けるため、消費者庁の「食品添加物の不使用表示に関するガイドライン検討会」（池戸重信座長）は4日、初会合を開き、ガイドライン作成に向けた検討に着手した。消費者庁は来年3月をメドに、ガイドラインを公表する計画だ。
　現行制度では、企業の任意によって「無添加」「食品添加物不使用」と表示できる。しかし、食品添加物と同等の成分を含む代替品を使用しているケースもある。また、「保存料不使用」などと表示した場合であっても、すべての食品添加物が不使用であると誤認する消費者もいることが、消費者意向調査から判明している。　そうした現状を踏まえて同検討会は、消費者の誤認防止を目的に、「無添加」「食品添加物不使用」の表示ルールに関するガイドラインを作成する。　初会合で消費者庁が示した案によると、ガイドラインの対象は容器包装の表示とする。ガイドラインでは、消費者が誤認するケースとそうでないケースを分類。これと合わせて、消費者の誤認につながらない表示方法を定める。また、今後設ける新たな表示ルールに沿って、事業者が商品パッケージを変更するための猶予期間についても検討する。　出席した委員からは、「消費者に誤認を与えないわかりやすい表示」や「容器包装だけでなく、インターネット上の表示や広告にもおよぶガイドラインの作成」を求める意見が寄せられた。
　同検討会は今後2カ月に1回のペースで開催。次回は、消費者や事業者からのヒアリングを予定している。</t>
    <phoneticPr fontId="16"/>
  </si>
  <si>
    <t>プレスリリースのコロナ予防表示が景表法違反、山田養蜂場に措置命令</t>
    <phoneticPr fontId="16"/>
  </si>
  <si>
    <t>サプリメント商品のプレスリリースで、新型コロナウイルスの感染予防効果をうたったことが景品表示法に違反するとして、消費者庁は9日、通販会社の（株）山田養蜂場（岡山県苫田郡鏡野町）に対し、再発防止策の構築などを求める措置命令を行った。健康食品のプレスリリースの表示が措置命令の対象となったのは、初めてとみられる。
PR TIMESに掲載のプレスリリースも対象に
　同社はサプリメント『ビタミンD＋亜鉛』『１stプロテクト』『２ndプロテクト』の販売で、これらの商品を摂取することで、新型コロナの予防効果や重症化を防ぐ効果があると誤認させる表示を行っていた。　『ビタミンD＋亜鉛』については、自社ウェブサイトと（株）PR TIMESのウェブサイトに掲載したプレスリリースの表示が景表法に違反すると認定された。自社のプレスリリースでは、「新型コロナウイルス“第６波”に警戒を　＜感染＞と＜重症化＞どちらも予防したい・・・お客さまの声に応えて　『ビタミンＤ＋亜鉛』　２０２１年11月1日（月）新発売」などと表示。
　PR TIMEに掲載した同商品のプレスリリースでも、同様の宣伝文句や「山田養蜂場にも、多くのお客様から『予防だけでなく、もし感染しても重症化しないよう、今すぐできる対策をしたい』との声が寄せられております」などと表示していた。
  消費者向けダイレクトメールでも違法な表示
　『１stプロテクト』『２ndプロテクト』については、一般消費者向けのダイレクトメールが措置命令の対象となった。新型コロナの予防効果や重症化予防効果が得られるかのような表示が確認された。同社からは表示を裏付けるための資料として、「含有成分に関する資料などが提出されたが、合理的な根拠として認められるものではなかった」（表示対策課）という。
健康食品業界ではプレスリリースを“安全地帯”と誤解している企業が多いが、「プレスリリースも宣伝広告物の1つ」（同）と説明している。</t>
    <phoneticPr fontId="16"/>
  </si>
  <si>
    <t>シーフードの原産国表示、飲食店でも義務化の動き</t>
    <phoneticPr fontId="16"/>
  </si>
  <si>
    <t>オーストラリアのレストランで、シーフードの原産国表示を義務付ける動きが出ている。寿司店などの経営者にとっては仕事が増えてしまうが、水産業界は国産魚介類の販売促進につながるとして政府に働きかけている。5月の連邦選挙で肉や野菜の原産国表示の強化を公約に掲げた労働党政権も、シーフードの原産国表示に前向きの姿勢を示している。
　現行制度では、原産国表示はスーパーなどの小売店の食料品には義務付けられているが、飲食店には義務はない。公共放送ABC（電子版）によると、西オーストラリア（WA）州漁業者委員会（WAFIC）などの水産団体は長年、国産品の消費を増やすことを目的に、表示義務化を政府に訴えてきた。　これに対し、マレー・ワット連邦農林水産相はこのほど、WAFICに宛てた書簡の中で、外食産業の原産国表示義務化を支持する考えを示したという。　WAFICのダリル・ホッキー代表は「今の政権のうちに原産国表示を導入できるよう、様々な選択肢を検討するため、彼（大臣）は私たちと協力してくれることになった。調和の取れた形で導入を図るため、外食産業とも協議していくと言ってくれた」と述べた。
　 ホッキー代表は、飲食店が提供するシーフードについても、小売業界での原産国表示義務と同様に透明性が確保されるべきだと考えている。
「WA州で消費されるシーフードの70％が輸入されていて、国産は30％しかない。お客さんには、自分が何を消費しているのか知らされた上で選択する権利がある。（原産国表示の義務化は）誠意ある対応だと考えている」（ホッキー代表）       一方、食品表示規制を所管するエド・ヒューシック連邦産業・科学相は、ABCに対して「水産業界と外食産業と話し合いながら、表示義務を導入するための選択肢を検討していく」と語った。
■ソース    Mandatory country of origin seafood labelling for hospitality sector on menu for government（ABC News）</t>
    <phoneticPr fontId="16"/>
  </si>
  <si>
    <t>賞味期限の表示　少し書き足して食品ロス防ごう</t>
    <phoneticPr fontId="16"/>
  </si>
  <si>
    <t>「消費期限」との違いは知っているのに
奥にある賞味期限が先の牛乳から抜き取られた食品棚（筆者撮影）
よくある消費者意識調査のアンケートに「賞味期限と消費期限の違いを知っていますか？」というのがある。回答をみると、たいてい多くの人が「知っている」と答えている。たとえば、消費者庁が2022年3月に全国の18歳以上の男女5000人を対象に実施した消費者意識調査では、71.9%が「知っていた」と答えている。では、違いを知っていることが日常の消費行動に結びついているだろうか。筆者は、大学での講義や講演会場で、「買い物の時、商品棚の奥へ手を伸ばして賞味期限が先のものを取りますか？」とアンケートを取ってきた。さまざまな年齢と性別の2730名のうち、88%が「食品棚の奥から取る」と回答している。
賞味期限と消費期限の違いのイメージ
期限表示で第一に気をつけなければいけないのは「消費期限」のほうだ。これは日持ちしないお弁当やサンドイッチ、生クリームのケーキなどに表示される「食べても安全な」期限で、品質が急激に劣化するため、印字された期限をしっかり守る必要がある。「消費期限」であれば、食品棚の手前にある期限の迫った食品は「鮮度が落ちていそう」「期限内に使い切れないかもしれない」と心配になり、食品棚の奥に手を伸ばすという消費者心理は理解できなくもない。しかし、「賞味期限」はおいしさのめやすに過ぎない。
食品メーカーは国のガイドラインに沿って「微生物試験」「理化学試験」「官能検査」から算出した実際に品質を保持できる日数に、1より小さい「安全係数」を掛けて賞味期限を設定している。安全係数は各メーカーが決めるが、国のガイドラインでは0.8以上が推奨されている。実際は10カ月品質を保持できる食品であっても、安全係数0.8を掛けた賞味期限は8カ月となり、2カ月短くなる。ひとたび出荷されると、食品はさまざまな条件下に置かれるため、メーカーはあらゆるリスクを考慮して「ここまでなら大丈夫」という期限を短めに設定している。保管方法を間違えない限り、賞味期限を過ぎても食べられるのは、そういうわけだ。</t>
    <phoneticPr fontId="16"/>
  </si>
  <si>
    <t>キリンビバレッジに措置命令 「100％メロン」実際は2％ 消費者庁（時事通信）</t>
    <phoneticPr fontId="16"/>
  </si>
  <si>
    <t>ジュースの商品パッケージに不当表示があったとして、消費者庁は6日、キリンビバレッジ（東京都）に対し、景品表示法違反（優良誤認）で再発防止などを求める措置命令を出した。
　メロン味の「トロピカーナ」に100％と表示していたが、実際に含まれていた果汁は約2％だった。　対象となったのは、ミックスジュース「トロピカーナ　100％　まるごと果実感　メロンテイスト」の、2020年6月から今年4月まで使用されていた商品パッケージ。「100％　MELON　TASTE」や「厳選マスクメロン」などと表示し、原材料のほとんどがメロン果汁であるかのように表示していた。実際は、ぶどうやりんご、バナナの果汁が約98％を占め、メロン果汁は2％ほどだった。現在はパッケージの表示を変更して販売を続けている。
　キリンビバレッジは「お客さまに誤解を与える表示をしたことを深くおわびする」とコメントしている。　</t>
    <phoneticPr fontId="16"/>
  </si>
  <si>
    <t>機能性表示食9/11  現在　5,800品目です　</t>
    <phoneticPr fontId="16"/>
  </si>
  <si>
    <t>アイスクリームからアフラトキシン検出</t>
    <phoneticPr fontId="16"/>
  </si>
  <si>
    <r>
      <rPr>
        <b/>
        <sz val="12"/>
        <color theme="3" tint="-0.249977111117893"/>
        <rFont val="UD デジタル 教科書体 NP-B"/>
        <family val="1"/>
        <charset val="128"/>
      </rPr>
      <t>★天井からの水滴は、環境中の埃や汚れを含んでいます。ただこうした調査結果は、ほとんど報告されていません。たまたま全国食品衛生監視員研修会発表資料を見ていたら目に留まったので紹介します。</t>
    </r>
    <r>
      <rPr>
        <b/>
        <sz val="12"/>
        <color indexed="9"/>
        <rFont val="ＭＳ Ｐゴシック"/>
        <family val="3"/>
        <charset val="128"/>
      </rPr>
      <t xml:space="preserve">
</t>
    </r>
    <r>
      <rPr>
        <b/>
        <sz val="12"/>
        <color theme="0"/>
        <rFont val="HGｺﾞｼｯｸE"/>
        <family val="3"/>
        <charset val="128"/>
      </rPr>
      <t>★調査した製麺室の天井水滴から一般生菌数1.1×10</t>
    </r>
    <r>
      <rPr>
        <b/>
        <vertAlign val="superscript"/>
        <sz val="12"/>
        <color theme="0"/>
        <rFont val="HGｺﾞｼｯｸE"/>
        <family val="3"/>
        <charset val="128"/>
      </rPr>
      <t>6</t>
    </r>
    <r>
      <rPr>
        <b/>
        <sz val="12"/>
        <color theme="0"/>
        <rFont val="HGｺﾞｼｯｸE"/>
        <family val="3"/>
        <charset val="128"/>
      </rPr>
      <t>個/ml、他に大腸菌群も確認されました。別の例でも一般生菌数
10</t>
    </r>
    <r>
      <rPr>
        <b/>
        <vertAlign val="superscript"/>
        <sz val="12"/>
        <color theme="0"/>
        <rFont val="HGｺﾞｼｯｸE"/>
        <family val="3"/>
        <charset val="128"/>
      </rPr>
      <t>2</t>
    </r>
    <r>
      <rPr>
        <b/>
        <sz val="12"/>
        <color theme="0"/>
        <rFont val="HGｺﾞｼｯｸE"/>
        <family val="3"/>
        <charset val="128"/>
      </rPr>
      <t>-10</t>
    </r>
    <r>
      <rPr>
        <b/>
        <vertAlign val="superscript"/>
        <sz val="12"/>
        <color theme="0"/>
        <rFont val="HGｺﾞｼｯｸE"/>
        <family val="3"/>
        <charset val="128"/>
      </rPr>
      <t>4</t>
    </r>
    <r>
      <rPr>
        <b/>
        <sz val="12"/>
        <color theme="0"/>
        <rFont val="HGｺﾞｼｯｸE"/>
        <family val="3"/>
        <charset val="128"/>
      </rPr>
      <t xml:space="preserve">個/mlが確認されました。ただ食中毒菌や感染性の強い病原菌は認められませんでした。
</t>
    </r>
    <r>
      <rPr>
        <b/>
        <sz val="12"/>
        <color theme="3" tint="-0.249977111117893"/>
        <rFont val="UD デジタル 教科書体 NK-B"/>
        <family val="1"/>
        <charset val="128"/>
      </rPr>
      <t>★せっかく製造した調理、加工品に汚れを含んだ水滴を付けてはいけません。
★慢性的に天井に水滴が付くということはカビの発生にもつながります。各衛生規範、衛生マニュアルにも施設の天井清掃　(定期的、月一回以上など)が求められています。</t>
    </r>
    <rPh sb="1" eb="3">
      <t>テンジョウ</t>
    </rPh>
    <rPh sb="6" eb="8">
      <t>スイテキ</t>
    </rPh>
    <rPh sb="10" eb="12">
      <t>カンキョウ</t>
    </rPh>
    <rPh sb="12" eb="13">
      <t>チュウ</t>
    </rPh>
    <rPh sb="14" eb="15">
      <t>ホコリ</t>
    </rPh>
    <rPh sb="16" eb="17">
      <t>ヨゴ</t>
    </rPh>
    <rPh sb="19" eb="20">
      <t>フク</t>
    </rPh>
    <rPh sb="32" eb="34">
      <t>チョウサ</t>
    </rPh>
    <rPh sb="34" eb="36">
      <t>ケッカ</t>
    </rPh>
    <rPh sb="42" eb="44">
      <t>ホウコク</t>
    </rPh>
    <rPh sb="56" eb="58">
      <t>ゼンコク</t>
    </rPh>
    <rPh sb="58" eb="60">
      <t>ショクヒン</t>
    </rPh>
    <rPh sb="60" eb="62">
      <t>エイセイ</t>
    </rPh>
    <rPh sb="62" eb="65">
      <t>カンシイン</t>
    </rPh>
    <rPh sb="65" eb="68">
      <t>ケンシュウカイ</t>
    </rPh>
    <rPh sb="68" eb="70">
      <t>ハッピョウ</t>
    </rPh>
    <rPh sb="70" eb="72">
      <t>シリョウ</t>
    </rPh>
    <rPh sb="73" eb="74">
      <t>ミ</t>
    </rPh>
    <rPh sb="78" eb="79">
      <t>メ</t>
    </rPh>
    <rPh sb="80" eb="81">
      <t>ト</t>
    </rPh>
    <rPh sb="86" eb="88">
      <t>ショウカイ</t>
    </rPh>
    <rPh sb="94" eb="96">
      <t>チョウサ</t>
    </rPh>
    <rPh sb="98" eb="100">
      <t>セイメン</t>
    </rPh>
    <rPh sb="100" eb="101">
      <t>シツ</t>
    </rPh>
    <rPh sb="102" eb="104">
      <t>テンジョウ</t>
    </rPh>
    <rPh sb="104" eb="106">
      <t>スイテキ</t>
    </rPh>
    <rPh sb="108" eb="110">
      <t>イッパン</t>
    </rPh>
    <rPh sb="110" eb="112">
      <t>セイキン</t>
    </rPh>
    <rPh sb="112" eb="113">
      <t>スウ</t>
    </rPh>
    <rPh sb="125" eb="126">
      <t>タ</t>
    </rPh>
    <rPh sb="140" eb="141">
      <t>ベツ</t>
    </rPh>
    <rPh sb="142" eb="143">
      <t>レイ</t>
    </rPh>
    <rPh sb="158" eb="159">
      <t>コ</t>
    </rPh>
    <rPh sb="163" eb="165">
      <t>カクニン</t>
    </rPh>
    <rPh sb="173" eb="176">
      <t>ショクチュウドク</t>
    </rPh>
    <rPh sb="176" eb="177">
      <t>キン</t>
    </rPh>
    <rPh sb="178" eb="181">
      <t>カンセンセイ</t>
    </rPh>
    <rPh sb="182" eb="183">
      <t>ツヨ</t>
    </rPh>
    <rPh sb="184" eb="187">
      <t>ビョウゲンキン</t>
    </rPh>
    <rPh sb="188" eb="189">
      <t>ミト</t>
    </rPh>
    <rPh sb="205" eb="207">
      <t>セイゾウ</t>
    </rPh>
    <rPh sb="209" eb="211">
      <t>チョウリ</t>
    </rPh>
    <rPh sb="212" eb="215">
      <t>カコウヒン</t>
    </rPh>
    <rPh sb="216" eb="217">
      <t>ヨゴ</t>
    </rPh>
    <rPh sb="219" eb="220">
      <t>フク</t>
    </rPh>
    <rPh sb="222" eb="224">
      <t>スイテキ</t>
    </rPh>
    <rPh sb="225" eb="226">
      <t>ツ</t>
    </rPh>
    <rPh sb="237" eb="240">
      <t>マンセイテキ</t>
    </rPh>
    <rPh sb="241" eb="243">
      <t>テンジョウ</t>
    </rPh>
    <rPh sb="244" eb="246">
      <t>スイテキ</t>
    </rPh>
    <rPh sb="247" eb="248">
      <t>ツ</t>
    </rPh>
    <rPh sb="258" eb="260">
      <t>ハッセイ</t>
    </rPh>
    <rPh sb="275" eb="277">
      <t>エイセイ</t>
    </rPh>
    <rPh sb="284" eb="286">
      <t>シセツ</t>
    </rPh>
    <rPh sb="287" eb="289">
      <t>テンジョウ</t>
    </rPh>
    <rPh sb="289" eb="291">
      <t>セイソウ</t>
    </rPh>
    <rPh sb="306" eb="307">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</si>
</sst>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34">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0"/>
      <name val="ＭＳ Ｐゴシック"/>
      <family val="3"/>
      <charset val="128"/>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sz val="10"/>
      <color rgb="FFFFC000"/>
      <name val="ＭＳ Ｐゴシック"/>
      <family val="3"/>
      <charset val="128"/>
    </font>
    <font>
      <sz val="10"/>
      <color indexed="50"/>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0"/>
      <color theme="0" tint="-0.14999847407452621"/>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20"/>
      <color rgb="FF000000"/>
      <name val="メイリオ"/>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3"/>
      <color theme="0"/>
      <name val="9,776"/>
    </font>
    <font>
      <sz val="10"/>
      <color theme="5" tint="0.39997558519241921"/>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8"/>
      <color theme="1"/>
      <name val="ＭＳ Ｐゴシック"/>
      <family val="3"/>
      <charset val="128"/>
      <scheme val="minor"/>
    </font>
    <font>
      <b/>
      <sz val="14"/>
      <color theme="1"/>
      <name val="BIZ UDPゴシック"/>
      <family val="3"/>
      <charset val="128"/>
    </font>
    <font>
      <b/>
      <sz val="24"/>
      <color theme="1"/>
      <name val="BIZ UDPゴシック"/>
      <family val="3"/>
      <charset val="128"/>
    </font>
    <font>
      <b/>
      <sz val="20"/>
      <color rgb="FFFF0000"/>
      <name val="BIZ UDPゴシック"/>
      <family val="3"/>
      <charset val="128"/>
    </font>
    <font>
      <b/>
      <sz val="14"/>
      <color rgb="FF2B2B2B"/>
      <name val="Arial"/>
      <family val="3"/>
      <charset val="128"/>
    </font>
    <font>
      <b/>
      <sz val="14"/>
      <color rgb="FF2B2B2B"/>
      <name val="Arial"/>
      <family val="2"/>
    </font>
    <font>
      <u/>
      <sz val="10"/>
      <color rgb="FF24890D"/>
      <name val="Inherit"/>
      <family val="2"/>
    </font>
    <font>
      <b/>
      <sz val="11"/>
      <name val="游ゴシック"/>
      <family val="3"/>
      <charset val="128"/>
    </font>
    <font>
      <b/>
      <sz val="11"/>
      <color theme="1"/>
      <name val="游ゴシック"/>
      <family val="3"/>
      <charset val="128"/>
    </font>
    <font>
      <b/>
      <sz val="9"/>
      <color rgb="FFFF0000"/>
      <name val="ＭＳ Ｐゴシック"/>
      <family val="3"/>
      <charset val="128"/>
    </font>
    <font>
      <b/>
      <sz val="13"/>
      <color theme="0"/>
      <name val="Inherit"/>
      <family val="2"/>
    </font>
    <font>
      <b/>
      <sz val="14"/>
      <color theme="1"/>
      <name val="ＭＳ Ｐゴシック"/>
      <family val="3"/>
      <charset val="128"/>
      <scheme val="minor"/>
    </font>
    <font>
      <b/>
      <sz val="18"/>
      <color theme="1"/>
      <name val="BIZ UDPゴシック"/>
      <family val="3"/>
      <charset val="128"/>
    </font>
    <font>
      <b/>
      <sz val="18"/>
      <color rgb="FFFF0000"/>
      <name val="BIZ UDPゴシック"/>
      <family val="3"/>
      <charset val="128"/>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ＪＳＰゴシック"/>
      <family val="3"/>
      <charset val="128"/>
    </font>
    <font>
      <sz val="12"/>
      <name val="ＪＳＰゴシック"/>
      <family val="3"/>
      <charset val="128"/>
    </font>
    <font>
      <b/>
      <sz val="20"/>
      <color rgb="FF222222"/>
      <name val="ＭＳ ゴシック"/>
      <family val="3"/>
      <charset val="128"/>
    </font>
    <font>
      <sz val="14"/>
      <name val="ＭＳ Ｐゴシック"/>
      <family val="3"/>
      <charset val="128"/>
      <scheme val="minor"/>
    </font>
    <font>
      <b/>
      <sz val="13"/>
      <color theme="0"/>
      <name val="Inherit"/>
    </font>
    <font>
      <b/>
      <sz val="9"/>
      <name val="ＭＳ Ｐゴシック"/>
      <family val="3"/>
      <charset val="128"/>
    </font>
    <font>
      <b/>
      <sz val="13"/>
      <color theme="0"/>
      <name val="ＭＳ Ｐゴシック"/>
      <family val="3"/>
      <charset val="128"/>
    </font>
    <font>
      <b/>
      <sz val="13"/>
      <color theme="0"/>
      <name val="ＭＳ ゴシック"/>
      <family val="3"/>
      <charset val="128"/>
    </font>
    <font>
      <b/>
      <sz val="20"/>
      <color theme="1"/>
      <name val="ＭＳ Ｐゴシック"/>
      <family val="3"/>
      <charset val="128"/>
    </font>
    <font>
      <sz val="12.55"/>
      <name val="ＭＳ Ｐゴシック"/>
      <family val="3"/>
      <charset val="128"/>
    </font>
    <font>
      <sz val="12.55"/>
      <name val="Inherit"/>
      <family val="2"/>
    </font>
    <font>
      <sz val="20"/>
      <name val="ＭＳ Ｐゴシック"/>
      <family val="3"/>
      <charset val="128"/>
      <scheme val="minor"/>
    </font>
    <font>
      <sz val="13"/>
      <color theme="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1"/>
      <color theme="1"/>
      <name val="Meiryo"/>
      <family val="3"/>
      <charset val="128"/>
    </font>
    <font>
      <sz val="13"/>
      <color theme="0"/>
      <name val="ＭＳ Ｐゴシック"/>
      <family val="3"/>
      <charset val="128"/>
    </font>
    <font>
      <b/>
      <sz val="12.55"/>
      <color theme="0"/>
      <name val="Inherit"/>
    </font>
    <font>
      <b/>
      <sz val="12.55"/>
      <color theme="0"/>
      <name val="Inherit"/>
      <family val="2"/>
    </font>
    <font>
      <b/>
      <sz val="16"/>
      <name val="游ゴシック"/>
      <family val="3"/>
      <charset val="128"/>
    </font>
    <font>
      <b/>
      <sz val="15"/>
      <color theme="1"/>
      <name val="游ゴシック"/>
      <family val="3"/>
      <charset val="128"/>
    </font>
    <font>
      <b/>
      <sz val="15"/>
      <name val="游ゴシック"/>
      <family val="3"/>
      <charset val="128"/>
    </font>
    <font>
      <b/>
      <sz val="16"/>
      <color indexed="18"/>
      <name val="游ゴシック"/>
      <family val="3"/>
      <charset val="128"/>
    </font>
    <font>
      <sz val="20"/>
      <color indexed="9"/>
      <name val="ＭＳ Ｐゴシック"/>
      <family val="3"/>
      <charset val="128"/>
    </font>
    <font>
      <sz val="14"/>
      <color indexed="63"/>
      <name val="Arial"/>
      <family val="2"/>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b/>
      <sz val="14"/>
      <color indexed="12"/>
      <name val="ＭＳ Ｐゴシック"/>
      <family val="3"/>
      <charset val="128"/>
    </font>
    <font>
      <sz val="12"/>
      <color theme="0"/>
      <name val="Arial"/>
      <family val="2"/>
    </font>
    <font>
      <b/>
      <sz val="13"/>
      <color rgb="FFFFFFFF"/>
      <name val="Arial"/>
      <family val="2"/>
    </font>
    <font>
      <b/>
      <sz val="13"/>
      <name val="Arial"/>
      <family val="2"/>
    </font>
    <font>
      <b/>
      <sz val="13"/>
      <name val="ＭＳ Ｐゴシック"/>
      <family val="3"/>
      <charset val="128"/>
      <scheme val="minor"/>
    </font>
    <font>
      <b/>
      <sz val="14"/>
      <color indexed="53"/>
      <name val="ＭＳ Ｐゴシック"/>
      <family val="3"/>
      <charset val="128"/>
    </font>
    <font>
      <sz val="14"/>
      <color indexed="63"/>
      <name val="ＭＳ Ｐゴシック"/>
      <family val="3"/>
      <charset val="128"/>
    </font>
    <font>
      <b/>
      <sz val="8"/>
      <color indexed="10"/>
      <name val="ＭＳ Ｐゴシック"/>
      <family val="3"/>
      <charset val="128"/>
    </font>
    <font>
      <b/>
      <sz val="12"/>
      <color indexed="10"/>
      <name val="ＭＳ Ｐゴシック"/>
      <family val="3"/>
      <charset val="128"/>
    </font>
    <font>
      <b/>
      <sz val="12"/>
      <color indexed="27"/>
      <name val="ＭＳ Ｐゴシック"/>
      <family val="3"/>
      <charset val="128"/>
    </font>
    <font>
      <b/>
      <sz val="12"/>
      <color indexed="18"/>
      <name val="ＭＳ Ｐゴシック"/>
      <family val="3"/>
      <charset val="128"/>
    </font>
    <font>
      <b/>
      <sz val="12"/>
      <color indexed="30"/>
      <name val="ＭＳ Ｐゴシック"/>
      <family val="3"/>
      <charset val="128"/>
    </font>
    <font>
      <b/>
      <sz val="12"/>
      <color indexed="20"/>
      <name val="ＭＳ Ｐゴシック"/>
      <family val="3"/>
      <charset val="128"/>
    </font>
    <font>
      <b/>
      <sz val="12"/>
      <color indexed="60"/>
      <name val="ＭＳ Ｐゴシック"/>
      <family val="3"/>
      <charset val="128"/>
    </font>
    <font>
      <b/>
      <sz val="12"/>
      <color theme="3" tint="-0.249977111117893"/>
      <name val="UD デジタル 教科書体 NP-B"/>
      <family val="1"/>
      <charset val="128"/>
    </font>
    <font>
      <b/>
      <sz val="12"/>
      <color indexed="9"/>
      <name val="ＭＳ Ｐゴシック"/>
      <family val="1"/>
      <charset val="128"/>
    </font>
    <font>
      <b/>
      <sz val="12"/>
      <color theme="3" tint="-0.249977111117893"/>
      <name val="UD デジタル 教科書体 NK-B"/>
      <family val="1"/>
      <charset val="128"/>
    </font>
    <font>
      <b/>
      <sz val="16"/>
      <color rgb="FF333333"/>
      <name val="メイリオ"/>
      <family val="3"/>
      <charset val="128"/>
    </font>
    <font>
      <b/>
      <sz val="20"/>
      <color rgb="FF000000"/>
      <name val="Arial"/>
      <family val="2"/>
    </font>
    <font>
      <b/>
      <sz val="10"/>
      <color rgb="FFFFFFFF"/>
      <name val="Arial"/>
      <family val="2"/>
    </font>
    <font>
      <b/>
      <sz val="13"/>
      <name val="游ゴシック"/>
      <family val="2"/>
      <charset val="128"/>
    </font>
    <font>
      <b/>
      <sz val="12"/>
      <color theme="0"/>
      <name val="HGｺﾞｼｯｸE"/>
      <family val="3"/>
      <charset val="128"/>
    </font>
    <font>
      <b/>
      <vertAlign val="superscript"/>
      <sz val="12"/>
      <color theme="0"/>
      <name val="HGｺﾞｼｯｸE"/>
      <family val="3"/>
      <charset val="128"/>
    </font>
  </fonts>
  <fills count="57">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6EF729"/>
        <bgColor indexed="64"/>
      </patternFill>
    </fill>
    <fill>
      <patternFill patternType="solid">
        <fgColor theme="0" tint="-4.9989318521683403E-2"/>
        <bgColor indexed="64"/>
      </patternFill>
    </fill>
    <fill>
      <patternFill patternType="solid">
        <fgColor rgb="FF3399FF"/>
        <bgColor indexed="64"/>
      </patternFill>
    </fill>
    <fill>
      <patternFill patternType="solid">
        <fgColor theme="9" tint="0.79998168889431442"/>
        <bgColor indexed="64"/>
      </patternFill>
    </fill>
    <fill>
      <patternFill patternType="solid">
        <fgColor rgb="FF66CCFF"/>
        <bgColor indexed="64"/>
      </patternFill>
    </fill>
    <fill>
      <patternFill patternType="solid">
        <fgColor theme="5"/>
        <bgColor indexed="64"/>
      </patternFill>
    </fill>
    <fill>
      <patternFill patternType="solid">
        <fgColor rgb="FF00B0F0"/>
        <bgColor indexed="64"/>
      </patternFill>
    </fill>
    <fill>
      <patternFill patternType="solid">
        <fgColor theme="2"/>
        <bgColor indexed="64"/>
      </patternFill>
    </fill>
    <fill>
      <patternFill patternType="solid">
        <fgColor rgb="FFDFEAFF"/>
        <bgColor indexed="64"/>
      </patternFill>
    </fill>
    <fill>
      <patternFill patternType="solid">
        <fgColor indexed="12"/>
        <bgColor indexed="64"/>
      </patternFill>
    </fill>
    <fill>
      <patternFill patternType="solid">
        <fgColor indexed="45"/>
        <bgColor indexed="64"/>
      </patternFill>
    </fill>
    <fill>
      <patternFill patternType="solid">
        <fgColor theme="3" tint="0.39997558519241921"/>
        <bgColor indexed="64"/>
      </patternFill>
    </fill>
    <fill>
      <patternFill patternType="solid">
        <fgColor theme="8" tint="-0.499984740745262"/>
        <bgColor indexed="64"/>
      </patternFill>
    </fill>
    <fill>
      <patternFill patternType="solid">
        <fgColor rgb="FF92D05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6DDDF7"/>
        <bgColor indexed="64"/>
      </patternFill>
    </fill>
  </fills>
  <borders count="239">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thin">
        <color indexed="12"/>
      </top>
      <bottom style="medium">
        <color indexed="12"/>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right style="medium">
        <color indexed="12"/>
      </right>
      <top/>
      <bottom style="thin">
        <color indexed="12"/>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thin">
        <color indexed="12"/>
      </top>
      <bottom style="thin">
        <color indexed="12"/>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auto="1"/>
      </left>
      <right/>
      <top/>
      <bottom style="thick">
        <color indexed="12"/>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medium">
        <color indexed="12"/>
      </left>
      <right style="medium">
        <color indexed="12"/>
      </right>
      <top/>
      <bottom style="medium">
        <color rgb="FF002060"/>
      </bottom>
      <diagonal/>
    </border>
    <border>
      <left style="medium">
        <color indexed="12"/>
      </left>
      <right/>
      <top/>
      <bottom style="thin">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auto="1"/>
      </left>
      <right style="medium">
        <color indexed="12"/>
      </right>
      <top style="thin">
        <color indexed="12"/>
      </top>
      <bottom/>
      <diagonal/>
    </border>
    <border>
      <left style="medium">
        <color indexed="12"/>
      </left>
      <right style="medium">
        <color indexed="12"/>
      </right>
      <top style="thin">
        <color indexed="12"/>
      </top>
      <bottom/>
      <diagonal/>
    </border>
    <border>
      <left style="thick">
        <color indexed="64"/>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style="thick">
        <color auto="1"/>
      </top>
      <bottom/>
      <diagonal/>
    </border>
    <border>
      <left/>
      <right style="thick">
        <color auto="1"/>
      </right>
      <top style="thick">
        <color auto="1"/>
      </top>
      <bottom/>
      <diagonal/>
    </border>
    <border>
      <left/>
      <right/>
      <top/>
      <bottom style="thick">
        <color auto="1"/>
      </bottom>
      <diagonal/>
    </border>
    <border>
      <left/>
      <right style="thick">
        <color auto="1"/>
      </right>
      <top/>
      <bottom style="thick">
        <color auto="1"/>
      </bottom>
      <diagonal/>
    </border>
    <border>
      <left style="medium">
        <color auto="1"/>
      </left>
      <right style="thick">
        <color indexed="12"/>
      </right>
      <top/>
      <bottom style="thin">
        <color auto="1"/>
      </bottom>
      <diagonal/>
    </border>
    <border>
      <left style="medium">
        <color auto="1"/>
      </left>
      <right style="medium">
        <color indexed="12"/>
      </right>
      <top/>
      <bottom style="thin">
        <color indexed="12"/>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80" fillId="0" borderId="0"/>
    <xf numFmtId="0" fontId="181" fillId="0" borderId="0" applyNumberFormat="0" applyFill="0" applyBorder="0" applyAlignment="0" applyProtection="0"/>
    <xf numFmtId="0" fontId="180" fillId="0" borderId="0"/>
  </cellStyleXfs>
  <cellXfs count="876">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4" fillId="5" borderId="7" xfId="2" applyFont="1" applyFill="1" applyBorder="1" applyAlignment="1">
      <alignment horizontal="center" vertical="center" wrapText="1"/>
    </xf>
    <xf numFmtId="0" fontId="6" fillId="6"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6"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6" borderId="13" xfId="2" applyFont="1" applyFill="1" applyBorder="1" applyAlignment="1">
      <alignment horizontal="center" vertical="center"/>
    </xf>
    <xf numFmtId="0" fontId="23" fillId="6" borderId="7" xfId="2" applyFont="1" applyFill="1" applyBorder="1" applyAlignment="1">
      <alignment horizontal="center" vertical="center"/>
    </xf>
    <xf numFmtId="0" fontId="23" fillId="0" borderId="13" xfId="2" applyFont="1" applyBorder="1" applyAlignment="1">
      <alignment horizontal="center" vertical="center"/>
    </xf>
    <xf numFmtId="0" fontId="6" fillId="2" borderId="8" xfId="2" applyFill="1" applyBorder="1" applyAlignment="1">
      <alignment horizontal="center" vertical="center" wrapText="1"/>
    </xf>
    <xf numFmtId="0" fontId="23" fillId="6" borderId="15" xfId="2" applyFont="1" applyFill="1" applyBorder="1" applyAlignment="1">
      <alignment horizontal="center" vertical="center"/>
    </xf>
    <xf numFmtId="177" fontId="17" fillId="6" borderId="16" xfId="2" applyNumberFormat="1" applyFont="1" applyFill="1" applyBorder="1" applyAlignment="1">
      <alignment horizontal="center" vertical="center" wrapText="1"/>
    </xf>
    <xf numFmtId="0" fontId="23" fillId="6" borderId="9" xfId="2" applyFont="1" applyFill="1" applyBorder="1" applyAlignment="1">
      <alignment horizontal="center" vertical="center"/>
    </xf>
    <xf numFmtId="0" fontId="6" fillId="6" borderId="15" xfId="2" applyFill="1" applyBorder="1">
      <alignment vertical="center"/>
    </xf>
    <xf numFmtId="0" fontId="6" fillId="6" borderId="16" xfId="2" applyFill="1" applyBorder="1">
      <alignment vertical="center"/>
    </xf>
    <xf numFmtId="0" fontId="6" fillId="6" borderId="9" xfId="2" applyFill="1" applyBorder="1">
      <alignment vertical="center"/>
    </xf>
    <xf numFmtId="0" fontId="6" fillId="6" borderId="17" xfId="2" applyFill="1" applyBorder="1">
      <alignment vertical="center"/>
    </xf>
    <xf numFmtId="0" fontId="14" fillId="6" borderId="18" xfId="2" applyFont="1" applyFill="1" applyBorder="1">
      <alignment vertical="center"/>
    </xf>
    <xf numFmtId="0" fontId="6" fillId="6" borderId="4" xfId="2" applyFill="1" applyBorder="1">
      <alignment vertical="center"/>
    </xf>
    <xf numFmtId="0" fontId="6" fillId="0" borderId="17" xfId="2" applyBorder="1">
      <alignment vertical="center"/>
    </xf>
    <xf numFmtId="0" fontId="6" fillId="6" borderId="19" xfId="2" applyFill="1" applyBorder="1">
      <alignment vertical="center"/>
    </xf>
    <xf numFmtId="0" fontId="6" fillId="6" borderId="20" xfId="2" applyFill="1" applyBorder="1">
      <alignment vertical="center"/>
    </xf>
    <xf numFmtId="0" fontId="6" fillId="6" borderId="21" xfId="2" applyFill="1"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6" fillId="0" borderId="25" xfId="2" applyBorder="1">
      <alignment vertical="center"/>
    </xf>
    <xf numFmtId="0" fontId="18" fillId="3" borderId="26" xfId="2" applyFont="1" applyFill="1" applyBorder="1" applyAlignment="1">
      <alignment horizontal="center" vertical="center" wrapText="1"/>
    </xf>
    <xf numFmtId="0" fontId="25" fillId="0" borderId="0" xfId="2" applyFont="1">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10" fillId="2" borderId="34" xfId="2" applyFont="1" applyFill="1" applyBorder="1" applyAlignment="1">
      <alignment horizontal="center" vertical="center"/>
    </xf>
    <xf numFmtId="14" fontId="10" fillId="2" borderId="35" xfId="2" applyNumberFormat="1" applyFont="1" applyFill="1" applyBorder="1" applyAlignment="1">
      <alignment horizontal="center" vertical="center"/>
    </xf>
    <xf numFmtId="0" fontId="6" fillId="6" borderId="0" xfId="2" applyFill="1" applyAlignment="1">
      <alignment vertical="center" wrapText="1"/>
    </xf>
    <xf numFmtId="0" fontId="15" fillId="6" borderId="37" xfId="2" applyFont="1" applyFill="1" applyBorder="1" applyAlignment="1">
      <alignment vertical="center" wrapText="1"/>
    </xf>
    <xf numFmtId="0" fontId="6" fillId="6" borderId="38" xfId="2" applyFill="1" applyBorder="1" applyAlignment="1">
      <alignment vertical="center" wrapText="1"/>
    </xf>
    <xf numFmtId="0" fontId="6" fillId="6" borderId="39" xfId="2" applyFill="1" applyBorder="1" applyAlignment="1">
      <alignment vertical="center" wrapText="1"/>
    </xf>
    <xf numFmtId="0" fontId="26" fillId="0" borderId="0" xfId="19" applyFont="1" applyAlignment="1">
      <alignment horizontal="center" vertical="center"/>
    </xf>
    <xf numFmtId="0" fontId="26" fillId="0" borderId="0" xfId="19" applyFont="1" applyAlignment="1">
      <alignment horizontal="center" vertical="center" wrapText="1"/>
    </xf>
    <xf numFmtId="0" fontId="10" fillId="6"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10" borderId="47" xfId="17" applyFont="1" applyFill="1" applyBorder="1" applyAlignment="1">
      <alignment horizontal="left" vertical="center"/>
    </xf>
    <xf numFmtId="0" fontId="34" fillId="10" borderId="48" xfId="17" applyFont="1" applyFill="1" applyBorder="1" applyAlignment="1">
      <alignment horizontal="center" vertical="center"/>
    </xf>
    <xf numFmtId="0" fontId="34" fillId="10" borderId="48" xfId="2" applyFont="1" applyFill="1" applyBorder="1" applyAlignment="1">
      <alignment horizontal="center" vertical="center"/>
    </xf>
    <xf numFmtId="0" fontId="35" fillId="10" borderId="48" xfId="2" applyFont="1" applyFill="1" applyBorder="1" applyAlignment="1">
      <alignment horizontal="center" vertical="center"/>
    </xf>
    <xf numFmtId="0" fontId="35" fillId="10" borderId="49"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10" borderId="50" xfId="2" applyFont="1" applyFill="1" applyBorder="1" applyAlignment="1">
      <alignment horizontal="center" vertical="center"/>
    </xf>
    <xf numFmtId="0" fontId="35" fillId="10" borderId="51"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1" borderId="51"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50" xfId="1" applyFill="1" applyBorder="1" applyAlignment="1" applyProtection="1">
      <alignment vertical="center"/>
    </xf>
    <xf numFmtId="0" fontId="1" fillId="11" borderId="51" xfId="17" applyFill="1" applyBorder="1" applyAlignment="1">
      <alignment horizontal="center" vertical="center"/>
    </xf>
    <xf numFmtId="0" fontId="42" fillId="0" borderId="0" xfId="2" applyFont="1">
      <alignment vertical="center"/>
    </xf>
    <xf numFmtId="0" fontId="8" fillId="11" borderId="0" xfId="1" applyFill="1" applyBorder="1" applyAlignment="1" applyProtection="1">
      <alignment vertical="center" wrapText="1"/>
    </xf>
    <xf numFmtId="0" fontId="6" fillId="11" borderId="51"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0" fillId="13" borderId="57" xfId="17" applyFont="1" applyFill="1" applyBorder="1" applyAlignment="1">
      <alignment horizontal="center" vertical="center"/>
    </xf>
    <xf numFmtId="0" fontId="57" fillId="3" borderId="59" xfId="17" applyFont="1" applyFill="1" applyBorder="1" applyAlignment="1">
      <alignment horizontal="center" vertical="center" wrapText="1"/>
    </xf>
    <xf numFmtId="0" fontId="7" fillId="3" borderId="60" xfId="17" applyFont="1" applyFill="1" applyBorder="1" applyAlignment="1">
      <alignment horizontal="center" vertical="center" wrapText="1"/>
    </xf>
    <xf numFmtId="0" fontId="14" fillId="3" borderId="60" xfId="17" applyFont="1" applyFill="1" applyBorder="1" applyAlignment="1">
      <alignment horizontal="center" vertical="center" wrapText="1"/>
    </xf>
    <xf numFmtId="0" fontId="59" fillId="3" borderId="60" xfId="17" applyFont="1" applyFill="1" applyBorder="1" applyAlignment="1">
      <alignment horizontal="center" vertical="center" wrapText="1"/>
    </xf>
    <xf numFmtId="0" fontId="7" fillId="3" borderId="61" xfId="17" applyFont="1" applyFill="1" applyBorder="1" applyAlignment="1">
      <alignment horizontal="center" vertical="center" wrapText="1"/>
    </xf>
    <xf numFmtId="0" fontId="7" fillId="3" borderId="36" xfId="17" applyFont="1" applyFill="1" applyBorder="1" applyAlignment="1">
      <alignment horizontal="center" vertical="center" wrapText="1"/>
    </xf>
    <xf numFmtId="176" fontId="60" fillId="3" borderId="43" xfId="17" applyNumberFormat="1" applyFont="1" applyFill="1" applyBorder="1" applyAlignment="1">
      <alignment horizontal="center" vertical="center" wrapText="1"/>
    </xf>
    <xf numFmtId="0" fontId="60" fillId="3" borderId="43" xfId="17" applyFont="1" applyFill="1" applyBorder="1" applyAlignment="1">
      <alignment horizontal="left" vertical="center" wrapText="1"/>
    </xf>
    <xf numFmtId="0" fontId="7" fillId="3" borderId="30" xfId="17" applyFont="1" applyFill="1" applyBorder="1" applyAlignment="1">
      <alignment horizontal="center" vertical="center" wrapText="1"/>
    </xf>
    <xf numFmtId="176" fontId="60" fillId="14" borderId="62" xfId="17" applyNumberFormat="1" applyFont="1" applyFill="1" applyBorder="1" applyAlignment="1">
      <alignment horizontal="center" vertical="center" wrapText="1"/>
    </xf>
    <xf numFmtId="0" fontId="60" fillId="14" borderId="62" xfId="17" applyFont="1" applyFill="1" applyBorder="1" applyAlignment="1">
      <alignment horizontal="left" vertical="center" wrapText="1"/>
    </xf>
    <xf numFmtId="0" fontId="64" fillId="15" borderId="63" xfId="17" applyFont="1" applyFill="1" applyBorder="1" applyAlignment="1">
      <alignment horizontal="center" vertical="center" wrapText="1"/>
    </xf>
    <xf numFmtId="176" fontId="62" fillId="15" borderId="63" xfId="17" applyNumberFormat="1" applyFont="1" applyFill="1" applyBorder="1" applyAlignment="1">
      <alignment horizontal="center" vertical="center" wrapText="1"/>
    </xf>
    <xf numFmtId="181" fontId="64" fillId="11" borderId="63" xfId="0" applyNumberFormat="1" applyFont="1" applyFill="1" applyBorder="1" applyAlignment="1">
      <alignment horizontal="center" vertical="center"/>
    </xf>
    <xf numFmtId="0" fontId="64" fillId="15" borderId="64" xfId="17" applyFont="1" applyFill="1" applyBorder="1" applyAlignment="1">
      <alignment horizontal="center" vertical="center" wrapText="1"/>
    </xf>
    <xf numFmtId="182" fontId="66" fillId="15" borderId="65" xfId="17" applyNumberFormat="1" applyFont="1" applyFill="1" applyBorder="1" applyAlignment="1">
      <alignment horizontal="center" vertical="center" wrapText="1"/>
    </xf>
    <xf numFmtId="0" fontId="7" fillId="3" borderId="37" xfId="17" applyFont="1" applyFill="1" applyBorder="1" applyAlignment="1">
      <alignment horizontal="center" vertical="center" wrapText="1"/>
    </xf>
    <xf numFmtId="0" fontId="7" fillId="3" borderId="38" xfId="17" applyFont="1" applyFill="1" applyBorder="1" applyAlignment="1">
      <alignment horizontal="center" vertical="center" wrapText="1"/>
    </xf>
    <xf numFmtId="0" fontId="14" fillId="3" borderId="38" xfId="17" applyFont="1" applyFill="1" applyBorder="1" applyAlignment="1">
      <alignment horizontal="center" vertical="center" wrapText="1"/>
    </xf>
    <xf numFmtId="0" fontId="59" fillId="3" borderId="38" xfId="17" applyFont="1" applyFill="1" applyBorder="1" applyAlignment="1">
      <alignment horizontal="center" vertical="center" wrapText="1"/>
    </xf>
    <xf numFmtId="0" fontId="7" fillId="3" borderId="3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4" xfId="2" applyBorder="1" applyAlignment="1">
      <alignment vertical="top" wrapText="1"/>
    </xf>
    <xf numFmtId="0" fontId="6" fillId="16" borderId="14" xfId="2" applyFill="1" applyBorder="1" applyAlignment="1">
      <alignment vertical="top" wrapText="1"/>
    </xf>
    <xf numFmtId="0" fontId="23" fillId="0" borderId="0" xfId="2" applyFont="1" applyAlignment="1">
      <alignment vertical="top" wrapText="1"/>
    </xf>
    <xf numFmtId="0" fontId="6" fillId="2" borderId="14" xfId="2" applyFill="1" applyBorder="1" applyAlignment="1">
      <alignment vertical="top" wrapText="1"/>
    </xf>
    <xf numFmtId="0" fontId="6" fillId="2" borderId="67" xfId="2" applyFill="1" applyBorder="1" applyAlignment="1">
      <alignment vertical="top" wrapText="1"/>
    </xf>
    <xf numFmtId="0" fontId="6" fillId="2" borderId="68" xfId="2" applyFill="1" applyBorder="1" applyAlignment="1">
      <alignment vertical="top" wrapText="1"/>
    </xf>
    <xf numFmtId="0" fontId="1" fillId="2" borderId="69" xfId="2" applyFont="1" applyFill="1" applyBorder="1" applyAlignment="1">
      <alignment vertical="top" wrapText="1"/>
    </xf>
    <xf numFmtId="0" fontId="1" fillId="2" borderId="67" xfId="2" applyFont="1" applyFill="1" applyBorder="1" applyAlignment="1">
      <alignment vertical="top" wrapText="1"/>
    </xf>
    <xf numFmtId="0" fontId="1" fillId="2" borderId="66" xfId="2" applyFont="1" applyFill="1" applyBorder="1" applyAlignment="1">
      <alignment vertical="top" wrapText="1"/>
    </xf>
    <xf numFmtId="0" fontId="6" fillId="3" borderId="14" xfId="2" applyFill="1" applyBorder="1">
      <alignment vertical="center"/>
    </xf>
    <xf numFmtId="0" fontId="1" fillId="3" borderId="70" xfId="2" applyFont="1" applyFill="1" applyBorder="1" applyAlignment="1">
      <alignment vertical="top" wrapText="1"/>
    </xf>
    <xf numFmtId="0" fontId="6" fillId="17" borderId="14" xfId="2" applyFill="1" applyBorder="1">
      <alignment vertical="center"/>
    </xf>
    <xf numFmtId="0" fontId="0" fillId="0" borderId="72" xfId="0" applyBorder="1">
      <alignment vertical="center"/>
    </xf>
    <xf numFmtId="0" fontId="15" fillId="0" borderId="72" xfId="0" applyFont="1" applyBorder="1">
      <alignment vertical="center"/>
    </xf>
    <xf numFmtId="0" fontId="0" fillId="0" borderId="73" xfId="0" applyBorder="1">
      <alignment vertical="center"/>
    </xf>
    <xf numFmtId="0" fontId="0" fillId="0" borderId="53" xfId="0" applyBorder="1">
      <alignment vertical="center"/>
    </xf>
    <xf numFmtId="177" fontId="12" fillId="22" borderId="8" xfId="2" applyNumberFormat="1" applyFont="1" applyFill="1" applyBorder="1" applyAlignment="1">
      <alignment horizontal="center" vertical="center" shrinkToFit="1"/>
    </xf>
    <xf numFmtId="0" fontId="25" fillId="22" borderId="0" xfId="1" applyFont="1" applyFill="1" applyBorder="1" applyAlignment="1" applyProtection="1">
      <alignment vertical="top" wrapText="1"/>
    </xf>
    <xf numFmtId="0" fontId="25" fillId="22" borderId="0" xfId="2" applyFont="1" applyFill="1" applyAlignment="1">
      <alignment vertical="top" wrapText="1"/>
    </xf>
    <xf numFmtId="0" fontId="25" fillId="22" borderId="30"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8" xfId="2" applyFill="1" applyBorder="1" applyAlignment="1">
      <alignment horizontal="center" vertical="center" wrapText="1"/>
    </xf>
    <xf numFmtId="0" fontId="6" fillId="0" borderId="108" xfId="2" applyBorder="1" applyAlignment="1">
      <alignment horizontal="center" vertical="center" wrapText="1"/>
    </xf>
    <xf numFmtId="0" fontId="6" fillId="7" borderId="108" xfId="2" applyFill="1" applyBorder="1" applyAlignment="1">
      <alignment horizontal="center" vertical="center" wrapText="1"/>
    </xf>
    <xf numFmtId="0" fontId="1" fillId="6" borderId="0" xfId="2" applyFont="1" applyFill="1">
      <alignment vertical="center"/>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72" xfId="0" applyBorder="1" applyAlignment="1">
      <alignment vertical="top"/>
    </xf>
    <xf numFmtId="0" fontId="0" fillId="0" borderId="0" xfId="0" applyAlignment="1">
      <alignment vertical="top"/>
    </xf>
    <xf numFmtId="0" fontId="76" fillId="22" borderId="0" xfId="0" applyFont="1" applyFill="1">
      <alignment vertical="center"/>
    </xf>
    <xf numFmtId="0" fontId="75" fillId="22" borderId="0" xfId="0" applyFont="1" applyFill="1">
      <alignment vertical="center"/>
    </xf>
    <xf numFmtId="0" fontId="1" fillId="16" borderId="69" xfId="2" applyFont="1" applyFill="1" applyBorder="1" applyAlignment="1">
      <alignment vertical="top" wrapText="1"/>
    </xf>
    <xf numFmtId="0" fontId="79" fillId="0" borderId="0" xfId="0" applyFont="1" applyAlignment="1">
      <alignment horizontal="justify" vertical="center"/>
    </xf>
    <xf numFmtId="0" fontId="82" fillId="0" borderId="61" xfId="0" applyFont="1" applyBorder="1" applyAlignment="1">
      <alignment horizontal="justify" vertical="center" wrapText="1"/>
    </xf>
    <xf numFmtId="0" fontId="82" fillId="0" borderId="39" xfId="0" applyFont="1" applyBorder="1" applyAlignment="1">
      <alignment horizontal="justify" vertical="center" wrapText="1"/>
    </xf>
    <xf numFmtId="0" fontId="79" fillId="0" borderId="114" xfId="0" applyFont="1" applyBorder="1" applyAlignment="1">
      <alignment horizontal="center" vertical="center" wrapText="1"/>
    </xf>
    <xf numFmtId="0" fontId="79" fillId="0" borderId="39" xfId="0" applyFont="1" applyBorder="1" applyAlignment="1">
      <alignment horizontal="center" vertical="center" wrapText="1"/>
    </xf>
    <xf numFmtId="0" fontId="79" fillId="30" borderId="39" xfId="0" applyFont="1" applyFill="1" applyBorder="1" applyAlignment="1">
      <alignment horizontal="justify" vertical="center" wrapText="1"/>
    </xf>
    <xf numFmtId="0" fontId="79" fillId="0" borderId="39" xfId="0" applyFont="1" applyBorder="1" applyAlignment="1">
      <alignment horizontal="justify" vertical="center" wrapText="1"/>
    </xf>
    <xf numFmtId="0" fontId="7" fillId="31" borderId="60"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6" borderId="114" xfId="0" applyFont="1" applyFill="1" applyBorder="1" applyAlignment="1">
      <alignment horizontal="center" vertical="center" wrapText="1"/>
    </xf>
    <xf numFmtId="0" fontId="79" fillId="26" borderId="39" xfId="0" applyFont="1" applyFill="1" applyBorder="1" applyAlignment="1">
      <alignment horizontal="center" vertical="center" wrapText="1"/>
    </xf>
    <xf numFmtId="0" fontId="79" fillId="26" borderId="39" xfId="0" applyFont="1" applyFill="1" applyBorder="1" applyAlignment="1">
      <alignment horizontal="justify" vertical="center" wrapText="1"/>
    </xf>
    <xf numFmtId="0" fontId="74" fillId="22" borderId="0" xfId="0" applyFont="1" applyFill="1" applyAlignment="1">
      <alignment horizontal="center" vertical="center"/>
    </xf>
    <xf numFmtId="0" fontId="79" fillId="22" borderId="114" xfId="0" applyFont="1" applyFill="1" applyBorder="1" applyAlignment="1">
      <alignment horizontal="center" vertical="center" wrapText="1"/>
    </xf>
    <xf numFmtId="0" fontId="79" fillId="22" borderId="39" xfId="0" applyFont="1" applyFill="1" applyBorder="1" applyAlignment="1">
      <alignment horizontal="center" vertical="center" wrapText="1"/>
    </xf>
    <xf numFmtId="0" fontId="79" fillId="22" borderId="39" xfId="0" applyFont="1" applyFill="1" applyBorder="1" applyAlignment="1">
      <alignment horizontal="justify" vertical="center" wrapText="1"/>
    </xf>
    <xf numFmtId="0" fontId="71" fillId="26" borderId="0" xfId="0" applyFont="1" applyFill="1" applyAlignment="1">
      <alignment vertical="top" wrapText="1"/>
    </xf>
    <xf numFmtId="0" fontId="8" fillId="0" borderId="137" xfId="1" applyFill="1" applyBorder="1" applyAlignment="1" applyProtection="1">
      <alignment vertical="center" wrapText="1"/>
    </xf>
    <xf numFmtId="0" fontId="97" fillId="0" borderId="61" xfId="0" applyFont="1" applyBorder="1" applyAlignment="1">
      <alignment horizontal="justify" vertical="center" wrapText="1"/>
    </xf>
    <xf numFmtId="0" fontId="97" fillId="0" borderId="39" xfId="0" applyFont="1" applyBorder="1" applyAlignment="1">
      <alignment horizontal="justify" vertical="center" wrapText="1"/>
    </xf>
    <xf numFmtId="0" fontId="97" fillId="30" borderId="39"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3" borderId="138" xfId="0" applyFont="1" applyFill="1" applyBorder="1" applyAlignment="1">
      <alignment horizontal="center" vertical="center" wrapText="1"/>
    </xf>
    <xf numFmtId="0" fontId="0" fillId="27" borderId="0" xfId="0" applyFill="1">
      <alignment vertical="center"/>
    </xf>
    <xf numFmtId="0" fontId="79" fillId="22" borderId="0" xfId="0" applyFont="1" applyFill="1" applyAlignment="1">
      <alignment horizontal="justify" vertical="center"/>
    </xf>
    <xf numFmtId="14" fontId="6" fillId="0" borderId="0" xfId="2" applyNumberFormat="1">
      <alignment vertical="center"/>
    </xf>
    <xf numFmtId="0" fontId="26" fillId="0" borderId="0" xfId="19" applyFont="1">
      <alignment vertical="center"/>
    </xf>
    <xf numFmtId="0" fontId="18" fillId="2" borderId="46"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6" borderId="0" xfId="0" applyFont="1" applyFill="1" applyAlignment="1">
      <alignment vertical="top" wrapText="1"/>
    </xf>
    <xf numFmtId="0" fontId="72" fillId="27" borderId="0" xfId="0" applyFont="1" applyFill="1" applyAlignment="1">
      <alignment vertical="top" wrapText="1"/>
    </xf>
    <xf numFmtId="0" fontId="95" fillId="27"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horizontal="center" vertical="center" wrapText="1"/>
    </xf>
    <xf numFmtId="0" fontId="96" fillId="27" borderId="0" xfId="0" applyFont="1" applyFill="1" applyAlignment="1">
      <alignment horizontal="center" vertical="top" wrapText="1"/>
    </xf>
    <xf numFmtId="0" fontId="98" fillId="27" borderId="0" xfId="0" applyFont="1" applyFill="1" applyAlignment="1">
      <alignment horizontal="center" vertical="top" wrapText="1"/>
    </xf>
    <xf numFmtId="0" fontId="96" fillId="27" borderId="0" xfId="0" applyFont="1" applyFill="1" applyAlignment="1">
      <alignment vertical="top" wrapText="1"/>
    </xf>
    <xf numFmtId="0" fontId="28" fillId="28" borderId="0" xfId="0" applyFont="1" applyFill="1">
      <alignment vertical="center"/>
    </xf>
    <xf numFmtId="0" fontId="28" fillId="24" borderId="41" xfId="0" applyFont="1" applyFill="1" applyBorder="1" applyAlignment="1">
      <alignment horizontal="center" vertical="center" wrapText="1"/>
    </xf>
    <xf numFmtId="0" fontId="110" fillId="24" borderId="33" xfId="2" applyFont="1" applyFill="1" applyBorder="1" applyAlignment="1">
      <alignment horizontal="center" vertical="center" wrapText="1"/>
    </xf>
    <xf numFmtId="0" fontId="113" fillId="3" borderId="44" xfId="2" applyFont="1" applyFill="1" applyBorder="1" applyAlignment="1">
      <alignment horizontal="center" vertical="center"/>
    </xf>
    <xf numFmtId="14" fontId="113" fillId="3" borderId="43" xfId="2" applyNumberFormat="1" applyFont="1" applyFill="1" applyBorder="1" applyAlignment="1">
      <alignment horizontal="center" vertical="center"/>
    </xf>
    <xf numFmtId="14" fontId="113" fillId="3" borderId="1" xfId="2" applyNumberFormat="1" applyFont="1" applyFill="1" applyBorder="1" applyAlignment="1">
      <alignment horizontal="center" vertical="center"/>
    </xf>
    <xf numFmtId="0" fontId="113" fillId="3" borderId="42" xfId="2" applyFont="1" applyFill="1" applyBorder="1" applyAlignment="1">
      <alignment horizontal="center" vertical="center"/>
    </xf>
    <xf numFmtId="14" fontId="113" fillId="3" borderId="2" xfId="2" applyNumberFormat="1" applyFont="1" applyFill="1" applyBorder="1" applyAlignment="1">
      <alignment horizontal="center" vertical="center"/>
    </xf>
    <xf numFmtId="0" fontId="113" fillId="3" borderId="9" xfId="2" applyFont="1" applyFill="1" applyBorder="1" applyAlignment="1">
      <alignment horizontal="center" vertical="center"/>
    </xf>
    <xf numFmtId="0" fontId="113" fillId="22" borderId="0" xfId="2" applyFont="1" applyFill="1" applyAlignment="1">
      <alignment horizontal="center" vertical="center"/>
    </xf>
    <xf numFmtId="14" fontId="113" fillId="22" borderId="0" xfId="2" applyNumberFormat="1" applyFont="1" applyFill="1" applyAlignment="1">
      <alignment horizontal="center" vertical="center"/>
    </xf>
    <xf numFmtId="0" fontId="114" fillId="0" borderId="0" xfId="2" applyFont="1" applyAlignment="1">
      <alignment horizontal="center" vertical="center"/>
    </xf>
    <xf numFmtId="14" fontId="113" fillId="0" borderId="0" xfId="2" applyNumberFormat="1" applyFont="1" applyAlignment="1">
      <alignment horizontal="center"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118" fillId="26" borderId="116" xfId="0" applyFont="1" applyFill="1" applyBorder="1" applyAlignment="1">
      <alignment horizontal="left" vertical="center"/>
    </xf>
    <xf numFmtId="0" fontId="0" fillId="0" borderId="14" xfId="0" applyBorder="1" applyAlignment="1">
      <alignment vertical="top" wrapText="1"/>
    </xf>
    <xf numFmtId="0" fontId="24" fillId="22" borderId="40" xfId="2" applyFont="1" applyFill="1" applyBorder="1" applyAlignment="1">
      <alignment horizontal="center" vertical="center" wrapText="1"/>
    </xf>
    <xf numFmtId="0" fontId="23" fillId="24" borderId="3" xfId="2" applyFont="1" applyFill="1" applyBorder="1" applyAlignment="1">
      <alignment horizontal="center" vertical="center" wrapText="1"/>
    </xf>
    <xf numFmtId="177" fontId="10" fillId="22" borderId="107" xfId="2" applyNumberFormat="1" applyFont="1" applyFill="1" applyBorder="1" applyAlignment="1">
      <alignment horizontal="center" vertical="center" wrapText="1"/>
    </xf>
    <xf numFmtId="0" fontId="24" fillId="22" borderId="8" xfId="2" applyFont="1" applyFill="1" applyBorder="1" applyAlignment="1">
      <alignment horizontal="center" vertical="center" wrapText="1"/>
    </xf>
    <xf numFmtId="0" fontId="8" fillId="0" borderId="0" xfId="1" applyAlignment="1" applyProtection="1">
      <alignment vertical="center" wrapText="1"/>
    </xf>
    <xf numFmtId="0" fontId="0" fillId="37" borderId="0" xfId="0" applyFill="1">
      <alignment vertical="center"/>
    </xf>
    <xf numFmtId="0" fontId="131" fillId="37" borderId="0" xfId="0" applyFont="1" applyFill="1">
      <alignment vertical="center"/>
    </xf>
    <xf numFmtId="0" fontId="132" fillId="37" borderId="0" xfId="0" applyFont="1" applyFill="1">
      <alignment vertical="center"/>
    </xf>
    <xf numFmtId="0" fontId="133" fillId="37" borderId="0" xfId="0" applyFont="1" applyFill="1">
      <alignment vertical="center"/>
    </xf>
    <xf numFmtId="0" fontId="134" fillId="37" borderId="0" xfId="0" applyFont="1" applyFill="1">
      <alignment vertical="center"/>
    </xf>
    <xf numFmtId="0" fontId="77" fillId="37" borderId="0" xfId="0" applyFont="1" applyFill="1">
      <alignment vertical="center"/>
    </xf>
    <xf numFmtId="0" fontId="23" fillId="35" borderId="3" xfId="2" applyFont="1" applyFill="1" applyBorder="1" applyAlignment="1">
      <alignment horizontal="center" vertical="center" wrapText="1"/>
    </xf>
    <xf numFmtId="184" fontId="137" fillId="27" borderId="0" xfId="0" applyNumberFormat="1" applyFont="1" applyFill="1" applyAlignment="1">
      <alignment vertical="center" wrapText="1"/>
    </xf>
    <xf numFmtId="0" fontId="127" fillId="26" borderId="0" xfId="0" applyFont="1" applyFill="1">
      <alignment vertical="center"/>
    </xf>
    <xf numFmtId="177" fontId="137" fillId="27" borderId="0" xfId="0" applyNumberFormat="1" applyFont="1" applyFill="1" applyAlignment="1">
      <alignment horizontal="right" vertical="center" wrapText="1"/>
    </xf>
    <xf numFmtId="0" fontId="138" fillId="27" borderId="0" xfId="0" applyFont="1" applyFill="1" applyAlignment="1">
      <alignment vertical="center" wrapText="1"/>
    </xf>
    <xf numFmtId="0" fontId="6" fillId="0" borderId="71" xfId="0" applyFont="1" applyBorder="1">
      <alignment vertical="center"/>
    </xf>
    <xf numFmtId="0" fontId="6" fillId="0" borderId="48" xfId="0" applyFont="1" applyBorder="1">
      <alignment vertical="center"/>
    </xf>
    <xf numFmtId="0" fontId="6" fillId="0" borderId="72" xfId="0" applyFont="1" applyBorder="1">
      <alignment vertical="center"/>
    </xf>
    <xf numFmtId="0" fontId="6" fillId="0" borderId="0" xfId="0" applyFont="1">
      <alignment vertical="center"/>
    </xf>
    <xf numFmtId="0" fontId="111" fillId="0" borderId="72" xfId="0" applyFont="1" applyBorder="1">
      <alignment vertical="center"/>
    </xf>
    <xf numFmtId="0" fontId="111" fillId="0" borderId="0" xfId="0" applyFont="1">
      <alignment vertical="center"/>
    </xf>
    <xf numFmtId="0" fontId="111" fillId="6" borderId="72" xfId="0" applyFont="1" applyFill="1" applyBorder="1">
      <alignment vertical="center"/>
    </xf>
    <xf numFmtId="0" fontId="111" fillId="6" borderId="0" xfId="0" applyFont="1" applyFill="1">
      <alignment vertical="center"/>
    </xf>
    <xf numFmtId="0" fontId="6" fillId="6" borderId="156" xfId="2" applyFill="1" applyBorder="1">
      <alignment vertical="center"/>
    </xf>
    <xf numFmtId="0" fontId="6" fillId="0" borderId="156" xfId="2" applyBorder="1">
      <alignment vertical="center"/>
    </xf>
    <xf numFmtId="3" fontId="144" fillId="22" borderId="0" xfId="0" applyNumberFormat="1" applyFont="1" applyFill="1" applyAlignment="1">
      <alignment vertical="center" wrapText="1"/>
    </xf>
    <xf numFmtId="0" fontId="115" fillId="22" borderId="154" xfId="17" applyFont="1" applyFill="1" applyBorder="1" applyAlignment="1">
      <alignment horizontal="center" vertical="center" wrapText="1"/>
    </xf>
    <xf numFmtId="14" fontId="115" fillId="22" borderId="155" xfId="17" applyNumberFormat="1" applyFont="1" applyFill="1" applyBorder="1" applyAlignment="1">
      <alignment horizontal="center" vertical="center"/>
    </xf>
    <xf numFmtId="185" fontId="144" fillId="22" borderId="0" xfId="0" applyNumberFormat="1" applyFont="1" applyFill="1" applyAlignment="1">
      <alignment horizontal="right" vertical="center" wrapText="1"/>
    </xf>
    <xf numFmtId="0" fontId="6" fillId="0" borderId="0" xfId="2" applyAlignment="1">
      <alignment horizontal="left" vertical="top"/>
    </xf>
    <xf numFmtId="0" fontId="6" fillId="38" borderId="167" xfId="2" applyFill="1" applyBorder="1" applyAlignment="1">
      <alignment horizontal="left" vertical="top"/>
    </xf>
    <xf numFmtId="0" fontId="8" fillId="38" borderId="166" xfId="1" applyFill="1" applyBorder="1" applyAlignment="1" applyProtection="1">
      <alignment horizontal="left" vertical="top"/>
    </xf>
    <xf numFmtId="14" fontId="19" fillId="3" borderId="106" xfId="2" applyNumberFormat="1" applyFont="1" applyFill="1" applyBorder="1" applyAlignment="1">
      <alignment horizontal="center" vertical="center" shrinkToFit="1"/>
    </xf>
    <xf numFmtId="14" fontId="27" fillId="3" borderId="106" xfId="1" applyNumberFormat="1" applyFont="1" applyFill="1" applyBorder="1" applyAlignment="1" applyProtection="1">
      <alignment horizontal="center" vertical="center" wrapText="1" shrinkToFit="1"/>
    </xf>
    <xf numFmtId="0" fontId="8" fillId="0" borderId="114" xfId="1" applyFill="1" applyBorder="1" applyAlignment="1" applyProtection="1">
      <alignment vertical="center" wrapText="1"/>
    </xf>
    <xf numFmtId="0" fontId="102" fillId="0" borderId="0" xfId="17" applyFont="1" applyAlignment="1">
      <alignment horizontal="left" vertical="center"/>
    </xf>
    <xf numFmtId="0" fontId="71" fillId="27" borderId="0" xfId="0" applyFont="1" applyFill="1" applyAlignment="1">
      <alignment vertical="top" wrapText="1"/>
    </xf>
    <xf numFmtId="185" fontId="146" fillId="22" borderId="0" xfId="0" applyNumberFormat="1" applyFont="1" applyFill="1" applyAlignment="1">
      <alignment horizontal="right" vertical="center"/>
    </xf>
    <xf numFmtId="185" fontId="146" fillId="0" borderId="0" xfId="0" applyNumberFormat="1" applyFont="1" applyAlignment="1">
      <alignment horizontal="right" vertical="center"/>
    </xf>
    <xf numFmtId="184" fontId="138" fillId="27" borderId="0" xfId="0" applyNumberFormat="1" applyFont="1" applyFill="1" applyAlignment="1">
      <alignment horizontal="center" vertical="center" wrapText="1"/>
    </xf>
    <xf numFmtId="184" fontId="138" fillId="27" borderId="0" xfId="0" applyNumberFormat="1" applyFont="1" applyFill="1" applyAlignment="1">
      <alignment vertical="center" wrapText="1"/>
    </xf>
    <xf numFmtId="0" fontId="150" fillId="2" borderId="67" xfId="2" applyFont="1" applyFill="1" applyBorder="1" applyAlignment="1">
      <alignment vertical="top" wrapText="1"/>
    </xf>
    <xf numFmtId="0" fontId="113" fillId="24" borderId="44" xfId="2" applyFont="1" applyFill="1" applyBorder="1" applyAlignment="1">
      <alignment horizontal="center" vertical="center"/>
    </xf>
    <xf numFmtId="0" fontId="113" fillId="24" borderId="9" xfId="2" applyFont="1" applyFill="1" applyBorder="1" applyAlignment="1">
      <alignment horizontal="center" vertical="center" wrapText="1"/>
    </xf>
    <xf numFmtId="0" fontId="113" fillId="24" borderId="42" xfId="2" applyFont="1" applyFill="1" applyBorder="1" applyAlignment="1">
      <alignment horizontal="center" vertical="center"/>
    </xf>
    <xf numFmtId="0" fontId="8" fillId="0" borderId="0" xfId="1" applyFill="1" applyBorder="1" applyAlignment="1" applyProtection="1">
      <alignment vertical="center" wrapText="1"/>
    </xf>
    <xf numFmtId="0" fontId="13" fillId="22" borderId="0" xfId="2" applyFont="1" applyFill="1" applyAlignment="1">
      <alignment horizontal="center" vertical="center" wrapText="1"/>
    </xf>
    <xf numFmtId="14" fontId="13" fillId="22" borderId="0" xfId="2" applyNumberFormat="1" applyFont="1" applyFill="1" applyAlignment="1">
      <alignment horizontal="center" vertical="center"/>
    </xf>
    <xf numFmtId="14" fontId="13" fillId="22" borderId="0" xfId="2" applyNumberFormat="1" applyFont="1" applyFill="1" applyAlignment="1">
      <alignment horizontal="left" vertical="center"/>
    </xf>
    <xf numFmtId="0" fontId="18" fillId="24" borderId="176" xfId="2" applyFont="1" applyFill="1" applyBorder="1" applyAlignment="1">
      <alignment horizontal="center" vertical="center" wrapText="1"/>
    </xf>
    <xf numFmtId="0" fontId="8" fillId="0" borderId="179" xfId="1" applyFill="1" applyBorder="1" applyAlignment="1" applyProtection="1">
      <alignment vertical="center" wrapText="1"/>
    </xf>
    <xf numFmtId="0" fontId="18" fillId="24" borderId="180" xfId="1" applyFont="1" applyFill="1" applyBorder="1" applyAlignment="1" applyProtection="1">
      <alignment horizontal="center" vertical="center" wrapText="1"/>
    </xf>
    <xf numFmtId="0" fontId="8" fillId="0" borderId="181" xfId="1" applyBorder="1" applyAlignment="1" applyProtection="1">
      <alignment vertical="center" wrapText="1"/>
    </xf>
    <xf numFmtId="0" fontId="108" fillId="0" borderId="171" xfId="0" applyFont="1" applyBorder="1" applyAlignment="1">
      <alignment horizontal="left" vertical="top" wrapText="1"/>
    </xf>
    <xf numFmtId="0" fontId="147" fillId="22" borderId="0" xfId="0" applyFont="1" applyFill="1" applyAlignment="1">
      <alignment vertical="center" wrapText="1"/>
    </xf>
    <xf numFmtId="0" fontId="144" fillId="22" borderId="0" xfId="0" applyFont="1" applyFill="1" applyAlignment="1">
      <alignment vertical="center" wrapText="1"/>
    </xf>
    <xf numFmtId="0" fontId="109" fillId="0" borderId="29" xfId="2" applyFont="1" applyBorder="1" applyAlignment="1">
      <alignment vertical="center" shrinkToFit="1"/>
    </xf>
    <xf numFmtId="0" fontId="109" fillId="0" borderId="103" xfId="2" applyFont="1" applyBorder="1" applyAlignment="1">
      <alignment vertical="center" shrinkToFit="1"/>
    </xf>
    <xf numFmtId="0" fontId="154" fillId="0" borderId="0" xfId="0" applyFont="1" applyAlignment="1">
      <alignment vertical="center" wrapText="1"/>
    </xf>
    <xf numFmtId="0" fontId="155" fillId="0" borderId="0" xfId="0" applyFont="1" applyAlignment="1">
      <alignment vertical="center" wrapText="1"/>
    </xf>
    <xf numFmtId="3" fontId="142" fillId="27" borderId="0" xfId="0" applyNumberFormat="1" applyFont="1" applyFill="1">
      <alignment vertical="center"/>
    </xf>
    <xf numFmtId="3" fontId="137" fillId="27" borderId="0" xfId="0" applyNumberFormat="1" applyFont="1" applyFill="1" applyAlignment="1">
      <alignment horizontal="right" vertical="center" wrapText="1"/>
    </xf>
    <xf numFmtId="177" fontId="138" fillId="27" borderId="0" xfId="0" applyNumberFormat="1" applyFont="1" applyFill="1" applyAlignment="1">
      <alignment horizontal="right" vertical="center" wrapText="1"/>
    </xf>
    <xf numFmtId="0" fontId="27" fillId="0" borderId="100" xfId="2" applyFont="1" applyBorder="1" applyAlignment="1">
      <alignment vertical="top" wrapText="1"/>
    </xf>
    <xf numFmtId="0" fontId="27" fillId="0" borderId="101" xfId="2" applyFont="1" applyBorder="1" applyAlignment="1">
      <alignment vertical="top" wrapText="1"/>
    </xf>
    <xf numFmtId="0" fontId="18" fillId="26" borderId="172" xfId="2" applyFont="1" applyFill="1" applyBorder="1" applyAlignment="1">
      <alignment horizontal="center" vertical="center" wrapText="1"/>
    </xf>
    <xf numFmtId="0" fontId="108" fillId="26" borderId="173" xfId="2" applyFont="1" applyFill="1" applyBorder="1" applyAlignment="1">
      <alignment horizontal="center" vertical="center"/>
    </xf>
    <xf numFmtId="0" fontId="108" fillId="26" borderId="174" xfId="2" applyFont="1" applyFill="1" applyBorder="1" applyAlignment="1">
      <alignment horizontal="center" vertical="center"/>
    </xf>
    <xf numFmtId="0" fontId="159" fillId="22" borderId="8" xfId="0" applyFont="1" applyFill="1" applyBorder="1" applyAlignment="1">
      <alignment horizontal="center" vertical="center" wrapText="1"/>
    </xf>
    <xf numFmtId="177" fontId="160" fillId="22" borderId="8" xfId="2" applyNumberFormat="1" applyFont="1" applyFill="1" applyBorder="1" applyAlignment="1">
      <alignment horizontal="center" vertical="center" shrinkToFit="1"/>
    </xf>
    <xf numFmtId="0" fontId="6" fillId="0" borderId="0" xfId="2" applyAlignment="1">
      <alignment horizontal="left" vertical="center"/>
    </xf>
    <xf numFmtId="3" fontId="161" fillId="27" borderId="0" xfId="0" applyNumberFormat="1" applyFont="1" applyFill="1" applyAlignment="1">
      <alignment vertical="center" wrapText="1"/>
    </xf>
    <xf numFmtId="177" fontId="23" fillId="24" borderId="8" xfId="2" applyNumberFormat="1" applyFont="1" applyFill="1" applyBorder="1" applyAlignment="1">
      <alignment horizontal="center" vertical="center" shrinkToFit="1"/>
    </xf>
    <xf numFmtId="0" fontId="164" fillId="39" borderId="0" xfId="0" applyFont="1" applyFill="1" applyAlignment="1">
      <alignment vertical="top" wrapText="1"/>
    </xf>
    <xf numFmtId="0" fontId="0" fillId="39" borderId="0" xfId="0" applyFill="1">
      <alignment vertical="center"/>
    </xf>
    <xf numFmtId="0" fontId="166" fillId="39" borderId="0" xfId="0" applyFont="1" applyFill="1" applyAlignment="1">
      <alignment vertical="center" wrapText="1"/>
    </xf>
    <xf numFmtId="0" fontId="0" fillId="39" borderId="0" xfId="0" applyFill="1" applyAlignment="1">
      <alignment vertical="top" wrapText="1"/>
    </xf>
    <xf numFmtId="0" fontId="76" fillId="39" borderId="0" xfId="0" applyFont="1" applyFill="1" applyAlignment="1">
      <alignment vertical="top" wrapText="1"/>
    </xf>
    <xf numFmtId="0" fontId="167" fillId="39" borderId="0" xfId="0" applyFont="1" applyFill="1" applyAlignment="1">
      <alignment vertical="center" wrapText="1"/>
    </xf>
    <xf numFmtId="0" fontId="168" fillId="39" borderId="0" xfId="0" applyFont="1" applyFill="1" applyAlignment="1">
      <alignment vertical="center" wrapText="1"/>
    </xf>
    <xf numFmtId="0" fontId="169" fillId="39" borderId="0" xfId="0" applyFont="1" applyFill="1" applyAlignment="1">
      <alignment vertical="center" wrapText="1"/>
    </xf>
    <xf numFmtId="0" fontId="76" fillId="0" borderId="0" xfId="0" applyFont="1" applyAlignment="1">
      <alignment vertical="top" wrapText="1"/>
    </xf>
    <xf numFmtId="0" fontId="170" fillId="6" borderId="72" xfId="0" applyFont="1" applyFill="1" applyBorder="1">
      <alignment vertical="center"/>
    </xf>
    <xf numFmtId="0" fontId="170" fillId="6" borderId="0" xfId="0" applyFont="1" applyFill="1" applyAlignment="1">
      <alignment horizontal="left" vertical="center"/>
    </xf>
    <xf numFmtId="0" fontId="170" fillId="6" borderId="0" xfId="0" applyFont="1" applyFill="1">
      <alignment vertical="center"/>
    </xf>
    <xf numFmtId="176" fontId="170" fillId="6" borderId="0" xfId="0" applyNumberFormat="1" applyFont="1" applyFill="1" applyAlignment="1">
      <alignment horizontal="left" vertical="center"/>
    </xf>
    <xf numFmtId="183" fontId="170" fillId="6" borderId="0" xfId="0" applyNumberFormat="1" applyFont="1" applyFill="1" applyAlignment="1">
      <alignment horizontal="center" vertical="center"/>
    </xf>
    <xf numFmtId="0" fontId="170" fillId="6" borderId="72" xfId="0" applyFont="1" applyFill="1" applyBorder="1" applyAlignment="1">
      <alignment vertical="top"/>
    </xf>
    <xf numFmtId="0" fontId="170" fillId="6" borderId="0" xfId="0" applyFont="1" applyFill="1" applyAlignment="1">
      <alignment vertical="top"/>
    </xf>
    <xf numFmtId="14" fontId="170" fillId="6" borderId="0" xfId="0" applyNumberFormat="1" applyFont="1" applyFill="1" applyAlignment="1">
      <alignment horizontal="left" vertical="center"/>
    </xf>
    <xf numFmtId="14" fontId="170" fillId="0" borderId="0" xfId="0" applyNumberFormat="1" applyFont="1">
      <alignment vertical="center"/>
    </xf>
    <xf numFmtId="0" fontId="171" fillId="0" borderId="0" xfId="0" applyFont="1">
      <alignment vertical="center"/>
    </xf>
    <xf numFmtId="0" fontId="8" fillId="0" borderId="190" xfId="1" applyBorder="1" applyAlignment="1" applyProtection="1">
      <alignment vertical="center"/>
    </xf>
    <xf numFmtId="0" fontId="6" fillId="0" borderId="66" xfId="2" applyBorder="1" applyAlignment="1">
      <alignment vertical="top" wrapText="1"/>
    </xf>
    <xf numFmtId="0" fontId="8" fillId="38" borderId="142" xfId="1" applyFill="1" applyBorder="1" applyAlignment="1" applyProtection="1">
      <alignment horizontal="left" vertical="top"/>
    </xf>
    <xf numFmtId="0" fontId="6" fillId="38" borderId="165"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10"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50"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3" fillId="0" borderId="0" xfId="17" applyFont="1" applyAlignment="1">
      <alignment vertical="top" wrapText="1"/>
    </xf>
    <xf numFmtId="0" fontId="1" fillId="11" borderId="0" xfId="17" applyFill="1" applyAlignment="1">
      <alignment horizontal="center" vertical="center"/>
    </xf>
    <xf numFmtId="0" fontId="1" fillId="0" borderId="50" xfId="17" applyBorder="1">
      <alignment vertical="center"/>
    </xf>
    <xf numFmtId="0" fontId="6" fillId="11"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9" fillId="0" borderId="0" xfId="17" applyFont="1" applyAlignment="1">
      <alignment horizontal="left" vertical="center"/>
    </xf>
    <xf numFmtId="0" fontId="49" fillId="0" borderId="0" xfId="17" applyFont="1" applyAlignment="1">
      <alignment horizontal="left" vertical="center"/>
    </xf>
    <xf numFmtId="0" fontId="50" fillId="0" borderId="53" xfId="17" applyFont="1" applyBorder="1">
      <alignment vertical="center"/>
    </xf>
    <xf numFmtId="0" fontId="50" fillId="0" borderId="53" xfId="17" applyFont="1" applyBorder="1" applyAlignment="1">
      <alignment horizontal="right" vertical="center"/>
    </xf>
    <xf numFmtId="0" fontId="38" fillId="0" borderId="55" xfId="17" applyFont="1" applyBorder="1" applyAlignment="1">
      <alignment horizontal="center" vertical="center"/>
    </xf>
    <xf numFmtId="0" fontId="38" fillId="0" borderId="191"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92" xfId="17" applyFont="1" applyBorder="1" applyAlignment="1">
      <alignment horizontal="center" vertical="center" shrinkToFit="1"/>
    </xf>
    <xf numFmtId="0" fontId="50" fillId="0" borderId="56" xfId="17" applyFont="1" applyBorder="1" applyAlignment="1">
      <alignment vertical="center" shrinkToFit="1"/>
    </xf>
    <xf numFmtId="0" fontId="50" fillId="0" borderId="56" xfId="17" applyFont="1" applyBorder="1" applyAlignment="1">
      <alignment horizontal="center" vertical="center"/>
    </xf>
    <xf numFmtId="0" fontId="1" fillId="0" borderId="146" xfId="17" applyBorder="1" applyAlignment="1">
      <alignment horizontal="center" vertical="center" wrapText="1"/>
    </xf>
    <xf numFmtId="0" fontId="1" fillId="0" borderId="147" xfId="17" applyBorder="1" applyAlignment="1">
      <alignment horizontal="center" vertical="center"/>
    </xf>
    <xf numFmtId="0" fontId="13" fillId="0" borderId="149" xfId="2" applyFont="1" applyBorder="1" applyAlignment="1">
      <alignment horizontal="center" vertical="center" wrapText="1"/>
    </xf>
    <xf numFmtId="0" fontId="13" fillId="0" borderId="150" xfId="2" applyFont="1" applyBorder="1" applyAlignment="1">
      <alignment horizontal="center" vertical="center" wrapText="1"/>
    </xf>
    <xf numFmtId="0" fontId="13" fillId="0" borderId="18" xfId="2" applyFont="1" applyBorder="1" applyAlignment="1">
      <alignment horizontal="center" vertical="center" wrapText="1"/>
    </xf>
    <xf numFmtId="0" fontId="1" fillId="22" borderId="153"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6" borderId="0" xfId="2" applyFont="1" applyFill="1" applyAlignment="1">
      <alignment horizontal="center" vertical="center"/>
    </xf>
    <xf numFmtId="0" fontId="46" fillId="6" borderId="0" xfId="0" applyFont="1" applyFill="1" applyAlignment="1">
      <alignment horizontal="center" vertical="center" wrapText="1"/>
    </xf>
    <xf numFmtId="180" fontId="50"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6" fillId="6" borderId="0" xfId="17" applyFont="1" applyFill="1">
      <alignment vertical="center"/>
    </xf>
    <xf numFmtId="0" fontId="50" fillId="0" borderId="0" xfId="16" applyFont="1">
      <alignment vertical="center"/>
    </xf>
    <xf numFmtId="0" fontId="10" fillId="0" borderId="0" xfId="16" applyFont="1">
      <alignment vertical="center"/>
    </xf>
    <xf numFmtId="177" fontId="1" fillId="5" borderId="40" xfId="2" applyNumberFormat="1" applyFont="1" applyFill="1" applyBorder="1" applyAlignment="1">
      <alignment horizontal="center" vertical="center" wrapText="1"/>
    </xf>
    <xf numFmtId="177" fontId="6" fillId="22" borderId="8" xfId="2" applyNumberFormat="1" applyFill="1" applyBorder="1" applyAlignment="1">
      <alignment horizontal="center" vertical="center" shrinkToFit="1"/>
    </xf>
    <xf numFmtId="177" fontId="1" fillId="22" borderId="40" xfId="2" applyNumberFormat="1" applyFont="1" applyFill="1" applyBorder="1" applyAlignment="1">
      <alignment horizontal="center" vertical="center" wrapText="1"/>
    </xf>
    <xf numFmtId="177" fontId="6" fillId="22" borderId="12" xfId="2" applyNumberFormat="1" applyFill="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5" borderId="8" xfId="2" applyNumberFormat="1" applyFill="1" applyBorder="1" applyAlignment="1">
      <alignment horizontal="center" vertical="center" shrinkToFit="1"/>
    </xf>
    <xf numFmtId="177" fontId="6" fillId="9"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7"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6" borderId="8" xfId="2" applyFill="1" applyBorder="1" applyAlignment="1">
      <alignment horizontal="center" vertical="center" wrapText="1"/>
    </xf>
    <xf numFmtId="177" fontId="6" fillId="0" borderId="107"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7" borderId="8" xfId="2" applyNumberFormat="1" applyFill="1" applyBorder="1" applyAlignment="1">
      <alignment horizontal="center" vertical="center" wrapText="1"/>
    </xf>
    <xf numFmtId="177" fontId="6" fillId="8" borderId="107"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8" borderId="8" xfId="2" applyNumberFormat="1" applyFill="1" applyBorder="1" applyAlignment="1">
      <alignment horizontal="center" vertical="center" wrapText="1"/>
    </xf>
    <xf numFmtId="177" fontId="6" fillId="0" borderId="109"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1" fillId="6" borderId="0" xfId="2" applyFont="1" applyFill="1" applyAlignment="1">
      <alignment horizontal="center" vertical="center"/>
    </xf>
    <xf numFmtId="0" fontId="78" fillId="6" borderId="0" xfId="2" applyFont="1" applyFill="1" applyAlignment="1">
      <alignment horizontal="left" vertical="center"/>
    </xf>
    <xf numFmtId="0" fontId="1" fillId="0" borderId="0" xfId="2" applyFont="1">
      <alignment vertical="center"/>
    </xf>
    <xf numFmtId="0" fontId="50" fillId="22" borderId="192" xfId="16" applyFont="1" applyFill="1" applyBorder="1">
      <alignment vertical="center"/>
    </xf>
    <xf numFmtId="0" fontId="50" fillId="22" borderId="193" xfId="16" applyFont="1" applyFill="1" applyBorder="1">
      <alignment vertical="center"/>
    </xf>
    <xf numFmtId="0" fontId="10" fillId="22" borderId="193" xfId="16" applyFont="1" applyFill="1" applyBorder="1">
      <alignment vertical="center"/>
    </xf>
    <xf numFmtId="0" fontId="37" fillId="0" borderId="0" xfId="17" applyFont="1" applyAlignment="1">
      <alignment horizontal="left" vertical="center" indent="2"/>
    </xf>
    <xf numFmtId="0" fontId="143" fillId="28" borderId="0" xfId="0" applyFont="1" applyFill="1">
      <alignment vertical="center"/>
    </xf>
    <xf numFmtId="0" fontId="172" fillId="0" borderId="0" xfId="17" applyFont="1">
      <alignment vertical="center"/>
    </xf>
    <xf numFmtId="0" fontId="24" fillId="5" borderId="7" xfId="2" applyFont="1" applyFill="1" applyBorder="1" applyAlignment="1">
      <alignment horizontal="center" vertical="top" wrapText="1"/>
    </xf>
    <xf numFmtId="10" fontId="138" fillId="27" borderId="0" xfId="0" applyNumberFormat="1" applyFont="1" applyFill="1" applyAlignment="1">
      <alignment horizontal="center" vertical="center" wrapText="1"/>
    </xf>
    <xf numFmtId="3" fontId="137" fillId="27" borderId="0" xfId="0" applyNumberFormat="1" applyFont="1" applyFill="1" applyAlignment="1">
      <alignment vertical="center" wrapText="1"/>
    </xf>
    <xf numFmtId="0" fontId="175" fillId="39" borderId="0" xfId="0" applyFont="1" applyFill="1" applyAlignment="1">
      <alignment vertical="top" wrapText="1"/>
    </xf>
    <xf numFmtId="0" fontId="176" fillId="39" borderId="0" xfId="0" applyFont="1" applyFill="1" applyAlignment="1">
      <alignment vertical="center" wrapText="1"/>
    </xf>
    <xf numFmtId="0" fontId="163" fillId="39" borderId="0" xfId="0" applyFont="1" applyFill="1" applyAlignment="1">
      <alignment vertical="top" wrapText="1"/>
    </xf>
    <xf numFmtId="0" fontId="1" fillId="22" borderId="0" xfId="2" applyFont="1" applyFill="1">
      <alignment vertical="center"/>
    </xf>
    <xf numFmtId="0" fontId="24" fillId="22" borderId="40" xfId="2" applyFont="1" applyFill="1" applyBorder="1" applyAlignment="1">
      <alignment horizontal="center" vertical="top" wrapText="1"/>
    </xf>
    <xf numFmtId="0" fontId="23" fillId="22" borderId="194" xfId="2" applyFont="1" applyFill="1" applyBorder="1" applyAlignment="1">
      <alignment horizontal="left" vertical="center"/>
    </xf>
    <xf numFmtId="0" fontId="23" fillId="22" borderId="11" xfId="2" applyFont="1" applyFill="1" applyBorder="1" applyAlignment="1">
      <alignment horizontal="left" vertical="center"/>
    </xf>
    <xf numFmtId="0" fontId="23" fillId="6" borderId="11" xfId="2" applyFont="1" applyFill="1" applyBorder="1" applyAlignment="1">
      <alignment horizontal="left" vertical="center"/>
    </xf>
    <xf numFmtId="0" fontId="23" fillId="0" borderId="9" xfId="2" applyFont="1" applyBorder="1" applyAlignment="1">
      <alignment horizontal="left" vertical="center"/>
    </xf>
    <xf numFmtId="0" fontId="23" fillId="6" borderId="13" xfId="2" applyFont="1" applyFill="1" applyBorder="1" applyAlignment="1">
      <alignment horizontal="left" vertical="center"/>
    </xf>
    <xf numFmtId="177" fontId="13" fillId="41" borderId="107" xfId="2" applyNumberFormat="1" applyFont="1" applyFill="1" applyBorder="1" applyAlignment="1">
      <alignment horizontal="center" vertical="center" wrapText="1"/>
    </xf>
    <xf numFmtId="177" fontId="13" fillId="41" borderId="8" xfId="2" applyNumberFormat="1" applyFont="1" applyFill="1" applyBorder="1" applyAlignment="1">
      <alignment horizontal="center" vertical="center" shrinkToFit="1"/>
    </xf>
    <xf numFmtId="14" fontId="26" fillId="22" borderId="0" xfId="2" applyNumberFormat="1" applyFont="1" applyFill="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1" fillId="22" borderId="0" xfId="17" applyFont="1" applyFill="1">
      <alignment vertical="center"/>
    </xf>
    <xf numFmtId="3" fontId="137" fillId="27" borderId="0" xfId="0" applyNumberFormat="1"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8" borderId="8" xfId="2" applyNumberFormat="1" applyFont="1" applyFill="1" applyBorder="1" applyAlignment="1">
      <alignment horizontal="center" vertical="center" shrinkToFit="1"/>
    </xf>
    <xf numFmtId="177" fontId="13" fillId="22" borderId="8" xfId="2" applyNumberFormat="1" applyFont="1" applyFill="1" applyBorder="1" applyAlignment="1">
      <alignment horizontal="center" vertical="center" shrinkToFit="1"/>
    </xf>
    <xf numFmtId="177" fontId="13" fillId="22" borderId="106" xfId="2" applyNumberFormat="1" applyFont="1" applyFill="1" applyBorder="1" applyAlignment="1">
      <alignment horizontal="center" vertical="center" wrapText="1"/>
    </xf>
    <xf numFmtId="177" fontId="13" fillId="22" borderId="107" xfId="2" applyNumberFormat="1" applyFont="1" applyFill="1" applyBorder="1" applyAlignment="1">
      <alignment horizontal="center" vertical="center" wrapText="1"/>
    </xf>
    <xf numFmtId="0" fontId="13" fillId="0" borderId="195" xfId="2" applyFont="1" applyBorder="1" applyAlignment="1">
      <alignment horizontal="center" vertical="center" wrapText="1"/>
    </xf>
    <xf numFmtId="0" fontId="13" fillId="0" borderId="196" xfId="2" applyFont="1" applyBorder="1" applyAlignment="1">
      <alignment horizontal="center" vertical="center" wrapText="1"/>
    </xf>
    <xf numFmtId="0" fontId="13" fillId="0" borderId="197" xfId="2" applyFont="1" applyBorder="1" applyAlignment="1">
      <alignment horizontal="center" vertical="center" wrapText="1"/>
    </xf>
    <xf numFmtId="0" fontId="13" fillId="0" borderId="195" xfId="2" applyFont="1" applyBorder="1" applyAlignment="1">
      <alignment horizontal="center" vertical="center"/>
    </xf>
    <xf numFmtId="0" fontId="13" fillId="6" borderId="195" xfId="2" applyFont="1" applyFill="1" applyBorder="1" applyAlignment="1">
      <alignment horizontal="center" vertical="center" wrapText="1"/>
    </xf>
    <xf numFmtId="0" fontId="159" fillId="22" borderId="157" xfId="0" applyFont="1" applyFill="1" applyBorder="1" applyAlignment="1">
      <alignment horizontal="center" vertical="center" wrapText="1"/>
    </xf>
    <xf numFmtId="0" fontId="159" fillId="22" borderId="186" xfId="0" applyFont="1" applyFill="1" applyBorder="1" applyAlignment="1">
      <alignment horizontal="center" vertical="center" wrapText="1"/>
    </xf>
    <xf numFmtId="0" fontId="182" fillId="22" borderId="194" xfId="2" applyFont="1" applyFill="1" applyBorder="1" applyAlignment="1">
      <alignment horizontal="center" vertical="center"/>
    </xf>
    <xf numFmtId="177" fontId="182" fillId="22" borderId="8" xfId="2" applyNumberFormat="1" applyFont="1" applyFill="1" applyBorder="1" applyAlignment="1">
      <alignment horizontal="center" vertical="center" shrinkToFit="1"/>
    </xf>
    <xf numFmtId="177" fontId="183" fillId="22" borderId="10" xfId="2" applyNumberFormat="1" applyFont="1" applyFill="1" applyBorder="1" applyAlignment="1">
      <alignment horizontal="center" vertical="center" shrinkToFit="1"/>
    </xf>
    <xf numFmtId="177" fontId="184" fillId="22" borderId="106" xfId="2" applyNumberFormat="1" applyFont="1" applyFill="1" applyBorder="1" applyAlignment="1">
      <alignment horizontal="center" vertical="center" wrapText="1"/>
    </xf>
    <xf numFmtId="0" fontId="128" fillId="34" borderId="198" xfId="2" applyFont="1" applyFill="1" applyBorder="1" applyAlignment="1">
      <alignment horizontal="center" vertical="center" wrapText="1"/>
    </xf>
    <xf numFmtId="0" fontId="129" fillId="34" borderId="199" xfId="2" applyFont="1" applyFill="1" applyBorder="1" applyAlignment="1">
      <alignment horizontal="center" vertical="center" wrapText="1"/>
    </xf>
    <xf numFmtId="0" fontId="177" fillId="34" borderId="199" xfId="2" applyFont="1" applyFill="1" applyBorder="1" applyAlignment="1">
      <alignment horizontal="left" vertical="center"/>
    </xf>
    <xf numFmtId="0" fontId="122" fillId="34" borderId="199" xfId="2" applyFont="1" applyFill="1" applyBorder="1" applyAlignment="1">
      <alignment horizontal="center" vertical="center"/>
    </xf>
    <xf numFmtId="0" fontId="122" fillId="34" borderId="200" xfId="2" applyFont="1" applyFill="1" applyBorder="1" applyAlignment="1">
      <alignment horizontal="center" vertical="center"/>
    </xf>
    <xf numFmtId="0" fontId="76" fillId="22" borderId="201" xfId="0" applyFont="1" applyFill="1" applyBorder="1" applyAlignment="1">
      <alignment horizontal="left" vertical="center"/>
    </xf>
    <xf numFmtId="14" fontId="76" fillId="22" borderId="201" xfId="0" applyNumberFormat="1" applyFont="1" applyFill="1" applyBorder="1" applyAlignment="1">
      <alignment horizontal="left" vertical="center"/>
    </xf>
    <xf numFmtId="0" fontId="103" fillId="0" borderId="138" xfId="0" applyFont="1" applyBorder="1" applyAlignment="1">
      <alignment horizontal="center" vertical="center" wrapText="1"/>
    </xf>
    <xf numFmtId="0" fontId="103" fillId="0" borderId="157" xfId="0" applyFont="1" applyBorder="1" applyAlignment="1">
      <alignment horizontal="center" vertical="center" wrapText="1"/>
    </xf>
    <xf numFmtId="184" fontId="162" fillId="42" borderId="0" xfId="0" applyNumberFormat="1" applyFont="1" applyFill="1" applyAlignment="1">
      <alignment horizontal="center" vertical="center" wrapText="1"/>
    </xf>
    <xf numFmtId="177" fontId="23" fillId="22" borderId="8" xfId="2" applyNumberFormat="1" applyFont="1" applyFill="1" applyBorder="1" applyAlignment="1">
      <alignment horizontal="center" vertical="center" shrinkToFit="1"/>
    </xf>
    <xf numFmtId="0" fontId="152" fillId="43" borderId="0" xfId="0" applyFont="1" applyFill="1" applyAlignment="1">
      <alignment horizontal="center" vertical="center" wrapText="1"/>
    </xf>
    <xf numFmtId="0" fontId="151" fillId="43" borderId="113" xfId="0" applyFont="1" applyFill="1" applyBorder="1" applyAlignment="1">
      <alignment horizontal="center" vertical="center" wrapText="1"/>
    </xf>
    <xf numFmtId="0" fontId="113" fillId="24" borderId="27" xfId="2" applyFont="1" applyFill="1" applyBorder="1" applyAlignment="1">
      <alignment horizontal="center" vertical="center"/>
    </xf>
    <xf numFmtId="14" fontId="113" fillId="24" borderId="28"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wrapText="1"/>
    </xf>
    <xf numFmtId="0" fontId="113" fillId="24" borderId="2" xfId="2" applyFont="1" applyFill="1" applyBorder="1" applyAlignment="1">
      <alignment horizontal="center" vertical="center" shrinkToFit="1"/>
    </xf>
    <xf numFmtId="0" fontId="18" fillId="26" borderId="46" xfId="2" applyFont="1" applyFill="1" applyBorder="1" applyAlignment="1">
      <alignment horizontal="center" vertical="center" wrapText="1"/>
    </xf>
    <xf numFmtId="0" fontId="185" fillId="43" borderId="0" xfId="0" applyFont="1" applyFill="1" applyAlignment="1">
      <alignment horizontal="center" vertical="center" wrapText="1"/>
    </xf>
    <xf numFmtId="0" fontId="6" fillId="22" borderId="0" xfId="2" applyFill="1" applyAlignment="1">
      <alignment vertical="center" wrapText="1"/>
    </xf>
    <xf numFmtId="0" fontId="0" fillId="27" borderId="0" xfId="0" applyFill="1" applyAlignment="1">
      <alignment horizontal="left" vertical="top"/>
    </xf>
    <xf numFmtId="14" fontId="115" fillId="0" borderId="155" xfId="17" applyNumberFormat="1" applyFont="1" applyBorder="1" applyAlignment="1">
      <alignment horizontal="center" vertical="center"/>
    </xf>
    <xf numFmtId="0" fontId="1" fillId="0" borderId="154" xfId="17" applyBorder="1" applyAlignment="1">
      <alignment horizontal="center" vertical="center" wrapText="1"/>
    </xf>
    <xf numFmtId="0" fontId="146" fillId="22" borderId="0" xfId="0" applyFont="1" applyFill="1" applyAlignment="1">
      <alignment horizontal="center" vertical="center" wrapText="1"/>
    </xf>
    <xf numFmtId="14" fontId="37" fillId="22" borderId="155" xfId="17" applyNumberFormat="1" applyFont="1" applyFill="1" applyBorder="1" applyAlignment="1">
      <alignment horizontal="center" vertical="center" wrapText="1"/>
    </xf>
    <xf numFmtId="0" fontId="13" fillId="22" borderId="154" xfId="17" applyFont="1" applyFill="1" applyBorder="1" applyAlignment="1">
      <alignment horizontal="center" vertical="center" wrapText="1"/>
    </xf>
    <xf numFmtId="14" fontId="13" fillId="22" borderId="155" xfId="17" applyNumberFormat="1" applyFont="1" applyFill="1" applyBorder="1" applyAlignment="1">
      <alignment horizontal="center" vertical="center"/>
    </xf>
    <xf numFmtId="0" fontId="37" fillId="22" borderId="154" xfId="17" applyFont="1" applyFill="1" applyBorder="1" applyAlignment="1">
      <alignment horizontal="center" vertical="center" wrapText="1"/>
    </xf>
    <xf numFmtId="14" fontId="37" fillId="22" borderId="155" xfId="17" applyNumberFormat="1" applyFont="1" applyFill="1" applyBorder="1" applyAlignment="1">
      <alignment horizontal="center" vertical="center"/>
    </xf>
    <xf numFmtId="0" fontId="1" fillId="22" borderId="154" xfId="17" applyFill="1" applyBorder="1" applyAlignment="1">
      <alignment horizontal="center" vertical="center" wrapText="1"/>
    </xf>
    <xf numFmtId="14" fontId="1" fillId="22" borderId="155" xfId="17" applyNumberFormat="1" applyFill="1" applyBorder="1" applyAlignment="1">
      <alignment horizontal="center" vertical="center"/>
    </xf>
    <xf numFmtId="3" fontId="13" fillId="22" borderId="0" xfId="0" applyNumberFormat="1" applyFont="1" applyFill="1" applyAlignment="1">
      <alignment horizontal="center" vertical="center"/>
    </xf>
    <xf numFmtId="14" fontId="108" fillId="26" borderId="175" xfId="2" applyNumberFormat="1" applyFont="1" applyFill="1" applyBorder="1" applyAlignment="1">
      <alignment horizontal="center" vertical="center"/>
    </xf>
    <xf numFmtId="0" fontId="108" fillId="0" borderId="0" xfId="0" applyFont="1" applyAlignment="1">
      <alignment horizontal="left" vertical="top" wrapText="1"/>
    </xf>
    <xf numFmtId="0" fontId="13" fillId="0" borderId="0" xfId="2" applyFont="1" applyAlignment="1">
      <alignment horizontal="center" vertical="center"/>
    </xf>
    <xf numFmtId="14" fontId="108" fillId="0" borderId="0" xfId="2" applyNumberFormat="1" applyFont="1" applyAlignment="1">
      <alignment horizontal="center" vertical="center"/>
    </xf>
    <xf numFmtId="0" fontId="13" fillId="0" borderId="0" xfId="2" applyFont="1" applyAlignment="1">
      <alignment vertical="top" wrapText="1"/>
    </xf>
    <xf numFmtId="14" fontId="115" fillId="22" borderId="155" xfId="17" applyNumberFormat="1" applyFont="1" applyFill="1" applyBorder="1" applyAlignment="1">
      <alignment horizontal="center" vertical="center" wrapText="1"/>
    </xf>
    <xf numFmtId="0" fontId="119" fillId="22" borderId="0" xfId="0" applyFont="1" applyFill="1" applyAlignment="1">
      <alignment horizontal="center" vertical="center"/>
    </xf>
    <xf numFmtId="0" fontId="76" fillId="22" borderId="0" xfId="0" applyFont="1" applyFill="1" applyAlignment="1">
      <alignment horizontal="center" vertical="center" wrapText="1"/>
    </xf>
    <xf numFmtId="0" fontId="174" fillId="0" borderId="0" xfId="0" applyFont="1">
      <alignment vertical="center"/>
    </xf>
    <xf numFmtId="14" fontId="29" fillId="24" borderId="1" xfId="2" applyNumberFormat="1" applyFont="1" applyFill="1" applyBorder="1" applyAlignment="1">
      <alignment horizontal="center" vertical="center" shrinkToFit="1"/>
    </xf>
    <xf numFmtId="0" fontId="186" fillId="0" borderId="0" xfId="0" applyFont="1" applyAlignment="1">
      <alignment vertical="center" wrapText="1"/>
    </xf>
    <xf numFmtId="0" fontId="8" fillId="0" borderId="202" xfId="1" applyBorder="1" applyAlignment="1" applyProtection="1">
      <alignment vertical="center"/>
    </xf>
    <xf numFmtId="0" fontId="108" fillId="24" borderId="1" xfId="2" applyFont="1" applyFill="1" applyBorder="1">
      <alignment vertical="center"/>
    </xf>
    <xf numFmtId="14" fontId="108" fillId="24" borderId="1" xfId="1" applyNumberFormat="1" applyFont="1" applyFill="1" applyBorder="1" applyAlignment="1" applyProtection="1">
      <alignment vertical="center" wrapText="1"/>
    </xf>
    <xf numFmtId="14" fontId="108" fillId="24" borderId="204" xfId="1" applyNumberFormat="1" applyFont="1" applyFill="1" applyBorder="1" applyAlignment="1" applyProtection="1">
      <alignment vertical="center" wrapText="1"/>
    </xf>
    <xf numFmtId="0" fontId="41" fillId="0" borderId="0" xfId="17" applyFont="1" applyAlignment="1">
      <alignment horizontal="center" vertical="center"/>
    </xf>
    <xf numFmtId="0" fontId="170" fillId="6" borderId="0" xfId="0" applyFont="1" applyFill="1" applyAlignment="1">
      <alignment horizontal="left" vertical="top"/>
    </xf>
    <xf numFmtId="0" fontId="76" fillId="22" borderId="0" xfId="0" applyFont="1" applyFill="1" applyAlignment="1">
      <alignment horizontal="center" vertical="center"/>
    </xf>
    <xf numFmtId="0" fontId="120" fillId="22" borderId="0" xfId="0" applyFont="1" applyFill="1" applyAlignment="1">
      <alignment vertical="center" wrapText="1"/>
    </xf>
    <xf numFmtId="0" fontId="173" fillId="27" borderId="0" xfId="0" applyFont="1" applyFill="1" applyAlignment="1">
      <alignment horizontal="left" vertical="center" wrapText="1"/>
    </xf>
    <xf numFmtId="0" fontId="189" fillId="27" borderId="0" xfId="0" applyFont="1" applyFill="1" applyAlignment="1">
      <alignment horizontal="left" vertical="center" wrapText="1"/>
    </xf>
    <xf numFmtId="0" fontId="173" fillId="42" borderId="0" xfId="0" applyFont="1" applyFill="1" applyAlignment="1">
      <alignment horizontal="left" vertical="center" wrapText="1"/>
    </xf>
    <xf numFmtId="0" fontId="173" fillId="42" borderId="0" xfId="0" applyFont="1" applyFill="1" applyAlignment="1">
      <alignment horizontal="left" vertical="center" shrinkToFit="1"/>
    </xf>
    <xf numFmtId="0" fontId="190" fillId="27" borderId="0" xfId="0" applyFont="1" applyFill="1" applyAlignment="1">
      <alignment horizontal="left" vertical="center" shrinkToFit="1"/>
    </xf>
    <xf numFmtId="0" fontId="191" fillId="24" borderId="183" xfId="1" applyFont="1" applyFill="1" applyBorder="1" applyAlignment="1" applyProtection="1">
      <alignment horizontal="center" vertical="center" wrapText="1"/>
    </xf>
    <xf numFmtId="0" fontId="18" fillId="2" borderId="205" xfId="2" applyFont="1" applyFill="1" applyBorder="1" applyAlignment="1">
      <alignment horizontal="center" vertical="center" wrapText="1"/>
    </xf>
    <xf numFmtId="0" fontId="188" fillId="22" borderId="0" xfId="17" applyFont="1" applyFill="1" applyAlignment="1">
      <alignment horizontal="left" vertical="center"/>
    </xf>
    <xf numFmtId="3" fontId="142" fillId="27" borderId="0" xfId="0" applyNumberFormat="1" applyFont="1" applyFill="1" applyAlignment="1">
      <alignment vertical="center" wrapText="1"/>
    </xf>
    <xf numFmtId="3" fontId="154" fillId="0" borderId="0" xfId="0" applyNumberFormat="1" applyFont="1" applyAlignment="1">
      <alignment vertical="center" wrapText="1"/>
    </xf>
    <xf numFmtId="0" fontId="111" fillId="22" borderId="0" xfId="0" applyFont="1" applyFill="1">
      <alignment vertical="center"/>
    </xf>
    <xf numFmtId="3" fontId="193" fillId="27" borderId="0" xfId="0" applyNumberFormat="1" applyFont="1" applyFill="1" applyAlignment="1">
      <alignment vertical="top" wrapText="1"/>
    </xf>
    <xf numFmtId="0" fontId="192" fillId="27" borderId="0" xfId="0" applyFont="1" applyFill="1" applyAlignment="1">
      <alignment vertical="top" wrapText="1"/>
    </xf>
    <xf numFmtId="0" fontId="194" fillId="22" borderId="0" xfId="0" applyFont="1" applyFill="1" applyAlignment="1">
      <alignment vertical="top" wrapText="1"/>
    </xf>
    <xf numFmtId="177" fontId="157" fillId="27" borderId="0" xfId="0" applyNumberFormat="1" applyFont="1" applyFill="1">
      <alignment vertical="center"/>
    </xf>
    <xf numFmtId="0" fontId="195" fillId="27" borderId="0" xfId="0" applyFont="1" applyFill="1" applyAlignment="1">
      <alignment horizontal="left" vertical="center"/>
    </xf>
    <xf numFmtId="0" fontId="187" fillId="27" borderId="0" xfId="0" applyFont="1" applyFill="1" applyAlignment="1">
      <alignment horizontal="left" vertical="center" shrinkToFit="1"/>
    </xf>
    <xf numFmtId="184" fontId="137" fillId="27" borderId="0" xfId="0" applyNumberFormat="1" applyFont="1" applyFill="1" applyAlignment="1">
      <alignment horizontal="center" vertical="center" wrapText="1"/>
    </xf>
    <xf numFmtId="184" fontId="130" fillId="42" borderId="0" xfId="0" applyNumberFormat="1" applyFont="1" applyFill="1" applyAlignment="1">
      <alignment horizontal="center" vertical="center" wrapText="1"/>
    </xf>
    <xf numFmtId="0" fontId="173" fillId="42" borderId="0" xfId="0" applyFont="1" applyFill="1" applyAlignment="1">
      <alignment horizontal="left" vertical="center"/>
    </xf>
    <xf numFmtId="3" fontId="0" fillId="0" borderId="0" xfId="0" applyNumberFormat="1">
      <alignment vertical="center"/>
    </xf>
    <xf numFmtId="0" fontId="108" fillId="0" borderId="0" xfId="2" applyFont="1" applyAlignment="1">
      <alignment vertical="top" wrapText="1"/>
    </xf>
    <xf numFmtId="0" fontId="148" fillId="22" borderId="154" xfId="17" applyFont="1" applyFill="1" applyBorder="1" applyAlignment="1">
      <alignment horizontal="center" vertical="center" wrapText="1"/>
    </xf>
    <xf numFmtId="3" fontId="72" fillId="27" borderId="0" xfId="0" applyNumberFormat="1" applyFont="1" applyFill="1" applyAlignment="1">
      <alignment vertical="top" wrapText="1"/>
    </xf>
    <xf numFmtId="0" fontId="8" fillId="0" borderId="32" xfId="1" applyFill="1" applyBorder="1" applyAlignment="1" applyProtection="1">
      <alignment vertical="center" wrapText="1"/>
    </xf>
    <xf numFmtId="0" fontId="165" fillId="44" borderId="0" xfId="0" applyFont="1" applyFill="1">
      <alignment vertical="center"/>
    </xf>
    <xf numFmtId="0" fontId="149" fillId="24" borderId="0" xfId="0" applyFont="1" applyFill="1" applyAlignment="1">
      <alignment horizontal="center" vertical="center" shrinkToFit="1"/>
    </xf>
    <xf numFmtId="0" fontId="8" fillId="0" borderId="214" xfId="1" applyBorder="1" applyAlignment="1" applyProtection="1">
      <alignment vertical="center" wrapText="1"/>
    </xf>
    <xf numFmtId="0" fontId="198" fillId="0" borderId="157" xfId="0" applyFont="1" applyBorder="1" applyAlignment="1">
      <alignment horizontal="center" vertical="center" wrapText="1"/>
    </xf>
    <xf numFmtId="0" fontId="198" fillId="0" borderId="186" xfId="0" applyFont="1" applyBorder="1" applyAlignment="1">
      <alignment horizontal="center" vertical="center" wrapText="1"/>
    </xf>
    <xf numFmtId="14" fontId="113" fillId="24" borderId="43"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xf>
    <xf numFmtId="14" fontId="113" fillId="24" borderId="2" xfId="2" applyNumberFormat="1" applyFont="1" applyFill="1" applyBorder="1" applyAlignment="1">
      <alignment horizontal="center" vertical="center"/>
    </xf>
    <xf numFmtId="0" fontId="8" fillId="0" borderId="203" xfId="1" applyFill="1" applyBorder="1" applyAlignment="1" applyProtection="1">
      <alignment vertical="center" wrapText="1"/>
    </xf>
    <xf numFmtId="0" fontId="25" fillId="22" borderId="0" xfId="2" applyFont="1" applyFill="1">
      <alignment vertical="center"/>
    </xf>
    <xf numFmtId="0" fontId="113" fillId="3" borderId="9" xfId="2" applyFont="1" applyFill="1" applyBorder="1" applyAlignment="1">
      <alignment horizontal="center" vertical="center" shrinkToFit="1"/>
    </xf>
    <xf numFmtId="0" fontId="8" fillId="0" borderId="203" xfId="1" applyFill="1" applyBorder="1" applyAlignment="1" applyProtection="1">
      <alignment vertical="center"/>
    </xf>
    <xf numFmtId="0" fontId="137" fillId="27" borderId="0" xfId="0" applyFont="1" applyFill="1" applyAlignment="1">
      <alignment horizontal="left" vertical="center" wrapText="1"/>
    </xf>
    <xf numFmtId="180" fontId="50" fillId="13" borderId="215" xfId="17" applyNumberFormat="1" applyFont="1" applyFill="1" applyBorder="1" applyAlignment="1">
      <alignment horizontal="center" vertical="center"/>
    </xf>
    <xf numFmtId="0" fontId="108" fillId="24" borderId="9" xfId="1" applyFont="1" applyFill="1" applyBorder="1" applyAlignment="1" applyProtection="1">
      <alignment horizontal="center" vertical="center" wrapText="1"/>
    </xf>
    <xf numFmtId="0" fontId="8" fillId="0" borderId="190" xfId="1" applyBorder="1" applyAlignment="1" applyProtection="1">
      <alignment vertical="center" wrapText="1"/>
    </xf>
    <xf numFmtId="0" fontId="202" fillId="0" borderId="178" xfId="1" applyFont="1" applyFill="1" applyBorder="1" applyAlignment="1" applyProtection="1">
      <alignment vertical="top" wrapText="1"/>
    </xf>
    <xf numFmtId="0" fontId="202" fillId="0" borderId="171" xfId="1" applyFont="1" applyBorder="1" applyAlignment="1" applyProtection="1">
      <alignment horizontal="left" vertical="top" wrapText="1"/>
    </xf>
    <xf numFmtId="0" fontId="202" fillId="0" borderId="45" xfId="1" applyFont="1" applyFill="1" applyBorder="1" applyAlignment="1" applyProtection="1">
      <alignment vertical="top" wrapText="1"/>
    </xf>
    <xf numFmtId="0" fontId="203" fillId="0" borderId="0" xfId="1" applyFont="1" applyAlignment="1" applyProtection="1">
      <alignment horizontal="left" vertical="top" wrapText="1"/>
    </xf>
    <xf numFmtId="0" fontId="204" fillId="0" borderId="45" xfId="1" applyFont="1" applyFill="1" applyBorder="1" applyAlignment="1" applyProtection="1">
      <alignment vertical="top" wrapText="1"/>
    </xf>
    <xf numFmtId="0" fontId="205" fillId="3" borderId="9" xfId="2" applyFont="1" applyFill="1" applyBorder="1" applyAlignment="1">
      <alignment horizontal="center" vertical="center"/>
    </xf>
    <xf numFmtId="0" fontId="108" fillId="0" borderId="31" xfId="1" applyFont="1" applyBorder="1" applyAlignment="1" applyProtection="1">
      <alignment horizontal="left" vertical="top" wrapText="1"/>
    </xf>
    <xf numFmtId="0" fontId="127" fillId="0" borderId="0" xfId="0" applyFont="1" applyAlignment="1">
      <alignment vertical="top" wrapText="1"/>
    </xf>
    <xf numFmtId="0" fontId="200" fillId="27" borderId="0" xfId="0" applyFont="1" applyFill="1" applyAlignment="1">
      <alignment vertical="center" wrapText="1"/>
    </xf>
    <xf numFmtId="177" fontId="173" fillId="27" borderId="0" xfId="0" applyNumberFormat="1" applyFont="1" applyFill="1" applyAlignment="1">
      <alignment vertical="center" wrapText="1"/>
    </xf>
    <xf numFmtId="184" fontId="173" fillId="27" borderId="0" xfId="0" applyNumberFormat="1" applyFont="1" applyFill="1" applyAlignment="1">
      <alignment vertical="center" wrapText="1"/>
    </xf>
    <xf numFmtId="3" fontId="173" fillId="27" borderId="0" xfId="0" applyNumberFormat="1" applyFont="1" applyFill="1" applyAlignment="1">
      <alignment vertical="center" wrapText="1"/>
    </xf>
    <xf numFmtId="184" fontId="173" fillId="27" borderId="0" xfId="0" applyNumberFormat="1" applyFont="1" applyFill="1" applyAlignment="1">
      <alignment horizontal="center" vertical="center" wrapText="1"/>
    </xf>
    <xf numFmtId="0" fontId="173" fillId="46" borderId="0" xfId="0" applyFont="1" applyFill="1" applyAlignment="1">
      <alignment horizontal="left" vertical="center" wrapText="1"/>
    </xf>
    <xf numFmtId="0" fontId="195" fillId="45" borderId="0" xfId="0" applyFont="1" applyFill="1" applyAlignment="1">
      <alignment horizontal="left" vertical="center"/>
    </xf>
    <xf numFmtId="3" fontId="142" fillId="45" borderId="0" xfId="0" applyNumberFormat="1" applyFont="1" applyFill="1" applyAlignment="1">
      <alignment vertical="center" wrapText="1"/>
    </xf>
    <xf numFmtId="184" fontId="137" fillId="45" borderId="0" xfId="0" applyNumberFormat="1" applyFont="1" applyFill="1" applyAlignment="1">
      <alignment vertical="center" wrapText="1"/>
    </xf>
    <xf numFmtId="177" fontId="157" fillId="45" borderId="0" xfId="0" applyNumberFormat="1" applyFont="1" applyFill="1">
      <alignment vertical="center"/>
    </xf>
    <xf numFmtId="184" fontId="138" fillId="45" borderId="0" xfId="0" applyNumberFormat="1" applyFont="1" applyFill="1" applyAlignment="1">
      <alignment horizontal="center" vertical="center" wrapText="1"/>
    </xf>
    <xf numFmtId="184" fontId="162" fillId="45" borderId="0" xfId="0" applyNumberFormat="1" applyFont="1" applyFill="1" applyAlignment="1">
      <alignment vertical="center" wrapText="1"/>
    </xf>
    <xf numFmtId="0" fontId="153" fillId="47" borderId="102" xfId="2" applyFont="1" applyFill="1" applyBorder="1" applyAlignment="1">
      <alignment horizontal="center" vertical="center" wrapText="1" shrinkToFit="1"/>
    </xf>
    <xf numFmtId="0" fontId="103" fillId="48" borderId="138" xfId="0" applyFont="1" applyFill="1" applyBorder="1" applyAlignment="1">
      <alignment horizontal="center" vertical="center" wrapText="1"/>
    </xf>
    <xf numFmtId="0" fontId="21" fillId="0" borderId="99" xfId="1" applyFont="1" applyBorder="1" applyAlignment="1" applyProtection="1">
      <alignment vertical="top" wrapText="1"/>
    </xf>
    <xf numFmtId="0" fontId="6" fillId="0" borderId="0" xfId="4"/>
    <xf numFmtId="0" fontId="207" fillId="0" borderId="0" xfId="2" applyFont="1">
      <alignment vertical="center"/>
    </xf>
    <xf numFmtId="3" fontId="142" fillId="27" borderId="0" xfId="0" applyNumberFormat="1" applyFont="1" applyFill="1" applyAlignment="1">
      <alignment horizontal="right" vertical="center"/>
    </xf>
    <xf numFmtId="14" fontId="148" fillId="22" borderId="155" xfId="17" applyNumberFormat="1" applyFont="1" applyFill="1" applyBorder="1" applyAlignment="1">
      <alignment horizontal="center" vertical="center" wrapText="1"/>
    </xf>
    <xf numFmtId="3" fontId="212" fillId="27" borderId="0" xfId="0" applyNumberFormat="1" applyFont="1" applyFill="1" applyAlignment="1">
      <alignment vertical="center" wrapText="1"/>
    </xf>
    <xf numFmtId="0" fontId="8" fillId="0" borderId="0" xfId="1" applyFill="1" applyAlignment="1" applyProtection="1">
      <alignment vertical="center"/>
    </xf>
    <xf numFmtId="0" fontId="21" fillId="0" borderId="137" xfId="1" applyFont="1" applyFill="1" applyBorder="1" applyAlignment="1" applyProtection="1">
      <alignment horizontal="left" vertical="top" wrapText="1"/>
    </xf>
    <xf numFmtId="0" fontId="113" fillId="3" borderId="9" xfId="2" applyFont="1" applyFill="1" applyBorder="1" applyAlignment="1">
      <alignment horizontal="center" vertical="center" wrapText="1" shrinkToFit="1"/>
    </xf>
    <xf numFmtId="0" fontId="137" fillId="27" borderId="0" xfId="0" applyFont="1" applyFill="1" applyAlignment="1">
      <alignment vertical="top" wrapText="1"/>
    </xf>
    <xf numFmtId="3" fontId="138" fillId="27" borderId="0" xfId="0" applyNumberFormat="1" applyFont="1" applyFill="1">
      <alignment vertical="center"/>
    </xf>
    <xf numFmtId="3" fontId="213" fillId="27" borderId="0" xfId="0" applyNumberFormat="1" applyFont="1" applyFill="1">
      <alignment vertical="center"/>
    </xf>
    <xf numFmtId="0" fontId="214" fillId="0" borderId="0" xfId="0" applyFont="1" applyAlignment="1">
      <alignment horizontal="left" vertical="center" wrapText="1"/>
    </xf>
    <xf numFmtId="185" fontId="215" fillId="0" borderId="0" xfId="0" applyNumberFormat="1" applyFont="1" applyAlignment="1">
      <alignment horizontal="left" vertical="center"/>
    </xf>
    <xf numFmtId="0" fontId="8" fillId="22" borderId="0" xfId="1" applyFill="1" applyBorder="1" applyAlignment="1" applyProtection="1">
      <alignment vertical="center" wrapText="1"/>
    </xf>
    <xf numFmtId="14" fontId="113" fillId="24" borderId="1" xfId="2" applyNumberFormat="1" applyFont="1" applyFill="1" applyBorder="1" applyAlignment="1">
      <alignment vertical="center" shrinkToFit="1"/>
    </xf>
    <xf numFmtId="14" fontId="113" fillId="24" borderId="158" xfId="2" applyNumberFormat="1" applyFont="1" applyFill="1" applyBorder="1" applyAlignment="1">
      <alignment vertical="center" shrinkToFit="1"/>
    </xf>
    <xf numFmtId="0" fontId="207" fillId="6" borderId="0" xfId="2" applyFont="1" applyFill="1">
      <alignment vertical="center"/>
    </xf>
    <xf numFmtId="0" fontId="8" fillId="6" borderId="0" xfId="1" applyFill="1" applyAlignment="1" applyProtection="1">
      <alignment vertical="center"/>
    </xf>
    <xf numFmtId="0" fontId="217" fillId="13" borderId="0" xfId="2" applyFont="1" applyFill="1">
      <alignment vertical="center"/>
    </xf>
    <xf numFmtId="0" fontId="7" fillId="51" borderId="0" xfId="4" applyFont="1" applyFill="1" applyAlignment="1">
      <alignment vertical="top"/>
    </xf>
    <xf numFmtId="0" fontId="112" fillId="51" borderId="0" xfId="2" applyFont="1" applyFill="1" applyAlignment="1">
      <alignment vertical="top"/>
    </xf>
    <xf numFmtId="0" fontId="7" fillId="51" borderId="0" xfId="2" applyFont="1" applyFill="1" applyAlignment="1">
      <alignment vertical="top"/>
    </xf>
    <xf numFmtId="0" fontId="211" fillId="51" borderId="0" xfId="2" applyFont="1" applyFill="1" applyAlignment="1">
      <alignment vertical="top"/>
    </xf>
    <xf numFmtId="0" fontId="34" fillId="51" borderId="0" xfId="2" applyFont="1" applyFill="1" applyAlignment="1">
      <alignment vertical="top"/>
    </xf>
    <xf numFmtId="0" fontId="218" fillId="51" borderId="0" xfId="2" applyFont="1" applyFill="1" applyAlignment="1">
      <alignment vertical="top"/>
    </xf>
    <xf numFmtId="0" fontId="112" fillId="52" borderId="0" xfId="4" applyFont="1" applyFill="1"/>
    <xf numFmtId="0" fontId="6" fillId="52" borderId="0" xfId="4" applyFill="1"/>
    <xf numFmtId="0" fontId="35" fillId="52" borderId="0" xfId="4" applyFont="1" applyFill="1"/>
    <xf numFmtId="0" fontId="202" fillId="0" borderId="217" xfId="1" applyFont="1" applyFill="1" applyBorder="1" applyAlignment="1" applyProtection="1">
      <alignment horizontal="left" vertical="top" wrapText="1"/>
    </xf>
    <xf numFmtId="0" fontId="229" fillId="24" borderId="0" xfId="0" applyFont="1" applyFill="1" applyAlignment="1">
      <alignment horizontal="center" vertical="center" wrapText="1"/>
    </xf>
    <xf numFmtId="0" fontId="202" fillId="22" borderId="171" xfId="1" applyFont="1" applyFill="1" applyBorder="1" applyAlignment="1" applyProtection="1">
      <alignment horizontal="left" vertical="top" wrapText="1"/>
    </xf>
    <xf numFmtId="0" fontId="8" fillId="0" borderId="2" xfId="1" applyFill="1" applyBorder="1" applyAlignment="1" applyProtection="1">
      <alignment horizontal="left" vertical="top" wrapText="1"/>
    </xf>
    <xf numFmtId="0" fontId="28" fillId="24" borderId="228" xfId="0" applyFont="1" applyFill="1" applyBorder="1" applyAlignment="1">
      <alignment horizontal="center" vertical="center" wrapText="1"/>
    </xf>
    <xf numFmtId="14" fontId="29" fillId="24" borderId="229" xfId="2" applyNumberFormat="1" applyFont="1" applyFill="1" applyBorder="1" applyAlignment="1">
      <alignment horizontal="center" vertical="center" shrinkToFit="1"/>
    </xf>
    <xf numFmtId="0" fontId="108" fillId="24" borderId="230" xfId="2" applyFont="1" applyFill="1" applyBorder="1">
      <alignment vertical="center"/>
    </xf>
    <xf numFmtId="0" fontId="228" fillId="0" borderId="159" xfId="0" applyFont="1" applyBorder="1" applyAlignment="1">
      <alignment horizontal="left" vertical="top" wrapText="1"/>
    </xf>
    <xf numFmtId="14" fontId="108" fillId="24" borderId="231" xfId="1" applyNumberFormat="1" applyFont="1" applyFill="1" applyBorder="1" applyAlignment="1" applyProtection="1">
      <alignment vertical="center" wrapText="1"/>
    </xf>
    <xf numFmtId="0" fontId="8" fillId="0" borderId="232" xfId="1" applyFill="1" applyBorder="1" applyAlignment="1" applyProtection="1">
      <alignment vertical="center"/>
    </xf>
    <xf numFmtId="14" fontId="108" fillId="24" borderId="233" xfId="1" applyNumberFormat="1" applyFont="1" applyFill="1" applyBorder="1" applyAlignment="1" applyProtection="1">
      <alignment vertical="center" wrapText="1"/>
    </xf>
    <xf numFmtId="0" fontId="196" fillId="22" borderId="234" xfId="0" applyFont="1" applyFill="1" applyBorder="1" applyAlignment="1">
      <alignment horizontal="left" vertical="center"/>
    </xf>
    <xf numFmtId="14" fontId="76" fillId="22" borderId="235" xfId="0" applyNumberFormat="1" applyFont="1" applyFill="1" applyBorder="1" applyAlignment="1">
      <alignment horizontal="left" vertical="center"/>
    </xf>
    <xf numFmtId="0" fontId="23" fillId="22" borderId="234" xfId="2" applyFont="1" applyFill="1" applyBorder="1" applyAlignment="1">
      <alignment horizontal="left" vertical="center" wrapText="1"/>
    </xf>
    <xf numFmtId="14" fontId="23" fillId="22" borderId="201" xfId="2" applyNumberFormat="1" applyFont="1" applyFill="1" applyBorder="1" applyAlignment="1">
      <alignment horizontal="left" vertical="center"/>
    </xf>
    <xf numFmtId="14" fontId="23" fillId="22" borderId="235" xfId="2" applyNumberFormat="1" applyFont="1" applyFill="1" applyBorder="1" applyAlignment="1">
      <alignment horizontal="left" vertical="center"/>
    </xf>
    <xf numFmtId="0" fontId="23" fillId="6" borderId="234" xfId="2" applyFont="1" applyFill="1" applyBorder="1" applyAlignment="1">
      <alignment horizontal="left" vertical="center" wrapText="1"/>
    </xf>
    <xf numFmtId="14" fontId="23" fillId="6" borderId="201" xfId="2" applyNumberFormat="1" applyFont="1" applyFill="1" applyBorder="1" applyAlignment="1">
      <alignment horizontal="left" vertical="center"/>
    </xf>
    <xf numFmtId="14" fontId="23" fillId="6" borderId="235" xfId="2" applyNumberFormat="1" applyFont="1" applyFill="1" applyBorder="1" applyAlignment="1">
      <alignment horizontal="left" vertical="center"/>
    </xf>
    <xf numFmtId="0" fontId="196" fillId="22" borderId="236" xfId="0" applyFont="1" applyFill="1" applyBorder="1" applyAlignment="1">
      <alignment horizontal="left" vertical="center"/>
    </xf>
    <xf numFmtId="0" fontId="76" fillId="22" borderId="237" xfId="0" applyFont="1" applyFill="1" applyBorder="1" applyAlignment="1">
      <alignment horizontal="left" vertical="center"/>
    </xf>
    <xf numFmtId="14" fontId="76" fillId="22" borderId="237" xfId="0" applyNumberFormat="1" applyFont="1" applyFill="1" applyBorder="1" applyAlignment="1">
      <alignment horizontal="left" vertical="center"/>
    </xf>
    <xf numFmtId="14" fontId="76" fillId="22" borderId="238" xfId="0" applyNumberFormat="1" applyFont="1" applyFill="1" applyBorder="1" applyAlignment="1">
      <alignment horizontal="left" vertical="center"/>
    </xf>
    <xf numFmtId="0" fontId="76" fillId="24" borderId="201" xfId="0" applyFont="1" applyFill="1" applyBorder="1" applyAlignment="1">
      <alignment horizontal="left" vertical="center"/>
    </xf>
    <xf numFmtId="0" fontId="76" fillId="53" borderId="201" xfId="0" applyFont="1" applyFill="1" applyBorder="1" applyAlignment="1">
      <alignment horizontal="left" vertical="center"/>
    </xf>
    <xf numFmtId="14" fontId="23" fillId="53" borderId="201" xfId="2" applyNumberFormat="1" applyFont="1" applyFill="1" applyBorder="1" applyAlignment="1">
      <alignment horizontal="left" vertical="center"/>
    </xf>
    <xf numFmtId="0" fontId="76" fillId="54" borderId="201" xfId="0" applyFont="1" applyFill="1" applyBorder="1" applyAlignment="1">
      <alignment horizontal="left" vertical="center"/>
    </xf>
    <xf numFmtId="0" fontId="76" fillId="55" borderId="201" xfId="0" applyFont="1" applyFill="1" applyBorder="1" applyAlignment="1">
      <alignment horizontal="left" vertical="center"/>
    </xf>
    <xf numFmtId="0" fontId="76" fillId="38" borderId="201" xfId="0" applyFont="1" applyFill="1" applyBorder="1" applyAlignment="1">
      <alignment horizontal="left" vertical="center"/>
    </xf>
    <xf numFmtId="0" fontId="76" fillId="56" borderId="201" xfId="0" applyFont="1" applyFill="1" applyBorder="1" applyAlignment="1">
      <alignment horizontal="left" vertical="center"/>
    </xf>
    <xf numFmtId="0" fontId="230" fillId="0" borderId="0" xfId="0" applyFont="1" applyAlignment="1">
      <alignment vertical="center" wrapText="1"/>
    </xf>
    <xf numFmtId="0" fontId="231" fillId="0" borderId="0" xfId="0" applyFont="1" applyAlignment="1">
      <alignment horizontal="left" vertical="center" wrapText="1"/>
    </xf>
    <xf numFmtId="0" fontId="108" fillId="0" borderId="45" xfId="1" applyFont="1" applyFill="1" applyBorder="1" applyAlignment="1" applyProtection="1">
      <alignment vertical="top" wrapText="1"/>
    </xf>
    <xf numFmtId="0" fontId="113" fillId="3" borderId="9" xfId="2" applyFont="1" applyFill="1" applyBorder="1" applyAlignment="1">
      <alignment horizontal="center" vertical="center" wrapText="1"/>
    </xf>
    <xf numFmtId="0" fontId="84" fillId="0" borderId="0" xfId="0" applyFont="1" applyAlignment="1">
      <alignment horizontal="left" vertical="center" wrapText="1"/>
    </xf>
    <xf numFmtId="0" fontId="88" fillId="0" borderId="0" xfId="0" applyFont="1" applyAlignment="1">
      <alignment horizontal="left" vertical="center" wrapText="1"/>
    </xf>
    <xf numFmtId="0" fontId="87" fillId="0" borderId="0" xfId="0" applyFont="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85" fillId="0" borderId="0" xfId="0" applyFont="1" applyAlignment="1">
      <alignment horizontal="left" vertical="center" wrapText="1"/>
    </xf>
    <xf numFmtId="0" fontId="6" fillId="0" borderId="72" xfId="0" applyFont="1" applyBorder="1" applyAlignment="1">
      <alignment horizontal="left" vertical="center"/>
    </xf>
    <xf numFmtId="0" fontId="6" fillId="0" borderId="0" xfId="0" applyFont="1" applyAlignment="1">
      <alignment horizontal="left" vertical="center"/>
    </xf>
    <xf numFmtId="0" fontId="6" fillId="0" borderId="74" xfId="0" applyFont="1" applyBorder="1" applyAlignment="1">
      <alignment horizontal="left" vertical="center"/>
    </xf>
    <xf numFmtId="0" fontId="170" fillId="6" borderId="0" xfId="0" applyFont="1" applyFill="1" applyAlignment="1">
      <alignment horizontal="left" vertical="center" wrapText="1"/>
    </xf>
    <xf numFmtId="0" fontId="170" fillId="6" borderId="74" xfId="0" applyFont="1" applyFill="1" applyBorder="1" applyAlignment="1">
      <alignment horizontal="left" vertical="center" wrapText="1"/>
    </xf>
    <xf numFmtId="0" fontId="170" fillId="6" borderId="0" xfId="0" applyFont="1" applyFill="1" applyAlignment="1">
      <alignment horizontal="left" vertical="center"/>
    </xf>
    <xf numFmtId="0" fontId="170" fillId="6" borderId="0" xfId="0" applyFont="1" applyFill="1" applyAlignment="1">
      <alignment horizontal="left" vertical="top" wrapText="1"/>
    </xf>
    <xf numFmtId="0" fontId="8" fillId="0" borderId="0" xfId="1" applyAlignment="1" applyProtection="1">
      <alignment horizontal="center" vertical="center" wrapText="1"/>
    </xf>
    <xf numFmtId="0" fontId="176" fillId="39" borderId="0" xfId="0" applyFont="1" applyFill="1" applyAlignment="1">
      <alignment horizontal="left" vertical="center" wrapText="1"/>
    </xf>
    <xf numFmtId="0" fontId="10" fillId="7" borderId="151" xfId="17" applyFont="1" applyFill="1" applyBorder="1" applyAlignment="1">
      <alignment horizontal="left" vertical="center" wrapText="1"/>
    </xf>
    <xf numFmtId="0" fontId="10" fillId="7" borderId="148" xfId="17" applyFont="1" applyFill="1" applyBorder="1" applyAlignment="1">
      <alignment horizontal="left" vertical="center" wrapText="1"/>
    </xf>
    <xf numFmtId="0" fontId="10" fillId="7" borderId="152" xfId="17" applyFont="1" applyFill="1" applyBorder="1" applyAlignment="1">
      <alignment horizontal="left" vertical="center" wrapText="1"/>
    </xf>
    <xf numFmtId="0" fontId="37" fillId="22" borderId="187" xfId="17" applyFont="1" applyFill="1" applyBorder="1" applyAlignment="1">
      <alignment horizontal="left" vertical="top" wrapText="1"/>
    </xf>
    <xf numFmtId="0" fontId="37" fillId="22" borderId="188" xfId="17" applyFont="1" applyFill="1" applyBorder="1" applyAlignment="1">
      <alignment horizontal="left" vertical="top" wrapText="1"/>
    </xf>
    <xf numFmtId="0" fontId="37" fillId="22" borderId="189" xfId="17" applyFont="1" applyFill="1" applyBorder="1" applyAlignment="1">
      <alignment horizontal="left" vertical="top" wrapText="1"/>
    </xf>
    <xf numFmtId="0" fontId="50" fillId="0" borderId="52" xfId="17" applyFont="1" applyBorder="1" applyAlignment="1">
      <alignment horizontal="center" vertical="center"/>
    </xf>
    <xf numFmtId="0" fontId="50" fillId="0" borderId="53" xfId="17" applyFont="1" applyBorder="1" applyAlignment="1">
      <alignment horizontal="center" vertical="center"/>
    </xf>
    <xf numFmtId="0" fontId="50" fillId="0" borderId="54" xfId="17" applyFont="1" applyBorder="1" applyAlignment="1">
      <alignment horizontal="center" vertical="center"/>
    </xf>
    <xf numFmtId="0" fontId="1" fillId="0" borderId="80" xfId="17" applyBorder="1" applyAlignment="1">
      <alignment horizontal="center" vertical="center"/>
    </xf>
    <xf numFmtId="0" fontId="1" fillId="0" borderId="81" xfId="17" applyBorder="1" applyAlignment="1">
      <alignment horizontal="center" vertical="center"/>
    </xf>
    <xf numFmtId="0" fontId="1" fillId="0" borderId="82" xfId="17" applyBorder="1" applyAlignment="1">
      <alignment horizontal="center" vertical="center"/>
    </xf>
    <xf numFmtId="0" fontId="38" fillId="0" borderId="83" xfId="17" applyFont="1" applyBorder="1" applyAlignment="1">
      <alignment horizontal="center" vertical="center" wrapText="1"/>
    </xf>
    <xf numFmtId="0" fontId="38" fillId="0" borderId="48" xfId="17" applyFont="1" applyBorder="1" applyAlignment="1">
      <alignment horizontal="center" vertical="center" wrapText="1"/>
    </xf>
    <xf numFmtId="0" fontId="34" fillId="19" borderId="0" xfId="17" applyFont="1" applyFill="1" applyAlignment="1">
      <alignment horizontal="center" vertical="center"/>
    </xf>
    <xf numFmtId="179" fontId="11" fillId="0" borderId="84" xfId="17" applyNumberFormat="1" applyFont="1" applyBorder="1" applyAlignment="1">
      <alignment horizontal="center" vertical="center" shrinkToFit="1"/>
    </xf>
    <xf numFmtId="179" fontId="11" fillId="0" borderId="85" xfId="17" applyNumberFormat="1" applyFont="1" applyBorder="1" applyAlignment="1">
      <alignment horizontal="center" vertical="center" shrinkToFit="1"/>
    </xf>
    <xf numFmtId="0" fontId="48" fillId="0" borderId="86" xfId="17" applyFont="1" applyBorder="1" applyAlignment="1">
      <alignment horizontal="center" vertical="center"/>
    </xf>
    <xf numFmtId="0" fontId="48" fillId="0" borderId="87" xfId="17" applyFont="1" applyBorder="1" applyAlignment="1">
      <alignment horizontal="center" vertical="center"/>
    </xf>
    <xf numFmtId="0" fontId="37" fillId="12" borderId="88" xfId="18" applyFont="1" applyFill="1" applyBorder="1" applyAlignment="1">
      <alignment horizontal="center" vertical="center"/>
    </xf>
    <xf numFmtId="0" fontId="37" fillId="12" borderId="89" xfId="18" applyFont="1" applyFill="1" applyBorder="1" applyAlignment="1">
      <alignment horizontal="center" vertical="center"/>
    </xf>
    <xf numFmtId="0" fontId="12" fillId="0" borderId="139" xfId="17" applyFont="1" applyBorder="1" applyAlignment="1">
      <alignment horizontal="center" vertical="center" wrapText="1"/>
    </xf>
    <xf numFmtId="0" fontId="12" fillId="0" borderId="140" xfId="17" applyFont="1" applyBorder="1" applyAlignment="1">
      <alignment horizontal="center" vertical="center" wrapText="1"/>
    </xf>
    <xf numFmtId="0" fontId="12" fillId="0" borderId="141" xfId="17" applyFont="1" applyBorder="1" applyAlignment="1">
      <alignment horizontal="center" vertical="center" wrapText="1"/>
    </xf>
    <xf numFmtId="0" fontId="55" fillId="0" borderId="143" xfId="17" applyFont="1" applyBorder="1" applyAlignment="1">
      <alignment horizontal="center" vertical="center"/>
    </xf>
    <xf numFmtId="0" fontId="55" fillId="0" borderId="144" xfId="17" applyFont="1" applyBorder="1" applyAlignment="1">
      <alignment horizontal="center" vertical="center"/>
    </xf>
    <xf numFmtId="0" fontId="55" fillId="0" borderId="145" xfId="17" applyFont="1" applyBorder="1" applyAlignment="1">
      <alignment horizontal="center" vertical="center"/>
    </xf>
    <xf numFmtId="0" fontId="179" fillId="22" borderId="187" xfId="17" applyFont="1" applyFill="1" applyBorder="1" applyAlignment="1">
      <alignment horizontal="left" vertical="top" wrapText="1"/>
    </xf>
    <xf numFmtId="0" fontId="179" fillId="22" borderId="188" xfId="17" applyFont="1" applyFill="1" applyBorder="1" applyAlignment="1">
      <alignment horizontal="left" vertical="top" wrapText="1"/>
    </xf>
    <xf numFmtId="0" fontId="179" fillId="22" borderId="189" xfId="17" applyFont="1" applyFill="1" applyBorder="1" applyAlignment="1">
      <alignment horizontal="left" vertical="top" wrapText="1"/>
    </xf>
    <xf numFmtId="0" fontId="13" fillId="22" borderId="187" xfId="17" applyFont="1" applyFill="1" applyBorder="1" applyAlignment="1">
      <alignment horizontal="left" vertical="top" wrapText="1"/>
    </xf>
    <xf numFmtId="0" fontId="13" fillId="22" borderId="188" xfId="17" applyFont="1" applyFill="1" applyBorder="1" applyAlignment="1">
      <alignment horizontal="left" vertical="top" wrapText="1"/>
    </xf>
    <xf numFmtId="0" fontId="13" fillId="22" borderId="189" xfId="17" applyFont="1" applyFill="1" applyBorder="1" applyAlignment="1">
      <alignment horizontal="left" vertical="top" wrapText="1"/>
    </xf>
    <xf numFmtId="0" fontId="13" fillId="22" borderId="187" xfId="2" applyFont="1" applyFill="1" applyBorder="1" applyAlignment="1">
      <alignment horizontal="left" vertical="top" wrapText="1"/>
    </xf>
    <xf numFmtId="0" fontId="13" fillId="22" borderId="188" xfId="2" applyFont="1" applyFill="1" applyBorder="1" applyAlignment="1">
      <alignment horizontal="left" vertical="top" wrapText="1"/>
    </xf>
    <xf numFmtId="0" fontId="13" fillId="22" borderId="189" xfId="2" applyFont="1" applyFill="1" applyBorder="1" applyAlignment="1">
      <alignment horizontal="left" vertical="top" wrapText="1"/>
    </xf>
    <xf numFmtId="0" fontId="60" fillId="14" borderId="62" xfId="17" applyFont="1" applyFill="1" applyBorder="1" applyAlignment="1">
      <alignment horizontal="right" vertical="center" wrapText="1"/>
    </xf>
    <xf numFmtId="0" fontId="61" fillId="14" borderId="62" xfId="0" applyFont="1" applyFill="1" applyBorder="1" applyAlignment="1">
      <alignment horizontal="right" vertical="center"/>
    </xf>
    <xf numFmtId="0" fontId="0" fillId="14" borderId="62" xfId="0" applyFill="1" applyBorder="1" applyAlignment="1">
      <alignment horizontal="right" vertical="center"/>
    </xf>
    <xf numFmtId="180" fontId="60" fillId="14" borderId="62" xfId="17" applyNumberFormat="1" applyFont="1" applyFill="1" applyBorder="1" applyAlignment="1">
      <alignment horizontal="center" vertical="center" wrapText="1"/>
    </xf>
    <xf numFmtId="180" fontId="0" fillId="14" borderId="62" xfId="0" applyNumberFormat="1" applyFill="1" applyBorder="1" applyAlignment="1">
      <alignment horizontal="center" vertical="center" wrapText="1"/>
    </xf>
    <xf numFmtId="0" fontId="62" fillId="15" borderId="63" xfId="17" applyFont="1" applyFill="1" applyBorder="1" applyAlignment="1">
      <alignment horizontal="center" vertical="center" wrapText="1"/>
    </xf>
    <xf numFmtId="0" fontId="63" fillId="15" borderId="63" xfId="0" applyFont="1" applyFill="1" applyBorder="1" applyAlignment="1">
      <alignment horizontal="center" vertical="center"/>
    </xf>
    <xf numFmtId="0" fontId="62" fillId="11" borderId="63" xfId="0" applyFont="1" applyFill="1" applyBorder="1" applyAlignment="1">
      <alignment horizontal="center" vertical="center"/>
    </xf>
    <xf numFmtId="0" fontId="65" fillId="11" borderId="63" xfId="0" applyFont="1" applyFill="1" applyBorder="1" applyAlignment="1">
      <alignment horizontal="center" vertical="center"/>
    </xf>
    <xf numFmtId="0" fontId="67" fillId="21" borderId="125" xfId="16" applyFont="1" applyFill="1" applyBorder="1" applyAlignment="1">
      <alignment horizontal="center" vertical="center"/>
    </xf>
    <xf numFmtId="0" fontId="67" fillId="21" borderId="130" xfId="16" applyFont="1" applyFill="1" applyBorder="1" applyAlignment="1">
      <alignment horizontal="center" vertical="center"/>
    </xf>
    <xf numFmtId="0" fontId="67" fillId="21" borderId="132" xfId="16" applyFont="1" applyFill="1" applyBorder="1" applyAlignment="1">
      <alignment horizontal="center" vertical="center"/>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28" xfId="16" applyFont="1" applyFill="1" applyBorder="1" applyAlignment="1">
      <alignment vertical="center" wrapText="1"/>
    </xf>
    <xf numFmtId="0" fontId="68" fillId="2" borderId="104" xfId="16" applyFont="1" applyFill="1" applyBorder="1" applyAlignment="1">
      <alignment vertical="center" wrapText="1"/>
    </xf>
    <xf numFmtId="0" fontId="68" fillId="2" borderId="0" xfId="16" applyFont="1" applyFill="1" applyAlignment="1">
      <alignment vertical="center" wrapText="1"/>
    </xf>
    <xf numFmtId="0" fontId="68" fillId="2" borderId="105" xfId="16" applyFont="1" applyFill="1" applyBorder="1" applyAlignment="1">
      <alignment vertical="center" wrapText="1"/>
    </xf>
    <xf numFmtId="0" fontId="68" fillId="2" borderId="133" xfId="16" applyFont="1" applyFill="1" applyBorder="1" applyAlignment="1">
      <alignment vertical="center" wrapText="1"/>
    </xf>
    <xf numFmtId="0" fontId="68" fillId="2" borderId="134" xfId="16" applyFont="1" applyFill="1" applyBorder="1" applyAlignment="1">
      <alignment vertical="center" wrapText="1"/>
    </xf>
    <xf numFmtId="0" fontId="68" fillId="2" borderId="135" xfId="16" applyFont="1" applyFill="1" applyBorder="1" applyAlignment="1">
      <alignment vertical="center" wrapText="1"/>
    </xf>
    <xf numFmtId="0" fontId="68" fillId="2" borderId="126" xfId="16" applyFont="1" applyFill="1" applyBorder="1" applyAlignment="1">
      <alignment horizontal="left" vertical="center" wrapText="1"/>
    </xf>
    <xf numFmtId="0" fontId="68" fillId="2" borderId="127" xfId="16" applyFont="1" applyFill="1" applyBorder="1" applyAlignment="1">
      <alignment horizontal="left" vertical="center" wrapText="1"/>
    </xf>
    <xf numFmtId="0" fontId="68" fillId="2" borderId="129" xfId="16" applyFont="1" applyFill="1" applyBorder="1" applyAlignment="1">
      <alignment horizontal="left" vertical="center" wrapText="1"/>
    </xf>
    <xf numFmtId="0" fontId="68" fillId="2" borderId="104"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31" xfId="16" applyFont="1" applyFill="1" applyBorder="1" applyAlignment="1">
      <alignment horizontal="left" vertical="center" wrapText="1"/>
    </xf>
    <xf numFmtId="0" fontId="68" fillId="2" borderId="133" xfId="16" applyFont="1" applyFill="1" applyBorder="1" applyAlignment="1">
      <alignment horizontal="left" vertical="center" wrapText="1"/>
    </xf>
    <xf numFmtId="0" fontId="68" fillId="2" borderId="134" xfId="16" applyFont="1" applyFill="1" applyBorder="1" applyAlignment="1">
      <alignment horizontal="left" vertical="center" wrapText="1"/>
    </xf>
    <xf numFmtId="0" fontId="68" fillId="2" borderId="136" xfId="16" applyFont="1" applyFill="1" applyBorder="1" applyAlignment="1">
      <alignment horizontal="left" vertical="center" wrapText="1"/>
    </xf>
    <xf numFmtId="0" fontId="7" fillId="6" borderId="38" xfId="17" applyFont="1" applyFill="1" applyBorder="1" applyAlignment="1">
      <alignment horizontal="center" vertical="center" wrapText="1"/>
    </xf>
    <xf numFmtId="0" fontId="60" fillId="31" borderId="76" xfId="17" applyFont="1" applyFill="1" applyBorder="1" applyAlignment="1">
      <alignment horizontal="center" vertical="center" wrapText="1"/>
    </xf>
    <xf numFmtId="0" fontId="58" fillId="18" borderId="76" xfId="17" applyFont="1" applyFill="1" applyBorder="1" applyAlignment="1">
      <alignment horizontal="center" vertical="center" wrapText="1"/>
    </xf>
    <xf numFmtId="0" fontId="0" fillId="18" borderId="76" xfId="0" applyFill="1" applyBorder="1" applyAlignment="1">
      <alignment horizontal="center" vertical="center" wrapText="1"/>
    </xf>
    <xf numFmtId="0" fontId="68" fillId="3" borderId="77" xfId="17" applyFont="1" applyFill="1" applyBorder="1" applyAlignment="1">
      <alignment horizontal="center" vertical="center" wrapText="1"/>
    </xf>
    <xf numFmtId="0" fontId="68" fillId="3" borderId="78" xfId="17" applyFont="1" applyFill="1" applyBorder="1" applyAlignment="1">
      <alignment horizontal="center" vertical="center" wrapText="1"/>
    </xf>
    <xf numFmtId="0" fontId="68" fillId="3" borderId="79" xfId="17" applyFont="1" applyFill="1" applyBorder="1" applyAlignment="1">
      <alignment horizontal="center" vertical="center" wrapText="1"/>
    </xf>
    <xf numFmtId="180" fontId="60" fillId="3" borderId="77" xfId="17" applyNumberFormat="1" applyFont="1" applyFill="1" applyBorder="1" applyAlignment="1">
      <alignment horizontal="center" vertical="center" wrapText="1"/>
    </xf>
    <xf numFmtId="180" fontId="60" fillId="3" borderId="79" xfId="17" applyNumberFormat="1" applyFont="1" applyFill="1" applyBorder="1" applyAlignment="1">
      <alignment horizontal="center" vertical="center" wrapText="1"/>
    </xf>
    <xf numFmtId="0" fontId="37" fillId="0" borderId="187" xfId="17" applyFont="1" applyBorder="1" applyAlignment="1">
      <alignment horizontal="left" vertical="top" wrapText="1"/>
    </xf>
    <xf numFmtId="0" fontId="37" fillId="0" borderId="188" xfId="17" applyFont="1" applyBorder="1" applyAlignment="1">
      <alignment horizontal="left" vertical="top" wrapText="1"/>
    </xf>
    <xf numFmtId="0" fontId="37" fillId="0" borderId="189" xfId="17" applyFont="1" applyBorder="1" applyAlignment="1">
      <alignment horizontal="left" vertical="top" wrapText="1"/>
    </xf>
    <xf numFmtId="0" fontId="121" fillId="22" borderId="187" xfId="2" applyFont="1" applyFill="1" applyBorder="1" applyAlignment="1">
      <alignment horizontal="left" vertical="top" wrapText="1"/>
    </xf>
    <xf numFmtId="0" fontId="121" fillId="22" borderId="188" xfId="2" applyFont="1" applyFill="1" applyBorder="1" applyAlignment="1">
      <alignment horizontal="left" vertical="top" wrapText="1"/>
    </xf>
    <xf numFmtId="0" fontId="121" fillId="22" borderId="189" xfId="2" applyFont="1" applyFill="1" applyBorder="1" applyAlignment="1">
      <alignment horizontal="left" vertical="top" wrapText="1"/>
    </xf>
    <xf numFmtId="0" fontId="13" fillId="22" borderId="187" xfId="2" applyFont="1" applyFill="1" applyBorder="1" applyAlignment="1">
      <alignment horizontal="center" vertical="center" wrapText="1"/>
    </xf>
    <xf numFmtId="0" fontId="13" fillId="22" borderId="188" xfId="2" applyFont="1" applyFill="1" applyBorder="1" applyAlignment="1">
      <alignment horizontal="center" vertical="center" wrapText="1"/>
    </xf>
    <xf numFmtId="0" fontId="13" fillId="22" borderId="189" xfId="2" applyFont="1" applyFill="1" applyBorder="1" applyAlignment="1">
      <alignment horizontal="center" vertical="center" wrapText="1"/>
    </xf>
    <xf numFmtId="0" fontId="219" fillId="11" borderId="218" xfId="4" applyFont="1" applyFill="1" applyBorder="1" applyAlignment="1">
      <alignment horizontal="left" vertical="center" wrapText="1" indent="2"/>
    </xf>
    <xf numFmtId="0" fontId="13" fillId="11" borderId="222" xfId="4" applyFont="1" applyFill="1" applyBorder="1" applyAlignment="1">
      <alignment horizontal="left" vertical="center" wrapText="1" indent="2"/>
    </xf>
    <xf numFmtId="0" fontId="13" fillId="11" borderId="223" xfId="4" applyFont="1" applyFill="1" applyBorder="1" applyAlignment="1">
      <alignment horizontal="left" vertical="center" wrapText="1" indent="2"/>
    </xf>
    <xf numFmtId="0" fontId="13" fillId="11" borderId="219" xfId="4" applyFont="1" applyFill="1" applyBorder="1" applyAlignment="1">
      <alignment horizontal="left" vertical="center" wrapText="1" indent="2"/>
    </xf>
    <xf numFmtId="0" fontId="13" fillId="11" borderId="0" xfId="4" applyFont="1" applyFill="1" applyAlignment="1">
      <alignment horizontal="left" vertical="center" wrapText="1" indent="2"/>
    </xf>
    <xf numFmtId="0" fontId="13" fillId="11" borderId="220" xfId="4" applyFont="1" applyFill="1" applyBorder="1" applyAlignment="1">
      <alignment horizontal="left" vertical="center" wrapText="1" indent="2"/>
    </xf>
    <xf numFmtId="0" fontId="13" fillId="11" borderId="221" xfId="4" applyFont="1" applyFill="1" applyBorder="1" applyAlignment="1">
      <alignment horizontal="left" vertical="center" wrapText="1" indent="2"/>
    </xf>
    <xf numFmtId="0" fontId="13" fillId="11" borderId="224" xfId="4" applyFont="1" applyFill="1" applyBorder="1" applyAlignment="1">
      <alignment horizontal="left" vertical="center" wrapText="1" indent="2"/>
    </xf>
    <xf numFmtId="0" fontId="13" fillId="11" borderId="225" xfId="4" applyFont="1" applyFill="1" applyBorder="1" applyAlignment="1">
      <alignment horizontal="left" vertical="center" wrapText="1" indent="2"/>
    </xf>
    <xf numFmtId="0" fontId="206" fillId="49" borderId="0" xfId="2" applyFont="1" applyFill="1" applyAlignment="1">
      <alignment horizontal="center" vertical="center"/>
    </xf>
    <xf numFmtId="0" fontId="6" fillId="0" borderId="0" xfId="2">
      <alignment vertical="center"/>
    </xf>
    <xf numFmtId="0" fontId="35" fillId="0" borderId="0" xfId="2" applyFont="1" applyAlignment="1">
      <alignment horizontal="center" vertical="center"/>
    </xf>
    <xf numFmtId="0" fontId="6" fillId="0" borderId="0" xfId="2" applyAlignment="1">
      <alignment horizontal="center" vertical="center"/>
    </xf>
    <xf numFmtId="0" fontId="108" fillId="50" borderId="0" xfId="2" applyFont="1" applyFill="1" applyAlignment="1">
      <alignment horizontal="center" vertical="center" wrapText="1" shrinkToFit="1"/>
    </xf>
    <xf numFmtId="0" fontId="6" fillId="50" borderId="0" xfId="2" applyFill="1" applyAlignment="1">
      <alignment horizontal="center" vertical="center" wrapText="1" shrinkToFit="1"/>
    </xf>
    <xf numFmtId="0" fontId="216" fillId="0" borderId="0" xfId="2" applyFont="1" applyAlignment="1">
      <alignment horizontal="center" vertical="center"/>
    </xf>
    <xf numFmtId="0" fontId="208" fillId="51" borderId="0" xfId="2" applyFont="1" applyFill="1" applyAlignment="1">
      <alignment vertical="top" wrapText="1"/>
    </xf>
    <xf numFmtId="0" fontId="209" fillId="51" borderId="0" xfId="2" applyFont="1" applyFill="1" applyAlignment="1">
      <alignment vertical="top" wrapText="1"/>
    </xf>
    <xf numFmtId="0" fontId="6" fillId="51" borderId="0" xfId="2" applyFill="1" applyAlignment="1">
      <alignment vertical="top" wrapText="1"/>
    </xf>
    <xf numFmtId="0" fontId="226" fillId="35" borderId="0" xfId="2" applyFont="1" applyFill="1" applyAlignment="1">
      <alignment horizontal="left" vertical="center" wrapText="1" indent="1"/>
    </xf>
    <xf numFmtId="0" fontId="210" fillId="35" borderId="0" xfId="2" applyFont="1" applyFill="1" applyAlignment="1">
      <alignment horizontal="left" vertical="center" wrapText="1" indent="1"/>
    </xf>
    <xf numFmtId="0" fontId="104" fillId="22" borderId="0" xfId="0" applyFont="1" applyFill="1" applyAlignment="1">
      <alignment horizontal="left" vertical="center"/>
    </xf>
    <xf numFmtId="0" fontId="79" fillId="0" borderId="115" xfId="0" applyFont="1" applyBorder="1" applyAlignment="1">
      <alignment horizontal="left" vertical="center"/>
    </xf>
    <xf numFmtId="0" fontId="79" fillId="22" borderId="115" xfId="0" applyFont="1" applyFill="1" applyBorder="1" applyAlignment="1">
      <alignment horizontal="left" vertical="center"/>
    </xf>
    <xf numFmtId="0" fontId="149" fillId="22" borderId="0" xfId="0" applyFont="1" applyFill="1" applyAlignment="1">
      <alignment horizontal="left" vertical="top" wrapText="1"/>
    </xf>
    <xf numFmtId="0" fontId="105" fillId="33" borderId="0" xfId="0" applyFont="1" applyFill="1" applyAlignment="1">
      <alignment horizontal="left" vertical="center" wrapText="1"/>
    </xf>
    <xf numFmtId="0" fontId="79" fillId="25" borderId="116" xfId="0" applyFont="1" applyFill="1" applyBorder="1" applyAlignment="1">
      <alignment horizontal="left" vertical="center"/>
    </xf>
    <xf numFmtId="0" fontId="79" fillId="25" borderId="117" xfId="0" applyFont="1" applyFill="1" applyBorder="1" applyAlignment="1">
      <alignment horizontal="left" vertical="center"/>
    </xf>
    <xf numFmtId="0" fontId="79" fillId="25" borderId="118" xfId="0" applyFont="1" applyFill="1" applyBorder="1" applyAlignment="1">
      <alignment horizontal="left" vertical="center"/>
    </xf>
    <xf numFmtId="0" fontId="107" fillId="26" borderId="116" xfId="0" applyFont="1" applyFill="1" applyBorder="1" applyAlignment="1">
      <alignment horizontal="left"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79" fillId="25" borderId="119" xfId="0" applyFont="1" applyFill="1" applyBorder="1" applyAlignment="1">
      <alignment horizontal="left" vertical="center"/>
    </xf>
    <xf numFmtId="0" fontId="79" fillId="25" borderId="120" xfId="0" applyFont="1" applyFill="1" applyBorder="1" applyAlignment="1">
      <alignment horizontal="left" vertical="center"/>
    </xf>
    <xf numFmtId="0" fontId="79" fillId="25" borderId="121" xfId="0" applyFont="1" applyFill="1" applyBorder="1" applyAlignment="1">
      <alignment horizontal="left" vertical="center"/>
    </xf>
    <xf numFmtId="0" fontId="79" fillId="25" borderId="124" xfId="0" applyFont="1" applyFill="1" applyBorder="1" applyAlignment="1">
      <alignment horizontal="left" vertical="center"/>
    </xf>
    <xf numFmtId="0" fontId="79" fillId="25" borderId="122" xfId="0" applyFont="1" applyFill="1" applyBorder="1" applyAlignment="1">
      <alignment horizontal="left" vertical="center"/>
    </xf>
    <xf numFmtId="0" fontId="79" fillId="25" borderId="123" xfId="0" applyFont="1" applyFill="1" applyBorder="1" applyAlignment="1">
      <alignment horizontal="left" vertical="center"/>
    </xf>
    <xf numFmtId="0" fontId="81" fillId="0" borderId="113" xfId="0" applyFont="1" applyBorder="1" applyAlignment="1">
      <alignment horizontal="justify" vertical="center" wrapText="1"/>
    </xf>
    <xf numFmtId="0" fontId="81" fillId="0" borderId="114" xfId="0" applyFont="1" applyBorder="1" applyAlignment="1">
      <alignment horizontal="justify" vertical="center" wrapText="1"/>
    </xf>
    <xf numFmtId="0" fontId="79" fillId="0" borderId="113" xfId="0" applyFont="1" applyBorder="1" applyAlignment="1">
      <alignment horizontal="justify" vertical="center" wrapText="1"/>
    </xf>
    <xf numFmtId="0" fontId="79" fillId="0" borderId="114" xfId="0" applyFont="1" applyBorder="1" applyAlignment="1">
      <alignment horizontal="justify" vertical="center" wrapText="1"/>
    </xf>
    <xf numFmtId="0" fontId="156" fillId="27" borderId="0" xfId="0" applyFont="1" applyFill="1" applyAlignment="1">
      <alignment horizontal="center" vertical="top" wrapText="1"/>
    </xf>
    <xf numFmtId="0" fontId="192" fillId="27" borderId="0" xfId="0" applyFont="1" applyFill="1" applyAlignment="1">
      <alignment horizontal="left" vertical="top" wrapText="1"/>
    </xf>
    <xf numFmtId="0" fontId="197" fillId="27" borderId="0" xfId="0" applyFont="1" applyFill="1" applyAlignment="1">
      <alignment horizontal="left" vertical="top" wrapText="1"/>
    </xf>
    <xf numFmtId="0" fontId="143" fillId="28" borderId="0" xfId="0" applyFont="1" applyFill="1" applyAlignment="1">
      <alignment horizontal="left" vertical="center" wrapText="1"/>
    </xf>
    <xf numFmtId="0" fontId="139" fillId="26" borderId="0" xfId="0" applyFont="1" applyFill="1" applyAlignment="1">
      <alignment horizontal="left" vertical="center"/>
    </xf>
    <xf numFmtId="0" fontId="140" fillId="26" borderId="0" xfId="1" applyFont="1" applyFill="1" applyBorder="1" applyAlignment="1" applyProtection="1">
      <alignment horizontal="left" vertical="top" wrapText="1"/>
    </xf>
    <xf numFmtId="0" fontId="73" fillId="27" borderId="0" xfId="0" applyFont="1" applyFill="1" applyAlignment="1">
      <alignment horizontal="center" vertical="top" wrapText="1"/>
    </xf>
    <xf numFmtId="0" fontId="192" fillId="27" borderId="0" xfId="0" applyFont="1" applyFill="1" applyAlignment="1">
      <alignment horizontal="right" vertical="top" wrapText="1"/>
    </xf>
    <xf numFmtId="0" fontId="116" fillId="32" borderId="0" xfId="0" applyFont="1" applyFill="1" applyAlignment="1">
      <alignment horizontal="center" vertical="top" wrapText="1"/>
    </xf>
    <xf numFmtId="0" fontId="105" fillId="32" borderId="0" xfId="0" applyFont="1" applyFill="1" applyAlignment="1">
      <alignment horizontal="center" vertical="top" wrapText="1"/>
    </xf>
    <xf numFmtId="0" fontId="136" fillId="36" borderId="0" xfId="0" applyFont="1" applyFill="1" applyAlignment="1">
      <alignment horizontal="left" vertical="top" wrapText="1"/>
    </xf>
    <xf numFmtId="0" fontId="135" fillId="36" borderId="0" xfId="0" applyFont="1" applyFill="1" applyAlignment="1">
      <alignment horizontal="left" vertical="top" wrapText="1"/>
    </xf>
    <xf numFmtId="0" fontId="18" fillId="36" borderId="0" xfId="0" applyFont="1" applyFill="1" applyAlignment="1">
      <alignment horizontal="center" vertical="center"/>
    </xf>
    <xf numFmtId="0" fontId="116" fillId="36" borderId="0" xfId="0" applyFont="1" applyFill="1" applyAlignment="1">
      <alignment horizontal="center" vertical="center"/>
    </xf>
    <xf numFmtId="0" fontId="202" fillId="0" borderId="216" xfId="1" applyFont="1" applyFill="1" applyBorder="1" applyAlignment="1" applyProtection="1">
      <alignment horizontal="left" vertical="top" wrapText="1"/>
    </xf>
    <xf numFmtId="0" fontId="202" fillId="0" borderId="227" xfId="1" applyFont="1" applyFill="1" applyBorder="1" applyAlignment="1" applyProtection="1">
      <alignment horizontal="left" vertical="top" wrapText="1"/>
    </xf>
    <xf numFmtId="0" fontId="113" fillId="24" borderId="1" xfId="2" quotePrefix="1" applyFont="1" applyFill="1" applyBorder="1" applyAlignment="1">
      <alignment horizontal="center" vertical="center" wrapText="1"/>
    </xf>
    <xf numFmtId="0" fontId="108" fillId="0" borderId="212" xfId="2" applyFont="1" applyBorder="1" applyAlignment="1">
      <alignment horizontal="left" vertical="top" wrapText="1"/>
    </xf>
    <xf numFmtId="0" fontId="108" fillId="0" borderId="226" xfId="2" applyFont="1" applyBorder="1" applyAlignment="1">
      <alignment horizontal="left" vertical="top" wrapText="1"/>
    </xf>
    <xf numFmtId="0" fontId="113" fillId="24" borderId="43" xfId="2" applyFont="1" applyFill="1" applyBorder="1" applyAlignment="1">
      <alignment horizontal="center" vertical="center" wrapText="1"/>
    </xf>
    <xf numFmtId="0" fontId="113" fillId="24" borderId="1" xfId="2" applyFont="1" applyFill="1" applyBorder="1" applyAlignment="1">
      <alignment horizontal="center" vertical="center" wrapText="1"/>
    </xf>
    <xf numFmtId="0" fontId="113" fillId="24" borderId="2" xfId="2" applyFont="1" applyFill="1" applyBorder="1" applyAlignment="1">
      <alignment horizontal="center" vertical="center" wrapText="1"/>
    </xf>
    <xf numFmtId="14" fontId="108" fillId="24" borderId="161" xfId="2" applyNumberFormat="1" applyFont="1" applyFill="1" applyBorder="1" applyAlignment="1">
      <alignment horizontal="center" vertical="center" wrapText="1" shrinkToFit="1"/>
    </xf>
    <xf numFmtId="14" fontId="108" fillId="24" borderId="159" xfId="2" applyNumberFormat="1" applyFont="1" applyFill="1" applyBorder="1" applyAlignment="1">
      <alignment horizontal="center" vertical="center" wrapText="1" shrinkToFit="1"/>
    </xf>
    <xf numFmtId="14" fontId="108" fillId="24" borderId="160" xfId="2" applyNumberFormat="1" applyFont="1" applyFill="1" applyBorder="1" applyAlignment="1">
      <alignment horizontal="center" vertical="center" wrapText="1" shrinkToFit="1"/>
    </xf>
    <xf numFmtId="14" fontId="108" fillId="24" borderId="162" xfId="1" applyNumberFormat="1" applyFont="1" applyFill="1" applyBorder="1" applyAlignment="1" applyProtection="1">
      <alignment horizontal="center" vertical="center" wrapText="1" shrinkToFit="1"/>
    </xf>
    <xf numFmtId="14" fontId="108" fillId="24" borderId="164" xfId="1" applyNumberFormat="1" applyFont="1" applyFill="1" applyBorder="1" applyAlignment="1" applyProtection="1">
      <alignment horizontal="center" vertical="center" wrapText="1" shrinkToFit="1"/>
    </xf>
    <xf numFmtId="14" fontId="108" fillId="24" borderId="163" xfId="1" applyNumberFormat="1" applyFont="1" applyFill="1" applyBorder="1" applyAlignment="1" applyProtection="1">
      <alignment horizontal="center" vertical="center" wrapText="1" shrinkToFit="1"/>
    </xf>
    <xf numFmtId="0" fontId="202" fillId="0" borderId="212" xfId="2" applyFont="1" applyBorder="1" applyAlignment="1">
      <alignment horizontal="left" vertical="top" wrapText="1"/>
    </xf>
    <xf numFmtId="0" fontId="202" fillId="0" borderId="213" xfId="2" applyFont="1" applyBorder="1" applyAlignment="1">
      <alignment horizontal="left" vertical="top" wrapText="1"/>
    </xf>
    <xf numFmtId="14" fontId="108" fillId="24" borderId="209" xfId="1" applyNumberFormat="1" applyFont="1" applyFill="1" applyBorder="1" applyAlignment="1" applyProtection="1">
      <alignment horizontal="center" vertical="center" wrapText="1"/>
    </xf>
    <xf numFmtId="14" fontId="108" fillId="24" borderId="210" xfId="1" applyNumberFormat="1" applyFont="1" applyFill="1" applyBorder="1" applyAlignment="1" applyProtection="1">
      <alignment horizontal="center" vertical="center" wrapText="1"/>
    </xf>
    <xf numFmtId="14" fontId="108" fillId="24" borderId="211" xfId="1" applyNumberFormat="1" applyFont="1" applyFill="1" applyBorder="1" applyAlignment="1" applyProtection="1">
      <alignment horizontal="center" vertical="center" wrapText="1"/>
    </xf>
    <xf numFmtId="56" fontId="108" fillId="24" borderId="43" xfId="1" applyNumberFormat="1" applyFont="1" applyFill="1" applyBorder="1" applyAlignment="1" applyProtection="1">
      <alignment horizontal="center" vertical="center" wrapText="1"/>
    </xf>
    <xf numFmtId="56" fontId="108" fillId="24" borderId="1" xfId="1" applyNumberFormat="1" applyFont="1" applyFill="1" applyBorder="1" applyAlignment="1" applyProtection="1">
      <alignment horizontal="center" vertical="center" wrapText="1"/>
    </xf>
    <xf numFmtId="56" fontId="108" fillId="24" borderId="2" xfId="1" applyNumberFormat="1" applyFont="1" applyFill="1" applyBorder="1" applyAlignment="1" applyProtection="1">
      <alignment horizontal="center" vertical="center" wrapText="1"/>
    </xf>
    <xf numFmtId="14" fontId="108" fillId="24" borderId="177" xfId="1" applyNumberFormat="1" applyFont="1" applyFill="1" applyBorder="1" applyAlignment="1" applyProtection="1">
      <alignment horizontal="center" vertical="center" wrapText="1"/>
    </xf>
    <xf numFmtId="0" fontId="108" fillId="24" borderId="177" xfId="2" applyFont="1" applyFill="1" applyBorder="1" applyAlignment="1">
      <alignment horizontal="center" vertical="center"/>
    </xf>
    <xf numFmtId="0" fontId="108" fillId="24" borderId="209" xfId="2" applyFont="1" applyFill="1" applyBorder="1" applyAlignment="1">
      <alignment horizontal="center" vertical="center"/>
    </xf>
    <xf numFmtId="0" fontId="108" fillId="24" borderId="182" xfId="2" applyFont="1" applyFill="1" applyBorder="1" applyAlignment="1">
      <alignment horizontal="center" vertical="center"/>
    </xf>
    <xf numFmtId="56" fontId="108" fillId="24" borderId="43" xfId="2" applyNumberFormat="1" applyFont="1" applyFill="1" applyBorder="1" applyAlignment="1">
      <alignment horizontal="center" vertical="center" wrapText="1"/>
    </xf>
    <xf numFmtId="56" fontId="108" fillId="24" borderId="1" xfId="2" applyNumberFormat="1" applyFont="1" applyFill="1" applyBorder="1" applyAlignment="1">
      <alignment horizontal="center" vertical="center" wrapText="1"/>
    </xf>
    <xf numFmtId="56" fontId="108" fillId="24" borderId="158" xfId="2" applyNumberFormat="1" applyFont="1" applyFill="1" applyBorder="1" applyAlignment="1">
      <alignment horizontal="center" vertical="center" wrapText="1"/>
    </xf>
    <xf numFmtId="14" fontId="108" fillId="24" borderId="206" xfId="2" applyNumberFormat="1" applyFont="1" applyFill="1" applyBorder="1" applyAlignment="1">
      <alignment horizontal="center" vertical="center"/>
    </xf>
    <xf numFmtId="14" fontId="108" fillId="24" borderId="207" xfId="2" applyNumberFormat="1" applyFont="1" applyFill="1" applyBorder="1" applyAlignment="1">
      <alignment horizontal="center" vertical="center"/>
    </xf>
    <xf numFmtId="14" fontId="108" fillId="24" borderId="208" xfId="2" applyNumberFormat="1" applyFont="1" applyFill="1" applyBorder="1" applyAlignment="1">
      <alignment horizontal="center" vertical="center"/>
    </xf>
    <xf numFmtId="14" fontId="108" fillId="24" borderId="229" xfId="2" applyNumberFormat="1" applyFont="1" applyFill="1" applyBorder="1" applyAlignment="1">
      <alignment horizontal="center" vertical="center" shrinkToFit="1"/>
    </xf>
    <xf numFmtId="14" fontId="108" fillId="24" borderId="1" xfId="2" applyNumberFormat="1" applyFont="1" applyFill="1" applyBorder="1" applyAlignment="1">
      <alignment horizontal="center" vertical="center" shrinkToFit="1"/>
    </xf>
    <xf numFmtId="14" fontId="108" fillId="24" borderId="158" xfId="2" applyNumberFormat="1" applyFont="1" applyFill="1" applyBorder="1" applyAlignment="1">
      <alignment horizontal="center" vertical="center" shrinkToFit="1"/>
    </xf>
    <xf numFmtId="14" fontId="113" fillId="24" borderId="1" xfId="2" applyNumberFormat="1" applyFont="1" applyFill="1" applyBorder="1" applyAlignment="1">
      <alignment horizontal="center" vertical="center" shrinkToFit="1"/>
    </xf>
    <xf numFmtId="14" fontId="113" fillId="24" borderId="2" xfId="2" applyNumberFormat="1" applyFont="1" applyFill="1" applyBorder="1" applyAlignment="1">
      <alignment horizontal="center" vertical="center" shrinkToFit="1"/>
    </xf>
    <xf numFmtId="14" fontId="108" fillId="24" borderId="43" xfId="2" applyNumberFormat="1" applyFont="1" applyFill="1" applyBorder="1" applyAlignment="1">
      <alignment horizontal="center" vertical="center" shrinkToFit="1"/>
    </xf>
    <xf numFmtId="14" fontId="108" fillId="24" borderId="204" xfId="2" applyNumberFormat="1" applyFont="1" applyFill="1" applyBorder="1" applyAlignment="1">
      <alignment horizontal="center" vertical="center" shrinkToFit="1"/>
    </xf>
    <xf numFmtId="56" fontId="108" fillId="24" borderId="43" xfId="1" applyNumberFormat="1" applyFont="1" applyFill="1" applyBorder="1" applyAlignment="1" applyProtection="1">
      <alignment horizontal="center" vertical="center"/>
    </xf>
    <xf numFmtId="56" fontId="108" fillId="24" borderId="1" xfId="1" applyNumberFormat="1" applyFont="1" applyFill="1" applyBorder="1" applyAlignment="1" applyProtection="1">
      <alignment horizontal="center" vertical="center"/>
    </xf>
    <xf numFmtId="56" fontId="108" fillId="24" borderId="2" xfId="1" applyNumberFormat="1" applyFont="1" applyFill="1" applyBorder="1" applyAlignment="1" applyProtection="1">
      <alignment horizontal="center" vertical="center"/>
    </xf>
    <xf numFmtId="56" fontId="113" fillId="24" borderId="43" xfId="2" applyNumberFormat="1" applyFont="1" applyFill="1" applyBorder="1" applyAlignment="1">
      <alignment horizontal="center" vertical="center" wrapText="1"/>
    </xf>
    <xf numFmtId="0" fontId="10" fillId="0" borderId="60" xfId="2" applyFont="1" applyBorder="1">
      <alignment vertical="center"/>
    </xf>
    <xf numFmtId="0" fontId="10" fillId="0" borderId="0" xfId="2" applyFont="1" applyAlignment="1">
      <alignment vertical="center" wrapText="1"/>
    </xf>
    <xf numFmtId="0" fontId="10" fillId="0" borderId="0" xfId="2" applyFont="1">
      <alignment vertical="center"/>
    </xf>
    <xf numFmtId="0" fontId="113" fillId="3" borderId="1" xfId="2" applyFont="1" applyFill="1" applyBorder="1" applyAlignment="1">
      <alignment horizontal="center" vertical="center"/>
    </xf>
    <xf numFmtId="0" fontId="113" fillId="3" borderId="2" xfId="2" applyFont="1" applyFill="1" applyBorder="1" applyAlignment="1">
      <alignment horizontal="center" vertical="center"/>
    </xf>
    <xf numFmtId="14" fontId="113" fillId="3" borderId="1" xfId="2" applyNumberFormat="1" applyFont="1" applyFill="1" applyBorder="1" applyAlignment="1">
      <alignment horizontal="center" vertical="center"/>
    </xf>
    <xf numFmtId="14" fontId="113" fillId="3" borderId="2" xfId="2" applyNumberFormat="1" applyFont="1" applyFill="1" applyBorder="1" applyAlignment="1">
      <alignment horizontal="center" vertical="center"/>
    </xf>
    <xf numFmtId="0" fontId="1" fillId="17" borderId="70" xfId="2" applyFont="1" applyFill="1" applyBorder="1" applyAlignment="1">
      <alignment vertical="top" wrapText="1"/>
    </xf>
    <xf numFmtId="0" fontId="6" fillId="0" borderId="66" xfId="2" applyBorder="1" applyAlignment="1">
      <alignment vertical="top" wrapText="1"/>
    </xf>
    <xf numFmtId="0" fontId="69" fillId="0" borderId="0" xfId="1" applyFont="1" applyAlignment="1" applyProtection="1">
      <alignment vertical="center"/>
    </xf>
    <xf numFmtId="0" fontId="6" fillId="29" borderId="58" xfId="2" applyFill="1" applyBorder="1" applyAlignment="1">
      <alignment horizontal="left" vertical="top" wrapText="1"/>
    </xf>
    <xf numFmtId="0" fontId="6" fillId="29" borderId="142" xfId="2" applyFill="1" applyBorder="1" applyAlignment="1">
      <alignment horizontal="left" vertical="top" wrapText="1"/>
    </xf>
    <xf numFmtId="0" fontId="6" fillId="29" borderId="166" xfId="2" applyFill="1" applyBorder="1" applyAlignment="1">
      <alignment horizontal="left" vertical="top" wrapText="1"/>
    </xf>
    <xf numFmtId="0" fontId="1" fillId="38" borderId="58" xfId="2" applyFont="1" applyFill="1" applyBorder="1" applyAlignment="1">
      <alignment horizontal="left" vertical="top" wrapText="1"/>
    </xf>
    <xf numFmtId="0" fontId="1" fillId="38" borderId="69" xfId="2" applyFont="1" applyFill="1" applyBorder="1" applyAlignment="1">
      <alignment horizontal="left" vertical="top" wrapText="1"/>
    </xf>
    <xf numFmtId="0" fontId="8" fillId="38" borderId="142" xfId="1" applyFill="1" applyBorder="1" applyAlignment="1" applyProtection="1">
      <alignment horizontal="left" vertical="top"/>
    </xf>
    <xf numFmtId="0" fontId="6" fillId="38" borderId="165" xfId="2" applyFill="1" applyBorder="1" applyAlignment="1">
      <alignment horizontal="left" vertical="top"/>
    </xf>
    <xf numFmtId="0" fontId="6" fillId="2" borderId="75" xfId="2" applyFill="1" applyBorder="1" applyAlignment="1">
      <alignment vertical="top" wrapText="1"/>
    </xf>
    <xf numFmtId="0" fontId="15" fillId="2" borderId="66" xfId="0" applyFont="1" applyFill="1" applyBorder="1" applyAlignment="1">
      <alignment vertical="top" wrapText="1"/>
    </xf>
    <xf numFmtId="0" fontId="1" fillId="2" borderId="75" xfId="2" applyFont="1" applyFill="1" applyBorder="1" applyAlignment="1">
      <alignment horizontal="left" vertical="top" wrapText="1"/>
    </xf>
    <xf numFmtId="0" fontId="1" fillId="2" borderId="66" xfId="2" applyFont="1" applyFill="1" applyBorder="1" applyAlignment="1">
      <alignment horizontal="left" vertical="top" wrapText="1"/>
    </xf>
    <xf numFmtId="0" fontId="14" fillId="6" borderId="18" xfId="2" applyFont="1" applyFill="1" applyBorder="1" applyAlignment="1">
      <alignment horizontal="left" vertical="center"/>
    </xf>
    <xf numFmtId="0" fontId="14" fillId="6" borderId="4" xfId="2" applyFont="1" applyFill="1" applyBorder="1" applyAlignment="1">
      <alignment horizontal="left" vertical="center"/>
    </xf>
    <xf numFmtId="0" fontId="6" fillId="6" borderId="90" xfId="2" applyFill="1" applyBorder="1">
      <alignment vertical="center"/>
    </xf>
    <xf numFmtId="0" fontId="6" fillId="6" borderId="25" xfId="2" applyFill="1" applyBorder="1">
      <alignment vertical="center"/>
    </xf>
    <xf numFmtId="0" fontId="6" fillId="6" borderId="91" xfId="2" applyFill="1" applyBorder="1">
      <alignment vertical="center"/>
    </xf>
    <xf numFmtId="0" fontId="6" fillId="6" borderId="92" xfId="2" applyFill="1" applyBorder="1">
      <alignment vertical="center"/>
    </xf>
    <xf numFmtId="0" fontId="6" fillId="6" borderId="93" xfId="2" applyFill="1" applyBorder="1">
      <alignment vertical="center"/>
    </xf>
    <xf numFmtId="0" fontId="6" fillId="6" borderId="94" xfId="2" applyFill="1" applyBorder="1">
      <alignment vertical="center"/>
    </xf>
    <xf numFmtId="0" fontId="22" fillId="6" borderId="95" xfId="2" applyFont="1" applyFill="1" applyBorder="1" applyAlignment="1">
      <alignment horizontal="center" vertical="top" wrapText="1"/>
    </xf>
    <xf numFmtId="0" fontId="22" fillId="6" borderId="87" xfId="2" applyFont="1" applyFill="1" applyBorder="1" applyAlignment="1">
      <alignment horizontal="center" vertical="top" wrapText="1"/>
    </xf>
    <xf numFmtId="0" fontId="22" fillId="6" borderId="96" xfId="2" applyFont="1" applyFill="1" applyBorder="1" applyAlignment="1">
      <alignment horizontal="center" vertical="top" wrapText="1"/>
    </xf>
    <xf numFmtId="0" fontId="22" fillId="6" borderId="97" xfId="2" applyFont="1" applyFill="1" applyBorder="1" applyAlignment="1">
      <alignment horizontal="center" vertical="top" wrapText="1"/>
    </xf>
    <xf numFmtId="0" fontId="22" fillId="6" borderId="98" xfId="2" applyFont="1" applyFill="1" applyBorder="1" applyAlignment="1">
      <alignment horizontal="center" vertical="top" wrapText="1"/>
    </xf>
    <xf numFmtId="0" fontId="1" fillId="6" borderId="15" xfId="2" applyFont="1" applyFill="1" applyBorder="1" applyAlignment="1">
      <alignment vertical="top" wrapText="1"/>
    </xf>
    <xf numFmtId="0" fontId="6" fillId="6" borderId="0" xfId="2" applyFill="1" applyAlignment="1">
      <alignment vertical="top" wrapText="1"/>
    </xf>
    <xf numFmtId="0" fontId="6" fillId="6" borderId="16" xfId="2" applyFill="1" applyBorder="1" applyAlignment="1">
      <alignment vertical="top" wrapText="1"/>
    </xf>
    <xf numFmtId="0" fontId="26" fillId="0" borderId="0" xfId="19" applyFont="1" applyAlignment="1">
      <alignment vertical="center" wrapText="1"/>
    </xf>
    <xf numFmtId="0" fontId="28" fillId="24" borderId="102" xfId="2" applyFont="1" applyFill="1" applyBorder="1" applyAlignment="1">
      <alignment horizontal="center" vertical="center" shrinkToFit="1"/>
    </xf>
    <xf numFmtId="0" fontId="18" fillId="24" borderId="29" xfId="2" applyFont="1" applyFill="1" applyBorder="1" applyAlignment="1">
      <alignment horizontal="center" vertical="center" shrinkToFit="1"/>
    </xf>
    <xf numFmtId="0" fontId="18" fillId="24" borderId="103" xfId="2" applyFont="1" applyFill="1" applyBorder="1" applyAlignment="1">
      <alignment horizontal="center" vertical="center" shrinkToFit="1"/>
    </xf>
    <xf numFmtId="0" fontId="145" fillId="22" borderId="102" xfId="2" applyFont="1" applyFill="1" applyBorder="1" applyAlignment="1">
      <alignment horizontal="center" vertical="center" wrapText="1" shrinkToFit="1"/>
    </xf>
    <xf numFmtId="0" fontId="32" fillId="22" borderId="29" xfId="2" applyFont="1" applyFill="1" applyBorder="1" applyAlignment="1">
      <alignment horizontal="center" vertical="center" shrinkToFit="1"/>
    </xf>
    <xf numFmtId="0" fontId="32" fillId="22" borderId="103" xfId="2" applyFont="1" applyFill="1" applyBorder="1" applyAlignment="1">
      <alignment horizontal="center" vertical="center" shrinkToFit="1"/>
    </xf>
    <xf numFmtId="0" fontId="21" fillId="22" borderId="99" xfId="1" applyFont="1" applyFill="1" applyBorder="1" applyAlignment="1" applyProtection="1">
      <alignment vertical="top" wrapText="1"/>
    </xf>
    <xf numFmtId="0" fontId="21" fillId="22" borderId="100" xfId="2" applyFont="1" applyFill="1" applyBorder="1" applyAlignment="1">
      <alignment vertical="top" wrapText="1"/>
    </xf>
    <xf numFmtId="0" fontId="21" fillId="22" borderId="101" xfId="2" applyFont="1" applyFill="1" applyBorder="1" applyAlignment="1">
      <alignment vertical="top" wrapText="1"/>
    </xf>
    <xf numFmtId="0" fontId="21" fillId="40" borderId="99" xfId="1" applyFont="1" applyFill="1" applyBorder="1" applyAlignment="1" applyProtection="1">
      <alignment vertical="top" wrapText="1"/>
    </xf>
    <xf numFmtId="0" fontId="21" fillId="40" borderId="100" xfId="2" applyFont="1" applyFill="1" applyBorder="1" applyAlignment="1">
      <alignment vertical="top" wrapText="1"/>
    </xf>
    <xf numFmtId="0" fontId="21" fillId="40" borderId="101" xfId="2" applyFont="1" applyFill="1" applyBorder="1" applyAlignment="1">
      <alignment vertical="top" wrapText="1"/>
    </xf>
    <xf numFmtId="0" fontId="145" fillId="40" borderId="102" xfId="2" applyFont="1" applyFill="1" applyBorder="1" applyAlignment="1">
      <alignment horizontal="center" vertical="center" wrapText="1" shrinkToFit="1"/>
    </xf>
    <xf numFmtId="0" fontId="32" fillId="40" borderId="29" xfId="2" applyFont="1" applyFill="1" applyBorder="1" applyAlignment="1">
      <alignment horizontal="center" vertical="center" shrinkToFit="1"/>
    </xf>
    <xf numFmtId="0" fontId="32" fillId="40" borderId="103" xfId="2" applyFont="1" applyFill="1" applyBorder="1" applyAlignment="1">
      <alignment horizontal="center" vertical="center" shrinkToFit="1"/>
    </xf>
    <xf numFmtId="0" fontId="28" fillId="22" borderId="168" xfId="2" applyFont="1" applyFill="1" applyBorder="1" applyAlignment="1">
      <alignment horizontal="center" vertical="center" wrapText="1" shrinkToFit="1"/>
    </xf>
    <xf numFmtId="0" fontId="28" fillId="22" borderId="169" xfId="2" applyFont="1" applyFill="1" applyBorder="1" applyAlignment="1">
      <alignment horizontal="center" vertical="center" wrapText="1" shrinkToFit="1"/>
    </xf>
    <xf numFmtId="0" fontId="28" fillId="22" borderId="170" xfId="2" applyFont="1" applyFill="1" applyBorder="1" applyAlignment="1">
      <alignment horizontal="center" vertical="center" wrapText="1" shrinkToFit="1"/>
    </xf>
    <xf numFmtId="0" fontId="20" fillId="22" borderId="59" xfId="2" applyFont="1" applyFill="1" applyBorder="1" applyAlignment="1">
      <alignment horizontal="left" vertical="top" wrapText="1" shrinkToFit="1"/>
    </xf>
    <xf numFmtId="0" fontId="20" fillId="22" borderId="60" xfId="2" applyFont="1" applyFill="1" applyBorder="1" applyAlignment="1">
      <alignment horizontal="left" vertical="top" wrapText="1" shrinkToFit="1"/>
    </xf>
    <xf numFmtId="0" fontId="20" fillId="22" borderId="61" xfId="2" applyFont="1" applyFill="1" applyBorder="1" applyAlignment="1">
      <alignment horizontal="left" vertical="top" wrapText="1" shrinkToFit="1"/>
    </xf>
    <xf numFmtId="0" fontId="25" fillId="22" borderId="110" xfId="2" applyFont="1" applyFill="1" applyBorder="1" applyAlignment="1">
      <alignment horizontal="left" vertical="top" wrapText="1"/>
    </xf>
    <xf numFmtId="0" fontId="25" fillId="22" borderId="111" xfId="2" applyFont="1" applyFill="1" applyBorder="1" applyAlignment="1">
      <alignment horizontal="left" vertical="top" wrapText="1"/>
    </xf>
    <xf numFmtId="0" fontId="25" fillId="22" borderId="112" xfId="2" applyFont="1" applyFill="1" applyBorder="1" applyAlignment="1">
      <alignment horizontal="left" vertical="top" wrapText="1"/>
    </xf>
    <xf numFmtId="0" fontId="28" fillId="40" borderId="168" xfId="2" applyFont="1" applyFill="1" applyBorder="1" applyAlignment="1">
      <alignment horizontal="center" vertical="center" wrapText="1" shrinkToFit="1"/>
    </xf>
    <xf numFmtId="0" fontId="28" fillId="40" borderId="169" xfId="2" applyFont="1" applyFill="1" applyBorder="1" applyAlignment="1">
      <alignment horizontal="center" vertical="center" wrapText="1" shrinkToFit="1"/>
    </xf>
    <xf numFmtId="0" fontId="28" fillId="40" borderId="170" xfId="2" applyFont="1" applyFill="1" applyBorder="1" applyAlignment="1">
      <alignment horizontal="center" vertical="center" wrapText="1" shrinkToFit="1"/>
    </xf>
    <xf numFmtId="0" fontId="20" fillId="40" borderId="59" xfId="2" applyFont="1" applyFill="1" applyBorder="1" applyAlignment="1">
      <alignment horizontal="left" vertical="top" wrapText="1" shrinkToFit="1"/>
    </xf>
    <xf numFmtId="0" fontId="20" fillId="40" borderId="60" xfId="2" applyFont="1" applyFill="1" applyBorder="1" applyAlignment="1">
      <alignment horizontal="left" vertical="top" wrapText="1" shrinkToFit="1"/>
    </xf>
    <xf numFmtId="0" fontId="20" fillId="40" borderId="61" xfId="2" applyFont="1" applyFill="1" applyBorder="1" applyAlignment="1">
      <alignment horizontal="left" vertical="top" wrapText="1" shrinkToFit="1"/>
    </xf>
    <xf numFmtId="0" fontId="28" fillId="20" borderId="60" xfId="2" applyFont="1" applyFill="1" applyBorder="1" applyAlignment="1">
      <alignment horizontal="center" vertical="center" shrinkToFit="1"/>
    </xf>
    <xf numFmtId="0" fontId="28" fillId="20" borderId="61" xfId="2" applyFont="1" applyFill="1" applyBorder="1" applyAlignment="1">
      <alignment horizontal="center" vertical="center" shrinkToFit="1"/>
    </xf>
    <xf numFmtId="0" fontId="109" fillId="22" borderId="102" xfId="1" applyFont="1" applyFill="1" applyBorder="1" applyAlignment="1" applyProtection="1">
      <alignment horizontal="center" vertical="center" wrapText="1"/>
    </xf>
    <xf numFmtId="0" fontId="109" fillId="22" borderId="29" xfId="1" applyFont="1" applyFill="1" applyBorder="1" applyAlignment="1" applyProtection="1">
      <alignment horizontal="center" vertical="center" wrapText="1"/>
    </xf>
    <xf numFmtId="0" fontId="109" fillId="22" borderId="103" xfId="1" applyFont="1" applyFill="1" applyBorder="1" applyAlignment="1" applyProtection="1">
      <alignment horizontal="center" vertical="center" wrapText="1"/>
    </xf>
    <xf numFmtId="0" fontId="21" fillId="22" borderId="99" xfId="1" applyFont="1" applyFill="1" applyBorder="1" applyAlignment="1" applyProtection="1">
      <alignment horizontal="left" vertical="top" wrapText="1"/>
    </xf>
    <xf numFmtId="0" fontId="21" fillId="22" borderId="184" xfId="1" applyFont="1" applyFill="1" applyBorder="1" applyAlignment="1" applyProtection="1">
      <alignment horizontal="left" vertical="top" wrapText="1"/>
    </xf>
    <xf numFmtId="0" fontId="21" fillId="22" borderId="185"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FF99FF"/>
      <color rgb="FF6DDDF7"/>
      <color rgb="FF3399FF"/>
      <color rgb="FF6EF729"/>
      <color rgb="FF00CC00"/>
      <color rgb="FF0033CC"/>
      <color rgb="FF66CCFF"/>
      <color rgb="FFFF0066"/>
      <color rgb="FFBB1F05"/>
      <color rgb="FFEBA9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'35　感染症統計'!$A$7</c:f>
              <c:strCache>
                <c:ptCount val="1"/>
                <c:pt idx="0">
                  <c:v>2022年</c:v>
                </c:pt>
              </c:strCache>
            </c:strRef>
          </c:tx>
          <c:spPr>
            <a:ln w="63500" cap="rnd">
              <a:solidFill>
                <a:srgbClr val="FF0000"/>
              </a:solidFill>
              <a:round/>
            </a:ln>
            <a:effectLst/>
          </c:spPr>
          <c:marker>
            <c:symbol val="none"/>
          </c:marker>
          <c:val>
            <c:numRef>
              <c:f>'35　感染症統計'!$B$7:$M$7</c:f>
              <c:numCache>
                <c:formatCode>#,##0_ </c:formatCode>
                <c:ptCount val="12"/>
                <c:pt idx="0" formatCode="General">
                  <c:v>81</c:v>
                </c:pt>
                <c:pt idx="1">
                  <c:v>39</c:v>
                </c:pt>
                <c:pt idx="2">
                  <c:v>72</c:v>
                </c:pt>
                <c:pt idx="3" formatCode="General">
                  <c:v>88</c:v>
                </c:pt>
                <c:pt idx="4" formatCode="General">
                  <c:v>258</c:v>
                </c:pt>
                <c:pt idx="5" formatCode="General">
                  <c:v>412</c:v>
                </c:pt>
                <c:pt idx="6" formatCode="General">
                  <c:v>545</c:v>
                </c:pt>
                <c:pt idx="7" formatCode="General">
                  <c:v>546</c:v>
                </c:pt>
                <c:pt idx="8" formatCode="General">
                  <c:v>117</c:v>
                </c:pt>
              </c:numCache>
            </c:numRef>
          </c:val>
          <c:smooth val="0"/>
          <c:extLst>
            <c:ext xmlns:c16="http://schemas.microsoft.com/office/drawing/2014/chart" uri="{C3380CC4-5D6E-409C-BE32-E72D297353CC}">
              <c16:uniqueId val="{00000000-B26B-4AAB-ADDF-AF634710DDB6}"/>
            </c:ext>
          </c:extLst>
        </c:ser>
        <c:ser>
          <c:idx val="7"/>
          <c:order val="1"/>
          <c:tx>
            <c:strRef>
              <c:f>'35　感染症統計'!$A$8</c:f>
              <c:strCache>
                <c:ptCount val="1"/>
                <c:pt idx="0">
                  <c:v>2021年</c:v>
                </c:pt>
              </c:strCache>
            </c:strRef>
          </c:tx>
          <c:spPr>
            <a:ln w="25400" cap="rnd">
              <a:solidFill>
                <a:schemeClr val="accent6">
                  <a:lumMod val="75000"/>
                </a:schemeClr>
              </a:solidFill>
              <a:round/>
            </a:ln>
            <a:effectLst/>
          </c:spPr>
          <c:marker>
            <c:symbol val="none"/>
          </c:marker>
          <c:val>
            <c:numRef>
              <c:f>'35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B26B-4AAB-ADDF-AF634710DDB6}"/>
            </c:ext>
          </c:extLst>
        </c:ser>
        <c:ser>
          <c:idx val="0"/>
          <c:order val="2"/>
          <c:tx>
            <c:strRef>
              <c:f>'35　感染症統計'!$A$9</c:f>
              <c:strCache>
                <c:ptCount val="1"/>
                <c:pt idx="0">
                  <c:v>2020年</c:v>
                </c:pt>
              </c:strCache>
            </c:strRef>
          </c:tx>
          <c:spPr>
            <a:ln w="19050" cap="rnd">
              <a:solidFill>
                <a:schemeClr val="accent1"/>
              </a:solidFill>
              <a:round/>
            </a:ln>
            <a:effectLst/>
          </c:spPr>
          <c:marker>
            <c:symbol val="none"/>
          </c:marker>
          <c:val>
            <c:numRef>
              <c:f>'35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B26B-4AAB-ADDF-AF634710DDB6}"/>
            </c:ext>
          </c:extLst>
        </c:ser>
        <c:ser>
          <c:idx val="1"/>
          <c:order val="3"/>
          <c:tx>
            <c:strRef>
              <c:f>'35　感染症統計'!$A$10</c:f>
              <c:strCache>
                <c:ptCount val="1"/>
                <c:pt idx="0">
                  <c:v>2019年</c:v>
                </c:pt>
              </c:strCache>
            </c:strRef>
          </c:tx>
          <c:spPr>
            <a:ln w="12700" cap="rnd">
              <a:solidFill>
                <a:srgbClr val="FF0066"/>
              </a:solidFill>
              <a:round/>
            </a:ln>
            <a:effectLst/>
          </c:spPr>
          <c:marker>
            <c:symbol val="none"/>
          </c:marker>
          <c:val>
            <c:numRef>
              <c:f>'35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B26B-4AAB-ADDF-AF634710DDB6}"/>
            </c:ext>
          </c:extLst>
        </c:ser>
        <c:ser>
          <c:idx val="2"/>
          <c:order val="4"/>
          <c:tx>
            <c:strRef>
              <c:f>'35　感染症統計'!$A$11</c:f>
              <c:strCache>
                <c:ptCount val="1"/>
                <c:pt idx="0">
                  <c:v>2018年</c:v>
                </c:pt>
              </c:strCache>
            </c:strRef>
          </c:tx>
          <c:spPr>
            <a:ln w="12700" cap="rnd">
              <a:solidFill>
                <a:schemeClr val="accent3"/>
              </a:solidFill>
              <a:round/>
            </a:ln>
            <a:effectLst/>
          </c:spPr>
          <c:marker>
            <c:symbol val="none"/>
          </c:marker>
          <c:val>
            <c:numRef>
              <c:f>'35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B26B-4AAB-ADDF-AF634710DDB6}"/>
            </c:ext>
          </c:extLst>
        </c:ser>
        <c:ser>
          <c:idx val="3"/>
          <c:order val="5"/>
          <c:tx>
            <c:strRef>
              <c:f>'35　感染症統計'!$A$12</c:f>
              <c:strCache>
                <c:ptCount val="1"/>
                <c:pt idx="0">
                  <c:v>2017年</c:v>
                </c:pt>
              </c:strCache>
            </c:strRef>
          </c:tx>
          <c:spPr>
            <a:ln w="12700" cap="rnd">
              <a:solidFill>
                <a:schemeClr val="accent4"/>
              </a:solidFill>
              <a:round/>
            </a:ln>
            <a:effectLst/>
          </c:spPr>
          <c:marker>
            <c:symbol val="none"/>
          </c:marker>
          <c:val>
            <c:numRef>
              <c:f>'35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B26B-4AAB-ADDF-AF634710DDB6}"/>
            </c:ext>
          </c:extLst>
        </c:ser>
        <c:ser>
          <c:idx val="4"/>
          <c:order val="6"/>
          <c:tx>
            <c:strRef>
              <c:f>'35　感染症統計'!$A$13</c:f>
              <c:strCache>
                <c:ptCount val="1"/>
                <c:pt idx="0">
                  <c:v>2016年</c:v>
                </c:pt>
              </c:strCache>
            </c:strRef>
          </c:tx>
          <c:spPr>
            <a:ln w="12700" cap="rnd">
              <a:solidFill>
                <a:schemeClr val="accent5"/>
              </a:solidFill>
              <a:round/>
            </a:ln>
            <a:effectLst/>
          </c:spPr>
          <c:marker>
            <c:symbol val="none"/>
          </c:marker>
          <c:val>
            <c:numRef>
              <c:f>'35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B26B-4AAB-ADDF-AF634710DDB6}"/>
            </c:ext>
          </c:extLst>
        </c:ser>
        <c:ser>
          <c:idx val="5"/>
          <c:order val="7"/>
          <c:tx>
            <c:strRef>
              <c:f>'35　感染症統計'!$A$14</c:f>
              <c:strCache>
                <c:ptCount val="1"/>
                <c:pt idx="0">
                  <c:v>2015年</c:v>
                </c:pt>
              </c:strCache>
            </c:strRef>
          </c:tx>
          <c:spPr>
            <a:ln w="12700" cap="rnd">
              <a:solidFill>
                <a:schemeClr val="accent6"/>
              </a:solidFill>
              <a:round/>
            </a:ln>
            <a:effectLst/>
          </c:spPr>
          <c:marker>
            <c:symbol val="none"/>
          </c:marker>
          <c:val>
            <c:numRef>
              <c:f>'35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B26B-4AAB-ADDF-AF634710DDB6}"/>
            </c:ext>
          </c:extLst>
        </c:ser>
        <c:dLbls>
          <c:showLegendKey val="0"/>
          <c:showVal val="0"/>
          <c:showCatName val="0"/>
          <c:showSerName val="0"/>
          <c:showPercent val="0"/>
          <c:showBubbleSize val="0"/>
        </c:dLbls>
        <c:smooth val="0"/>
        <c:axId val="1938067200"/>
        <c:axId val="1938062304"/>
      </c:lineChart>
      <c:catAx>
        <c:axId val="19380672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2304"/>
        <c:crosses val="autoZero"/>
        <c:auto val="1"/>
        <c:lblAlgn val="ctr"/>
        <c:lblOffset val="100"/>
        <c:noMultiLvlLbl val="0"/>
      </c:catAx>
      <c:valAx>
        <c:axId val="1938062304"/>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7200"/>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'35　感染症統計'!$P$8</c:f>
              <c:strCache>
                <c:ptCount val="1"/>
                <c:pt idx="0">
                  <c:v>2021年</c:v>
                </c:pt>
              </c:strCache>
            </c:strRef>
          </c:tx>
          <c:spPr>
            <a:ln w="63500" cap="rnd">
              <a:solidFill>
                <a:srgbClr val="FF0000"/>
              </a:solidFill>
              <a:round/>
            </a:ln>
            <a:effectLst/>
          </c:spPr>
          <c:marker>
            <c:symbol val="none"/>
          </c:marker>
          <c:cat>
            <c:numRef>
              <c:f>'35　感染症統計'!$Q$7:$AB$7</c:f>
              <c:numCache>
                <c:formatCode>#,##0_ </c:formatCode>
                <c:ptCount val="12"/>
                <c:pt idx="0" formatCode="General">
                  <c:v>0</c:v>
                </c:pt>
                <c:pt idx="1">
                  <c:v>5</c:v>
                </c:pt>
                <c:pt idx="2">
                  <c:v>4</c:v>
                </c:pt>
                <c:pt idx="3">
                  <c:v>1</c:v>
                </c:pt>
                <c:pt idx="4">
                  <c:v>1</c:v>
                </c:pt>
                <c:pt idx="5">
                  <c:v>1</c:v>
                </c:pt>
                <c:pt idx="6">
                  <c:v>1</c:v>
                </c:pt>
                <c:pt idx="7">
                  <c:v>1</c:v>
                </c:pt>
                <c:pt idx="8">
                  <c:v>0</c:v>
                </c:pt>
              </c:numCache>
            </c:numRef>
          </c:cat>
          <c:val>
            <c:numRef>
              <c:f>'35　感染症統計'!$Q$8:$AB$8</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0-2962-4A89-9B35-A3E6A78CA0FE}"/>
            </c:ext>
          </c:extLst>
        </c:ser>
        <c:ser>
          <c:idx val="7"/>
          <c:order val="1"/>
          <c:tx>
            <c:strRef>
              <c:f>'35　感染症統計'!$P$9</c:f>
              <c:strCache>
                <c:ptCount val="1"/>
                <c:pt idx="0">
                  <c:v>2020年</c:v>
                </c:pt>
              </c:strCache>
            </c:strRef>
          </c:tx>
          <c:spPr>
            <a:ln w="25400" cap="rnd">
              <a:solidFill>
                <a:schemeClr val="accent6">
                  <a:lumMod val="75000"/>
                </a:schemeClr>
              </a:solidFill>
              <a:round/>
            </a:ln>
            <a:effectLst/>
          </c:spPr>
          <c:marker>
            <c:symbol val="none"/>
          </c:marker>
          <c:cat>
            <c:numRef>
              <c:f>'35　感染症統計'!$Q$7:$AB$7</c:f>
              <c:numCache>
                <c:formatCode>#,##0_ </c:formatCode>
                <c:ptCount val="12"/>
                <c:pt idx="0" formatCode="General">
                  <c:v>0</c:v>
                </c:pt>
                <c:pt idx="1">
                  <c:v>5</c:v>
                </c:pt>
                <c:pt idx="2">
                  <c:v>4</c:v>
                </c:pt>
                <c:pt idx="3">
                  <c:v>1</c:v>
                </c:pt>
                <c:pt idx="4">
                  <c:v>1</c:v>
                </c:pt>
                <c:pt idx="5">
                  <c:v>1</c:v>
                </c:pt>
                <c:pt idx="6">
                  <c:v>1</c:v>
                </c:pt>
                <c:pt idx="7">
                  <c:v>1</c:v>
                </c:pt>
                <c:pt idx="8">
                  <c:v>0</c:v>
                </c:pt>
              </c:numCache>
            </c:numRef>
          </c:cat>
          <c:val>
            <c:numRef>
              <c:f>'35　感染症統計'!$Q$9:$AB$9</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1</c:v>
                </c:pt>
              </c:numCache>
            </c:numRef>
          </c:val>
          <c:smooth val="0"/>
          <c:extLst>
            <c:ext xmlns:c16="http://schemas.microsoft.com/office/drawing/2014/chart" uri="{C3380CC4-5D6E-409C-BE32-E72D297353CC}">
              <c16:uniqueId val="{00000001-2962-4A89-9B35-A3E6A78CA0FE}"/>
            </c:ext>
          </c:extLst>
        </c:ser>
        <c:ser>
          <c:idx val="0"/>
          <c:order val="2"/>
          <c:tx>
            <c:strRef>
              <c:f>'35　感染症統計'!$P$10</c:f>
              <c:strCache>
                <c:ptCount val="1"/>
                <c:pt idx="0">
                  <c:v>2019年</c:v>
                </c:pt>
              </c:strCache>
            </c:strRef>
          </c:tx>
          <c:spPr>
            <a:ln w="19050" cap="rnd">
              <a:solidFill>
                <a:schemeClr val="accent1"/>
              </a:solidFill>
              <a:round/>
            </a:ln>
            <a:effectLst/>
          </c:spPr>
          <c:marker>
            <c:symbol val="none"/>
          </c:marker>
          <c:cat>
            <c:numRef>
              <c:f>'35　感染症統計'!$Q$7:$AB$7</c:f>
              <c:numCache>
                <c:formatCode>#,##0_ </c:formatCode>
                <c:ptCount val="12"/>
                <c:pt idx="0" formatCode="General">
                  <c:v>0</c:v>
                </c:pt>
                <c:pt idx="1">
                  <c:v>5</c:v>
                </c:pt>
                <c:pt idx="2">
                  <c:v>4</c:v>
                </c:pt>
                <c:pt idx="3">
                  <c:v>1</c:v>
                </c:pt>
                <c:pt idx="4">
                  <c:v>1</c:v>
                </c:pt>
                <c:pt idx="5">
                  <c:v>1</c:v>
                </c:pt>
                <c:pt idx="6">
                  <c:v>1</c:v>
                </c:pt>
                <c:pt idx="7">
                  <c:v>1</c:v>
                </c:pt>
                <c:pt idx="8">
                  <c:v>0</c:v>
                </c:pt>
              </c:numCache>
            </c:numRef>
          </c:cat>
          <c:val>
            <c:numRef>
              <c:f>'35　感染症統計'!$Q$10:$AB$10</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35</c:v>
                </c:pt>
              </c:numCache>
            </c:numRef>
          </c:val>
          <c:smooth val="0"/>
          <c:extLst>
            <c:ext xmlns:c16="http://schemas.microsoft.com/office/drawing/2014/chart" uri="{C3380CC4-5D6E-409C-BE32-E72D297353CC}">
              <c16:uniqueId val="{00000002-2962-4A89-9B35-A3E6A78CA0FE}"/>
            </c:ext>
          </c:extLst>
        </c:ser>
        <c:ser>
          <c:idx val="1"/>
          <c:order val="3"/>
          <c:tx>
            <c:strRef>
              <c:f>'35　感染症統計'!$P$11</c:f>
              <c:strCache>
                <c:ptCount val="1"/>
                <c:pt idx="0">
                  <c:v>2018年</c:v>
                </c:pt>
              </c:strCache>
            </c:strRef>
          </c:tx>
          <c:spPr>
            <a:ln w="12700" cap="rnd">
              <a:solidFill>
                <a:schemeClr val="accent2"/>
              </a:solidFill>
              <a:round/>
            </a:ln>
            <a:effectLst/>
          </c:spPr>
          <c:marker>
            <c:symbol val="none"/>
          </c:marker>
          <c:cat>
            <c:numRef>
              <c:f>'35　感染症統計'!$Q$7:$AB$7</c:f>
              <c:numCache>
                <c:formatCode>#,##0_ </c:formatCode>
                <c:ptCount val="12"/>
                <c:pt idx="0" formatCode="General">
                  <c:v>0</c:v>
                </c:pt>
                <c:pt idx="1">
                  <c:v>5</c:v>
                </c:pt>
                <c:pt idx="2">
                  <c:v>4</c:v>
                </c:pt>
                <c:pt idx="3">
                  <c:v>1</c:v>
                </c:pt>
                <c:pt idx="4">
                  <c:v>1</c:v>
                </c:pt>
                <c:pt idx="5">
                  <c:v>1</c:v>
                </c:pt>
                <c:pt idx="6">
                  <c:v>1</c:v>
                </c:pt>
                <c:pt idx="7">
                  <c:v>1</c:v>
                </c:pt>
                <c:pt idx="8">
                  <c:v>0</c:v>
                </c:pt>
              </c:numCache>
            </c:numRef>
          </c:cat>
          <c:val>
            <c:numRef>
              <c:f>'35　感染症統計'!$Q$11:$AB$11</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3-2962-4A89-9B35-A3E6A78CA0FE}"/>
            </c:ext>
          </c:extLst>
        </c:ser>
        <c:ser>
          <c:idx val="2"/>
          <c:order val="4"/>
          <c:tx>
            <c:strRef>
              <c:f>'35　感染症統計'!$P$12</c:f>
              <c:strCache>
                <c:ptCount val="1"/>
                <c:pt idx="0">
                  <c:v>2017年</c:v>
                </c:pt>
              </c:strCache>
            </c:strRef>
          </c:tx>
          <c:spPr>
            <a:ln w="12700" cap="rnd">
              <a:solidFill>
                <a:schemeClr val="accent3"/>
              </a:solidFill>
              <a:round/>
            </a:ln>
            <a:effectLst/>
          </c:spPr>
          <c:marker>
            <c:symbol val="none"/>
          </c:marker>
          <c:cat>
            <c:numRef>
              <c:f>'35　感染症統計'!$Q$7:$AB$7</c:f>
              <c:numCache>
                <c:formatCode>#,##0_ </c:formatCode>
                <c:ptCount val="12"/>
                <c:pt idx="0" formatCode="General">
                  <c:v>0</c:v>
                </c:pt>
                <c:pt idx="1">
                  <c:v>5</c:v>
                </c:pt>
                <c:pt idx="2">
                  <c:v>4</c:v>
                </c:pt>
                <c:pt idx="3">
                  <c:v>1</c:v>
                </c:pt>
                <c:pt idx="4">
                  <c:v>1</c:v>
                </c:pt>
                <c:pt idx="5">
                  <c:v>1</c:v>
                </c:pt>
                <c:pt idx="6">
                  <c:v>1</c:v>
                </c:pt>
                <c:pt idx="7">
                  <c:v>1</c:v>
                </c:pt>
                <c:pt idx="8">
                  <c:v>0</c:v>
                </c:pt>
              </c:numCache>
            </c:numRef>
          </c:cat>
          <c:val>
            <c:numRef>
              <c:f>'35　感染症統計'!$Q$12:$AB$12</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4-2962-4A89-9B35-A3E6A78CA0FE}"/>
            </c:ext>
          </c:extLst>
        </c:ser>
        <c:ser>
          <c:idx val="3"/>
          <c:order val="5"/>
          <c:tx>
            <c:strRef>
              <c:f>'35　感染症統計'!$P$13</c:f>
              <c:strCache>
                <c:ptCount val="1"/>
                <c:pt idx="0">
                  <c:v>2016年</c:v>
                </c:pt>
              </c:strCache>
            </c:strRef>
          </c:tx>
          <c:spPr>
            <a:ln w="12700" cap="rnd">
              <a:solidFill>
                <a:schemeClr val="accent4"/>
              </a:solidFill>
              <a:round/>
            </a:ln>
            <a:effectLst/>
          </c:spPr>
          <c:marker>
            <c:symbol val="none"/>
          </c:marker>
          <c:cat>
            <c:numRef>
              <c:f>'35　感染症統計'!$Q$7:$AB$7</c:f>
              <c:numCache>
                <c:formatCode>#,##0_ </c:formatCode>
                <c:ptCount val="12"/>
                <c:pt idx="0" formatCode="General">
                  <c:v>0</c:v>
                </c:pt>
                <c:pt idx="1">
                  <c:v>5</c:v>
                </c:pt>
                <c:pt idx="2">
                  <c:v>4</c:v>
                </c:pt>
                <c:pt idx="3">
                  <c:v>1</c:v>
                </c:pt>
                <c:pt idx="4">
                  <c:v>1</c:v>
                </c:pt>
                <c:pt idx="5">
                  <c:v>1</c:v>
                </c:pt>
                <c:pt idx="6">
                  <c:v>1</c:v>
                </c:pt>
                <c:pt idx="7">
                  <c:v>1</c:v>
                </c:pt>
                <c:pt idx="8">
                  <c:v>0</c:v>
                </c:pt>
              </c:numCache>
            </c:numRef>
          </c:cat>
          <c:val>
            <c:numRef>
              <c:f>'35　感染症統計'!$Q$13:$AB$13</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5-2962-4A89-9B35-A3E6A78CA0FE}"/>
            </c:ext>
          </c:extLst>
        </c:ser>
        <c:ser>
          <c:idx val="4"/>
          <c:order val="6"/>
          <c:tx>
            <c:strRef>
              <c:f>'35　感染症統計'!$P$14</c:f>
              <c:strCache>
                <c:ptCount val="1"/>
                <c:pt idx="0">
                  <c:v>2015年</c:v>
                </c:pt>
              </c:strCache>
            </c:strRef>
          </c:tx>
          <c:spPr>
            <a:ln w="12700" cap="rnd">
              <a:solidFill>
                <a:schemeClr val="accent5"/>
              </a:solidFill>
              <a:round/>
            </a:ln>
            <a:effectLst/>
          </c:spPr>
          <c:marker>
            <c:symbol val="none"/>
          </c:marker>
          <c:cat>
            <c:numRef>
              <c:f>'35　感染症統計'!$Q$7:$AB$7</c:f>
              <c:numCache>
                <c:formatCode>#,##0_ </c:formatCode>
                <c:ptCount val="12"/>
                <c:pt idx="0" formatCode="General">
                  <c:v>0</c:v>
                </c:pt>
                <c:pt idx="1">
                  <c:v>5</c:v>
                </c:pt>
                <c:pt idx="2">
                  <c:v>4</c:v>
                </c:pt>
                <c:pt idx="3">
                  <c:v>1</c:v>
                </c:pt>
                <c:pt idx="4">
                  <c:v>1</c:v>
                </c:pt>
                <c:pt idx="5">
                  <c:v>1</c:v>
                </c:pt>
                <c:pt idx="6">
                  <c:v>1</c:v>
                </c:pt>
                <c:pt idx="7">
                  <c:v>1</c:v>
                </c:pt>
                <c:pt idx="8">
                  <c:v>0</c:v>
                </c:pt>
              </c:numCache>
            </c:numRef>
          </c:cat>
          <c:val>
            <c:numRef>
              <c:f>'35　感染症統計'!$Q$14:$AB$14</c:f>
              <c:numCache>
                <c:formatCode>#,##0_ </c:formatCode>
                <c:ptCount val="12"/>
                <c:pt idx="0">
                  <c:v>7</c:v>
                </c:pt>
                <c:pt idx="1">
                  <c:v>13</c:v>
                </c:pt>
                <c:pt idx="2">
                  <c:v>11</c:v>
                </c:pt>
                <c:pt idx="3">
                  <c:v>11</c:v>
                </c:pt>
                <c:pt idx="4">
                  <c:v>12</c:v>
                </c:pt>
                <c:pt idx="5">
                  <c:v>15</c:v>
                </c:pt>
                <c:pt idx="6">
                  <c:v>20</c:v>
                </c:pt>
                <c:pt idx="7">
                  <c:v>15</c:v>
                </c:pt>
                <c:pt idx="8">
                  <c:v>15</c:v>
                </c:pt>
                <c:pt idx="9">
                  <c:v>20</c:v>
                </c:pt>
                <c:pt idx="10">
                  <c:v>9</c:v>
                </c:pt>
                <c:pt idx="11">
                  <c:v>7</c:v>
                </c:pt>
              </c:numCache>
            </c:numRef>
          </c:val>
          <c:smooth val="0"/>
          <c:extLst>
            <c:ext xmlns:c16="http://schemas.microsoft.com/office/drawing/2014/chart" uri="{C3380CC4-5D6E-409C-BE32-E72D297353CC}">
              <c16:uniqueId val="{00000006-2962-4A89-9B35-A3E6A78CA0FE}"/>
            </c:ext>
          </c:extLst>
        </c:ser>
        <c:dLbls>
          <c:showLegendKey val="0"/>
          <c:showVal val="0"/>
          <c:showCatName val="0"/>
          <c:showSerName val="0"/>
          <c:showPercent val="0"/>
          <c:showBubbleSize val="0"/>
        </c:dLbls>
        <c:smooth val="0"/>
        <c:axId val="1938063392"/>
        <c:axId val="1938064480"/>
        <c:extLst/>
      </c:lineChart>
      <c:catAx>
        <c:axId val="1938063392"/>
        <c:scaling>
          <c:orientation val="minMax"/>
        </c:scaling>
        <c:delete val="1"/>
        <c:axPos val="b"/>
        <c:numFmt formatCode="General" sourceLinked="1"/>
        <c:majorTickMark val="none"/>
        <c:minorTickMark val="none"/>
        <c:tickLblPos val="nextTo"/>
        <c:crossAx val="1938064480"/>
        <c:crosses val="autoZero"/>
        <c:auto val="0"/>
        <c:lblAlgn val="ctr"/>
        <c:lblOffset val="100"/>
        <c:noMultiLvlLbl val="0"/>
      </c:catAx>
      <c:valAx>
        <c:axId val="1938064480"/>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339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gif"/><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546&amp;page=1&amp;start=0&amp;ndsp=12" TargetMode="External"/><Relationship Id="rId7" Type="http://schemas.openxmlformats.org/officeDocument/2006/relationships/image" Target="../media/image8.jpeg"/><Relationship Id="rId2"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323&amp;page=1&amp;start=0&amp;ndsp=12"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6" Type="http://schemas.openxmlformats.org/officeDocument/2006/relationships/image" Target="../media/image7.jpeg"/><Relationship Id="rId5" Type="http://schemas.openxmlformats.org/officeDocument/2006/relationships/hyperlink" Target="http://www.google.com/imgres?imgurl=http://t.pimg.jp/002/314/501/1/2314501.jpg&amp;imgrefurl=http://pixta.jp/illustration/2314501&amp;h=450&amp;w=403&amp;tbnid=g8e9hKY8WtvDpM:&amp;zoom=1&amp;docid=iPZhJz2EOLrt7M&amp;hl=ja&amp;ei=SXboU7D5FIq78gWok4HoAw&amp;tbm=isch&amp;ved=0CB0QMygCMAI&amp;iact=rc&amp;uact=3&amp;dur=191&amp;page=1&amp;start=0&amp;ndsp=15" TargetMode="External"/><Relationship Id="rId4" Type="http://schemas.openxmlformats.org/officeDocument/2006/relationships/image" Target="../media/image6.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1.svg"/><Relationship Id="rId7" Type="http://schemas.openxmlformats.org/officeDocument/2006/relationships/image" Target="../media/image15.png"/><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14.png"/><Relationship Id="rId5" Type="http://schemas.openxmlformats.org/officeDocument/2006/relationships/image" Target="../media/image13.svg"/><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7.png"/></Relationships>
</file>

<file path=xl/drawings/_rels/drawing8.xml.rels><?xml version="1.0" encoding="UTF-8" standalone="yes"?>
<Relationships xmlns="http://schemas.openxmlformats.org/package/2006/relationships"><Relationship Id="rId1"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60959</xdr:colOff>
      <xdr:row>0</xdr:row>
      <xdr:rowOff>78178</xdr:rowOff>
    </xdr:from>
    <xdr:to>
      <xdr:col>12</xdr:col>
      <xdr:colOff>333984</xdr:colOff>
      <xdr:row>18</xdr:row>
      <xdr:rowOff>30480</xdr:rowOff>
    </xdr:to>
    <xdr:pic>
      <xdr:nvPicPr>
        <xdr:cNvPr id="3" name="図 2">
          <a:extLst>
            <a:ext uri="{FF2B5EF4-FFF2-40B4-BE49-F238E27FC236}">
              <a16:creationId xmlns:a16="http://schemas.microsoft.com/office/drawing/2014/main" id="{03428EA0-23C6-D1B0-C3AA-D789460AAC7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60959" y="78178"/>
          <a:ext cx="7519645" cy="50577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152400</xdr:colOff>
      <xdr:row>18</xdr:row>
      <xdr:rowOff>7620</xdr:rowOff>
    </xdr:to>
    <xdr:pic>
      <xdr:nvPicPr>
        <xdr:cNvPr id="13" name="図 12" descr="感染性胃腸炎患者報告数　直近5シーズン">
          <a:extLst>
            <a:ext uri="{FF2B5EF4-FFF2-40B4-BE49-F238E27FC236}">
              <a16:creationId xmlns:a16="http://schemas.microsoft.com/office/drawing/2014/main" id="{F1AD4E20-FA08-F581-93CE-B5164C163A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208520" cy="281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91419</xdr:rowOff>
    </xdr:from>
    <xdr:to>
      <xdr:col>13</xdr:col>
      <xdr:colOff>350705</xdr:colOff>
      <xdr:row>16</xdr:row>
      <xdr:rowOff>22843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197355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1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1)</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2.10</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340388"/>
            <a:gd name="adj6" fmla="val 86321"/>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散発事故事例の報告多数</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12</xdr:col>
      <xdr:colOff>419824</xdr:colOff>
      <xdr:row>15</xdr:row>
      <xdr:rowOff>62087</xdr:rowOff>
    </xdr:from>
    <xdr:to>
      <xdr:col>12</xdr:col>
      <xdr:colOff>742642</xdr:colOff>
      <xdr:row>16</xdr:row>
      <xdr:rowOff>193846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11103064" y="2950067"/>
          <a:ext cx="322818" cy="299399"/>
        </a:xfrm>
        <a:prstGeom prst="ellipse">
          <a:avLst/>
        </a:prstGeom>
        <a:noFill/>
        <a:ln w="25400" algn="ctr">
          <a:solidFill>
            <a:srgbClr val="000000"/>
          </a:solidFill>
          <a:round/>
          <a:headEnd/>
          <a:tailEnd/>
        </a:ln>
      </xdr:spPr>
    </xdr:sp>
    <xdr:clientData/>
  </xdr:twoCellAnchor>
  <xdr:twoCellAnchor editAs="oneCell">
    <xdr:from>
      <xdr:col>5</xdr:col>
      <xdr:colOff>76200</xdr:colOff>
      <xdr:row>2</xdr:row>
      <xdr:rowOff>1</xdr:rowOff>
    </xdr:from>
    <xdr:to>
      <xdr:col>7</xdr:col>
      <xdr:colOff>1497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33700" y="548641"/>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115797</xdr:colOff>
      <xdr:row>16</xdr:row>
      <xdr:rowOff>7620</xdr:rowOff>
    </xdr:to>
    <xdr:pic>
      <xdr:nvPicPr>
        <xdr:cNvPr id="28" name="図 27">
          <a:extLst>
            <a:ext uri="{FF2B5EF4-FFF2-40B4-BE49-F238E27FC236}">
              <a16:creationId xmlns:a16="http://schemas.microsoft.com/office/drawing/2014/main" id="{5AA39A46-D5AF-4312-8085-1AA65E2770E6}"/>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548640"/>
          <a:ext cx="1601697" cy="2514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83820</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31D56052-A5F3-4AC7-AC5C-49B87CE2F063}"/>
            </a:ext>
          </a:extLst>
        </xdr:cNvPr>
        <xdr:cNvSpPr>
          <a:spLocks noChangeAspect="1" noChangeArrowheads="1"/>
        </xdr:cNvSpPr>
      </xdr:nvSpPr>
      <xdr:spPr bwMode="auto">
        <a:xfrm>
          <a:off x="4892040" y="4328160"/>
          <a:ext cx="304800" cy="304800"/>
        </a:xfrm>
        <a:prstGeom prst="rect">
          <a:avLst/>
        </a:prstGeom>
        <a:noFill/>
        <a:ln w="9525">
          <a:noFill/>
          <a:miter lim="800000"/>
          <a:headEnd/>
          <a:tailEnd/>
        </a:ln>
      </xdr:spPr>
    </xdr:sp>
    <xdr:clientData/>
  </xdr:twoCellAnchor>
  <xdr:twoCellAnchor>
    <xdr:from>
      <xdr:col>5</xdr:col>
      <xdr:colOff>228600</xdr:colOff>
      <xdr:row>7</xdr:row>
      <xdr:rowOff>38100</xdr:rowOff>
    </xdr:from>
    <xdr:to>
      <xdr:col>6</xdr:col>
      <xdr:colOff>457200</xdr:colOff>
      <xdr:row>10</xdr:row>
      <xdr:rowOff>114300</xdr:rowOff>
    </xdr:to>
    <xdr:sp macro="" textlink="">
      <xdr:nvSpPr>
        <xdr:cNvPr id="3" name="右矢印 2">
          <a:extLst>
            <a:ext uri="{FF2B5EF4-FFF2-40B4-BE49-F238E27FC236}">
              <a16:creationId xmlns:a16="http://schemas.microsoft.com/office/drawing/2014/main" id="{7D4292D2-85D4-44D6-805A-AFB207661E49}"/>
            </a:ext>
          </a:extLst>
        </xdr:cNvPr>
        <xdr:cNvSpPr>
          <a:spLocks noChangeArrowheads="1"/>
        </xdr:cNvSpPr>
      </xdr:nvSpPr>
      <xdr:spPr bwMode="auto">
        <a:xfrm>
          <a:off x="3032760" y="1828800"/>
          <a:ext cx="845820" cy="1059180"/>
        </a:xfrm>
        <a:prstGeom prst="rightArrow">
          <a:avLst>
            <a:gd name="adj1" fmla="val 50000"/>
            <a:gd name="adj2" fmla="val 49481"/>
          </a:avLst>
        </a:prstGeom>
        <a:solidFill>
          <a:srgbClr val="FFFFFF">
            <a:alpha val="83136"/>
          </a:srgbClr>
        </a:solidFill>
        <a:ln w="25400" algn="ctr">
          <a:noFill/>
          <a:miter lim="800000"/>
          <a:headEnd/>
          <a:tailEnd/>
        </a:ln>
        <a:effectLst>
          <a:outerShdw dist="35921" dir="2700000" algn="ctr" rotWithShape="0">
            <a:srgbClr val="CCFFCC">
              <a:alpha val="31999"/>
            </a:srgbClr>
          </a:outerShdw>
        </a:effectLst>
      </xdr:spPr>
      <xdr:txBody>
        <a:bodyPr/>
        <a:lstStyle/>
        <a:p>
          <a:endParaRPr lang="ja-JP" altLang="en-US"/>
        </a:p>
      </xdr:txBody>
    </xdr:sp>
    <xdr:clientData/>
  </xdr:twoCellAnchor>
  <xdr:twoCellAnchor editAs="oneCell">
    <xdr:from>
      <xdr:col>13</xdr:col>
      <xdr:colOff>0</xdr:colOff>
      <xdr:row>11</xdr:row>
      <xdr:rowOff>0</xdr:rowOff>
    </xdr:from>
    <xdr:to>
      <xdr:col>13</xdr:col>
      <xdr:colOff>304800</xdr:colOff>
      <xdr:row>12</xdr:row>
      <xdr:rowOff>28575</xdr:rowOff>
    </xdr:to>
    <xdr:sp macro="" textlink="">
      <xdr:nvSpPr>
        <xdr:cNvPr id="4" name="AutoShape 180"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B8B58979-B300-483D-A401-40B95CFE56AD}"/>
            </a:ext>
          </a:extLst>
        </xdr:cNvPr>
        <xdr:cNvSpPr>
          <a:spLocks noChangeAspect="1" noChangeArrowheads="1"/>
        </xdr:cNvSpPr>
      </xdr:nvSpPr>
      <xdr:spPr bwMode="auto">
        <a:xfrm>
          <a:off x="9425940" y="2887980"/>
          <a:ext cx="304800" cy="302895"/>
        </a:xfrm>
        <a:prstGeom prst="rect">
          <a:avLst/>
        </a:prstGeom>
        <a:noFill/>
        <a:ln w="9525">
          <a:noFill/>
          <a:miter lim="800000"/>
          <a:headEnd/>
          <a:tailEnd/>
        </a:ln>
      </xdr:spPr>
    </xdr:sp>
    <xdr:clientData/>
  </xdr:twoCellAnchor>
  <xdr:twoCellAnchor editAs="oneCell">
    <xdr:from>
      <xdr:col>13</xdr:col>
      <xdr:colOff>0</xdr:colOff>
      <xdr:row>11</xdr:row>
      <xdr:rowOff>0</xdr:rowOff>
    </xdr:from>
    <xdr:to>
      <xdr:col>13</xdr:col>
      <xdr:colOff>304800</xdr:colOff>
      <xdr:row>12</xdr:row>
      <xdr:rowOff>28575</xdr:rowOff>
    </xdr:to>
    <xdr:sp macro="" textlink="">
      <xdr:nvSpPr>
        <xdr:cNvPr id="5" name="AutoShape 181"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B8AD07CF-19B3-4A02-A68F-E61B3B293054}"/>
            </a:ext>
          </a:extLst>
        </xdr:cNvPr>
        <xdr:cNvSpPr>
          <a:spLocks noChangeAspect="1" noChangeArrowheads="1"/>
        </xdr:cNvSpPr>
      </xdr:nvSpPr>
      <xdr:spPr bwMode="auto">
        <a:xfrm>
          <a:off x="9425940" y="2887980"/>
          <a:ext cx="304800" cy="302895"/>
        </a:xfrm>
        <a:prstGeom prst="rect">
          <a:avLst/>
        </a:prstGeom>
        <a:noFill/>
        <a:ln w="9525">
          <a:noFill/>
          <a:miter lim="800000"/>
          <a:headEnd/>
          <a:tailEnd/>
        </a:ln>
      </xdr:spPr>
    </xdr:sp>
    <xdr:clientData/>
  </xdr:twoCellAnchor>
  <xdr:twoCellAnchor editAs="oneCell">
    <xdr:from>
      <xdr:col>13</xdr:col>
      <xdr:colOff>0</xdr:colOff>
      <xdr:row>11</xdr:row>
      <xdr:rowOff>0</xdr:rowOff>
    </xdr:from>
    <xdr:to>
      <xdr:col>13</xdr:col>
      <xdr:colOff>304800</xdr:colOff>
      <xdr:row>12</xdr:row>
      <xdr:rowOff>28575</xdr:rowOff>
    </xdr:to>
    <xdr:sp macro="" textlink="">
      <xdr:nvSpPr>
        <xdr:cNvPr id="6" name="AutoShape 182"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3"/>
          <a:extLst>
            <a:ext uri="{FF2B5EF4-FFF2-40B4-BE49-F238E27FC236}">
              <a16:creationId xmlns:a16="http://schemas.microsoft.com/office/drawing/2014/main" id="{0027A480-0EC1-4C3D-84C9-D6C65377A62C}"/>
            </a:ext>
          </a:extLst>
        </xdr:cNvPr>
        <xdr:cNvSpPr>
          <a:spLocks noChangeAspect="1" noChangeArrowheads="1"/>
        </xdr:cNvSpPr>
      </xdr:nvSpPr>
      <xdr:spPr bwMode="auto">
        <a:xfrm>
          <a:off x="9425940" y="2887980"/>
          <a:ext cx="304800" cy="302895"/>
        </a:xfrm>
        <a:prstGeom prst="rect">
          <a:avLst/>
        </a:prstGeom>
        <a:noFill/>
        <a:ln w="9525">
          <a:noFill/>
          <a:miter lim="800000"/>
          <a:headEnd/>
          <a:tailEnd/>
        </a:ln>
      </xdr:spPr>
    </xdr:sp>
    <xdr:clientData/>
  </xdr:twoCellAnchor>
  <xdr:twoCellAnchor editAs="oneCell">
    <xdr:from>
      <xdr:col>13</xdr:col>
      <xdr:colOff>161925</xdr:colOff>
      <xdr:row>56</xdr:row>
      <xdr:rowOff>114300</xdr:rowOff>
    </xdr:from>
    <xdr:to>
      <xdr:col>17</xdr:col>
      <xdr:colOff>613410</xdr:colOff>
      <xdr:row>67</xdr:row>
      <xdr:rowOff>28575</xdr:rowOff>
    </xdr:to>
    <xdr:pic>
      <xdr:nvPicPr>
        <xdr:cNvPr id="7" name="図 3">
          <a:extLst>
            <a:ext uri="{FF2B5EF4-FFF2-40B4-BE49-F238E27FC236}">
              <a16:creationId xmlns:a16="http://schemas.microsoft.com/office/drawing/2014/main" id="{89C8CF73-C938-4F8F-86A4-083274836AC6}"/>
            </a:ext>
          </a:extLst>
        </xdr:cNvPr>
        <xdr:cNvPicPr>
          <a:picLocks noChangeAspect="1"/>
        </xdr:cNvPicPr>
      </xdr:nvPicPr>
      <xdr:blipFill>
        <a:blip xmlns:r="http://schemas.openxmlformats.org/officeDocument/2006/relationships" r:embed="rId4" cstate="print"/>
        <a:srcRect/>
        <a:stretch>
          <a:fillRect/>
        </a:stretch>
      </xdr:blipFill>
      <xdr:spPr bwMode="auto">
        <a:xfrm>
          <a:off x="9587865" y="11498580"/>
          <a:ext cx="2920365" cy="1758315"/>
        </a:xfrm>
        <a:prstGeom prst="rect">
          <a:avLst/>
        </a:prstGeom>
        <a:noFill/>
        <a:ln w="9525">
          <a:noFill/>
          <a:miter lim="800000"/>
          <a:headEnd/>
          <a:tailEnd/>
        </a:ln>
      </xdr:spPr>
    </xdr:pic>
    <xdr:clientData/>
  </xdr:twoCellAnchor>
  <xdr:twoCellAnchor editAs="oneCell">
    <xdr:from>
      <xdr:col>16</xdr:col>
      <xdr:colOff>0</xdr:colOff>
      <xdr:row>5</xdr:row>
      <xdr:rowOff>0</xdr:rowOff>
    </xdr:from>
    <xdr:to>
      <xdr:col>16</xdr:col>
      <xdr:colOff>304800</xdr:colOff>
      <xdr:row>6</xdr:row>
      <xdr:rowOff>28575</xdr:rowOff>
    </xdr:to>
    <xdr:sp macro="" textlink="">
      <xdr:nvSpPr>
        <xdr:cNvPr id="8" name="AutoShape 285" descr="Z">
          <a:hlinkClick xmlns:r="http://schemas.openxmlformats.org/officeDocument/2006/relationships" r:id="rId5"/>
          <a:extLst>
            <a:ext uri="{FF2B5EF4-FFF2-40B4-BE49-F238E27FC236}">
              <a16:creationId xmlns:a16="http://schemas.microsoft.com/office/drawing/2014/main" id="{B0B91356-2680-4D11-8E82-4EB8F58B792D}"/>
            </a:ext>
          </a:extLst>
        </xdr:cNvPr>
        <xdr:cNvSpPr>
          <a:spLocks noChangeAspect="1" noChangeArrowheads="1"/>
        </xdr:cNvSpPr>
      </xdr:nvSpPr>
      <xdr:spPr bwMode="auto">
        <a:xfrm>
          <a:off x="11277600" y="1242060"/>
          <a:ext cx="304800" cy="302895"/>
        </a:xfrm>
        <a:prstGeom prst="rect">
          <a:avLst/>
        </a:prstGeom>
        <a:noFill/>
        <a:ln w="9525">
          <a:noFill/>
          <a:miter lim="800000"/>
          <a:headEnd/>
          <a:tailEnd/>
        </a:ln>
      </xdr:spPr>
    </xdr:sp>
    <xdr:clientData/>
  </xdr:twoCellAnchor>
  <xdr:twoCellAnchor editAs="oneCell">
    <xdr:from>
      <xdr:col>0</xdr:col>
      <xdr:colOff>352425</xdr:colOff>
      <xdr:row>4</xdr:row>
      <xdr:rowOff>190500</xdr:rowOff>
    </xdr:from>
    <xdr:to>
      <xdr:col>5</xdr:col>
      <xdr:colOff>9525</xdr:colOff>
      <xdr:row>10</xdr:row>
      <xdr:rowOff>38100</xdr:rowOff>
    </xdr:to>
    <xdr:pic>
      <xdr:nvPicPr>
        <xdr:cNvPr id="9" name="図 9" descr="https://encrypted-tbn2.gstatic.com/images?q=tbn:ANd9GcShceUJ3Ok4Drkepz5GH02f9HHxi-VrTdS9w_Mv3PZ_BzuewN7sRQ">
          <a:extLst>
            <a:ext uri="{FF2B5EF4-FFF2-40B4-BE49-F238E27FC236}">
              <a16:creationId xmlns:a16="http://schemas.microsoft.com/office/drawing/2014/main" id="{75154F66-DA26-40AA-89D6-7D8023B3E335}"/>
            </a:ext>
          </a:extLst>
        </xdr:cNvPr>
        <xdr:cNvPicPr>
          <a:picLocks noChangeAspect="1" noChangeArrowheads="1"/>
        </xdr:cNvPicPr>
      </xdr:nvPicPr>
      <xdr:blipFill>
        <a:blip xmlns:r="http://schemas.openxmlformats.org/officeDocument/2006/relationships" r:embed="rId6" cstate="print">
          <a:lum bright="10000" contrast="10000"/>
        </a:blip>
        <a:srcRect/>
        <a:stretch>
          <a:fillRect/>
        </a:stretch>
      </xdr:blipFill>
      <xdr:spPr bwMode="auto">
        <a:xfrm>
          <a:off x="337185" y="1226820"/>
          <a:ext cx="2476500" cy="1623060"/>
        </a:xfrm>
        <a:prstGeom prst="rect">
          <a:avLst/>
        </a:prstGeom>
        <a:noFill/>
        <a:ln w="9525">
          <a:noFill/>
          <a:miter lim="800000"/>
          <a:headEnd/>
          <a:tailEnd/>
        </a:ln>
      </xdr:spPr>
    </xdr:pic>
    <xdr:clientData/>
  </xdr:twoCellAnchor>
  <xdr:twoCellAnchor editAs="oneCell">
    <xdr:from>
      <xdr:col>0</xdr:col>
      <xdr:colOff>352425</xdr:colOff>
      <xdr:row>10</xdr:row>
      <xdr:rowOff>209550</xdr:rowOff>
    </xdr:from>
    <xdr:to>
      <xdr:col>5</xdr:col>
      <xdr:colOff>9525</xdr:colOff>
      <xdr:row>13</xdr:row>
      <xdr:rowOff>342900</xdr:rowOff>
    </xdr:to>
    <xdr:pic>
      <xdr:nvPicPr>
        <xdr:cNvPr id="10" name="図 10" descr="https://encrypted-tbn0.gstatic.com/images?q=tbn:ANd9GcRUKnSbyPtOeXNdErP6nzQKKTrG5uvVJ7TXQlrWkGaX2T7KJhAi">
          <a:extLst>
            <a:ext uri="{FF2B5EF4-FFF2-40B4-BE49-F238E27FC236}">
              <a16:creationId xmlns:a16="http://schemas.microsoft.com/office/drawing/2014/main" id="{17D5FD45-5E24-4531-B7E8-773D664356EB}"/>
            </a:ext>
          </a:extLst>
        </xdr:cNvPr>
        <xdr:cNvPicPr>
          <a:picLocks noChangeAspect="1" noChangeArrowheads="1"/>
        </xdr:cNvPicPr>
      </xdr:nvPicPr>
      <xdr:blipFill>
        <a:blip xmlns:r="http://schemas.openxmlformats.org/officeDocument/2006/relationships" r:embed="rId7" cstate="print">
          <a:lum bright="10000" contrast="10000"/>
        </a:blip>
        <a:srcRect/>
        <a:stretch>
          <a:fillRect/>
        </a:stretch>
      </xdr:blipFill>
      <xdr:spPr bwMode="auto">
        <a:xfrm>
          <a:off x="337185" y="2884170"/>
          <a:ext cx="2476500" cy="895350"/>
        </a:xfrm>
        <a:prstGeom prst="rect">
          <a:avLst/>
        </a:prstGeom>
        <a:noFill/>
        <a:ln w="9525">
          <a:noFill/>
          <a:miter lim="800000"/>
          <a:headEnd/>
          <a:tailEnd/>
        </a:ln>
      </xdr:spPr>
    </xdr:pic>
    <xdr:clientData/>
  </xdr:twoCellAnchor>
  <xdr:twoCellAnchor>
    <xdr:from>
      <xdr:col>2</xdr:col>
      <xdr:colOff>561975</xdr:colOff>
      <xdr:row>9</xdr:row>
      <xdr:rowOff>228600</xdr:rowOff>
    </xdr:from>
    <xdr:to>
      <xdr:col>3</xdr:col>
      <xdr:colOff>57150</xdr:colOff>
      <xdr:row>10</xdr:row>
      <xdr:rowOff>104775</xdr:rowOff>
    </xdr:to>
    <xdr:sp macro="" textlink="">
      <xdr:nvSpPr>
        <xdr:cNvPr id="11" name="太陽 10">
          <a:extLst>
            <a:ext uri="{FF2B5EF4-FFF2-40B4-BE49-F238E27FC236}">
              <a16:creationId xmlns:a16="http://schemas.microsoft.com/office/drawing/2014/main" id="{0D93520D-F17F-491F-A4D3-7D338E55A7E6}"/>
            </a:ext>
          </a:extLst>
        </xdr:cNvPr>
        <xdr:cNvSpPr>
          <a:spLocks noChangeArrowheads="1"/>
        </xdr:cNvSpPr>
      </xdr:nvSpPr>
      <xdr:spPr bwMode="auto">
        <a:xfrm>
          <a:off x="1514475" y="2567940"/>
          <a:ext cx="112395" cy="318135"/>
        </a:xfrm>
        <a:prstGeom prst="sun">
          <a:avLst>
            <a:gd name="adj" fmla="val 25000"/>
          </a:avLst>
        </a:prstGeom>
        <a:solidFill>
          <a:srgbClr val="0070C0"/>
        </a:solidFill>
        <a:ln w="6350" algn="ctr">
          <a:solidFill>
            <a:schemeClr val="accent5">
              <a:lumMod val="40000"/>
              <a:lumOff val="60000"/>
            </a:schemeClr>
          </a:solidFill>
          <a:miter lim="800000"/>
          <a:headEnd/>
          <a:tailEnd/>
        </a:ln>
      </xdr:spPr>
    </xdr:sp>
    <xdr:clientData/>
  </xdr:twoCellAnchor>
  <xdr:twoCellAnchor>
    <xdr:from>
      <xdr:col>2</xdr:col>
      <xdr:colOff>647700</xdr:colOff>
      <xdr:row>7</xdr:row>
      <xdr:rowOff>152400</xdr:rowOff>
    </xdr:from>
    <xdr:to>
      <xdr:col>2</xdr:col>
      <xdr:colOff>647700</xdr:colOff>
      <xdr:row>9</xdr:row>
      <xdr:rowOff>200025</xdr:rowOff>
    </xdr:to>
    <xdr:cxnSp macro="">
      <xdr:nvCxnSpPr>
        <xdr:cNvPr id="12" name="直線矢印コネクタ 11">
          <a:extLst>
            <a:ext uri="{FF2B5EF4-FFF2-40B4-BE49-F238E27FC236}">
              <a16:creationId xmlns:a16="http://schemas.microsoft.com/office/drawing/2014/main" id="{C0A473CD-CDF0-4BE6-9E87-EDC16A1E9C28}"/>
            </a:ext>
          </a:extLst>
        </xdr:cNvPr>
        <xdr:cNvCxnSpPr>
          <a:cxnSpLocks noChangeShapeType="1"/>
        </xdr:cNvCxnSpPr>
      </xdr:nvCxnSpPr>
      <xdr:spPr bwMode="auto">
        <a:xfrm>
          <a:off x="1569720" y="1943100"/>
          <a:ext cx="0" cy="596265"/>
        </a:xfrm>
        <a:prstGeom prst="straightConnector1">
          <a:avLst/>
        </a:prstGeom>
        <a:noFill/>
        <a:ln w="38100" algn="ctr">
          <a:solidFill>
            <a:srgbClr val="00B0F0"/>
          </a:solidFill>
          <a:prstDash val="sysDash"/>
          <a:round/>
          <a:headEnd/>
          <a:tailEnd type="arrow" w="med" len="med"/>
        </a:ln>
      </xdr:spPr>
    </xdr:cxnSp>
    <xdr:clientData/>
  </xdr:twoCellAnchor>
  <xdr:twoCellAnchor>
    <xdr:from>
      <xdr:col>2</xdr:col>
      <xdr:colOff>571500</xdr:colOff>
      <xdr:row>11</xdr:row>
      <xdr:rowOff>123825</xdr:rowOff>
    </xdr:from>
    <xdr:to>
      <xdr:col>3</xdr:col>
      <xdr:colOff>76200</xdr:colOff>
      <xdr:row>11</xdr:row>
      <xdr:rowOff>276225</xdr:rowOff>
    </xdr:to>
    <xdr:sp macro="" textlink="">
      <xdr:nvSpPr>
        <xdr:cNvPr id="13" name="太陽 12">
          <a:extLst>
            <a:ext uri="{FF2B5EF4-FFF2-40B4-BE49-F238E27FC236}">
              <a16:creationId xmlns:a16="http://schemas.microsoft.com/office/drawing/2014/main" id="{71B1B180-B10C-4AF3-B4AC-7904B4F823B1}"/>
            </a:ext>
          </a:extLst>
        </xdr:cNvPr>
        <xdr:cNvSpPr>
          <a:spLocks noChangeArrowheads="1"/>
        </xdr:cNvSpPr>
      </xdr:nvSpPr>
      <xdr:spPr bwMode="auto">
        <a:xfrm>
          <a:off x="1524000" y="3011805"/>
          <a:ext cx="121920" cy="152400"/>
        </a:xfrm>
        <a:prstGeom prst="sun">
          <a:avLst>
            <a:gd name="adj" fmla="val 25000"/>
          </a:avLst>
        </a:prstGeom>
        <a:solidFill>
          <a:srgbClr val="0070C0"/>
        </a:solidFill>
        <a:ln w="6350" algn="ctr">
          <a:solidFill>
            <a:srgbClr val="FFFFFF"/>
          </a:solidFill>
          <a:miter lim="800000"/>
          <a:headEnd/>
          <a:tailEnd/>
        </a:ln>
      </xdr:spPr>
    </xdr:sp>
    <xdr:clientData/>
  </xdr:twoCellAnchor>
  <xdr:twoCellAnchor>
    <xdr:from>
      <xdr:col>3</xdr:col>
      <xdr:colOff>474745</xdr:colOff>
      <xdr:row>10</xdr:row>
      <xdr:rowOff>76200</xdr:rowOff>
    </xdr:from>
    <xdr:to>
      <xdr:col>3</xdr:col>
      <xdr:colOff>655219</xdr:colOff>
      <xdr:row>10</xdr:row>
      <xdr:rowOff>226594</xdr:rowOff>
    </xdr:to>
    <xdr:sp macro="" textlink="">
      <xdr:nvSpPr>
        <xdr:cNvPr id="14" name="太陽 13">
          <a:extLst>
            <a:ext uri="{FF2B5EF4-FFF2-40B4-BE49-F238E27FC236}">
              <a16:creationId xmlns:a16="http://schemas.microsoft.com/office/drawing/2014/main" id="{9CAB24DF-AE51-44B5-8DC7-DAAC378A5D3A}"/>
            </a:ext>
          </a:extLst>
        </xdr:cNvPr>
        <xdr:cNvSpPr/>
      </xdr:nvSpPr>
      <xdr:spPr>
        <a:xfrm>
          <a:off x="2044465" y="2887980"/>
          <a:ext cx="142374" cy="0"/>
        </a:xfrm>
        <a:prstGeom prst="sun">
          <a:avLst/>
        </a:prstGeom>
        <a:solidFill>
          <a:srgbClr val="FF0000"/>
        </a:solidFill>
        <a:ln w="63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114300</xdr:colOff>
      <xdr:row>12</xdr:row>
      <xdr:rowOff>123825</xdr:rowOff>
    </xdr:from>
    <xdr:to>
      <xdr:col>3</xdr:col>
      <xdr:colOff>295275</xdr:colOff>
      <xdr:row>12</xdr:row>
      <xdr:rowOff>276225</xdr:rowOff>
    </xdr:to>
    <xdr:sp macro="" textlink="">
      <xdr:nvSpPr>
        <xdr:cNvPr id="15" name="太陽 14">
          <a:extLst>
            <a:ext uri="{FF2B5EF4-FFF2-40B4-BE49-F238E27FC236}">
              <a16:creationId xmlns:a16="http://schemas.microsoft.com/office/drawing/2014/main" id="{B885998F-164D-4495-9701-821A0E6325E1}"/>
            </a:ext>
          </a:extLst>
        </xdr:cNvPr>
        <xdr:cNvSpPr>
          <a:spLocks noChangeArrowheads="1"/>
        </xdr:cNvSpPr>
      </xdr:nvSpPr>
      <xdr:spPr bwMode="auto">
        <a:xfrm>
          <a:off x="1684020" y="3286125"/>
          <a:ext cx="180975" cy="152400"/>
        </a:xfrm>
        <a:prstGeom prst="sun">
          <a:avLst>
            <a:gd name="adj" fmla="val 25000"/>
          </a:avLst>
        </a:prstGeom>
        <a:solidFill>
          <a:srgbClr val="0070C0"/>
        </a:solidFill>
        <a:ln w="6350" algn="ctr">
          <a:solidFill>
            <a:srgbClr val="FFFFFF"/>
          </a:solidFill>
          <a:miter lim="800000"/>
          <a:headEnd/>
          <a:tailEnd/>
        </a:ln>
      </xdr:spPr>
    </xdr:sp>
    <xdr:clientData/>
  </xdr:twoCellAnchor>
  <xdr:twoCellAnchor>
    <xdr:from>
      <xdr:col>1</xdr:col>
      <xdr:colOff>590550</xdr:colOff>
      <xdr:row>11</xdr:row>
      <xdr:rowOff>47625</xdr:rowOff>
    </xdr:from>
    <xdr:to>
      <xdr:col>2</xdr:col>
      <xdr:colOff>85725</xdr:colOff>
      <xdr:row>11</xdr:row>
      <xdr:rowOff>200025</xdr:rowOff>
    </xdr:to>
    <xdr:sp macro="" textlink="">
      <xdr:nvSpPr>
        <xdr:cNvPr id="16" name="太陽 15">
          <a:extLst>
            <a:ext uri="{FF2B5EF4-FFF2-40B4-BE49-F238E27FC236}">
              <a16:creationId xmlns:a16="http://schemas.microsoft.com/office/drawing/2014/main" id="{52A85BBA-22CB-4ACD-89EB-CB3F58B09076}"/>
            </a:ext>
          </a:extLst>
        </xdr:cNvPr>
        <xdr:cNvSpPr>
          <a:spLocks noChangeArrowheads="1"/>
        </xdr:cNvSpPr>
      </xdr:nvSpPr>
      <xdr:spPr bwMode="auto">
        <a:xfrm>
          <a:off x="925830" y="2935605"/>
          <a:ext cx="112395" cy="152400"/>
        </a:xfrm>
        <a:prstGeom prst="sun">
          <a:avLst>
            <a:gd name="adj" fmla="val 25000"/>
          </a:avLst>
        </a:prstGeom>
        <a:solidFill>
          <a:srgbClr val="0070C0"/>
        </a:solidFill>
        <a:ln w="6350" algn="ctr">
          <a:solidFill>
            <a:schemeClr val="tx2">
              <a:lumMod val="40000"/>
              <a:lumOff val="60000"/>
            </a:schemeClr>
          </a:solidFill>
          <a:miter lim="800000"/>
          <a:headEnd/>
          <a:tailEnd/>
        </a:ln>
      </xdr:spPr>
    </xdr:sp>
    <xdr:clientData/>
  </xdr:twoCellAnchor>
  <xdr:twoCellAnchor>
    <xdr:from>
      <xdr:col>1</xdr:col>
      <xdr:colOff>70184</xdr:colOff>
      <xdr:row>5</xdr:row>
      <xdr:rowOff>90237</xdr:rowOff>
    </xdr:from>
    <xdr:to>
      <xdr:col>4</xdr:col>
      <xdr:colOff>270711</xdr:colOff>
      <xdr:row>7</xdr:row>
      <xdr:rowOff>260684</xdr:rowOff>
    </xdr:to>
    <xdr:sp macro="" textlink="">
      <xdr:nvSpPr>
        <xdr:cNvPr id="17" name="円/楕円 17">
          <a:extLst>
            <a:ext uri="{FF2B5EF4-FFF2-40B4-BE49-F238E27FC236}">
              <a16:creationId xmlns:a16="http://schemas.microsoft.com/office/drawing/2014/main" id="{BAD4DAC4-D3E2-47AB-AF86-54E88EA57078}"/>
            </a:ext>
          </a:extLst>
        </xdr:cNvPr>
        <xdr:cNvSpPr/>
      </xdr:nvSpPr>
      <xdr:spPr>
        <a:xfrm>
          <a:off x="405464" y="1332297"/>
          <a:ext cx="2052187" cy="719087"/>
        </a:xfrm>
        <a:prstGeom prst="ellipse">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editAs="oneCell">
    <xdr:from>
      <xdr:col>8</xdr:col>
      <xdr:colOff>0</xdr:colOff>
      <xdr:row>16</xdr:row>
      <xdr:rowOff>0</xdr:rowOff>
    </xdr:from>
    <xdr:to>
      <xdr:col>8</xdr:col>
      <xdr:colOff>304800</xdr:colOff>
      <xdr:row>17</xdr:row>
      <xdr:rowOff>83820</xdr:rowOff>
    </xdr:to>
    <xdr:sp macro="" textlink="">
      <xdr:nvSpPr>
        <xdr:cNvPr id="18"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10A2BB65-8E8D-4CC2-B49D-DAD99CA0B5CA}"/>
            </a:ext>
          </a:extLst>
        </xdr:cNvPr>
        <xdr:cNvSpPr>
          <a:spLocks noChangeAspect="1" noChangeArrowheads="1"/>
        </xdr:cNvSpPr>
      </xdr:nvSpPr>
      <xdr:spPr bwMode="auto">
        <a:xfrm>
          <a:off x="4892040" y="4328160"/>
          <a:ext cx="304800" cy="304800"/>
        </a:xfrm>
        <a:prstGeom prst="rect">
          <a:avLst/>
        </a:prstGeom>
        <a:noFill/>
        <a:ln w="9525">
          <a:noFill/>
          <a:miter lim="800000"/>
          <a:headEnd/>
          <a:tailEnd/>
        </a:ln>
      </xdr:spPr>
    </xdr:sp>
    <xdr:clientData/>
  </xdr:twoCellAnchor>
  <xdr:twoCellAnchor>
    <xdr:from>
      <xdr:col>1</xdr:col>
      <xdr:colOff>238624</xdr:colOff>
      <xdr:row>17</xdr:row>
      <xdr:rowOff>81008</xdr:rowOff>
    </xdr:from>
    <xdr:to>
      <xdr:col>1</xdr:col>
      <xdr:colOff>419098</xdr:colOff>
      <xdr:row>18</xdr:row>
      <xdr:rowOff>86622</xdr:rowOff>
    </xdr:to>
    <xdr:sp macro="" textlink="">
      <xdr:nvSpPr>
        <xdr:cNvPr id="19" name="太陽 16">
          <a:extLst>
            <a:ext uri="{FF2B5EF4-FFF2-40B4-BE49-F238E27FC236}">
              <a16:creationId xmlns:a16="http://schemas.microsoft.com/office/drawing/2014/main" id="{A1548812-63F8-47FA-AE3E-ABF0C5687EEC}"/>
            </a:ext>
          </a:extLst>
        </xdr:cNvPr>
        <xdr:cNvSpPr/>
      </xdr:nvSpPr>
      <xdr:spPr>
        <a:xfrm>
          <a:off x="573904" y="4630148"/>
          <a:ext cx="180474" cy="142774"/>
        </a:xfrm>
        <a:prstGeom prst="sun">
          <a:avLst/>
        </a:prstGeom>
        <a:solidFill>
          <a:srgbClr val="FF0000"/>
        </a:solidFill>
        <a:ln w="63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590550</xdr:colOff>
      <xdr:row>6</xdr:row>
      <xdr:rowOff>209550</xdr:rowOff>
    </xdr:from>
    <xdr:to>
      <xdr:col>3</xdr:col>
      <xdr:colOff>123825</xdr:colOff>
      <xdr:row>7</xdr:row>
      <xdr:rowOff>104775</xdr:rowOff>
    </xdr:to>
    <xdr:sp macro="" textlink="">
      <xdr:nvSpPr>
        <xdr:cNvPr id="20" name="Oval 20">
          <a:extLst>
            <a:ext uri="{FF2B5EF4-FFF2-40B4-BE49-F238E27FC236}">
              <a16:creationId xmlns:a16="http://schemas.microsoft.com/office/drawing/2014/main" id="{F0F79359-CC56-4B78-8A08-86B0DF491022}"/>
            </a:ext>
          </a:extLst>
        </xdr:cNvPr>
        <xdr:cNvSpPr>
          <a:spLocks noChangeArrowheads="1"/>
        </xdr:cNvSpPr>
      </xdr:nvSpPr>
      <xdr:spPr bwMode="auto">
        <a:xfrm>
          <a:off x="1543050" y="1725930"/>
          <a:ext cx="150495" cy="169545"/>
        </a:xfrm>
        <a:prstGeom prst="ellipse">
          <a:avLst/>
        </a:prstGeom>
        <a:noFill/>
        <a:ln w="19050">
          <a:solidFill>
            <a:srgbClr val="FF0000"/>
          </a:solidFill>
          <a:round/>
          <a:headEnd/>
          <a:tailEnd/>
        </a:ln>
      </xdr:spPr>
    </xdr:sp>
    <xdr:clientData/>
  </xdr:twoCellAnchor>
  <xdr:twoCellAnchor>
    <xdr:from>
      <xdr:col>1</xdr:col>
      <xdr:colOff>228600</xdr:colOff>
      <xdr:row>6</xdr:row>
      <xdr:rowOff>247650</xdr:rowOff>
    </xdr:from>
    <xdr:to>
      <xdr:col>1</xdr:col>
      <xdr:colOff>447675</xdr:colOff>
      <xdr:row>7</xdr:row>
      <xdr:rowOff>142875</xdr:rowOff>
    </xdr:to>
    <xdr:sp macro="" textlink="">
      <xdr:nvSpPr>
        <xdr:cNvPr id="21" name="Oval 21">
          <a:extLst>
            <a:ext uri="{FF2B5EF4-FFF2-40B4-BE49-F238E27FC236}">
              <a16:creationId xmlns:a16="http://schemas.microsoft.com/office/drawing/2014/main" id="{67C12B0A-390D-4BA2-8F2E-7271ACE053ED}"/>
            </a:ext>
          </a:extLst>
        </xdr:cNvPr>
        <xdr:cNvSpPr>
          <a:spLocks noChangeArrowheads="1"/>
        </xdr:cNvSpPr>
      </xdr:nvSpPr>
      <xdr:spPr bwMode="auto">
        <a:xfrm>
          <a:off x="563880" y="1764030"/>
          <a:ext cx="219075" cy="169545"/>
        </a:xfrm>
        <a:prstGeom prst="ellipse">
          <a:avLst/>
        </a:prstGeom>
        <a:noFill/>
        <a:ln w="19050">
          <a:solidFill>
            <a:srgbClr val="FF0000"/>
          </a:solidFill>
          <a:round/>
          <a:headEnd/>
          <a:tailEnd/>
        </a:ln>
      </xdr:spPr>
    </xdr:sp>
    <xdr:clientData/>
  </xdr:twoCellAnchor>
  <xdr:twoCellAnchor>
    <xdr:from>
      <xdr:col>3</xdr:col>
      <xdr:colOff>180975</xdr:colOff>
      <xdr:row>7</xdr:row>
      <xdr:rowOff>9525</xdr:rowOff>
    </xdr:from>
    <xdr:to>
      <xdr:col>3</xdr:col>
      <xdr:colOff>400050</xdr:colOff>
      <xdr:row>7</xdr:row>
      <xdr:rowOff>180975</xdr:rowOff>
    </xdr:to>
    <xdr:sp macro="" textlink="">
      <xdr:nvSpPr>
        <xdr:cNvPr id="22" name="Oval 22">
          <a:extLst>
            <a:ext uri="{FF2B5EF4-FFF2-40B4-BE49-F238E27FC236}">
              <a16:creationId xmlns:a16="http://schemas.microsoft.com/office/drawing/2014/main" id="{973C6573-155D-4212-9B2D-DED168B5181D}"/>
            </a:ext>
          </a:extLst>
        </xdr:cNvPr>
        <xdr:cNvSpPr>
          <a:spLocks noChangeArrowheads="1"/>
        </xdr:cNvSpPr>
      </xdr:nvSpPr>
      <xdr:spPr bwMode="auto">
        <a:xfrm>
          <a:off x="1750695" y="1800225"/>
          <a:ext cx="219075" cy="171450"/>
        </a:xfrm>
        <a:prstGeom prst="ellipse">
          <a:avLst/>
        </a:prstGeom>
        <a:noFill/>
        <a:ln w="19050">
          <a:solidFill>
            <a:srgbClr val="FF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91441</xdr:colOff>
      <xdr:row>31</xdr:row>
      <xdr:rowOff>30480</xdr:rowOff>
    </xdr:from>
    <xdr:to>
      <xdr:col>10</xdr:col>
      <xdr:colOff>436881</xdr:colOff>
      <xdr:row>41</xdr:row>
      <xdr:rowOff>254000</xdr:rowOff>
    </xdr:to>
    <xdr:pic>
      <xdr:nvPicPr>
        <xdr:cNvPr id="7" name="図 6">
          <a:extLst>
            <a:ext uri="{FF2B5EF4-FFF2-40B4-BE49-F238E27FC236}">
              <a16:creationId xmlns:a16="http://schemas.microsoft.com/office/drawing/2014/main" id="{0759B23D-4AA7-B8C7-DD64-BDD36963F417}"/>
            </a:ext>
          </a:extLst>
        </xdr:cNvPr>
        <xdr:cNvPicPr>
          <a:picLocks noChangeAspect="1"/>
        </xdr:cNvPicPr>
      </xdr:nvPicPr>
      <xdr:blipFill>
        <a:blip xmlns:r="http://schemas.openxmlformats.org/officeDocument/2006/relationships" r:embed="rId1"/>
        <a:stretch>
          <a:fillRect/>
        </a:stretch>
      </xdr:blipFill>
      <xdr:spPr>
        <a:xfrm>
          <a:off x="965201" y="14010640"/>
          <a:ext cx="11094720" cy="2966720"/>
        </a:xfrm>
        <a:prstGeom prst="rect">
          <a:avLst/>
        </a:prstGeom>
      </xdr:spPr>
    </xdr:pic>
    <xdr:clientData/>
  </xdr:twoCellAnchor>
  <xdr:twoCellAnchor>
    <xdr:from>
      <xdr:col>11</xdr:col>
      <xdr:colOff>740411</xdr:colOff>
      <xdr:row>7</xdr:row>
      <xdr:rowOff>78742</xdr:rowOff>
    </xdr:from>
    <xdr:to>
      <xdr:col>13</xdr:col>
      <xdr:colOff>1930400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19150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1.08% :</a:t>
          </a:r>
          <a:r>
            <a:rPr kumimoji="1" lang="ja-JP" altLang="en-US" sz="1400" b="1">
              <a:solidFill>
                <a:srgbClr val="FFFF00"/>
              </a:solidFill>
            </a:rPr>
            <a:t>　変動なし</a:t>
          </a:r>
        </a:p>
        <a:p>
          <a:pPr algn="l"/>
          <a:r>
            <a:rPr kumimoji="1" lang="ja-JP" altLang="en-US" sz="1400" b="1">
              <a:solidFill>
                <a:srgbClr val="FFFF00"/>
              </a:solidFill>
            </a:rPr>
            <a:t>　　　　　　　　　前週と同じ比率　　　　　　　　　　　　　　　　　　　</a:t>
          </a:r>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a:t>
          </a:r>
          <a:r>
            <a:rPr kumimoji="1" lang="en-US" altLang="ja-JP" sz="1400" b="1">
              <a:solidFill>
                <a:srgbClr val="FFFF00"/>
              </a:solidFill>
            </a:rPr>
            <a:t>BA5</a:t>
          </a:r>
          <a:r>
            <a:rPr kumimoji="1" lang="ja-JP" altLang="en-US" sz="1400" b="1">
              <a:solidFill>
                <a:srgbClr val="FFFF00"/>
              </a:solidFill>
            </a:rPr>
            <a:t>・</a:t>
          </a:r>
          <a:r>
            <a:rPr kumimoji="1" lang="en-US" altLang="ja-JP" sz="1400" b="1">
              <a:solidFill>
                <a:srgbClr val="FFFF00"/>
              </a:solidFill>
            </a:rPr>
            <a:t>2</a:t>
          </a:r>
          <a:endParaRPr kumimoji="1" lang="ja-JP" altLang="en-US" sz="1400" b="1">
            <a:solidFill>
              <a:srgbClr val="FFFF00"/>
            </a:solidFill>
          </a:endParaRP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a:t>
          </a:r>
          <a:r>
            <a:rPr kumimoji="1" lang="en-US" altLang="ja-JP" sz="2000" b="1" baseline="0">
              <a:solidFill>
                <a:schemeClr val="bg1"/>
              </a:solidFill>
            </a:rPr>
            <a:t>4</a:t>
          </a:r>
          <a:r>
            <a:rPr kumimoji="1" lang="ja-JP" altLang="en-US" sz="2000" b="1" baseline="0">
              <a:solidFill>
                <a:schemeClr val="bg1"/>
              </a:solidFill>
            </a:rPr>
            <a:t>回目ブースター接種の予定を明確にすべき時期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6</a:t>
          </a:r>
          <a:r>
            <a:rPr kumimoji="1" lang="ja-JP" altLang="en-US" sz="2000" b="1">
              <a:solidFill>
                <a:srgbClr val="FFFF00"/>
              </a:solidFill>
            </a:rPr>
            <a:t>波リバウンドもピークアウトしているものの　今週はまだ毎日</a:t>
          </a:r>
          <a:r>
            <a:rPr kumimoji="1" lang="en-US" altLang="ja-JP" sz="2000" b="1">
              <a:solidFill>
                <a:srgbClr val="FFFF00"/>
              </a:solidFill>
            </a:rPr>
            <a:t>61</a:t>
          </a:r>
          <a:r>
            <a:rPr kumimoji="1" lang="ja-JP" altLang="en-US" sz="2000" b="1">
              <a:solidFill>
                <a:srgbClr val="FFFF00"/>
              </a:solidFill>
            </a:rPr>
            <a:t>万人が新規感染状態。　　　　　　　　　　　　　　　　　　　　　　　　　　　*なぜ進まない</a:t>
          </a:r>
          <a:r>
            <a:rPr kumimoji="1" lang="ja-JP" altLang="en-US" sz="2000" b="1">
              <a:solidFill>
                <a:schemeClr val="bg1"/>
              </a:solidFill>
            </a:rPr>
            <a:t>国産ワクチン製造承認</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680720</xdr:colOff>
      <xdr:row>2</xdr:row>
      <xdr:rowOff>345440</xdr:rowOff>
    </xdr:from>
    <xdr:to>
      <xdr:col>13</xdr:col>
      <xdr:colOff>1320800</xdr:colOff>
      <xdr:row>2</xdr:row>
      <xdr:rowOff>3088640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807200" y="1137920"/>
          <a:ext cx="8890000"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日あたりに確認される感染者数を</a:t>
          </a:r>
          <a:r>
            <a:rPr lang="en-US" altLang="ja-JP" sz="2000" b="0" i="0">
              <a:solidFill>
                <a:schemeClr val="dk1"/>
              </a:solidFill>
              <a:effectLst/>
              <a:latin typeface="+mn-lt"/>
              <a:ea typeface="+mn-ea"/>
              <a:cs typeface="+mn-cs"/>
            </a:rPr>
            <a:t>7</a:t>
          </a:r>
          <a:r>
            <a:rPr lang="ja-JP" altLang="en-US" sz="2000" b="0" i="0">
              <a:solidFill>
                <a:schemeClr val="dk1"/>
              </a:solidFill>
              <a:effectLst/>
              <a:latin typeface="+mn-lt"/>
              <a:ea typeface="+mn-ea"/>
              <a:cs typeface="+mn-cs"/>
            </a:rPr>
            <a:t>日移動平均で国別に見る。米国は</a:t>
          </a:r>
          <a:r>
            <a:rPr lang="en-US" altLang="ja-JP" sz="2000" b="0" i="0">
              <a:solidFill>
                <a:schemeClr val="dk1"/>
              </a:solidFill>
              <a:effectLst/>
              <a:latin typeface="+mn-lt"/>
              <a:ea typeface="+mn-ea"/>
              <a:cs typeface="+mn-cs"/>
            </a:rPr>
            <a:t>9</a:t>
          </a:r>
          <a:r>
            <a:rPr lang="ja-JP" altLang="en-US" sz="2000" b="0" i="0">
              <a:solidFill>
                <a:schemeClr val="dk1"/>
              </a:solidFill>
              <a:effectLst/>
              <a:latin typeface="+mn-lt"/>
              <a:ea typeface="+mn-ea"/>
              <a:cs typeface="+mn-cs"/>
            </a:rPr>
            <a:t>月</a:t>
          </a:r>
          <a:r>
            <a:rPr lang="en-US" altLang="ja-JP" sz="2000" b="0" i="0">
              <a:solidFill>
                <a:schemeClr val="dk1"/>
              </a:solidFill>
              <a:effectLst/>
              <a:latin typeface="+mn-lt"/>
              <a:ea typeface="+mn-ea"/>
              <a:cs typeface="+mn-cs"/>
            </a:rPr>
            <a:t>9</a:t>
          </a:r>
          <a:r>
            <a:rPr lang="ja-JP" altLang="en-US" sz="2000" b="0" i="0">
              <a:solidFill>
                <a:schemeClr val="dk1"/>
              </a:solidFill>
              <a:effectLst/>
              <a:latin typeface="+mn-lt"/>
              <a:ea typeface="+mn-ea"/>
              <a:cs typeface="+mn-cs"/>
            </a:rPr>
            <a:t>日時点で</a:t>
          </a:r>
          <a:r>
            <a:rPr lang="en-US" altLang="ja-JP" sz="2000" b="0" i="0">
              <a:solidFill>
                <a:schemeClr val="dk1"/>
              </a:solidFill>
              <a:effectLst/>
              <a:latin typeface="+mn-lt"/>
              <a:ea typeface="+mn-ea"/>
              <a:cs typeface="+mn-cs"/>
            </a:rPr>
            <a:t>7</a:t>
          </a:r>
          <a:r>
            <a:rPr lang="ja-JP" altLang="en-US" sz="2000" b="0" i="0">
              <a:solidFill>
                <a:schemeClr val="dk1"/>
              </a:solidFill>
              <a:effectLst/>
              <a:latin typeface="+mn-lt"/>
              <a:ea typeface="+mn-ea"/>
              <a:cs typeface="+mn-cs"/>
            </a:rPr>
            <a:t>万</a:t>
          </a:r>
          <a:r>
            <a:rPr lang="en-US" altLang="ja-JP" sz="2000" b="0" i="0">
              <a:solidFill>
                <a:schemeClr val="dk1"/>
              </a:solidFill>
              <a:effectLst/>
              <a:latin typeface="+mn-lt"/>
              <a:ea typeface="+mn-ea"/>
              <a:cs typeface="+mn-cs"/>
            </a:rPr>
            <a:t>1220</a:t>
          </a:r>
          <a:r>
            <a:rPr lang="ja-JP" altLang="en-US" sz="2000" b="0" i="0">
              <a:solidFill>
                <a:schemeClr val="dk1"/>
              </a:solidFill>
              <a:effectLst/>
              <a:latin typeface="+mn-lt"/>
              <a:ea typeface="+mn-ea"/>
              <a:cs typeface="+mn-cs"/>
            </a:rPr>
            <a:t>人だった。</a:t>
          </a:r>
          <a:r>
            <a:rPr lang="en-US" altLang="ja-JP" sz="2000" b="0" i="0">
              <a:solidFill>
                <a:schemeClr val="dk1"/>
              </a:solidFill>
              <a:effectLst/>
              <a:latin typeface="+mn-lt"/>
              <a:ea typeface="+mn-ea"/>
              <a:cs typeface="+mn-cs"/>
            </a:rPr>
            <a:t>2022</a:t>
          </a:r>
          <a:r>
            <a:rPr lang="ja-JP" altLang="en-US" sz="2000" b="0" i="0">
              <a:solidFill>
                <a:schemeClr val="dk1"/>
              </a:solidFill>
              <a:effectLst/>
              <a:latin typeface="+mn-lt"/>
              <a:ea typeface="+mn-ea"/>
              <a:cs typeface="+mn-cs"/>
            </a:rPr>
            <a:t>年</a:t>
          </a:r>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月</a:t>
          </a:r>
          <a:r>
            <a:rPr lang="en-US" altLang="ja-JP" sz="2000" b="0" i="0">
              <a:solidFill>
                <a:schemeClr val="dk1"/>
              </a:solidFill>
              <a:effectLst/>
              <a:latin typeface="+mn-lt"/>
              <a:ea typeface="+mn-ea"/>
              <a:cs typeface="+mn-cs"/>
            </a:rPr>
            <a:t>15</a:t>
          </a:r>
          <a:r>
            <a:rPr lang="ja-JP" altLang="en-US" sz="2000" b="0" i="0">
              <a:solidFill>
                <a:schemeClr val="dk1"/>
              </a:solidFill>
              <a:effectLst/>
              <a:latin typeface="+mn-lt"/>
              <a:ea typeface="+mn-ea"/>
              <a:cs typeface="+mn-cs"/>
            </a:rPr>
            <a:t>日の過去最多（</a:t>
          </a:r>
          <a:r>
            <a:rPr lang="en-US" altLang="ja-JP" sz="2000" b="0" i="0">
              <a:solidFill>
                <a:schemeClr val="dk1"/>
              </a:solidFill>
              <a:effectLst/>
              <a:latin typeface="+mn-lt"/>
              <a:ea typeface="+mn-ea"/>
              <a:cs typeface="+mn-cs"/>
            </a:rPr>
            <a:t>80</a:t>
          </a:r>
          <a:r>
            <a:rPr lang="ja-JP" altLang="en-US" sz="2000" b="0" i="0">
              <a:solidFill>
                <a:schemeClr val="dk1"/>
              </a:solidFill>
              <a:effectLst/>
              <a:latin typeface="+mn-lt"/>
              <a:ea typeface="+mn-ea"/>
              <a:cs typeface="+mn-cs"/>
            </a:rPr>
            <a:t>万</a:t>
          </a:r>
          <a:r>
            <a:rPr lang="en-US" altLang="ja-JP" sz="2000" b="0" i="0">
              <a:solidFill>
                <a:schemeClr val="dk1"/>
              </a:solidFill>
              <a:effectLst/>
              <a:latin typeface="+mn-lt"/>
              <a:ea typeface="+mn-ea"/>
              <a:cs typeface="+mn-cs"/>
            </a:rPr>
            <a:t>6982</a:t>
          </a:r>
          <a:r>
            <a:rPr lang="ja-JP" altLang="en-US" sz="2000" b="0" i="0">
              <a:solidFill>
                <a:schemeClr val="dk1"/>
              </a:solidFill>
              <a:effectLst/>
              <a:latin typeface="+mn-lt"/>
              <a:ea typeface="+mn-ea"/>
              <a:cs typeface="+mn-cs"/>
            </a:rPr>
            <a:t>人）に比べて</a:t>
          </a:r>
          <a:r>
            <a:rPr lang="en-US" altLang="ja-JP" sz="2000" b="0" i="0">
              <a:solidFill>
                <a:schemeClr val="dk1"/>
              </a:solidFill>
              <a:effectLst/>
              <a:latin typeface="+mn-lt"/>
              <a:ea typeface="+mn-ea"/>
              <a:cs typeface="+mn-cs"/>
            </a:rPr>
            <a:t>91.2</a:t>
          </a:r>
          <a:r>
            <a:rPr lang="ja-JP" altLang="en-US" sz="2000" b="0" i="0">
              <a:solidFill>
                <a:schemeClr val="dk1"/>
              </a:solidFill>
              <a:effectLst/>
              <a:latin typeface="+mn-lt"/>
              <a:ea typeface="+mn-ea"/>
              <a:cs typeface="+mn-cs"/>
            </a:rPr>
            <a:t>％少なかった。ロシアの動きが他国と異なる原因が良くわからない。新規感染者数もロシアが高くなっている。</a:t>
          </a:r>
        </a:p>
        <a:p>
          <a:endParaRPr lang="ja-JP" altLang="en-US" sz="2000" b="1" i="0">
            <a:solidFill>
              <a:schemeClr val="dk1"/>
            </a:solidFill>
            <a:effectLst/>
            <a:latin typeface="+mn-lt"/>
            <a:ea typeface="+mn-ea"/>
            <a:cs typeface="+mn-cs"/>
          </a:endParaRPr>
        </a:p>
      </xdr:txBody>
    </xdr:sp>
    <xdr:clientData/>
  </xdr:twoCellAnchor>
  <xdr:twoCellAnchor>
    <xdr:from>
      <xdr:col>1</xdr:col>
      <xdr:colOff>1688641</xdr:colOff>
      <xdr:row>36</xdr:row>
      <xdr:rowOff>50800</xdr:rowOff>
    </xdr:from>
    <xdr:to>
      <xdr:col>3</xdr:col>
      <xdr:colOff>955040</xdr:colOff>
      <xdr:row>39</xdr:row>
      <xdr:rowOff>193040</xdr:rowOff>
    </xdr:to>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2886481" y="15078480"/>
          <a:ext cx="965200" cy="161335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5</xdr:col>
      <xdr:colOff>508452</xdr:colOff>
      <xdr:row>34</xdr:row>
      <xdr:rowOff>152400</xdr:rowOff>
    </xdr:from>
    <xdr:to>
      <xdr:col>7</xdr:col>
      <xdr:colOff>528324</xdr:colOff>
      <xdr:row>39</xdr:row>
      <xdr:rowOff>182880</xdr:rowOff>
    </xdr:to>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6873468" y="14716984"/>
          <a:ext cx="1402080" cy="1879152"/>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3</xdr:col>
      <xdr:colOff>1493523</xdr:colOff>
      <xdr:row>34</xdr:row>
      <xdr:rowOff>193043</xdr:rowOff>
    </xdr:from>
    <xdr:to>
      <xdr:col>4</xdr:col>
      <xdr:colOff>1270002</xdr:colOff>
      <xdr:row>39</xdr:row>
      <xdr:rowOff>200369</xdr:rowOff>
    </xdr:to>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4700420" y="15009986"/>
          <a:ext cx="1378926" cy="135127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2</xdr:col>
      <xdr:colOff>42428</xdr:colOff>
      <xdr:row>39</xdr:row>
      <xdr:rowOff>138796</xdr:rowOff>
    </xdr:from>
    <xdr:to>
      <xdr:col>10</xdr:col>
      <xdr:colOff>243840</xdr:colOff>
      <xdr:row>41</xdr:row>
      <xdr:rowOff>142220</xdr:rowOff>
    </xdr:to>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2633228" y="16313516"/>
          <a:ext cx="9233652" cy="552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clientData/>
  </xdr:twoCellAnchor>
  <xdr:twoCellAnchor>
    <xdr:from>
      <xdr:col>7</xdr:col>
      <xdr:colOff>843280</xdr:colOff>
      <xdr:row>34</xdr:row>
      <xdr:rowOff>40640</xdr:rowOff>
    </xdr:from>
    <xdr:to>
      <xdr:col>8</xdr:col>
      <xdr:colOff>538480</xdr:colOff>
      <xdr:row>39</xdr:row>
      <xdr:rowOff>213360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8620760" y="15052040"/>
          <a:ext cx="1544320" cy="112776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782320</xdr:colOff>
      <xdr:row>31</xdr:row>
      <xdr:rowOff>111760</xdr:rowOff>
    </xdr:from>
    <xdr:to>
      <xdr:col>10</xdr:col>
      <xdr:colOff>650240</xdr:colOff>
      <xdr:row>33</xdr:row>
      <xdr:rowOff>20320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10200640" y="1409192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 </a:t>
          </a:r>
          <a:r>
            <a:rPr kumimoji="1" lang="en-US" altLang="ja-JP" sz="1800">
              <a:solidFill>
                <a:srgbClr val="FFFF00"/>
              </a:solidFill>
            </a:rPr>
            <a:t>BA5</a:t>
          </a:r>
          <a:endParaRPr kumimoji="1" lang="ja-JP" altLang="en-US" sz="1800">
            <a:solidFill>
              <a:srgbClr val="FFFF00"/>
            </a:solidFill>
          </a:endParaRPr>
        </a:p>
      </xdr:txBody>
    </xdr:sp>
    <xdr:clientData/>
  </xdr:twoCellAnchor>
  <xdr:twoCellAnchor>
    <xdr:from>
      <xdr:col>8</xdr:col>
      <xdr:colOff>975360</xdr:colOff>
      <xdr:row>37</xdr:row>
      <xdr:rowOff>162560</xdr:rowOff>
    </xdr:from>
    <xdr:to>
      <xdr:col>9</xdr:col>
      <xdr:colOff>589280</xdr:colOff>
      <xdr:row>39</xdr:row>
      <xdr:rowOff>193040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10561320" y="15621000"/>
          <a:ext cx="579120" cy="91440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5</xdr:col>
      <xdr:colOff>558800</xdr:colOff>
      <xdr:row>0</xdr:row>
      <xdr:rowOff>375920</xdr:rowOff>
    </xdr:from>
    <xdr:to>
      <xdr:col>8</xdr:col>
      <xdr:colOff>686912</xdr:colOff>
      <xdr:row>2</xdr:row>
      <xdr:rowOff>97862</xdr:rowOff>
    </xdr:to>
    <xdr:pic>
      <xdr:nvPicPr>
        <xdr:cNvPr id="23" name="図 22">
          <a:extLst>
            <a:ext uri="{FF2B5EF4-FFF2-40B4-BE49-F238E27FC236}">
              <a16:creationId xmlns:a16="http://schemas.microsoft.com/office/drawing/2014/main" id="{B9E1364F-868C-27A3-7EA5-B57C762E86D0}"/>
            </a:ext>
          </a:extLst>
        </xdr:cNvPr>
        <xdr:cNvPicPr>
          <a:picLocks noChangeAspect="1"/>
        </xdr:cNvPicPr>
      </xdr:nvPicPr>
      <xdr:blipFill>
        <a:blip xmlns:r="http://schemas.openxmlformats.org/officeDocument/2006/relationships" r:embed="rId6"/>
        <a:stretch>
          <a:fillRect/>
        </a:stretch>
      </xdr:blipFill>
      <xdr:spPr>
        <a:xfrm>
          <a:off x="6685280" y="375920"/>
          <a:ext cx="3419952" cy="514422"/>
        </a:xfrm>
        <a:prstGeom prst="rect">
          <a:avLst/>
        </a:prstGeom>
      </xdr:spPr>
    </xdr:pic>
    <xdr:clientData/>
  </xdr:twoCellAnchor>
  <xdr:twoCellAnchor editAs="oneCell">
    <xdr:from>
      <xdr:col>1</xdr:col>
      <xdr:colOff>1524000</xdr:colOff>
      <xdr:row>0</xdr:row>
      <xdr:rowOff>375921</xdr:rowOff>
    </xdr:from>
    <xdr:to>
      <xdr:col>5</xdr:col>
      <xdr:colOff>274320</xdr:colOff>
      <xdr:row>2</xdr:row>
      <xdr:rowOff>3080073</xdr:rowOff>
    </xdr:to>
    <xdr:pic>
      <xdr:nvPicPr>
        <xdr:cNvPr id="9" name="図 8">
          <a:extLst>
            <a:ext uri="{FF2B5EF4-FFF2-40B4-BE49-F238E27FC236}">
              <a16:creationId xmlns:a16="http://schemas.microsoft.com/office/drawing/2014/main" id="{9E8D3029-8DF6-9F29-15FC-2FED1AACE19D}"/>
            </a:ext>
          </a:extLst>
        </xdr:cNvPr>
        <xdr:cNvPicPr>
          <a:picLocks noChangeAspect="1"/>
        </xdr:cNvPicPr>
      </xdr:nvPicPr>
      <xdr:blipFill>
        <a:blip xmlns:r="http://schemas.openxmlformats.org/officeDocument/2006/relationships" r:embed="rId7"/>
        <a:stretch>
          <a:fillRect/>
        </a:stretch>
      </xdr:blipFill>
      <xdr:spPr>
        <a:xfrm>
          <a:off x="2397760" y="375921"/>
          <a:ext cx="4003040" cy="349663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E085B89B-5E14-41DB-8A4F-5FB14AD3B79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983735D9-D01C-4784-9FC6-2FDFCCD6D6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6997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AD1C65E8-7A90-4452-B4A2-B25C11F82174}"/>
            </a:ext>
          </a:extLst>
        </xdr:cNvPr>
        <xdr:cNvSpPr txBox="1"/>
      </xdr:nvSpPr>
      <xdr:spPr>
        <a:xfrm>
          <a:off x="4160519" y="3754755"/>
          <a:ext cx="1842135" cy="26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11827319-2040-4CEC-A1FE-B4FC11AC2EE6}"/>
            </a:ext>
          </a:extLst>
        </xdr:cNvPr>
        <xdr:cNvCxnSpPr>
          <a:stCxn id="5" idx="1"/>
        </xdr:cNvCxnSpPr>
      </xdr:nvCxnSpPr>
      <xdr:spPr>
        <a:xfrm flipV="1">
          <a:off x="13056870" y="2346960"/>
          <a:ext cx="1757261" cy="109632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AFC911BB-E012-42D7-A04A-CBF8F2411314}"/>
            </a:ext>
          </a:extLst>
        </xdr:cNvPr>
        <xdr:cNvSpPr txBox="1"/>
      </xdr:nvSpPr>
      <xdr:spPr>
        <a:xfrm>
          <a:off x="13056870" y="3112770"/>
          <a:ext cx="3779520" cy="603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304C5CC6-7E4D-4A1F-A280-88CA6FFD93A4}"/>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6E493F21-878D-4129-9B26-0400B414624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C9725314-141E-4210-BCD3-EAA8F3C6C931}"/>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B68A6A49-4AA4-4910-ACB2-781E4894FDA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66C9EE18-919E-4B7F-88EB-99B9E14B7D20}"/>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8DC5A893-C479-43A5-90A5-9D97E7F68062}"/>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4DEBAEA0-A2A2-4B65-9003-317797C520FF}"/>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BAB727EC-4F72-40D7-997B-3E705FFAD85F}"/>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6975EFF-B2FD-4E23-BF8F-8BF5AD6E8F59}"/>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0C280FF2-956E-490F-A79A-75C65130F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BC686FF-76A7-40CF-B3AC-E5254A52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BFAC2631-46AE-4BB2-8B79-2501E103279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631680" y="7901941"/>
          <a:ext cx="4553463" cy="261674"/>
        </a:xfrm>
        <a:prstGeom prst="rect">
          <a:avLst/>
        </a:prstGeom>
      </xdr:spPr>
    </xdr:pic>
    <xdr:clientData/>
  </xdr:oneCellAnchor>
  <xdr:twoCellAnchor>
    <xdr:from>
      <xdr:col>18</xdr:col>
      <xdr:colOff>2675</xdr:colOff>
      <xdr:row>22</xdr:row>
      <xdr:rowOff>0</xdr:rowOff>
    </xdr:from>
    <xdr:to>
      <xdr:col>22</xdr:col>
      <xdr:colOff>267511</xdr:colOff>
      <xdr:row>44</xdr:row>
      <xdr:rowOff>137809</xdr:rowOff>
    </xdr:to>
    <xdr:cxnSp macro="">
      <xdr:nvCxnSpPr>
        <xdr:cNvPr id="18" name="直線矢印コネクタ 17">
          <a:extLst>
            <a:ext uri="{FF2B5EF4-FFF2-40B4-BE49-F238E27FC236}">
              <a16:creationId xmlns:a16="http://schemas.microsoft.com/office/drawing/2014/main" id="{4B533FD0-965A-432F-A4AD-1153F2431FD6}"/>
            </a:ext>
          </a:extLst>
        </xdr:cNvPr>
        <xdr:cNvCxnSpPr/>
      </xdr:nvCxnSpPr>
      <xdr:spPr>
        <a:xfrm>
          <a:off x="8400888" y="3753255"/>
          <a:ext cx="2113091" cy="3858639"/>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70930</xdr:colOff>
      <xdr:row>22</xdr:row>
      <xdr:rowOff>141862</xdr:rowOff>
    </xdr:from>
    <xdr:to>
      <xdr:col>8</xdr:col>
      <xdr:colOff>251297</xdr:colOff>
      <xdr:row>44</xdr:row>
      <xdr:rowOff>105383</xdr:rowOff>
    </xdr:to>
    <xdr:cxnSp macro="">
      <xdr:nvCxnSpPr>
        <xdr:cNvPr id="19" name="直線矢印コネクタ 18">
          <a:extLst>
            <a:ext uri="{FF2B5EF4-FFF2-40B4-BE49-F238E27FC236}">
              <a16:creationId xmlns:a16="http://schemas.microsoft.com/office/drawing/2014/main" id="{B374DCA4-779F-4C72-B409-811F2193402B}"/>
            </a:ext>
          </a:extLst>
        </xdr:cNvPr>
        <xdr:cNvCxnSpPr/>
      </xdr:nvCxnSpPr>
      <xdr:spPr>
        <a:xfrm>
          <a:off x="1959717" y="3895117"/>
          <a:ext cx="2028623" cy="3684351"/>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368440</xdr:colOff>
      <xdr:row>18</xdr:row>
      <xdr:rowOff>8374</xdr:rowOff>
    </xdr:from>
    <xdr:to>
      <xdr:col>13</xdr:col>
      <xdr:colOff>2242731</xdr:colOff>
      <xdr:row>43</xdr:row>
      <xdr:rowOff>212882</xdr:rowOff>
    </xdr:to>
    <xdr:pic>
      <xdr:nvPicPr>
        <xdr:cNvPr id="2" name="図 1">
          <a:extLst>
            <a:ext uri="{FF2B5EF4-FFF2-40B4-BE49-F238E27FC236}">
              <a16:creationId xmlns:a16="http://schemas.microsoft.com/office/drawing/2014/main" id="{53ED3241-DB87-D0C8-76F7-90CF4B991CC6}"/>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368440" y="20004594"/>
          <a:ext cx="9929720" cy="606604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kumanichi.com/articles/783218" TargetMode="External"/><Relationship Id="rId3" Type="http://schemas.openxmlformats.org/officeDocument/2006/relationships/hyperlink" Target="https://synergyinc.jp/%E9%A3%9F%E4%B8%AD%E6%AF%92%E4%BA%8B%E6%95%85%E3%81%AB%E9%96%A2%E3%81%99%E3%82%8B%E3%81%8A%E8%A9%AB%E3%81%B3%E3%81%A8%E3%81%8A%E7%9F%A5%E3%82%89%E3%81%9B/" TargetMode="External"/><Relationship Id="rId7" Type="http://schemas.openxmlformats.org/officeDocument/2006/relationships/hyperlink" Target="https://www.pref.fukuoka.lg.jp/press-release/syokuchudoku20220908.html" TargetMode="External"/><Relationship Id="rId12" Type="http://schemas.openxmlformats.org/officeDocument/2006/relationships/printerSettings" Target="../printerSettings/printerSettings6.bin"/><Relationship Id="rId2" Type="http://schemas.openxmlformats.org/officeDocument/2006/relationships/hyperlink" Target="https://news.goo.ne.jp/article/fukui/region/fukui-20220909081403023.html" TargetMode="External"/><Relationship Id="rId1" Type="http://schemas.openxmlformats.org/officeDocument/2006/relationships/hyperlink" Target="https://www3.nhk.or.jp/matsuyama-news/20220908/8000013941.html" TargetMode="External"/><Relationship Id="rId6" Type="http://schemas.openxmlformats.org/officeDocument/2006/relationships/hyperlink" Target="https://nordot.app/939835504436314112?c=39546741839462401" TargetMode="External"/><Relationship Id="rId11" Type="http://schemas.openxmlformats.org/officeDocument/2006/relationships/hyperlink" Target="https://topics.smt.docomo.ne.jp/article/chiba/region/chiba-20220904100319" TargetMode="External"/><Relationship Id="rId5" Type="http://schemas.openxmlformats.org/officeDocument/2006/relationships/hyperlink" Target="https://www3.nhk.or.jp/lnews/kumamoto/20220909/5000016885.html" TargetMode="External"/><Relationship Id="rId10" Type="http://schemas.openxmlformats.org/officeDocument/2006/relationships/hyperlink" Target="http://www.city.iwaki.lg.jp/www/contents/1662268239012/index.html" TargetMode="External"/><Relationship Id="rId4" Type="http://schemas.openxmlformats.org/officeDocument/2006/relationships/hyperlink" Target="https://www.jomo-news.co.jp/articles/-/172804" TargetMode="External"/><Relationship Id="rId9" Type="http://schemas.openxmlformats.org/officeDocument/2006/relationships/hyperlink" Target="https://news.yahoo.co.jp/articles/4dbdf82dc11e8e7080935c392e1fc329a60b060a"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jetro.go.jp/biz/areareports/2022/bc19ada94cd44467.html" TargetMode="External"/><Relationship Id="rId3" Type="http://schemas.openxmlformats.org/officeDocument/2006/relationships/hyperlink" Target="https://www.arabnews.jp/article/business/article_75730/" TargetMode="External"/><Relationship Id="rId7" Type="http://schemas.openxmlformats.org/officeDocument/2006/relationships/hyperlink" Target="https://www.nikkei.com/article/DGXZQOCB2355G0T20C22A8000000/" TargetMode="External"/><Relationship Id="rId2" Type="http://schemas.openxmlformats.org/officeDocument/2006/relationships/hyperlink" Target="https://www.travelvision.jp/news/detail/news-93019" TargetMode="External"/><Relationship Id="rId1" Type="http://schemas.openxmlformats.org/officeDocument/2006/relationships/hyperlink" Target="https://news.nissyoku.co.jp/news/watanabem20220907035335044" TargetMode="External"/><Relationship Id="rId6" Type="http://schemas.openxmlformats.org/officeDocument/2006/relationships/hyperlink" Target="https://shikiho.toyokeizai.net/news/0/615376" TargetMode="External"/><Relationship Id="rId11" Type="http://schemas.openxmlformats.org/officeDocument/2006/relationships/printerSettings" Target="../printerSettings/printerSettings7.bin"/><Relationship Id="rId5" Type="http://schemas.openxmlformats.org/officeDocument/2006/relationships/hyperlink" Target="https://www.nna.jp/news/show/2389431" TargetMode="External"/><Relationship Id="rId10" Type="http://schemas.openxmlformats.org/officeDocument/2006/relationships/hyperlink" Target="https://www.afpbb.com/articles/-/3422673?act=all" TargetMode="External"/><Relationship Id="rId4" Type="http://schemas.openxmlformats.org/officeDocument/2006/relationships/hyperlink" Target="https://japan.ajunews.com/view/20220905153432669" TargetMode="External"/><Relationship Id="rId9" Type="http://schemas.openxmlformats.org/officeDocument/2006/relationships/hyperlink" Target="https://www.jetro.go.jp/events/afg/6d89bc0785d0d707.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zoomScaleNormal="100" workbookViewId="0">
      <selection activeCell="A30" sqref="A30"/>
    </sheetView>
  </sheetViews>
  <sheetFormatPr defaultRowHeight="13.2"/>
  <cols>
    <col min="1" max="1" width="15.21875" customWidth="1"/>
    <col min="2" max="2" width="8.2187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21" t="s">
        <v>268</v>
      </c>
      <c r="B1" s="222"/>
      <c r="C1" s="222" t="s">
        <v>269</v>
      </c>
      <c r="D1" s="222"/>
      <c r="E1" s="222"/>
      <c r="F1" s="222"/>
      <c r="G1" s="222"/>
      <c r="H1" s="222"/>
      <c r="I1" s="122"/>
    </row>
    <row r="2" spans="1:10">
      <c r="A2" s="223" t="s">
        <v>121</v>
      </c>
      <c r="B2" s="224"/>
      <c r="C2" s="224"/>
      <c r="D2" s="224"/>
      <c r="E2" s="224"/>
      <c r="F2" s="224"/>
      <c r="G2" s="224"/>
      <c r="H2" s="224"/>
      <c r="I2" s="122"/>
    </row>
    <row r="3" spans="1:10" ht="15.75" customHeight="1">
      <c r="A3" s="606" t="s">
        <v>29</v>
      </c>
      <c r="B3" s="607"/>
      <c r="C3" s="607"/>
      <c r="D3" s="607"/>
      <c r="E3" s="607"/>
      <c r="F3" s="607"/>
      <c r="G3" s="607"/>
      <c r="H3" s="608"/>
      <c r="I3" s="122"/>
    </row>
    <row r="4" spans="1:10">
      <c r="A4" s="223" t="s">
        <v>194</v>
      </c>
      <c r="B4" s="224"/>
      <c r="C4" s="224"/>
      <c r="D4" s="224"/>
      <c r="E4" s="224"/>
      <c r="F4" s="224"/>
      <c r="G4" s="224"/>
      <c r="H4" s="224"/>
      <c r="I4" s="122"/>
    </row>
    <row r="5" spans="1:10">
      <c r="A5" s="223" t="s">
        <v>122</v>
      </c>
      <c r="B5" s="224"/>
      <c r="C5" s="224"/>
      <c r="D5" s="224"/>
      <c r="E5" s="224"/>
      <c r="F5" s="224"/>
      <c r="G5" s="224"/>
      <c r="H5" s="224"/>
      <c r="I5" s="122"/>
    </row>
    <row r="6" spans="1:10">
      <c r="A6" s="225" t="s">
        <v>121</v>
      </c>
      <c r="B6" s="226"/>
      <c r="C6" s="226"/>
      <c r="D6" s="226"/>
      <c r="E6" s="226"/>
      <c r="F6" s="226"/>
      <c r="G6" s="226"/>
      <c r="H6" s="226"/>
      <c r="I6" s="122"/>
    </row>
    <row r="7" spans="1:10">
      <c r="A7" s="225" t="s">
        <v>123</v>
      </c>
      <c r="B7" s="226"/>
      <c r="C7" s="226"/>
      <c r="D7" s="226"/>
      <c r="E7" s="226"/>
      <c r="F7" s="226"/>
      <c r="G7" s="226"/>
      <c r="H7" s="226"/>
      <c r="I7" s="122"/>
    </row>
    <row r="8" spans="1:10">
      <c r="A8" s="227" t="s">
        <v>124</v>
      </c>
      <c r="B8" s="228"/>
      <c r="C8" s="228"/>
      <c r="D8" s="228"/>
      <c r="E8" s="228"/>
      <c r="F8" s="228"/>
      <c r="G8" s="228"/>
      <c r="H8" s="228"/>
      <c r="I8" s="122"/>
    </row>
    <row r="9" spans="1:10" ht="15" customHeight="1">
      <c r="A9" s="288" t="s">
        <v>125</v>
      </c>
      <c r="B9" s="289" t="str">
        <f>+'35　食中毒記事等 '!A5</f>
        <v xml:space="preserve">小学校の給食でマーボー豆腐に白い固形物…給食取りやめ 福井、数日前にはシチューにガラス片混入 </v>
      </c>
      <c r="C9" s="290"/>
      <c r="D9" s="290"/>
      <c r="E9" s="290"/>
      <c r="F9" s="290"/>
      <c r="G9" s="290"/>
      <c r="H9" s="290"/>
      <c r="I9" s="122"/>
    </row>
    <row r="10" spans="1:10" ht="15" customHeight="1">
      <c r="A10" s="288" t="s">
        <v>126</v>
      </c>
      <c r="B10" s="289" t="str">
        <f>+'35　ノロウイルス関連情報 '!H72</f>
        <v>管理レベル「1」　</v>
      </c>
      <c r="C10" s="289" t="s">
        <v>231</v>
      </c>
      <c r="D10" s="291">
        <f>+'35　ノロウイルス関連情報 '!G73</f>
        <v>2.1</v>
      </c>
      <c r="E10" s="289" t="s">
        <v>232</v>
      </c>
      <c r="F10" s="292">
        <f>+'35　ノロウイルス関連情報 '!I73</f>
        <v>0.17000000000000015</v>
      </c>
      <c r="G10" s="290" t="s">
        <v>137</v>
      </c>
      <c r="H10" s="290"/>
      <c r="I10" s="122"/>
    </row>
    <row r="11" spans="1:10" s="141" customFormat="1" ht="15" customHeight="1">
      <c r="A11" s="293" t="s">
        <v>127</v>
      </c>
      <c r="B11" s="612" t="s">
        <v>276</v>
      </c>
      <c r="C11" s="612"/>
      <c r="D11" s="612"/>
      <c r="E11" s="612"/>
      <c r="F11" s="612"/>
      <c r="G11" s="612"/>
      <c r="H11" s="294"/>
      <c r="I11" s="140"/>
      <c r="J11" s="141" t="s">
        <v>128</v>
      </c>
    </row>
    <row r="12" spans="1:10" ht="15" customHeight="1">
      <c r="A12" s="288" t="s">
        <v>129</v>
      </c>
      <c r="B12" s="289" t="str">
        <f>+'35　食品表示'!A2</f>
        <v>「無添加」表示ガイドライン作成へ、消費者庁の検討会が初会合　(健康・医療 消費者庁)</v>
      </c>
      <c r="C12" s="290"/>
      <c r="D12" s="290"/>
      <c r="E12" s="290"/>
      <c r="F12" s="290"/>
      <c r="G12" s="290"/>
      <c r="H12" s="290"/>
      <c r="I12" s="122"/>
    </row>
    <row r="13" spans="1:10" ht="15" customHeight="1">
      <c r="A13" s="288" t="s">
        <v>130</v>
      </c>
      <c r="B13" s="295" t="s">
        <v>276</v>
      </c>
      <c r="C13" s="290" t="s">
        <v>174</v>
      </c>
      <c r="D13" s="290"/>
      <c r="E13" s="290"/>
      <c r="F13" s="290"/>
      <c r="G13" s="290"/>
      <c r="H13" s="290"/>
      <c r="I13" s="122"/>
    </row>
    <row r="14" spans="1:10" ht="15" customHeight="1">
      <c r="A14" s="295" t="s">
        <v>131</v>
      </c>
      <c r="B14" s="296" t="str">
        <f>+'35　海外情報'!B3</f>
        <v>中国</v>
      </c>
      <c r="C14" s="609" t="str">
        <f>+'35　海外情報'!A2</f>
        <v>吉野家HD、「はなまるうどん」中国から撤退へ - 日本食糧新聞電子版</v>
      </c>
      <c r="D14" s="609"/>
      <c r="E14" s="609"/>
      <c r="F14" s="609"/>
      <c r="G14" s="609"/>
      <c r="H14" s="610"/>
      <c r="I14" s="122"/>
    </row>
    <row r="15" spans="1:10" ht="15" customHeight="1">
      <c r="A15" s="288" t="s">
        <v>132</v>
      </c>
      <c r="B15" s="289" t="str">
        <f>+'35　感染症統計'!A20</f>
        <v>※2022年 第35週（8/29～9/4） 現在</v>
      </c>
      <c r="C15" s="290"/>
      <c r="D15" s="289" t="s">
        <v>174</v>
      </c>
      <c r="E15" s="290"/>
      <c r="F15" s="290"/>
      <c r="G15" s="290"/>
      <c r="H15" s="290"/>
      <c r="I15" s="122"/>
    </row>
    <row r="16" spans="1:10" ht="15" customHeight="1">
      <c r="A16" s="288" t="s">
        <v>133</v>
      </c>
      <c r="B16" s="611" t="str">
        <f>+'34　感染症情報'!B2</f>
        <v>2022年第34週（8月22日〜8月28日）</v>
      </c>
      <c r="C16" s="611"/>
      <c r="D16" s="611"/>
      <c r="E16" s="611"/>
      <c r="F16" s="611"/>
      <c r="G16" s="611"/>
      <c r="H16" s="290"/>
      <c r="I16" s="122"/>
    </row>
    <row r="17" spans="1:14" ht="15" customHeight="1">
      <c r="A17" s="288" t="s">
        <v>235</v>
      </c>
      <c r="B17" s="471" t="str">
        <f>+'35  衛生訓話'!A2</f>
        <v>　　　　　今週のお題　(調理室や製造室の天井から水滴が落ちていませんか？)</v>
      </c>
      <c r="C17" s="290"/>
      <c r="D17" s="290"/>
      <c r="E17" s="290"/>
      <c r="F17" s="297"/>
      <c r="G17" s="290"/>
      <c r="H17" s="290"/>
      <c r="I17" s="122"/>
    </row>
    <row r="18" spans="1:14" ht="15" customHeight="1">
      <c r="A18" s="288" t="s">
        <v>138</v>
      </c>
      <c r="B18" s="290" t="str">
        <f>+'35　新型コロナウイルス情報'!C4</f>
        <v>今週の新型コロナ 新規感染者数　世界で431万人(対前週の増減 : 83万人増加)</v>
      </c>
      <c r="C18" s="290"/>
      <c r="D18" s="290"/>
      <c r="E18" s="290"/>
      <c r="F18" s="290" t="s">
        <v>21</v>
      </c>
      <c r="G18" s="290"/>
      <c r="H18" s="290"/>
      <c r="I18" s="122"/>
    </row>
    <row r="19" spans="1:14" ht="15" customHeight="1">
      <c r="A19" s="288" t="s">
        <v>197</v>
      </c>
      <c r="B19" s="290" t="s">
        <v>255</v>
      </c>
      <c r="C19" s="290"/>
      <c r="D19" s="290"/>
      <c r="E19" s="290"/>
      <c r="F19" s="290"/>
      <c r="G19" s="290"/>
      <c r="H19" s="290"/>
      <c r="I19" s="122"/>
    </row>
    <row r="20" spans="1:14">
      <c r="A20" s="227" t="s">
        <v>124</v>
      </c>
      <c r="B20" s="228"/>
      <c r="C20" s="228"/>
      <c r="D20" s="228"/>
      <c r="E20" s="228"/>
      <c r="F20" s="228"/>
      <c r="G20" s="228"/>
      <c r="H20" s="228"/>
      <c r="I20" s="122"/>
    </row>
    <row r="21" spans="1:14">
      <c r="A21" s="225" t="s">
        <v>21</v>
      </c>
      <c r="B21" s="226"/>
      <c r="C21" s="226"/>
      <c r="D21" s="226"/>
      <c r="E21" s="226"/>
      <c r="F21" s="226"/>
      <c r="G21" s="226"/>
      <c r="H21" s="226"/>
      <c r="I21" s="122"/>
    </row>
    <row r="22" spans="1:14">
      <c r="A22" s="123" t="s">
        <v>134</v>
      </c>
      <c r="I22" s="122"/>
    </row>
    <row r="23" spans="1:14">
      <c r="A23" s="122"/>
      <c r="I23" s="122"/>
    </row>
    <row r="24" spans="1:14">
      <c r="A24" s="122"/>
      <c r="I24" s="122"/>
    </row>
    <row r="25" spans="1:14">
      <c r="A25" s="122"/>
      <c r="I25" s="122"/>
      <c r="N25" t="s">
        <v>174</v>
      </c>
    </row>
    <row r="26" spans="1:14">
      <c r="A26" s="122"/>
      <c r="I26" s="122"/>
    </row>
    <row r="27" spans="1:14">
      <c r="A27" s="122"/>
      <c r="I27" s="122"/>
    </row>
    <row r="28" spans="1:14">
      <c r="A28" s="122"/>
      <c r="I28" s="122"/>
    </row>
    <row r="29" spans="1:14">
      <c r="A29" s="122"/>
      <c r="I29" s="122"/>
    </row>
    <row r="30" spans="1:14">
      <c r="A30" s="122"/>
      <c r="I30" s="122"/>
    </row>
    <row r="31" spans="1:14">
      <c r="A31" s="122"/>
      <c r="I31" s="122"/>
    </row>
    <row r="32" spans="1:14">
      <c r="A32" s="122"/>
      <c r="I32" s="122"/>
    </row>
    <row r="33" spans="1:9" ht="13.8" thickBot="1">
      <c r="A33" s="124"/>
      <c r="B33" s="125"/>
      <c r="C33" s="125"/>
      <c r="D33" s="125"/>
      <c r="E33" s="125"/>
      <c r="F33" s="125"/>
      <c r="G33" s="125"/>
      <c r="H33" s="125"/>
      <c r="I33" s="122"/>
    </row>
    <row r="34" spans="1:9" ht="13.8" thickTop="1"/>
    <row r="37" spans="1:9" ht="24.6">
      <c r="A37" s="154" t="s">
        <v>159</v>
      </c>
    </row>
    <row r="38" spans="1:9" ht="40.5" customHeight="1">
      <c r="A38" s="613" t="s">
        <v>160</v>
      </c>
      <c r="B38" s="613"/>
      <c r="C38" s="613"/>
      <c r="D38" s="613"/>
      <c r="E38" s="613"/>
      <c r="F38" s="613"/>
      <c r="G38" s="613"/>
    </row>
    <row r="39" spans="1:9" ht="30.75" customHeight="1">
      <c r="A39" s="605" t="s">
        <v>161</v>
      </c>
      <c r="B39" s="605"/>
      <c r="C39" s="605"/>
      <c r="D39" s="605"/>
      <c r="E39" s="605"/>
      <c r="F39" s="605"/>
      <c r="G39" s="605"/>
    </row>
    <row r="40" spans="1:9" ht="15">
      <c r="A40" s="155"/>
    </row>
    <row r="41" spans="1:9" ht="69.75" customHeight="1">
      <c r="A41" s="600" t="s">
        <v>169</v>
      </c>
      <c r="B41" s="600"/>
      <c r="C41" s="600"/>
      <c r="D41" s="600"/>
      <c r="E41" s="600"/>
      <c r="F41" s="600"/>
      <c r="G41" s="600"/>
    </row>
    <row r="42" spans="1:9" ht="35.25" customHeight="1">
      <c r="A42" s="605" t="s">
        <v>162</v>
      </c>
      <c r="B42" s="605"/>
      <c r="C42" s="605"/>
      <c r="D42" s="605"/>
      <c r="E42" s="605"/>
      <c r="F42" s="605"/>
      <c r="G42" s="605"/>
    </row>
    <row r="43" spans="1:9" ht="59.25" customHeight="1">
      <c r="A43" s="600" t="s">
        <v>163</v>
      </c>
      <c r="B43" s="600"/>
      <c r="C43" s="600"/>
      <c r="D43" s="600"/>
      <c r="E43" s="600"/>
      <c r="F43" s="600"/>
      <c r="G43" s="600"/>
    </row>
    <row r="44" spans="1:9" ht="15">
      <c r="A44" s="156"/>
    </row>
    <row r="45" spans="1:9" ht="27.75" customHeight="1">
      <c r="A45" s="602" t="s">
        <v>164</v>
      </c>
      <c r="B45" s="602"/>
      <c r="C45" s="602"/>
      <c r="D45" s="602"/>
      <c r="E45" s="602"/>
      <c r="F45" s="602"/>
      <c r="G45" s="602"/>
    </row>
    <row r="46" spans="1:9" ht="53.25" customHeight="1">
      <c r="A46" s="601" t="s">
        <v>170</v>
      </c>
      <c r="B46" s="600"/>
      <c r="C46" s="600"/>
      <c r="D46" s="600"/>
      <c r="E46" s="600"/>
      <c r="F46" s="600"/>
      <c r="G46" s="600"/>
    </row>
    <row r="47" spans="1:9" ht="15">
      <c r="A47" s="156"/>
    </row>
    <row r="48" spans="1:9" ht="32.25" customHeight="1">
      <c r="A48" s="602" t="s">
        <v>165</v>
      </c>
      <c r="B48" s="602"/>
      <c r="C48" s="602"/>
      <c r="D48" s="602"/>
      <c r="E48" s="602"/>
      <c r="F48" s="602"/>
      <c r="G48" s="602"/>
    </row>
    <row r="49" spans="1:7" ht="15">
      <c r="A49" s="155"/>
    </row>
    <row r="50" spans="1:7" ht="87" customHeight="1">
      <c r="A50" s="601" t="s">
        <v>171</v>
      </c>
      <c r="B50" s="600"/>
      <c r="C50" s="600"/>
      <c r="D50" s="600"/>
      <c r="E50" s="600"/>
      <c r="F50" s="600"/>
      <c r="G50" s="600"/>
    </row>
    <row r="51" spans="1:7" ht="15">
      <c r="A51" s="156"/>
    </row>
    <row r="52" spans="1:7" ht="32.25" customHeight="1">
      <c r="A52" s="602" t="s">
        <v>166</v>
      </c>
      <c r="B52" s="602"/>
      <c r="C52" s="602"/>
      <c r="D52" s="602"/>
      <c r="E52" s="602"/>
      <c r="F52" s="602"/>
      <c r="G52" s="602"/>
    </row>
    <row r="53" spans="1:7" ht="29.25" customHeight="1">
      <c r="A53" s="600" t="s">
        <v>167</v>
      </c>
      <c r="B53" s="600"/>
      <c r="C53" s="600"/>
      <c r="D53" s="600"/>
      <c r="E53" s="600"/>
      <c r="F53" s="600"/>
      <c r="G53" s="600"/>
    </row>
    <row r="54" spans="1:7" ht="15">
      <c r="A54" s="156"/>
    </row>
    <row r="55" spans="1:7" s="141" customFormat="1" ht="110.25" customHeight="1">
      <c r="A55" s="603" t="s">
        <v>172</v>
      </c>
      <c r="B55" s="604"/>
      <c r="C55" s="604"/>
      <c r="D55" s="604"/>
      <c r="E55" s="604"/>
      <c r="F55" s="604"/>
      <c r="G55" s="604"/>
    </row>
    <row r="56" spans="1:7" ht="34.5" customHeight="1">
      <c r="A56" s="605" t="s">
        <v>168</v>
      </c>
      <c r="B56" s="605"/>
      <c r="C56" s="605"/>
      <c r="D56" s="605"/>
      <c r="E56" s="605"/>
      <c r="F56" s="605"/>
      <c r="G56" s="605"/>
    </row>
    <row r="57" spans="1:7" ht="114" customHeight="1">
      <c r="A57" s="601" t="s">
        <v>173</v>
      </c>
      <c r="B57" s="600"/>
      <c r="C57" s="600"/>
      <c r="D57" s="600"/>
      <c r="E57" s="600"/>
      <c r="F57" s="600"/>
      <c r="G57" s="600"/>
    </row>
    <row r="58" spans="1:7" ht="109.5" customHeight="1">
      <c r="A58" s="600"/>
      <c r="B58" s="600"/>
      <c r="C58" s="600"/>
      <c r="D58" s="600"/>
      <c r="E58" s="600"/>
      <c r="F58" s="600"/>
      <c r="G58" s="600"/>
    </row>
    <row r="59" spans="1:7" ht="15">
      <c r="A59" s="156"/>
    </row>
    <row r="60" spans="1:7" s="153" customFormat="1" ht="57.75" customHeight="1">
      <c r="A60" s="600"/>
      <c r="B60" s="600"/>
      <c r="C60" s="600"/>
      <c r="D60" s="600"/>
      <c r="E60" s="600"/>
      <c r="F60" s="600"/>
      <c r="G60" s="600"/>
    </row>
  </sheetData>
  <mergeCells count="20">
    <mergeCell ref="A3:H3"/>
    <mergeCell ref="C14:H14"/>
    <mergeCell ref="B16:G16"/>
    <mergeCell ref="B11:G11"/>
    <mergeCell ref="A38:G38"/>
    <mergeCell ref="A46:G46"/>
    <mergeCell ref="A45:G45"/>
    <mergeCell ref="A52:G52"/>
    <mergeCell ref="A39:G39"/>
    <mergeCell ref="A41:G41"/>
    <mergeCell ref="A43:G43"/>
    <mergeCell ref="A42:G42"/>
    <mergeCell ref="A58:G58"/>
    <mergeCell ref="A57:G57"/>
    <mergeCell ref="A60:G60"/>
    <mergeCell ref="A50:G50"/>
    <mergeCell ref="A48:G48"/>
    <mergeCell ref="A55:G55"/>
    <mergeCell ref="A53:G53"/>
    <mergeCell ref="A56:G56"/>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6"/>
  <sheetViews>
    <sheetView view="pageBreakPreview" zoomScaleNormal="100" zoomScaleSheetLayoutView="100" workbookViewId="0">
      <selection activeCell="F13" sqref="F13"/>
    </sheetView>
  </sheetViews>
  <sheetFormatPr defaultColWidth="9" defaultRowHeight="13.2"/>
  <cols>
    <col min="1" max="1" width="21.33203125" style="44" customWidth="1"/>
    <col min="2" max="2" width="19.77734375" style="44" customWidth="1"/>
    <col min="3" max="3" width="80.21875" style="403" customWidth="1"/>
    <col min="4" max="4" width="14.44140625" style="45" customWidth="1"/>
    <col min="5" max="5" width="13.6640625" style="45"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423" t="s">
        <v>284</v>
      </c>
      <c r="B1" s="424" t="s">
        <v>226</v>
      </c>
      <c r="C1" s="425" t="s">
        <v>275</v>
      </c>
      <c r="D1" s="426" t="s">
        <v>25</v>
      </c>
      <c r="E1" s="427" t="s">
        <v>26</v>
      </c>
    </row>
    <row r="2" spans="1:5" s="131" customFormat="1" ht="22.95" customHeight="1">
      <c r="A2" s="577" t="s">
        <v>366</v>
      </c>
      <c r="B2" s="428" t="s">
        <v>367</v>
      </c>
      <c r="C2" s="595" t="s">
        <v>410</v>
      </c>
      <c r="D2" s="429">
        <v>44813</v>
      </c>
      <c r="E2" s="578">
        <v>44813</v>
      </c>
    </row>
    <row r="3" spans="1:5" s="131" customFormat="1" ht="22.95" customHeight="1">
      <c r="A3" s="577" t="s">
        <v>366</v>
      </c>
      <c r="B3" s="428" t="s">
        <v>368</v>
      </c>
      <c r="C3" s="593" t="s">
        <v>411</v>
      </c>
      <c r="D3" s="429">
        <v>44813</v>
      </c>
      <c r="E3" s="578">
        <v>44813</v>
      </c>
    </row>
    <row r="4" spans="1:5" s="131" customFormat="1" ht="22.95" customHeight="1">
      <c r="A4" s="577" t="s">
        <v>366</v>
      </c>
      <c r="B4" s="428" t="s">
        <v>369</v>
      </c>
      <c r="C4" s="428" t="s">
        <v>412</v>
      </c>
      <c r="D4" s="429">
        <v>44812</v>
      </c>
      <c r="E4" s="578">
        <v>44813</v>
      </c>
    </row>
    <row r="5" spans="1:5" s="131" customFormat="1" ht="22.95" customHeight="1">
      <c r="A5" s="577" t="s">
        <v>370</v>
      </c>
      <c r="B5" s="428" t="s">
        <v>371</v>
      </c>
      <c r="C5" s="589" t="s">
        <v>413</v>
      </c>
      <c r="D5" s="429">
        <v>44812</v>
      </c>
      <c r="E5" s="578">
        <v>44813</v>
      </c>
    </row>
    <row r="6" spans="1:5" s="131" customFormat="1" ht="22.95" customHeight="1">
      <c r="A6" s="577" t="s">
        <v>366</v>
      </c>
      <c r="B6" s="428" t="s">
        <v>372</v>
      </c>
      <c r="C6" s="593" t="s">
        <v>414</v>
      </c>
      <c r="D6" s="429">
        <v>44812</v>
      </c>
      <c r="E6" s="578">
        <v>44813</v>
      </c>
    </row>
    <row r="7" spans="1:5" s="131" customFormat="1" ht="22.95" customHeight="1">
      <c r="A7" s="577" t="s">
        <v>373</v>
      </c>
      <c r="B7" s="428" t="s">
        <v>374</v>
      </c>
      <c r="C7" s="589" t="s">
        <v>415</v>
      </c>
      <c r="D7" s="429">
        <v>44812</v>
      </c>
      <c r="E7" s="578">
        <v>44813</v>
      </c>
    </row>
    <row r="8" spans="1:5" s="131" customFormat="1" ht="22.95" customHeight="1">
      <c r="A8" s="577" t="s">
        <v>366</v>
      </c>
      <c r="B8" s="428" t="s">
        <v>375</v>
      </c>
      <c r="C8" s="594" t="s">
        <v>416</v>
      </c>
      <c r="D8" s="429">
        <v>44812</v>
      </c>
      <c r="E8" s="578">
        <v>44813</v>
      </c>
    </row>
    <row r="9" spans="1:5" s="131" customFormat="1" ht="22.95" customHeight="1">
      <c r="A9" s="577" t="s">
        <v>366</v>
      </c>
      <c r="B9" s="428" t="s">
        <v>376</v>
      </c>
      <c r="C9" s="594" t="s">
        <v>417</v>
      </c>
      <c r="D9" s="429">
        <v>44812</v>
      </c>
      <c r="E9" s="578">
        <v>44813</v>
      </c>
    </row>
    <row r="10" spans="1:5" s="131" customFormat="1" ht="22.95" customHeight="1">
      <c r="A10" s="577" t="s">
        <v>366</v>
      </c>
      <c r="B10" s="428" t="s">
        <v>377</v>
      </c>
      <c r="C10" s="594" t="s">
        <v>418</v>
      </c>
      <c r="D10" s="429">
        <v>44812</v>
      </c>
      <c r="E10" s="578">
        <v>44812</v>
      </c>
    </row>
    <row r="11" spans="1:5" s="131" customFormat="1" ht="22.95" customHeight="1">
      <c r="A11" s="577" t="s">
        <v>370</v>
      </c>
      <c r="B11" s="428" t="s">
        <v>378</v>
      </c>
      <c r="C11" s="589" t="s">
        <v>419</v>
      </c>
      <c r="D11" s="429">
        <v>44812</v>
      </c>
      <c r="E11" s="578">
        <v>44812</v>
      </c>
    </row>
    <row r="12" spans="1:5" s="131" customFormat="1" ht="22.95" customHeight="1">
      <c r="A12" s="577" t="s">
        <v>373</v>
      </c>
      <c r="B12" s="428" t="s">
        <v>379</v>
      </c>
      <c r="C12" s="593" t="s">
        <v>420</v>
      </c>
      <c r="D12" s="429">
        <v>44812</v>
      </c>
      <c r="E12" s="578">
        <v>44812</v>
      </c>
    </row>
    <row r="13" spans="1:5" s="131" customFormat="1" ht="22.95" customHeight="1">
      <c r="A13" s="577" t="s">
        <v>373</v>
      </c>
      <c r="B13" s="428" t="s">
        <v>379</v>
      </c>
      <c r="C13" s="593" t="s">
        <v>421</v>
      </c>
      <c r="D13" s="429">
        <v>44812</v>
      </c>
      <c r="E13" s="578">
        <v>44812</v>
      </c>
    </row>
    <row r="14" spans="1:5" s="131" customFormat="1" ht="22.95" customHeight="1">
      <c r="A14" s="577" t="s">
        <v>370</v>
      </c>
      <c r="B14" s="428" t="s">
        <v>380</v>
      </c>
      <c r="C14" s="428" t="s">
        <v>422</v>
      </c>
      <c r="D14" s="429">
        <v>44811</v>
      </c>
      <c r="E14" s="578">
        <v>44812</v>
      </c>
    </row>
    <row r="15" spans="1:5" s="131" customFormat="1" ht="22.95" customHeight="1">
      <c r="A15" s="577" t="s">
        <v>381</v>
      </c>
      <c r="B15" s="428" t="s">
        <v>382</v>
      </c>
      <c r="C15" s="595" t="s">
        <v>423</v>
      </c>
      <c r="D15" s="429">
        <v>44811</v>
      </c>
      <c r="E15" s="578">
        <v>44812</v>
      </c>
    </row>
    <row r="16" spans="1:5" s="131" customFormat="1" ht="22.95" customHeight="1">
      <c r="A16" s="577" t="s">
        <v>366</v>
      </c>
      <c r="B16" s="428" t="s">
        <v>383</v>
      </c>
      <c r="C16" s="595" t="s">
        <v>384</v>
      </c>
      <c r="D16" s="429">
        <v>44811</v>
      </c>
      <c r="E16" s="578">
        <v>44811</v>
      </c>
    </row>
    <row r="17" spans="1:5" s="131" customFormat="1" ht="22.95" customHeight="1">
      <c r="A17" s="577" t="s">
        <v>366</v>
      </c>
      <c r="B17" s="428" t="s">
        <v>385</v>
      </c>
      <c r="C17" s="589" t="s">
        <v>386</v>
      </c>
      <c r="D17" s="429">
        <v>44810</v>
      </c>
      <c r="E17" s="578">
        <v>44811</v>
      </c>
    </row>
    <row r="18" spans="1:5" s="131" customFormat="1" ht="22.95" customHeight="1">
      <c r="A18" s="577" t="s">
        <v>366</v>
      </c>
      <c r="B18" s="428" t="s">
        <v>385</v>
      </c>
      <c r="C18" s="589" t="s">
        <v>387</v>
      </c>
      <c r="D18" s="429">
        <v>44810</v>
      </c>
      <c r="E18" s="578">
        <v>44811</v>
      </c>
    </row>
    <row r="19" spans="1:5" s="131" customFormat="1" ht="22.95" customHeight="1">
      <c r="A19" s="577" t="s">
        <v>366</v>
      </c>
      <c r="B19" s="428" t="s">
        <v>388</v>
      </c>
      <c r="C19" s="590" t="s">
        <v>389</v>
      </c>
      <c r="D19" s="429">
        <v>44810</v>
      </c>
      <c r="E19" s="578">
        <v>44811</v>
      </c>
    </row>
    <row r="20" spans="1:5" s="131" customFormat="1" ht="22.95" customHeight="1">
      <c r="A20" s="577" t="s">
        <v>373</v>
      </c>
      <c r="B20" s="428" t="s">
        <v>390</v>
      </c>
      <c r="C20" s="428" t="s">
        <v>391</v>
      </c>
      <c r="D20" s="429">
        <v>44810</v>
      </c>
      <c r="E20" s="578">
        <v>44811</v>
      </c>
    </row>
    <row r="21" spans="1:5" s="131" customFormat="1" ht="22.95" customHeight="1">
      <c r="A21" s="577" t="s">
        <v>366</v>
      </c>
      <c r="B21" s="428" t="s">
        <v>392</v>
      </c>
      <c r="C21" s="592" t="s">
        <v>393</v>
      </c>
      <c r="D21" s="429">
        <v>44810</v>
      </c>
      <c r="E21" s="578">
        <v>44810</v>
      </c>
    </row>
    <row r="22" spans="1:5" s="131" customFormat="1" ht="22.95" customHeight="1">
      <c r="A22" s="577" t="s">
        <v>366</v>
      </c>
      <c r="B22" s="428" t="s">
        <v>394</v>
      </c>
      <c r="C22" s="590" t="s">
        <v>395</v>
      </c>
      <c r="D22" s="429">
        <v>44809</v>
      </c>
      <c r="E22" s="578">
        <v>44810</v>
      </c>
    </row>
    <row r="23" spans="1:5" s="131" customFormat="1" ht="22.95" customHeight="1">
      <c r="A23" s="577" t="s">
        <v>366</v>
      </c>
      <c r="B23" s="428" t="s">
        <v>396</v>
      </c>
      <c r="C23" s="428" t="s">
        <v>397</v>
      </c>
      <c r="D23" s="429">
        <v>44809</v>
      </c>
      <c r="E23" s="578">
        <v>44810</v>
      </c>
    </row>
    <row r="24" spans="1:5" s="131" customFormat="1" ht="22.95" customHeight="1">
      <c r="A24" s="577" t="s">
        <v>366</v>
      </c>
      <c r="B24" s="428" t="s">
        <v>398</v>
      </c>
      <c r="C24" s="589" t="s">
        <v>399</v>
      </c>
      <c r="D24" s="429">
        <v>44809</v>
      </c>
      <c r="E24" s="578">
        <v>44810</v>
      </c>
    </row>
    <row r="25" spans="1:5" s="131" customFormat="1" ht="22.95" customHeight="1">
      <c r="A25" s="577" t="s">
        <v>366</v>
      </c>
      <c r="B25" s="428" t="s">
        <v>400</v>
      </c>
      <c r="C25" s="594" t="s">
        <v>401</v>
      </c>
      <c r="D25" s="429">
        <v>44809</v>
      </c>
      <c r="E25" s="578">
        <v>44809</v>
      </c>
    </row>
    <row r="26" spans="1:5" s="131" customFormat="1" ht="22.95" customHeight="1">
      <c r="A26" s="577" t="s">
        <v>381</v>
      </c>
      <c r="B26" s="428" t="s">
        <v>402</v>
      </c>
      <c r="C26" s="592" t="s">
        <v>403</v>
      </c>
      <c r="D26" s="429">
        <v>44809</v>
      </c>
      <c r="E26" s="578">
        <v>44809</v>
      </c>
    </row>
    <row r="27" spans="1:5" s="131" customFormat="1" ht="22.95" customHeight="1">
      <c r="A27" s="577" t="s">
        <v>366</v>
      </c>
      <c r="B27" s="428" t="s">
        <v>404</v>
      </c>
      <c r="C27" s="590" t="s">
        <v>405</v>
      </c>
      <c r="D27" s="429">
        <v>44806</v>
      </c>
      <c r="E27" s="578">
        <v>44809</v>
      </c>
    </row>
    <row r="28" spans="1:5" s="131" customFormat="1" ht="22.95" customHeight="1">
      <c r="A28" s="579" t="s">
        <v>381</v>
      </c>
      <c r="B28" s="580" t="s">
        <v>406</v>
      </c>
      <c r="C28" s="591" t="s">
        <v>407</v>
      </c>
      <c r="D28" s="580">
        <v>44806</v>
      </c>
      <c r="E28" s="581">
        <v>44809</v>
      </c>
    </row>
    <row r="29" spans="1:5" s="131" customFormat="1" ht="22.95" customHeight="1">
      <c r="A29" s="582" t="s">
        <v>381</v>
      </c>
      <c r="B29" s="583" t="s">
        <v>408</v>
      </c>
      <c r="C29" s="591" t="s">
        <v>409</v>
      </c>
      <c r="D29" s="583">
        <v>44806</v>
      </c>
      <c r="E29" s="584">
        <v>44809</v>
      </c>
    </row>
    <row r="30" spans="1:5" s="131" customFormat="1" ht="22.95" customHeight="1" thickBot="1">
      <c r="A30" s="585"/>
      <c r="B30" s="586"/>
      <c r="C30" s="586"/>
      <c r="D30" s="587"/>
      <c r="E30" s="588"/>
    </row>
    <row r="31" spans="1:5" s="131" customFormat="1" ht="22.2" customHeight="1">
      <c r="A31" s="252"/>
      <c r="B31" s="253"/>
      <c r="C31" s="254"/>
      <c r="D31" s="253"/>
      <c r="E31" s="253"/>
    </row>
    <row r="32" spans="1:5" s="131" customFormat="1" ht="18" customHeight="1">
      <c r="A32" s="41"/>
      <c r="B32" s="42"/>
      <c r="C32" s="401" t="s">
        <v>225</v>
      </c>
      <c r="D32" s="43"/>
      <c r="E32" s="43"/>
    </row>
    <row r="33" spans="1:11" ht="18.75" customHeight="1">
      <c r="A33" s="1"/>
      <c r="B33" s="1"/>
      <c r="C33" s="131"/>
      <c r="D33" s="1"/>
      <c r="E33" s="1"/>
    </row>
    <row r="34" spans="1:11" ht="9" customHeight="1">
      <c r="A34" s="41"/>
      <c r="B34" s="42"/>
      <c r="C34" s="401"/>
      <c r="D34" s="43"/>
      <c r="E34" s="43"/>
    </row>
    <row r="35" spans="1:11" ht="20.25" customHeight="1">
      <c r="A35" s="175" t="s">
        <v>175</v>
      </c>
      <c r="B35" s="175"/>
      <c r="C35" s="402"/>
      <c r="D35" s="53"/>
      <c r="E35" s="53"/>
    </row>
    <row r="36" spans="1:11" ht="20.25" customHeight="1">
      <c r="A36" s="835" t="s">
        <v>27</v>
      </c>
      <c r="B36" s="835"/>
      <c r="C36" s="835"/>
      <c r="D36" s="54"/>
      <c r="E36" s="54"/>
      <c r="J36" s="174"/>
      <c r="K36" s="174"/>
    </row>
  </sheetData>
  <mergeCells count="1">
    <mergeCell ref="A36:C36"/>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1024"/>
  <sheetViews>
    <sheetView zoomScale="91" zoomScaleNormal="91" zoomScaleSheetLayoutView="100" workbookViewId="0">
      <selection activeCell="N28" sqref="N28"/>
    </sheetView>
  </sheetViews>
  <sheetFormatPr defaultColWidth="9" defaultRowHeight="16.8" customHeight="1"/>
  <cols>
    <col min="1" max="13" width="9" style="1"/>
    <col min="14" max="14" width="108.6640625" style="1" customWidth="1"/>
    <col min="15" max="15" width="26.88671875" style="11" customWidth="1"/>
    <col min="16" max="16384" width="9" style="1"/>
  </cols>
  <sheetData>
    <row r="1" spans="1:15" ht="43.8" customHeight="1" thickBot="1">
      <c r="A1" s="836" t="s">
        <v>285</v>
      </c>
      <c r="B1" s="837"/>
      <c r="C1" s="837"/>
      <c r="D1" s="837"/>
      <c r="E1" s="837"/>
      <c r="F1" s="837"/>
      <c r="G1" s="837"/>
      <c r="H1" s="837"/>
      <c r="I1" s="837"/>
      <c r="J1" s="837"/>
      <c r="K1" s="837"/>
      <c r="L1" s="837"/>
      <c r="M1" s="837"/>
      <c r="N1" s="838"/>
    </row>
    <row r="2" spans="1:15" ht="47.4" customHeight="1">
      <c r="A2" s="839" t="s">
        <v>457</v>
      </c>
      <c r="B2" s="840"/>
      <c r="C2" s="840"/>
      <c r="D2" s="840"/>
      <c r="E2" s="840"/>
      <c r="F2" s="840"/>
      <c r="G2" s="840"/>
      <c r="H2" s="840"/>
      <c r="I2" s="840"/>
      <c r="J2" s="840"/>
      <c r="K2" s="840"/>
      <c r="L2" s="840"/>
      <c r="M2" s="840"/>
      <c r="N2" s="841"/>
    </row>
    <row r="3" spans="1:15" ht="181.2" customHeight="1" thickBot="1">
      <c r="A3" s="842" t="s">
        <v>458</v>
      </c>
      <c r="B3" s="843"/>
      <c r="C3" s="843"/>
      <c r="D3" s="843"/>
      <c r="E3" s="843"/>
      <c r="F3" s="843"/>
      <c r="G3" s="843"/>
      <c r="H3" s="843"/>
      <c r="I3" s="843"/>
      <c r="J3" s="843"/>
      <c r="K3" s="843"/>
      <c r="L3" s="843"/>
      <c r="M3" s="843"/>
      <c r="N3" s="844"/>
    </row>
    <row r="4" spans="1:15" ht="42" customHeight="1">
      <c r="A4" s="848" t="s">
        <v>459</v>
      </c>
      <c r="B4" s="849"/>
      <c r="C4" s="849"/>
      <c r="D4" s="849"/>
      <c r="E4" s="849"/>
      <c r="F4" s="849"/>
      <c r="G4" s="849"/>
      <c r="H4" s="849"/>
      <c r="I4" s="849"/>
      <c r="J4" s="849"/>
      <c r="K4" s="849"/>
      <c r="L4" s="849"/>
      <c r="M4" s="849"/>
      <c r="N4" s="850"/>
    </row>
    <row r="5" spans="1:15" ht="243.6" customHeight="1" thickBot="1">
      <c r="A5" s="845" t="s">
        <v>460</v>
      </c>
      <c r="B5" s="846"/>
      <c r="C5" s="846"/>
      <c r="D5" s="846"/>
      <c r="E5" s="846"/>
      <c r="F5" s="846"/>
      <c r="G5" s="846"/>
      <c r="H5" s="846"/>
      <c r="I5" s="846"/>
      <c r="J5" s="846"/>
      <c r="K5" s="846"/>
      <c r="L5" s="846"/>
      <c r="M5" s="846"/>
      <c r="N5" s="847"/>
    </row>
    <row r="6" spans="1:15" ht="48" customHeight="1" thickBot="1">
      <c r="A6" s="851" t="s">
        <v>461</v>
      </c>
      <c r="B6" s="852"/>
      <c r="C6" s="852"/>
      <c r="D6" s="852"/>
      <c r="E6" s="852"/>
      <c r="F6" s="852"/>
      <c r="G6" s="852"/>
      <c r="H6" s="852"/>
      <c r="I6" s="852"/>
      <c r="J6" s="852"/>
      <c r="K6" s="852"/>
      <c r="L6" s="852"/>
      <c r="M6" s="852"/>
      <c r="N6" s="853"/>
    </row>
    <row r="7" spans="1:15" ht="228.6" customHeight="1" thickBot="1">
      <c r="A7" s="854" t="s">
        <v>462</v>
      </c>
      <c r="B7" s="855"/>
      <c r="C7" s="855"/>
      <c r="D7" s="855"/>
      <c r="E7" s="855"/>
      <c r="F7" s="855"/>
      <c r="G7" s="855"/>
      <c r="H7" s="855"/>
      <c r="I7" s="855"/>
      <c r="J7" s="855"/>
      <c r="K7" s="855"/>
      <c r="L7" s="855"/>
      <c r="M7" s="855"/>
      <c r="N7" s="856"/>
      <c r="O7" s="46"/>
    </row>
    <row r="8" spans="1:15" ht="50.4" customHeight="1" thickBot="1">
      <c r="A8" s="860" t="s">
        <v>463</v>
      </c>
      <c r="B8" s="861"/>
      <c r="C8" s="861"/>
      <c r="D8" s="861"/>
      <c r="E8" s="861"/>
      <c r="F8" s="861"/>
      <c r="G8" s="861"/>
      <c r="H8" s="861"/>
      <c r="I8" s="861"/>
      <c r="J8" s="861"/>
      <c r="K8" s="861"/>
      <c r="L8" s="861"/>
      <c r="M8" s="861"/>
      <c r="N8" s="862"/>
      <c r="O8" s="49"/>
    </row>
    <row r="9" spans="1:15" ht="318.60000000000002" customHeight="1" thickBot="1">
      <c r="A9" s="863" t="s">
        <v>464</v>
      </c>
      <c r="B9" s="864"/>
      <c r="C9" s="864"/>
      <c r="D9" s="864"/>
      <c r="E9" s="864"/>
      <c r="F9" s="864"/>
      <c r="G9" s="864"/>
      <c r="H9" s="864"/>
      <c r="I9" s="864"/>
      <c r="J9" s="864"/>
      <c r="K9" s="864"/>
      <c r="L9" s="864"/>
      <c r="M9" s="864"/>
      <c r="N9" s="865"/>
      <c r="O9" s="49"/>
    </row>
    <row r="10" spans="1:15" s="131" customFormat="1" ht="52.2" customHeight="1">
      <c r="A10" s="868" t="s">
        <v>465</v>
      </c>
      <c r="B10" s="869"/>
      <c r="C10" s="869"/>
      <c r="D10" s="869"/>
      <c r="E10" s="869"/>
      <c r="F10" s="869"/>
      <c r="G10" s="869"/>
      <c r="H10" s="869"/>
      <c r="I10" s="869"/>
      <c r="J10" s="869"/>
      <c r="K10" s="869"/>
      <c r="L10" s="869"/>
      <c r="M10" s="869"/>
      <c r="N10" s="870"/>
      <c r="O10" s="442"/>
    </row>
    <row r="11" spans="1:15" s="131" customFormat="1" ht="110.4" customHeight="1" thickBot="1">
      <c r="A11" s="871" t="s">
        <v>466</v>
      </c>
      <c r="B11" s="872"/>
      <c r="C11" s="872"/>
      <c r="D11" s="872"/>
      <c r="E11" s="872"/>
      <c r="F11" s="872"/>
      <c r="G11" s="872"/>
      <c r="H11" s="872"/>
      <c r="I11" s="872"/>
      <c r="J11" s="872"/>
      <c r="K11" s="872"/>
      <c r="L11" s="872"/>
      <c r="M11" s="872"/>
      <c r="N11" s="873"/>
      <c r="O11" s="442"/>
    </row>
    <row r="12" spans="1:15" s="131" customFormat="1" ht="27.6" customHeight="1">
      <c r="A12" s="127"/>
      <c r="B12" s="128"/>
      <c r="C12" s="128"/>
      <c r="D12" s="128"/>
      <c r="E12" s="128"/>
      <c r="F12" s="128"/>
      <c r="G12" s="128"/>
      <c r="H12" s="128"/>
      <c r="I12" s="128"/>
      <c r="J12" s="128"/>
      <c r="K12" s="128"/>
      <c r="L12" s="128"/>
      <c r="M12" s="128"/>
      <c r="N12" s="129"/>
      <c r="O12" s="130"/>
    </row>
    <row r="13" spans="1:15" s="131" customFormat="1" ht="16.8" customHeight="1" thickBot="1">
      <c r="A13" s="127"/>
      <c r="B13" s="128"/>
      <c r="C13" s="128"/>
      <c r="D13" s="128"/>
      <c r="E13" s="128"/>
      <c r="F13" s="128"/>
      <c r="G13" s="128"/>
      <c r="H13" s="128"/>
      <c r="I13" s="128"/>
      <c r="J13" s="128"/>
      <c r="K13" s="128"/>
      <c r="L13" s="128"/>
      <c r="M13" s="128"/>
      <c r="N13" s="129"/>
      <c r="O13" s="130"/>
    </row>
    <row r="14" spans="1:15" ht="49.2" customHeight="1">
      <c r="A14" s="866" t="s">
        <v>467</v>
      </c>
      <c r="B14" s="866"/>
      <c r="C14" s="866"/>
      <c r="D14" s="866"/>
      <c r="E14" s="866"/>
      <c r="F14" s="866"/>
      <c r="G14" s="866"/>
      <c r="H14" s="866"/>
      <c r="I14" s="866"/>
      <c r="J14" s="866"/>
      <c r="K14" s="866"/>
      <c r="L14" s="866"/>
      <c r="M14" s="866"/>
      <c r="N14" s="867"/>
    </row>
    <row r="15" spans="1:15" ht="21.6" customHeight="1">
      <c r="A15" s="857" t="s">
        <v>240</v>
      </c>
      <c r="B15" s="858"/>
      <c r="C15" s="858"/>
      <c r="D15" s="858"/>
      <c r="E15" s="858"/>
      <c r="F15" s="858"/>
      <c r="G15" s="858"/>
      <c r="H15" s="858"/>
      <c r="I15" s="858"/>
      <c r="J15" s="858"/>
      <c r="K15" s="858"/>
      <c r="L15" s="858"/>
      <c r="M15" s="858"/>
      <c r="N15" s="859"/>
      <c r="O15" s="55" t="s">
        <v>215</v>
      </c>
    </row>
    <row r="16" spans="1:15" ht="30" customHeight="1" thickBot="1">
      <c r="A16" s="50"/>
      <c r="B16" s="51"/>
      <c r="C16" s="51"/>
      <c r="D16" s="51"/>
      <c r="E16" s="51"/>
      <c r="F16" s="51"/>
      <c r="G16" s="51"/>
      <c r="H16" s="51"/>
      <c r="I16" s="51"/>
      <c r="J16" s="51"/>
      <c r="K16" s="51"/>
      <c r="L16" s="51"/>
      <c r="M16" s="51"/>
      <c r="N16" s="52"/>
    </row>
    <row r="17" spans="1:14" ht="22.8" customHeight="1">
      <c r="A17" s="798" t="s">
        <v>29</v>
      </c>
      <c r="B17" s="798"/>
      <c r="C17" s="798"/>
      <c r="D17" s="798"/>
      <c r="E17" s="798"/>
      <c r="F17" s="798"/>
      <c r="G17" s="798"/>
      <c r="H17" s="798"/>
      <c r="I17" s="798"/>
      <c r="J17" s="798"/>
      <c r="K17" s="798"/>
      <c r="L17" s="798"/>
      <c r="M17" s="798"/>
      <c r="N17" s="798"/>
    </row>
    <row r="18" spans="1:14" ht="40.200000000000003" customHeight="1">
      <c r="A18" s="799" t="s">
        <v>27</v>
      </c>
      <c r="B18" s="800"/>
      <c r="C18" s="800"/>
      <c r="D18" s="800"/>
      <c r="E18" s="800"/>
      <c r="F18" s="800"/>
      <c r="G18" s="800"/>
      <c r="H18" s="800"/>
      <c r="I18" s="800"/>
      <c r="J18" s="800"/>
      <c r="K18" s="800"/>
      <c r="L18" s="800"/>
      <c r="M18" s="800"/>
      <c r="N18" s="800"/>
    </row>
    <row r="19" spans="1:14" ht="18.600000000000001" customHeight="1"/>
    <row r="20" spans="1:14" ht="18.600000000000001" customHeight="1"/>
    <row r="21" spans="1:14" ht="18.600000000000001" customHeight="1"/>
    <row r="22" spans="1:14" ht="18.600000000000001" customHeight="1"/>
    <row r="23" spans="1:14" ht="18.600000000000001" customHeight="1"/>
    <row r="24" spans="1:14" ht="18.600000000000001" customHeight="1"/>
    <row r="25" spans="1:14" ht="18.600000000000001" customHeight="1"/>
    <row r="26" spans="1:14" ht="18.600000000000001" customHeight="1"/>
    <row r="27" spans="1:14" ht="18.600000000000001" customHeight="1"/>
    <row r="28" spans="1:14" ht="18.600000000000001" customHeight="1"/>
    <row r="29" spans="1:14" ht="18.600000000000001" customHeight="1"/>
    <row r="30" spans="1:14" ht="18.600000000000001" customHeight="1"/>
    <row r="31" spans="1:14" ht="18.600000000000001" customHeight="1"/>
    <row r="32" spans="1:14" ht="18.600000000000001" customHeight="1"/>
    <row r="33" spans="14:14" ht="18.600000000000001" customHeight="1"/>
    <row r="34" spans="14:14" ht="18.600000000000001" customHeight="1"/>
    <row r="35" spans="14:14" ht="18.600000000000001" customHeight="1"/>
    <row r="36" spans="14:14" ht="18.600000000000001" customHeight="1"/>
    <row r="37" spans="14:14" ht="18.600000000000001" customHeight="1"/>
    <row r="38" spans="14:14" ht="18.600000000000001" customHeight="1"/>
    <row r="39" spans="14:14" ht="18.600000000000001" customHeight="1"/>
    <row r="40" spans="14:14" ht="18.600000000000001" customHeight="1"/>
    <row r="41" spans="14:14" ht="18.600000000000001" customHeight="1"/>
    <row r="42" spans="14:14" ht="18.600000000000001" customHeight="1"/>
    <row r="43" spans="14:14" ht="18.600000000000001" customHeight="1"/>
    <row r="44" spans="14:14" ht="18.600000000000001" customHeight="1"/>
    <row r="45" spans="14:14" ht="18.600000000000001" customHeight="1"/>
    <row r="46" spans="14:14" ht="18.600000000000001" customHeight="1"/>
    <row r="47" spans="14:14" ht="18.600000000000001" customHeight="1">
      <c r="N47" s="1" t="s">
        <v>267</v>
      </c>
    </row>
    <row r="48" spans="14:14"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sheetData>
  <mergeCells count="15">
    <mergeCell ref="A6:N6"/>
    <mergeCell ref="A7:N7"/>
    <mergeCell ref="A18:N18"/>
    <mergeCell ref="A17:N17"/>
    <mergeCell ref="A15:N15"/>
    <mergeCell ref="A8:N8"/>
    <mergeCell ref="A9:N9"/>
    <mergeCell ref="A14:N14"/>
    <mergeCell ref="A10:N10"/>
    <mergeCell ref="A11:N11"/>
    <mergeCell ref="A1:N1"/>
    <mergeCell ref="A2:N2"/>
    <mergeCell ref="A3:N3"/>
    <mergeCell ref="A5:N5"/>
    <mergeCell ref="A4:N4"/>
  </mergeCells>
  <phoneticPr fontId="16"/>
  <pageMargins left="0.7" right="0.7" top="0.75" bottom="0.75" header="0.3" footer="0.3"/>
  <pageSetup paperSize="9" scale="59" orientation="portrait" horizontalDpi="300" verticalDpi="300" r:id="rId1"/>
  <colBreaks count="1" manualBreakCount="1">
    <brk id="14"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N40"/>
  <sheetViews>
    <sheetView view="pageBreakPreview" zoomScale="95" zoomScaleNormal="75" zoomScaleSheetLayoutView="95" workbookViewId="0">
      <selection activeCell="A3" sqref="A3"/>
    </sheetView>
  </sheetViews>
  <sheetFormatPr defaultColWidth="9" defaultRowHeight="14.4"/>
  <cols>
    <col min="1" max="1" width="212.109375" style="5" customWidth="1"/>
    <col min="2" max="2" width="33.109375" style="3" hidden="1" customWidth="1"/>
    <col min="3" max="3" width="23.109375" style="4" hidden="1" customWidth="1"/>
    <col min="4" max="16384" width="9" style="1"/>
  </cols>
  <sheetData>
    <row r="1" spans="1:14" s="44" customFormat="1" ht="46.2" customHeight="1" thickBot="1">
      <c r="A1" s="190" t="s">
        <v>286</v>
      </c>
      <c r="B1" s="47" t="s">
        <v>0</v>
      </c>
      <c r="C1" s="48" t="s">
        <v>2</v>
      </c>
    </row>
    <row r="2" spans="1:14" ht="40.799999999999997" customHeight="1">
      <c r="A2" s="441" t="s">
        <v>468</v>
      </c>
      <c r="B2" s="2"/>
      <c r="C2" s="874"/>
    </row>
    <row r="3" spans="1:14" ht="218.4" customHeight="1">
      <c r="A3" s="521"/>
      <c r="B3" s="56"/>
      <c r="C3" s="875"/>
    </row>
    <row r="4" spans="1:14" ht="31.8" customHeight="1" thickBot="1">
      <c r="A4" s="165"/>
      <c r="B4" s="1"/>
      <c r="C4" s="1"/>
    </row>
    <row r="5" spans="1:14" ht="41.4" customHeight="1">
      <c r="A5" s="434"/>
      <c r="B5" s="2"/>
      <c r="C5" s="874"/>
    </row>
    <row r="6" spans="1:14" ht="230.4" customHeight="1">
      <c r="A6" s="522"/>
      <c r="B6" s="56"/>
      <c r="C6" s="875"/>
      <c r="D6" t="s">
        <v>215</v>
      </c>
    </row>
    <row r="7" spans="1:14" ht="42.6" customHeight="1">
      <c r="A7" s="543"/>
      <c r="B7" s="1"/>
      <c r="C7" s="1"/>
    </row>
    <row r="8" spans="1:14" ht="43.2" hidden="1" customHeight="1">
      <c r="A8" s="435"/>
      <c r="B8" s="238"/>
      <c r="C8" s="874"/>
    </row>
    <row r="9" spans="1:14" ht="129.6" hidden="1" customHeight="1" thickBot="1">
      <c r="A9" s="544"/>
      <c r="B9" s="239"/>
      <c r="C9" s="875"/>
    </row>
    <row r="10" spans="1:14" ht="28.8" hidden="1" customHeight="1" thickBot="1">
      <c r="A10" s="240"/>
      <c r="B10" s="1"/>
      <c r="C10" s="1"/>
    </row>
    <row r="11" spans="1:14" ht="42.6" hidden="1" customHeight="1">
      <c r="A11" s="535"/>
      <c r="B11" s="262"/>
      <c r="C11" s="262"/>
      <c r="D11" s="262"/>
      <c r="E11" s="262"/>
      <c r="F11" s="262"/>
      <c r="G11" s="262"/>
      <c r="H11" s="262"/>
      <c r="I11" s="262"/>
      <c r="J11" s="262"/>
      <c r="K11" s="262"/>
      <c r="L11" s="262"/>
      <c r="M11" s="262"/>
      <c r="N11" s="263"/>
    </row>
    <row r="12" spans="1:14" ht="179.4" hidden="1" customHeight="1" thickBot="1">
      <c r="A12" s="537"/>
      <c r="B12" s="269"/>
      <c r="C12" s="269"/>
      <c r="D12" s="269"/>
      <c r="E12" s="269"/>
      <c r="F12" s="269"/>
      <c r="G12" s="269"/>
      <c r="H12" s="269"/>
      <c r="I12" s="269"/>
      <c r="J12" s="269"/>
      <c r="K12" s="269"/>
      <c r="L12" s="269"/>
      <c r="M12" s="269"/>
      <c r="N12" s="270"/>
    </row>
    <row r="13" spans="1:14" ht="42.6" hidden="1" customHeight="1" thickBot="1">
      <c r="A13" s="165"/>
      <c r="B13" s="1"/>
      <c r="C13" s="1"/>
    </row>
    <row r="14" spans="1:14" ht="42.6" hidden="1" customHeight="1">
      <c r="A14" s="535"/>
      <c r="B14" s="262"/>
      <c r="C14" s="262"/>
      <c r="D14" s="262"/>
      <c r="E14" s="262"/>
      <c r="F14" s="262"/>
      <c r="G14" s="262"/>
      <c r="H14" s="262"/>
      <c r="I14" s="262"/>
      <c r="J14" s="262"/>
      <c r="K14" s="262"/>
      <c r="L14" s="262"/>
      <c r="M14" s="262"/>
      <c r="N14" s="263"/>
    </row>
    <row r="15" spans="1:14" ht="141.6" hidden="1" customHeight="1" thickBot="1">
      <c r="A15" s="537"/>
      <c r="B15" s="269"/>
      <c r="C15" s="269"/>
      <c r="D15" s="269"/>
      <c r="E15" s="269"/>
      <c r="F15" s="269"/>
      <c r="G15" s="269"/>
      <c r="H15" s="269"/>
      <c r="I15" s="269"/>
      <c r="J15" s="269"/>
      <c r="K15" s="269"/>
      <c r="L15" s="269"/>
      <c r="M15" s="269"/>
      <c r="N15" s="270"/>
    </row>
    <row r="16" spans="1:14" ht="42.6" hidden="1" customHeight="1" thickBot="1">
      <c r="A16" s="165"/>
      <c r="B16" s="1"/>
      <c r="C16" s="1"/>
    </row>
    <row r="17" spans="1:3" ht="42.6" customHeight="1">
      <c r="A17" s="251"/>
      <c r="B17" s="1"/>
      <c r="C17" s="1"/>
    </row>
    <row r="18" spans="1:3" ht="39" customHeight="1">
      <c r="A18" s="1" t="s">
        <v>222</v>
      </c>
      <c r="B18" s="1"/>
      <c r="C18" s="1"/>
    </row>
    <row r="19" spans="1:3" ht="32.25" customHeight="1">
      <c r="A19" s="1" t="s">
        <v>223</v>
      </c>
      <c r="B19" s="1"/>
      <c r="C19" s="1"/>
    </row>
    <row r="20" spans="1:3" ht="36.75" customHeight="1"/>
    <row r="21" spans="1:3" ht="33" customHeight="1"/>
    <row r="22" spans="1:3" ht="36.75" customHeight="1"/>
    <row r="23" spans="1:3" ht="36.75" customHeight="1"/>
    <row r="24" spans="1:3" ht="25.5" customHeight="1"/>
    <row r="25" spans="1:3" ht="32.25" customHeight="1"/>
    <row r="26" spans="1:3" ht="30.75" customHeight="1"/>
    <row r="27" spans="1:3" ht="42.75" customHeight="1"/>
    <row r="28" spans="1:3" ht="43.5" customHeight="1"/>
    <row r="29" spans="1:3" ht="27.75" customHeight="1"/>
    <row r="30" spans="1:3" ht="30.75" customHeight="1"/>
    <row r="31" spans="1:3" ht="29.25" customHeight="1"/>
    <row r="32" spans="1:3" ht="27" customHeight="1"/>
    <row r="33" ht="27" customHeight="1"/>
    <row r="34" ht="27" customHeight="1"/>
    <row r="35" ht="27" customHeight="1"/>
    <row r="36" ht="27" customHeight="1"/>
    <row r="37" ht="27" customHeight="1"/>
    <row r="38" ht="27" customHeight="1"/>
    <row r="39" ht="27" customHeight="1"/>
    <row r="40" ht="27" customHeight="1"/>
  </sheetData>
  <mergeCells count="3">
    <mergeCell ref="C2:C3"/>
    <mergeCell ref="C5:C6"/>
    <mergeCell ref="C8:C9"/>
  </mergeCells>
  <phoneticPr fontId="16"/>
  <pageMargins left="0" right="0" top="0.19685039370078741" bottom="0.39370078740157483" header="0" footer="0.19685039370078741"/>
  <pageSetup paperSize="8" scale="5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61E0-C409-4505-9502-76758B85CCC6}">
  <dimension ref="A1:N100"/>
  <sheetViews>
    <sheetView view="pageBreakPreview" zoomScaleNormal="94" zoomScaleSheetLayoutView="100" workbookViewId="0">
      <selection activeCell="Q12" sqref="Q12"/>
    </sheetView>
  </sheetViews>
  <sheetFormatPr defaultColWidth="8.88671875" defaultRowHeight="13.2"/>
  <cols>
    <col min="1" max="1" width="1.6640625" customWidth="1"/>
    <col min="2" max="2" width="2.6640625" hidden="1" customWidth="1"/>
    <col min="3" max="4" width="14.77734375" customWidth="1"/>
    <col min="5" max="5" width="14.77734375" style="287" customWidth="1"/>
    <col min="6" max="6" width="8.88671875" style="287"/>
    <col min="7" max="7" width="5.21875" style="287" customWidth="1"/>
    <col min="8" max="8" width="12.5546875" customWidth="1"/>
    <col min="10" max="10" width="6.33203125" customWidth="1"/>
    <col min="13" max="13" width="6.109375" customWidth="1"/>
  </cols>
  <sheetData>
    <row r="1" spans="1:14" ht="11.4" customHeight="1">
      <c r="A1" s="499" t="s">
        <v>207</v>
      </c>
      <c r="B1" s="499"/>
      <c r="C1" s="499"/>
      <c r="D1" s="499"/>
      <c r="E1" s="499"/>
      <c r="F1" s="499"/>
      <c r="G1" s="499"/>
      <c r="H1" s="499"/>
      <c r="I1" s="499"/>
      <c r="J1" s="499"/>
      <c r="K1" s="499"/>
      <c r="L1" s="499"/>
      <c r="M1" s="499"/>
      <c r="N1" s="499"/>
    </row>
    <row r="2" spans="1:14" ht="39.6" customHeight="1">
      <c r="A2" s="499"/>
      <c r="B2" s="499"/>
      <c r="C2" s="499"/>
      <c r="D2" s="499"/>
      <c r="E2" s="499"/>
      <c r="F2" s="499"/>
      <c r="G2" s="499"/>
      <c r="H2" s="499"/>
      <c r="I2" s="499"/>
      <c r="J2" s="499"/>
      <c r="K2" s="499"/>
      <c r="L2" s="499"/>
      <c r="M2" s="499"/>
      <c r="N2" s="499"/>
    </row>
    <row r="3" spans="1:14" ht="37.200000000000003" customHeight="1">
      <c r="A3" s="499"/>
      <c r="B3" s="499"/>
      <c r="C3" s="499"/>
      <c r="D3" s="499"/>
      <c r="E3" s="499"/>
      <c r="F3" s="499"/>
      <c r="G3" s="499"/>
      <c r="H3" s="499"/>
      <c r="I3" s="499"/>
      <c r="J3" s="499"/>
      <c r="K3" s="499"/>
      <c r="L3" s="499"/>
      <c r="M3" s="499"/>
      <c r="N3" s="499"/>
    </row>
    <row r="4" spans="1:14" ht="32.4" customHeight="1">
      <c r="A4" s="499"/>
      <c r="B4" s="499"/>
      <c r="C4" s="499"/>
      <c r="D4" s="499"/>
      <c r="E4" s="499"/>
      <c r="F4" s="499"/>
      <c r="G4" s="499"/>
      <c r="H4" s="499"/>
      <c r="I4" s="499"/>
      <c r="J4" s="499"/>
      <c r="K4" s="499"/>
      <c r="L4" s="499"/>
      <c r="M4" s="499"/>
      <c r="N4" s="499"/>
    </row>
    <row r="5" spans="1:14" ht="11.4" customHeight="1">
      <c r="A5" s="499"/>
      <c r="B5" s="499"/>
      <c r="C5" s="499"/>
      <c r="D5" s="499"/>
      <c r="E5" s="499"/>
      <c r="F5" s="499"/>
      <c r="G5" s="499"/>
      <c r="H5" s="499"/>
      <c r="I5" s="499"/>
      <c r="J5" s="499"/>
      <c r="K5" s="499"/>
      <c r="L5" s="499"/>
      <c r="M5" s="499"/>
      <c r="N5" s="499"/>
    </row>
    <row r="6" spans="1:14" ht="23.4" customHeight="1">
      <c r="A6" s="499"/>
      <c r="B6" s="499"/>
      <c r="C6" s="499"/>
      <c r="D6" s="499"/>
      <c r="E6" s="499"/>
      <c r="F6" s="499"/>
      <c r="G6" s="499"/>
      <c r="H6" s="499"/>
      <c r="I6" s="499"/>
      <c r="J6" s="499"/>
      <c r="K6" s="499"/>
      <c r="L6" s="499"/>
      <c r="M6" s="499"/>
      <c r="N6" s="499"/>
    </row>
    <row r="7" spans="1:14" ht="16.2" customHeight="1">
      <c r="A7" s="499"/>
      <c r="B7" s="499"/>
      <c r="C7" s="499"/>
      <c r="D7" s="499"/>
      <c r="E7" s="499"/>
      <c r="F7" s="499"/>
      <c r="G7" s="499"/>
      <c r="H7" s="499"/>
      <c r="I7" s="499"/>
      <c r="J7" s="499"/>
      <c r="K7" s="499"/>
      <c r="L7" s="499"/>
      <c r="M7" s="499"/>
      <c r="N7" s="499"/>
    </row>
    <row r="8" spans="1:14" ht="11.4" customHeight="1">
      <c r="A8" s="499"/>
      <c r="B8" s="499"/>
      <c r="C8" s="499"/>
      <c r="D8" s="499"/>
      <c r="E8" s="499"/>
      <c r="F8" s="499"/>
      <c r="G8" s="499"/>
      <c r="H8" s="499"/>
      <c r="I8" s="499"/>
      <c r="J8" s="499"/>
      <c r="K8" s="499"/>
      <c r="L8" s="499"/>
      <c r="M8" s="499"/>
      <c r="N8" s="499"/>
    </row>
    <row r="9" spans="1:14" ht="16.2" customHeight="1">
      <c r="A9" s="499"/>
      <c r="B9" s="499"/>
      <c r="C9" s="499"/>
      <c r="D9" s="499"/>
      <c r="E9" s="499"/>
      <c r="F9" s="499"/>
      <c r="G9" s="499"/>
      <c r="H9" s="499"/>
      <c r="I9" s="499"/>
      <c r="J9" s="499"/>
      <c r="K9" s="499"/>
      <c r="L9" s="499"/>
      <c r="M9" s="499"/>
      <c r="N9" s="499"/>
    </row>
    <row r="10" spans="1:14" ht="16.2" customHeight="1">
      <c r="A10" s="499"/>
      <c r="B10" s="499"/>
      <c r="C10" s="499"/>
      <c r="D10" s="499"/>
      <c r="E10" s="499"/>
      <c r="F10" s="499"/>
      <c r="G10" s="499"/>
      <c r="H10" s="499"/>
      <c r="I10" s="499"/>
      <c r="J10" s="499"/>
      <c r="K10" s="499"/>
      <c r="L10" s="499"/>
      <c r="M10" s="499"/>
      <c r="N10" s="499"/>
    </row>
    <row r="11" spans="1:14" ht="11.4" customHeight="1">
      <c r="A11" s="499"/>
      <c r="B11" s="499"/>
      <c r="C11" s="499"/>
      <c r="D11" s="499"/>
      <c r="E11" s="499"/>
      <c r="F11" s="499"/>
      <c r="G11" s="499"/>
      <c r="H11" s="499"/>
      <c r="I11" s="499"/>
      <c r="J11" s="499"/>
      <c r="K11" s="499"/>
      <c r="L11" s="499"/>
      <c r="M11" s="499"/>
      <c r="N11" s="499"/>
    </row>
    <row r="12" spans="1:14" ht="107.4" customHeight="1">
      <c r="A12" s="499"/>
      <c r="B12" s="499"/>
      <c r="C12" s="499"/>
      <c r="D12" s="499"/>
      <c r="E12" s="499"/>
      <c r="F12" s="499"/>
      <c r="G12" s="499"/>
      <c r="H12" s="499"/>
      <c r="I12" s="499"/>
      <c r="J12" s="499"/>
      <c r="K12" s="499"/>
      <c r="L12" s="499"/>
      <c r="M12" s="499"/>
      <c r="N12" s="499"/>
    </row>
    <row r="13" spans="1:14" ht="16.2" customHeight="1">
      <c r="A13" s="499"/>
      <c r="B13" s="499"/>
      <c r="C13" s="499"/>
      <c r="D13" s="499"/>
      <c r="E13" s="499"/>
      <c r="F13" s="499"/>
      <c r="G13" s="499"/>
      <c r="H13" s="499"/>
      <c r="I13" s="499"/>
      <c r="J13" s="499"/>
      <c r="K13" s="499"/>
      <c r="L13" s="499"/>
      <c r="M13" s="499"/>
      <c r="N13" s="499"/>
    </row>
    <row r="14" spans="1:14" ht="11.4" customHeight="1">
      <c r="A14" s="499"/>
      <c r="B14" s="499"/>
      <c r="C14" s="499"/>
      <c r="D14" s="499"/>
      <c r="E14" s="499"/>
      <c r="F14" s="499"/>
      <c r="G14" s="499"/>
      <c r="H14" s="499"/>
      <c r="I14" s="499"/>
      <c r="J14" s="499"/>
      <c r="K14" s="499"/>
      <c r="L14" s="499"/>
      <c r="M14" s="499"/>
      <c r="N14" s="499"/>
    </row>
    <row r="15" spans="1:14" ht="24" customHeight="1">
      <c r="A15" s="499"/>
      <c r="B15" s="499"/>
      <c r="C15" s="499"/>
      <c r="D15" s="499"/>
      <c r="E15" s="499"/>
      <c r="F15" s="499"/>
      <c r="G15" s="499"/>
      <c r="H15" s="499"/>
      <c r="I15" s="499"/>
      <c r="J15" s="499"/>
      <c r="K15" s="499"/>
      <c r="L15" s="499"/>
      <c r="M15" s="499"/>
      <c r="N15" s="499"/>
    </row>
    <row r="16" spans="1:14" ht="16.2" customHeight="1">
      <c r="A16" s="499"/>
      <c r="B16" s="499"/>
      <c r="C16" s="499"/>
      <c r="D16" s="499"/>
      <c r="E16" s="499"/>
      <c r="F16" s="499"/>
      <c r="G16" s="499"/>
      <c r="H16" s="499"/>
      <c r="I16" s="499"/>
      <c r="J16" s="499"/>
      <c r="K16" s="499"/>
      <c r="L16" s="499"/>
      <c r="M16" s="499"/>
      <c r="N16" s="499"/>
    </row>
    <row r="17" spans="1:14" ht="16.2" hidden="1" customHeight="1">
      <c r="A17" s="499"/>
      <c r="B17" s="499"/>
      <c r="C17" s="499"/>
      <c r="D17" s="499"/>
      <c r="E17" s="499"/>
      <c r="F17" s="499"/>
      <c r="G17" s="499"/>
      <c r="H17" s="499"/>
      <c r="I17" s="499"/>
      <c r="J17" s="499"/>
      <c r="K17" s="499"/>
      <c r="L17" s="499"/>
      <c r="M17" s="499"/>
      <c r="N17" s="499"/>
    </row>
    <row r="18" spans="1:14" ht="48.6" hidden="1" customHeight="1">
      <c r="A18" s="499"/>
      <c r="B18" s="499"/>
      <c r="C18" s="499"/>
      <c r="D18" s="499"/>
      <c r="E18" s="499"/>
      <c r="F18" s="499"/>
      <c r="G18" s="499"/>
      <c r="H18" s="499"/>
      <c r="I18" s="499"/>
      <c r="J18" s="499"/>
      <c r="K18" s="499"/>
      <c r="L18" s="499"/>
      <c r="M18" s="499"/>
      <c r="N18" s="499"/>
    </row>
    <row r="19" spans="1:14" ht="9.6" customHeight="1">
      <c r="A19" s="499"/>
      <c r="B19" s="499"/>
      <c r="C19" s="499"/>
      <c r="D19" s="499"/>
      <c r="E19" s="499"/>
      <c r="F19" s="499"/>
      <c r="G19" s="499"/>
      <c r="H19" s="499"/>
      <c r="I19" s="499"/>
      <c r="J19" s="499"/>
      <c r="K19" s="499"/>
      <c r="L19" s="499"/>
      <c r="M19" s="499"/>
      <c r="N19" s="499"/>
    </row>
    <row r="20" spans="1:14" ht="16.2" customHeight="1">
      <c r="A20" s="279"/>
      <c r="B20" s="279"/>
      <c r="C20" s="279"/>
      <c r="D20" s="279"/>
      <c r="E20" s="279"/>
      <c r="F20" s="389"/>
      <c r="G20" s="389"/>
      <c r="H20" s="389"/>
      <c r="I20" s="389"/>
      <c r="J20" s="390"/>
      <c r="K20" s="390"/>
      <c r="L20" s="390"/>
      <c r="M20" s="390"/>
    </row>
    <row r="21" spans="1:14" ht="16.2" customHeight="1">
      <c r="A21" s="279"/>
      <c r="B21" s="279"/>
      <c r="C21" s="279"/>
      <c r="D21" s="279"/>
      <c r="E21" s="279"/>
      <c r="F21" s="389"/>
      <c r="G21" s="389"/>
      <c r="H21" s="389"/>
      <c r="I21" s="389"/>
      <c r="J21" s="614"/>
      <c r="K21" s="614"/>
      <c r="L21" s="614"/>
      <c r="M21" s="614"/>
    </row>
    <row r="22" spans="1:14" ht="13.2" customHeight="1">
      <c r="A22" s="282"/>
      <c r="B22" s="282"/>
      <c r="C22" s="282"/>
      <c r="D22" s="282"/>
      <c r="E22" s="283"/>
      <c r="F22" s="391"/>
      <c r="G22" s="391"/>
      <c r="H22" s="391"/>
      <c r="I22" s="391"/>
      <c r="J22" s="614"/>
      <c r="K22" s="614"/>
      <c r="L22" s="614"/>
      <c r="M22" s="614"/>
    </row>
    <row r="23" spans="1:14" ht="13.2" customHeight="1">
      <c r="A23" s="282"/>
      <c r="B23" s="282"/>
      <c r="C23" s="282"/>
      <c r="D23" s="282"/>
      <c r="E23" s="283"/>
      <c r="F23" s="391"/>
      <c r="G23" s="391"/>
      <c r="H23" s="391"/>
      <c r="I23" s="391"/>
      <c r="J23" s="614"/>
      <c r="K23" s="614"/>
      <c r="L23" s="614"/>
      <c r="M23" s="614"/>
    </row>
    <row r="24" spans="1:14" ht="13.2" customHeight="1">
      <c r="A24" s="282"/>
      <c r="B24" s="282"/>
      <c r="C24" s="282"/>
      <c r="D24" s="282"/>
      <c r="E24" s="283"/>
      <c r="F24" s="283"/>
      <c r="G24" s="283"/>
      <c r="H24" s="283"/>
      <c r="I24" s="283"/>
      <c r="J24" s="281"/>
      <c r="K24" s="281"/>
      <c r="L24" s="281"/>
      <c r="M24" s="281"/>
    </row>
    <row r="25" spans="1:14" ht="13.2" customHeight="1">
      <c r="A25" s="282"/>
      <c r="B25" s="282"/>
      <c r="C25" s="282"/>
      <c r="D25" s="282"/>
      <c r="E25" s="283"/>
      <c r="F25" s="283"/>
      <c r="G25" s="283"/>
      <c r="H25" s="283"/>
      <c r="I25" s="283"/>
      <c r="J25" s="281"/>
      <c r="K25" s="281"/>
      <c r="L25" s="281"/>
      <c r="M25" s="281"/>
    </row>
    <row r="26" spans="1:14">
      <c r="A26" s="282"/>
      <c r="B26" s="282"/>
      <c r="C26" s="282"/>
      <c r="D26" s="282"/>
      <c r="E26" s="283"/>
      <c r="F26" s="283"/>
      <c r="G26" s="283"/>
      <c r="H26" s="283"/>
      <c r="I26" s="283"/>
      <c r="J26" s="283"/>
      <c r="K26" s="283"/>
      <c r="L26" s="283"/>
      <c r="M26" s="283"/>
    </row>
    <row r="27" spans="1:14">
      <c r="A27" s="282"/>
      <c r="B27" s="282"/>
      <c r="C27" s="282"/>
      <c r="D27" s="282"/>
      <c r="E27" s="283"/>
      <c r="F27" s="283"/>
      <c r="G27" s="283"/>
      <c r="H27" s="280"/>
      <c r="I27" s="280"/>
      <c r="J27" s="280"/>
      <c r="K27" s="280"/>
      <c r="L27" s="280"/>
      <c r="M27" s="280"/>
    </row>
    <row r="28" spans="1:14">
      <c r="A28" s="280"/>
      <c r="B28" s="280"/>
      <c r="C28" s="280"/>
      <c r="D28" s="280"/>
      <c r="E28" s="283"/>
      <c r="F28" s="283"/>
      <c r="G28" s="283"/>
      <c r="H28" s="280"/>
      <c r="I28" s="280"/>
      <c r="J28" s="280"/>
      <c r="K28" s="280"/>
      <c r="L28" s="280"/>
      <c r="M28" s="280"/>
    </row>
    <row r="29" spans="1:14" ht="156.6" customHeight="1">
      <c r="A29" s="280"/>
      <c r="B29" s="280"/>
      <c r="C29" s="280"/>
      <c r="D29" s="280"/>
      <c r="E29" s="284"/>
      <c r="F29" s="285"/>
      <c r="G29" s="285"/>
      <c r="H29" s="285"/>
      <c r="I29" s="285"/>
      <c r="J29" s="285"/>
      <c r="K29" s="285"/>
      <c r="L29" s="285"/>
      <c r="M29" s="285"/>
    </row>
    <row r="30" spans="1:14">
      <c r="A30" s="280"/>
      <c r="B30" s="280"/>
      <c r="C30" s="280"/>
      <c r="D30" s="280"/>
      <c r="E30" s="280"/>
      <c r="F30" s="283"/>
      <c r="G30" s="283"/>
      <c r="H30" s="280"/>
      <c r="I30" s="280"/>
      <c r="J30" s="280"/>
      <c r="K30" s="280"/>
      <c r="L30" s="280"/>
      <c r="M30" s="280"/>
    </row>
    <row r="31" spans="1:14">
      <c r="A31" s="280"/>
      <c r="B31" s="280"/>
      <c r="C31" s="280"/>
      <c r="D31" s="280"/>
      <c r="E31" s="280"/>
      <c r="F31" s="283"/>
      <c r="G31" s="283"/>
      <c r="H31" s="280"/>
      <c r="I31" s="280"/>
      <c r="J31" s="280"/>
      <c r="K31" s="280"/>
      <c r="L31" s="280"/>
      <c r="M31" s="280"/>
    </row>
    <row r="32" spans="1:14">
      <c r="A32" s="280"/>
      <c r="B32" s="280"/>
      <c r="C32" s="280"/>
      <c r="D32" s="280"/>
      <c r="E32" s="280"/>
      <c r="F32" s="283"/>
      <c r="G32" s="283"/>
      <c r="H32" s="280"/>
      <c r="I32" s="280"/>
      <c r="J32" s="280"/>
      <c r="K32" s="280"/>
      <c r="L32" s="280"/>
      <c r="M32" s="280"/>
    </row>
    <row r="33" spans="1:13">
      <c r="A33" s="280"/>
      <c r="B33" s="280"/>
      <c r="C33" s="280"/>
      <c r="D33" s="280"/>
      <c r="E33" s="280"/>
      <c r="F33" s="283"/>
      <c r="G33" s="283"/>
      <c r="H33" s="280"/>
      <c r="I33" s="280"/>
      <c r="J33" s="280"/>
      <c r="K33" s="280"/>
      <c r="L33" s="280"/>
      <c r="M33" s="280"/>
    </row>
    <row r="34" spans="1:13">
      <c r="A34" s="280"/>
      <c r="B34" s="280"/>
      <c r="C34" s="280"/>
      <c r="D34" s="280"/>
      <c r="E34" s="280"/>
      <c r="F34" s="283"/>
      <c r="G34" s="283"/>
      <c r="H34" s="280"/>
      <c r="I34" s="280"/>
      <c r="J34" s="280"/>
      <c r="K34" s="280"/>
      <c r="L34" s="280"/>
      <c r="M34" s="280"/>
    </row>
    <row r="35" spans="1:13">
      <c r="A35" s="280"/>
      <c r="B35" s="280"/>
      <c r="C35" s="280"/>
      <c r="D35" s="280"/>
      <c r="E35" s="280"/>
      <c r="F35" s="280"/>
      <c r="G35" s="280"/>
      <c r="H35" s="280"/>
      <c r="I35" s="280"/>
      <c r="J35" s="280"/>
      <c r="K35" s="280"/>
      <c r="L35" s="280"/>
      <c r="M35" s="280"/>
    </row>
    <row r="36" spans="1:13">
      <c r="A36" s="280"/>
      <c r="B36" s="280"/>
      <c r="C36" s="280"/>
      <c r="D36" s="280"/>
      <c r="E36" s="280"/>
      <c r="F36" s="280"/>
      <c r="G36" s="280"/>
      <c r="H36" s="280"/>
      <c r="I36" s="280"/>
      <c r="J36" s="280"/>
      <c r="K36" s="280"/>
      <c r="L36" s="280"/>
      <c r="M36" s="280"/>
    </row>
    <row r="37" spans="1:13">
      <c r="A37" s="280"/>
      <c r="B37" s="280"/>
      <c r="C37" s="280"/>
      <c r="D37" s="280"/>
      <c r="E37" s="280"/>
      <c r="F37" s="280"/>
      <c r="G37" s="280"/>
      <c r="H37" s="280"/>
      <c r="I37" s="280"/>
      <c r="J37" s="280"/>
      <c r="K37" s="280"/>
      <c r="L37" s="280"/>
      <c r="M37" s="280"/>
    </row>
    <row r="38" spans="1:13">
      <c r="A38" s="280"/>
      <c r="B38" s="280"/>
      <c r="C38" s="280"/>
      <c r="D38" s="280"/>
      <c r="E38" s="280"/>
      <c r="F38" s="280"/>
      <c r="G38" s="280"/>
      <c r="H38" s="280"/>
      <c r="I38" s="280"/>
      <c r="J38" s="280"/>
      <c r="K38" s="280"/>
      <c r="L38" s="280"/>
      <c r="M38" s="280"/>
    </row>
    <row r="39" spans="1:13">
      <c r="A39" s="280"/>
      <c r="B39" s="280"/>
      <c r="C39" s="280"/>
      <c r="D39" s="280"/>
      <c r="E39" s="280"/>
      <c r="F39" s="280"/>
      <c r="G39" s="280"/>
      <c r="H39" s="280"/>
      <c r="I39" s="280"/>
      <c r="J39" s="280"/>
      <c r="K39" s="280"/>
      <c r="L39" s="280"/>
      <c r="M39" s="280"/>
    </row>
    <row r="40" spans="1:13">
      <c r="A40" s="280"/>
      <c r="B40" s="280"/>
      <c r="C40" s="280"/>
      <c r="D40" s="280"/>
      <c r="E40" s="286"/>
      <c r="F40" s="283"/>
      <c r="G40" s="283"/>
      <c r="H40" s="280"/>
      <c r="I40" s="280"/>
      <c r="J40" s="280"/>
      <c r="K40" s="280"/>
      <c r="L40" s="280"/>
      <c r="M40" s="280"/>
    </row>
    <row r="41" spans="1:13">
      <c r="A41" s="280"/>
      <c r="B41" s="280"/>
      <c r="C41" s="280"/>
      <c r="D41" s="280"/>
      <c r="E41" s="283"/>
      <c r="F41" s="283"/>
      <c r="G41" s="283"/>
      <c r="H41" s="280"/>
      <c r="I41" s="280"/>
      <c r="J41" s="280"/>
      <c r="K41" s="280"/>
      <c r="L41" s="280"/>
      <c r="M41" s="280"/>
    </row>
    <row r="42" spans="1:13">
      <c r="A42" s="280"/>
      <c r="B42" s="280"/>
      <c r="C42" s="280"/>
      <c r="D42" s="280"/>
      <c r="E42" s="283"/>
      <c r="F42" s="283"/>
      <c r="G42" s="283"/>
      <c r="H42" s="280"/>
      <c r="I42" s="280"/>
      <c r="J42" s="280"/>
      <c r="K42" s="280"/>
      <c r="L42" s="280"/>
      <c r="M42" s="280"/>
    </row>
    <row r="43" spans="1:13">
      <c r="A43" s="280"/>
      <c r="B43" s="280"/>
      <c r="C43" s="280"/>
      <c r="D43" s="280"/>
      <c r="E43" s="283"/>
      <c r="F43" s="283"/>
      <c r="G43" s="283"/>
      <c r="H43" s="280"/>
      <c r="I43" s="280"/>
      <c r="J43" s="280"/>
      <c r="K43" s="280"/>
      <c r="L43" s="280"/>
      <c r="M43" s="280"/>
    </row>
    <row r="44" spans="1:13">
      <c r="A44" s="280"/>
      <c r="B44" s="280"/>
      <c r="C44" s="280"/>
      <c r="D44" s="280"/>
      <c r="E44" s="283"/>
      <c r="F44" s="283"/>
      <c r="G44" s="283"/>
      <c r="H44" s="280"/>
      <c r="I44" s="280"/>
      <c r="J44" s="280"/>
      <c r="K44" s="280"/>
      <c r="L44" s="280"/>
      <c r="M44" s="280"/>
    </row>
    <row r="45" spans="1:13">
      <c r="A45" s="280"/>
      <c r="B45" s="280"/>
      <c r="C45" s="280"/>
      <c r="D45" s="280"/>
      <c r="E45" s="283"/>
      <c r="F45" s="283"/>
      <c r="G45" s="283"/>
      <c r="H45" s="280"/>
      <c r="I45" s="280"/>
      <c r="J45" s="280"/>
      <c r="K45" s="280"/>
      <c r="L45" s="280"/>
      <c r="M45" s="280"/>
    </row>
    <row r="46" spans="1:13">
      <c r="A46" s="280"/>
      <c r="B46" s="280"/>
      <c r="C46" s="280"/>
      <c r="D46" s="280"/>
      <c r="E46" s="283"/>
      <c r="F46" s="283"/>
      <c r="G46" s="283"/>
      <c r="H46" s="280"/>
      <c r="I46" s="280"/>
      <c r="J46" s="280"/>
      <c r="K46" s="280"/>
      <c r="L46" s="280"/>
      <c r="M46" s="280"/>
    </row>
    <row r="47" spans="1:13">
      <c r="A47" s="280"/>
      <c r="B47" s="280"/>
      <c r="C47" s="280"/>
      <c r="D47" s="280"/>
      <c r="E47" s="283"/>
      <c r="F47" s="283"/>
      <c r="G47" s="283"/>
      <c r="H47" s="280"/>
      <c r="I47" s="280"/>
      <c r="J47" s="280"/>
      <c r="K47" s="280"/>
      <c r="L47" s="280"/>
      <c r="M47" s="280"/>
    </row>
    <row r="48" spans="1:13">
      <c r="A48" s="280"/>
      <c r="B48" s="280"/>
      <c r="C48" s="280"/>
      <c r="D48" s="280"/>
      <c r="E48" s="283"/>
      <c r="F48" s="283"/>
      <c r="G48" s="283"/>
      <c r="H48" s="280"/>
      <c r="I48" s="280"/>
      <c r="J48" s="280"/>
      <c r="K48" s="280"/>
      <c r="L48" s="280"/>
      <c r="M48" s="280"/>
    </row>
    <row r="49" spans="1:13">
      <c r="A49" s="280"/>
      <c r="B49" s="280"/>
      <c r="C49" s="280"/>
      <c r="D49" s="280"/>
      <c r="E49" s="283"/>
      <c r="F49" s="283"/>
      <c r="G49" s="283"/>
      <c r="H49" s="280"/>
      <c r="I49" s="280"/>
      <c r="J49" s="280"/>
      <c r="K49" s="280"/>
      <c r="L49" s="280"/>
      <c r="M49" s="280"/>
    </row>
    <row r="50" spans="1:13">
      <c r="A50" s="280"/>
      <c r="B50" s="280"/>
      <c r="C50" s="280"/>
      <c r="D50" s="280"/>
      <c r="E50" s="283"/>
      <c r="F50" s="283"/>
      <c r="G50" s="283"/>
      <c r="H50" s="280"/>
      <c r="I50" s="280"/>
      <c r="J50" s="280"/>
      <c r="K50" s="280"/>
      <c r="L50" s="280"/>
      <c r="M50" s="280"/>
    </row>
    <row r="51" spans="1:13">
      <c r="A51" s="280"/>
      <c r="B51" s="280"/>
      <c r="C51" s="280"/>
      <c r="D51" s="280"/>
      <c r="E51" s="283"/>
      <c r="F51" s="283"/>
      <c r="G51" s="283"/>
      <c r="H51" s="280"/>
      <c r="I51" s="280"/>
      <c r="J51" s="280"/>
      <c r="K51" s="280"/>
      <c r="L51" s="280"/>
      <c r="M51" s="280"/>
    </row>
    <row r="52" spans="1:13">
      <c r="A52" s="280"/>
      <c r="B52" s="280"/>
      <c r="C52" s="280"/>
      <c r="D52" s="280"/>
      <c r="E52" s="283"/>
      <c r="F52" s="283"/>
      <c r="G52" s="283"/>
      <c r="H52" s="280"/>
      <c r="I52" s="280"/>
      <c r="J52" s="280"/>
      <c r="K52" s="280"/>
      <c r="L52" s="280"/>
      <c r="M52" s="280"/>
    </row>
    <row r="53" spans="1:13">
      <c r="A53" s="280"/>
      <c r="B53" s="280"/>
      <c r="C53" s="280"/>
      <c r="D53" s="280"/>
      <c r="E53" s="283"/>
      <c r="F53" s="283"/>
      <c r="G53" s="283"/>
      <c r="H53" s="280"/>
      <c r="I53" s="280"/>
      <c r="J53" s="280"/>
      <c r="K53" s="280"/>
      <c r="L53" s="280"/>
      <c r="M53" s="280"/>
    </row>
    <row r="54" spans="1:13">
      <c r="A54" s="280"/>
      <c r="B54" s="280"/>
      <c r="C54" s="280"/>
      <c r="D54" s="280"/>
      <c r="E54" s="283"/>
      <c r="F54" s="283"/>
      <c r="G54" s="283"/>
      <c r="H54" s="280"/>
      <c r="I54" s="280"/>
      <c r="J54" s="280"/>
      <c r="K54" s="280"/>
      <c r="L54" s="280"/>
      <c r="M54" s="280"/>
    </row>
    <row r="55" spans="1:13">
      <c r="A55" s="280"/>
      <c r="B55" s="280"/>
      <c r="C55" s="280"/>
      <c r="D55" s="280"/>
      <c r="E55" s="283"/>
      <c r="F55" s="283"/>
      <c r="G55" s="283"/>
      <c r="H55" s="280"/>
      <c r="I55" s="280"/>
      <c r="J55" s="280"/>
      <c r="K55" s="280"/>
      <c r="L55" s="280"/>
      <c r="M55" s="280"/>
    </row>
    <row r="56" spans="1:13">
      <c r="A56" s="280"/>
      <c r="B56" s="280"/>
      <c r="C56" s="280"/>
      <c r="D56" s="280"/>
      <c r="E56" s="283"/>
      <c r="F56" s="283"/>
      <c r="G56" s="283"/>
      <c r="H56" s="280"/>
      <c r="I56" s="280"/>
      <c r="J56" s="280"/>
      <c r="K56" s="280"/>
      <c r="L56" s="280"/>
      <c r="M56" s="280"/>
    </row>
    <row r="57" spans="1:13">
      <c r="A57" s="280"/>
      <c r="B57" s="280"/>
      <c r="C57" s="280"/>
      <c r="D57" s="280"/>
      <c r="E57" s="283"/>
      <c r="F57" s="283"/>
      <c r="G57" s="283"/>
      <c r="H57" s="280"/>
      <c r="I57" s="280"/>
      <c r="J57" s="280"/>
      <c r="K57" s="280"/>
      <c r="L57" s="280"/>
      <c r="M57" s="280"/>
    </row>
    <row r="58" spans="1:13">
      <c r="A58" s="280"/>
      <c r="B58" s="280"/>
      <c r="C58" s="280"/>
      <c r="D58" s="280"/>
      <c r="E58" s="283"/>
      <c r="F58" s="283"/>
      <c r="G58" s="283"/>
      <c r="H58" s="280"/>
      <c r="I58" s="280"/>
      <c r="J58" s="280"/>
      <c r="K58" s="280"/>
      <c r="L58" s="280"/>
      <c r="M58" s="280"/>
    </row>
    <row r="59" spans="1:13">
      <c r="A59" s="280"/>
      <c r="B59" s="280"/>
      <c r="C59" s="280"/>
      <c r="D59" s="280"/>
      <c r="E59" s="280"/>
      <c r="F59" s="280"/>
      <c r="G59" s="280"/>
      <c r="H59" s="280"/>
      <c r="I59" s="280"/>
      <c r="J59" s="280"/>
      <c r="K59" s="280"/>
      <c r="L59" s="280"/>
      <c r="M59" s="280"/>
    </row>
    <row r="60" spans="1:13">
      <c r="A60" s="280"/>
      <c r="B60" s="280"/>
      <c r="C60" s="280"/>
      <c r="D60" s="280"/>
      <c r="E60" s="280"/>
      <c r="F60" s="280"/>
      <c r="G60" s="280"/>
      <c r="H60" s="280"/>
      <c r="I60" s="280"/>
      <c r="J60" s="280"/>
      <c r="K60" s="280"/>
      <c r="L60" s="280"/>
      <c r="M60" s="280"/>
    </row>
    <row r="61" spans="1:13">
      <c r="A61" s="280"/>
      <c r="B61" s="280"/>
      <c r="C61" s="280"/>
      <c r="D61" s="280"/>
      <c r="E61" s="280"/>
      <c r="F61" s="280"/>
      <c r="G61" s="280"/>
      <c r="H61" s="280"/>
      <c r="I61" s="280"/>
      <c r="J61" s="280"/>
      <c r="K61" s="280"/>
      <c r="L61" s="280"/>
      <c r="M61" s="280"/>
    </row>
    <row r="62" spans="1:13">
      <c r="A62" s="280"/>
      <c r="B62" s="280"/>
      <c r="C62" s="280"/>
      <c r="D62" s="280"/>
      <c r="E62" s="280"/>
      <c r="F62" s="280"/>
      <c r="G62" s="280"/>
      <c r="H62" s="280"/>
      <c r="I62" s="280"/>
      <c r="J62" s="280"/>
      <c r="K62" s="280"/>
      <c r="L62" s="280"/>
      <c r="M62" s="280"/>
    </row>
    <row r="63" spans="1:13">
      <c r="A63" s="280"/>
      <c r="B63" s="280"/>
      <c r="C63" s="280"/>
      <c r="D63" s="280"/>
      <c r="E63" s="280"/>
      <c r="F63" s="280"/>
      <c r="G63" s="280"/>
      <c r="H63" s="280"/>
      <c r="I63" s="280"/>
      <c r="J63" s="280"/>
      <c r="K63" s="280"/>
      <c r="L63" s="280"/>
      <c r="M63" s="280"/>
    </row>
    <row r="64" spans="1:13">
      <c r="A64" s="280"/>
      <c r="B64" s="280"/>
      <c r="C64" s="280"/>
      <c r="D64" s="280"/>
      <c r="E64" s="280"/>
      <c r="F64" s="280"/>
      <c r="G64" s="280"/>
      <c r="H64" s="280"/>
      <c r="I64" s="280"/>
      <c r="J64" s="280"/>
      <c r="K64" s="280"/>
      <c r="L64" s="280"/>
      <c r="M64" s="280"/>
    </row>
    <row r="65" spans="1:13">
      <c r="A65" s="280"/>
      <c r="B65" s="280"/>
      <c r="C65" s="280"/>
      <c r="D65" s="280"/>
      <c r="E65" s="280"/>
      <c r="F65" s="280"/>
      <c r="G65" s="280"/>
      <c r="H65" s="280"/>
      <c r="I65" s="280"/>
      <c r="J65" s="280"/>
      <c r="K65" s="280"/>
      <c r="L65" s="280"/>
      <c r="M65" s="280"/>
    </row>
    <row r="66" spans="1:13">
      <c r="A66" s="280"/>
      <c r="B66" s="280"/>
      <c r="C66" s="280"/>
      <c r="D66" s="280"/>
      <c r="E66" s="280"/>
      <c r="F66" s="280"/>
      <c r="G66" s="280"/>
      <c r="H66" s="280"/>
      <c r="I66" s="280"/>
      <c r="J66" s="280"/>
      <c r="K66" s="280"/>
      <c r="L66" s="280"/>
      <c r="M66" s="280"/>
    </row>
    <row r="67" spans="1:13">
      <c r="A67" s="280"/>
      <c r="B67" s="280"/>
      <c r="C67" s="280"/>
      <c r="D67" s="280"/>
      <c r="E67" s="280"/>
      <c r="F67" s="280"/>
      <c r="G67" s="280"/>
      <c r="H67" s="280"/>
      <c r="I67" s="280"/>
      <c r="J67" s="280"/>
      <c r="K67" s="280"/>
      <c r="L67" s="280"/>
      <c r="M67" s="280"/>
    </row>
    <row r="68" spans="1:13">
      <c r="A68" s="280"/>
      <c r="B68" s="280"/>
      <c r="C68" s="280"/>
      <c r="D68" s="280"/>
      <c r="E68" s="280"/>
      <c r="F68" s="280"/>
      <c r="G68" s="280"/>
      <c r="H68" s="280"/>
      <c r="I68" s="280"/>
      <c r="J68" s="280"/>
      <c r="K68" s="280"/>
      <c r="L68" s="280"/>
      <c r="M68" s="280"/>
    </row>
    <row r="69" spans="1:13">
      <c r="A69" s="280"/>
      <c r="B69" s="280"/>
      <c r="C69" s="280"/>
      <c r="D69" s="280"/>
      <c r="E69" s="280"/>
      <c r="F69" s="280"/>
      <c r="G69" s="280"/>
      <c r="H69" s="280"/>
      <c r="I69" s="280"/>
      <c r="J69" s="280"/>
      <c r="K69" s="280"/>
      <c r="L69" s="280"/>
      <c r="M69" s="280"/>
    </row>
    <row r="70" spans="1:13">
      <c r="A70" s="280"/>
      <c r="B70" s="280"/>
      <c r="C70" s="280"/>
      <c r="D70" s="280"/>
      <c r="E70" s="280"/>
      <c r="F70" s="280"/>
      <c r="G70" s="280"/>
      <c r="H70" s="280"/>
      <c r="I70" s="280"/>
      <c r="J70" s="280"/>
      <c r="K70" s="280"/>
      <c r="L70" s="280"/>
      <c r="M70" s="280"/>
    </row>
    <row r="71" spans="1:13">
      <c r="A71" s="280"/>
      <c r="B71" s="280"/>
      <c r="C71" s="280"/>
      <c r="D71" s="280"/>
      <c r="E71" s="280"/>
      <c r="F71" s="280"/>
      <c r="G71" s="280"/>
      <c r="H71" s="280"/>
      <c r="I71" s="280"/>
      <c r="J71" s="280"/>
      <c r="K71" s="280"/>
      <c r="L71" s="280"/>
      <c r="M71" s="280"/>
    </row>
    <row r="72" spans="1:13">
      <c r="A72" s="280"/>
      <c r="B72" s="280"/>
      <c r="C72" s="280"/>
      <c r="D72" s="280"/>
      <c r="E72" s="280"/>
      <c r="F72" s="280"/>
      <c r="G72" s="280"/>
      <c r="H72" s="280"/>
      <c r="I72" s="280"/>
      <c r="J72" s="280"/>
      <c r="K72" s="280"/>
      <c r="L72" s="280"/>
      <c r="M72" s="280"/>
    </row>
    <row r="73" spans="1:13">
      <c r="A73" s="280"/>
      <c r="B73" s="280"/>
      <c r="C73" s="280"/>
      <c r="D73" s="280"/>
      <c r="E73" s="280"/>
      <c r="F73" s="280"/>
      <c r="G73" s="280"/>
      <c r="H73" s="280"/>
      <c r="I73" s="280"/>
      <c r="J73" s="280"/>
      <c r="K73" s="280"/>
      <c r="L73" s="280"/>
      <c r="M73" s="280"/>
    </row>
    <row r="74" spans="1:13">
      <c r="A74" s="280"/>
      <c r="B74" s="280"/>
      <c r="C74" s="280"/>
      <c r="D74" s="280"/>
      <c r="E74" s="280"/>
      <c r="F74" s="280"/>
      <c r="G74" s="280"/>
      <c r="H74" s="280"/>
      <c r="I74" s="280"/>
      <c r="J74" s="280"/>
      <c r="K74" s="280"/>
      <c r="L74" s="280"/>
      <c r="M74" s="280"/>
    </row>
    <row r="75" spans="1:13">
      <c r="A75" s="280"/>
      <c r="B75" s="280"/>
      <c r="C75" s="280"/>
      <c r="D75" s="280"/>
      <c r="E75" s="280"/>
      <c r="F75" s="280"/>
      <c r="G75" s="280"/>
      <c r="H75" s="280"/>
      <c r="I75" s="280"/>
      <c r="J75" s="280"/>
      <c r="K75" s="280"/>
      <c r="L75" s="280"/>
      <c r="M75" s="280"/>
    </row>
    <row r="76" spans="1:13">
      <c r="A76" s="280"/>
      <c r="B76" s="280"/>
      <c r="C76" s="280"/>
      <c r="D76" s="280"/>
      <c r="E76" s="280"/>
      <c r="F76" s="280"/>
      <c r="G76" s="280"/>
      <c r="H76" s="280"/>
      <c r="I76" s="280"/>
      <c r="J76" s="280"/>
      <c r="K76" s="280"/>
      <c r="L76" s="280"/>
      <c r="M76" s="280"/>
    </row>
    <row r="77" spans="1:13">
      <c r="A77" s="280"/>
      <c r="B77" s="280"/>
      <c r="C77" s="280"/>
      <c r="D77" s="280"/>
      <c r="E77" s="280"/>
      <c r="F77" s="280"/>
      <c r="G77" s="280"/>
      <c r="H77" s="280"/>
      <c r="I77" s="280"/>
      <c r="J77" s="280"/>
      <c r="K77" s="280"/>
      <c r="L77" s="280"/>
      <c r="M77" s="280"/>
    </row>
    <row r="78" spans="1:13">
      <c r="A78" s="280"/>
      <c r="B78" s="280"/>
      <c r="C78" s="280"/>
      <c r="D78" s="280"/>
      <c r="E78" s="280"/>
      <c r="F78" s="280"/>
      <c r="G78" s="280"/>
      <c r="H78" s="280"/>
      <c r="I78" s="280"/>
      <c r="J78" s="280"/>
      <c r="K78" s="280"/>
      <c r="L78" s="280"/>
      <c r="M78" s="280"/>
    </row>
    <row r="79" spans="1:13">
      <c r="A79" s="280"/>
      <c r="B79" s="280"/>
      <c r="C79" s="280"/>
      <c r="D79" s="280"/>
      <c r="E79" s="280"/>
      <c r="F79" s="280"/>
      <c r="G79" s="280"/>
      <c r="H79" s="280"/>
      <c r="I79" s="280"/>
      <c r="J79" s="280"/>
      <c r="K79" s="280"/>
      <c r="L79" s="280"/>
      <c r="M79" s="280"/>
    </row>
    <row r="80" spans="1:13">
      <c r="A80" s="280"/>
      <c r="B80" s="280"/>
      <c r="C80" s="280"/>
      <c r="D80" s="280"/>
      <c r="E80" s="280"/>
      <c r="F80" s="280"/>
      <c r="G80" s="280"/>
      <c r="H80" s="280"/>
      <c r="I80" s="280"/>
      <c r="J80" s="280"/>
      <c r="K80" s="280"/>
      <c r="L80" s="280"/>
      <c r="M80" s="280"/>
    </row>
    <row r="81" spans="1:13">
      <c r="A81" s="280"/>
      <c r="B81" s="280"/>
      <c r="C81" s="280"/>
      <c r="D81" s="280"/>
      <c r="E81" s="280"/>
      <c r="F81" s="280"/>
      <c r="G81" s="280"/>
      <c r="H81" s="280"/>
      <c r="I81" s="280"/>
      <c r="J81" s="280"/>
      <c r="K81" s="280"/>
      <c r="L81" s="280"/>
      <c r="M81" s="280"/>
    </row>
    <row r="82" spans="1:13">
      <c r="A82" s="280"/>
      <c r="B82" s="280"/>
      <c r="C82" s="280"/>
      <c r="D82" s="280"/>
      <c r="E82" s="280"/>
      <c r="F82" s="280"/>
      <c r="G82" s="280"/>
      <c r="H82" s="280"/>
      <c r="I82" s="280"/>
      <c r="J82" s="280"/>
      <c r="K82" s="280"/>
      <c r="L82" s="280"/>
      <c r="M82" s="280"/>
    </row>
    <row r="83" spans="1:13">
      <c r="A83" s="280"/>
      <c r="B83" s="280"/>
      <c r="C83" s="280"/>
      <c r="D83" s="280"/>
      <c r="E83" s="280"/>
      <c r="F83" s="280"/>
      <c r="G83" s="280"/>
      <c r="H83" s="280"/>
      <c r="I83" s="280"/>
      <c r="J83" s="280"/>
      <c r="K83" s="280"/>
      <c r="L83" s="280"/>
      <c r="M83" s="280"/>
    </row>
    <row r="84" spans="1:13">
      <c r="A84" s="280"/>
      <c r="B84" s="280"/>
      <c r="C84" s="280"/>
      <c r="D84" s="280"/>
      <c r="E84" s="280"/>
      <c r="F84" s="280"/>
      <c r="G84" s="280"/>
      <c r="H84" s="280"/>
      <c r="I84" s="280"/>
      <c r="J84" s="280"/>
      <c r="K84" s="280"/>
      <c r="L84" s="280"/>
      <c r="M84" s="280"/>
    </row>
    <row r="85" spans="1:13">
      <c r="A85" s="280"/>
      <c r="B85" s="280"/>
      <c r="C85" s="280"/>
      <c r="D85" s="280"/>
      <c r="E85" s="280"/>
      <c r="F85" s="280"/>
      <c r="G85" s="280"/>
      <c r="H85" s="280"/>
      <c r="I85" s="280"/>
      <c r="J85" s="280"/>
      <c r="K85" s="280"/>
      <c r="L85" s="280"/>
      <c r="M85" s="280"/>
    </row>
    <row r="86" spans="1:13">
      <c r="A86" s="280"/>
      <c r="B86" s="280"/>
      <c r="C86" s="280"/>
      <c r="D86" s="280"/>
      <c r="E86" s="280"/>
      <c r="F86" s="280"/>
      <c r="G86" s="280"/>
      <c r="H86" s="280"/>
      <c r="I86" s="280"/>
      <c r="J86" s="280"/>
      <c r="K86" s="280"/>
      <c r="L86" s="280"/>
      <c r="M86" s="280"/>
    </row>
    <row r="87" spans="1:13">
      <c r="A87" s="280"/>
      <c r="B87" s="280"/>
      <c r="C87" s="280"/>
      <c r="D87" s="280"/>
      <c r="E87" s="280"/>
      <c r="F87" s="280"/>
      <c r="G87" s="280"/>
      <c r="H87" s="280"/>
      <c r="I87" s="280"/>
      <c r="J87" s="280"/>
      <c r="K87" s="280"/>
      <c r="L87" s="280"/>
      <c r="M87" s="280"/>
    </row>
    <row r="88" spans="1:13">
      <c r="A88" s="280"/>
      <c r="B88" s="280"/>
      <c r="C88" s="280"/>
      <c r="D88" s="280"/>
      <c r="E88" s="280"/>
      <c r="F88" s="280"/>
      <c r="G88" s="280"/>
      <c r="H88" s="280"/>
      <c r="I88" s="280"/>
      <c r="J88" s="280"/>
      <c r="K88" s="280"/>
      <c r="L88" s="280"/>
      <c r="M88" s="280"/>
    </row>
    <row r="89" spans="1:13">
      <c r="A89" s="280"/>
      <c r="B89" s="280"/>
      <c r="C89" s="280"/>
      <c r="D89" s="280"/>
      <c r="E89" s="280"/>
      <c r="F89" s="280"/>
      <c r="G89" s="280"/>
      <c r="H89" s="280"/>
      <c r="I89" s="280"/>
      <c r="J89" s="280"/>
      <c r="K89" s="280"/>
      <c r="L89" s="280"/>
      <c r="M89" s="280"/>
    </row>
    <row r="90" spans="1:13">
      <c r="A90" s="280"/>
      <c r="B90" s="280"/>
      <c r="C90" s="280"/>
      <c r="D90" s="280"/>
      <c r="E90" s="280"/>
      <c r="F90" s="280"/>
      <c r="G90" s="280"/>
      <c r="H90" s="280"/>
      <c r="I90" s="280"/>
      <c r="J90" s="280"/>
      <c r="K90" s="280"/>
      <c r="L90" s="280"/>
      <c r="M90" s="280"/>
    </row>
    <row r="91" spans="1:13">
      <c r="A91" s="280"/>
      <c r="B91" s="280"/>
      <c r="C91" s="280"/>
      <c r="D91" s="280"/>
      <c r="E91" s="280"/>
      <c r="F91" s="280"/>
      <c r="G91" s="280"/>
      <c r="H91" s="280"/>
      <c r="I91" s="280"/>
      <c r="J91" s="280"/>
      <c r="K91" s="280"/>
      <c r="L91" s="280"/>
      <c r="M91" s="280"/>
    </row>
    <row r="92" spans="1:13">
      <c r="A92" s="280"/>
      <c r="B92" s="280"/>
      <c r="C92" s="280"/>
      <c r="D92" s="280"/>
      <c r="E92" s="280"/>
      <c r="F92" s="280"/>
      <c r="G92" s="280"/>
      <c r="H92" s="280"/>
      <c r="I92" s="280"/>
      <c r="J92" s="280"/>
      <c r="K92" s="280"/>
      <c r="L92" s="280"/>
      <c r="M92" s="280"/>
    </row>
    <row r="93" spans="1:13">
      <c r="A93" s="280"/>
      <c r="B93" s="280"/>
      <c r="C93" s="280"/>
      <c r="D93" s="280"/>
      <c r="E93" s="280"/>
      <c r="F93" s="280"/>
      <c r="G93" s="280"/>
      <c r="H93" s="280"/>
      <c r="I93" s="280"/>
      <c r="J93" s="280"/>
      <c r="K93" s="280"/>
      <c r="L93" s="280"/>
      <c r="M93" s="280"/>
    </row>
    <row r="94" spans="1:13">
      <c r="A94" s="280"/>
      <c r="B94" s="280"/>
      <c r="C94" s="280"/>
      <c r="D94" s="280"/>
      <c r="E94" s="280"/>
      <c r="F94" s="280"/>
      <c r="G94" s="280"/>
      <c r="H94" s="280"/>
      <c r="I94" s="280"/>
      <c r="J94" s="280"/>
      <c r="K94" s="280"/>
      <c r="L94" s="280"/>
      <c r="M94" s="280"/>
    </row>
    <row r="95" spans="1:13">
      <c r="A95" s="280"/>
      <c r="B95" s="280"/>
      <c r="C95" s="280"/>
      <c r="D95" s="280"/>
      <c r="E95" s="280"/>
      <c r="F95" s="280"/>
      <c r="G95" s="280"/>
      <c r="H95" s="280"/>
      <c r="I95" s="280"/>
      <c r="J95" s="280"/>
      <c r="K95" s="280"/>
      <c r="L95" s="280"/>
      <c r="M95" s="280"/>
    </row>
    <row r="96" spans="1:13">
      <c r="A96" s="280"/>
      <c r="B96" s="280"/>
      <c r="C96" s="280"/>
      <c r="D96" s="280"/>
      <c r="E96" s="280"/>
      <c r="F96" s="280"/>
      <c r="G96" s="280"/>
      <c r="H96" s="280"/>
      <c r="I96" s="280"/>
      <c r="J96" s="280"/>
      <c r="K96" s="280"/>
      <c r="L96" s="280"/>
      <c r="M96" s="280"/>
    </row>
    <row r="97" spans="1:13">
      <c r="A97" s="280"/>
      <c r="B97" s="280"/>
      <c r="C97" s="280"/>
      <c r="D97" s="280"/>
      <c r="E97" s="280"/>
      <c r="F97" s="280"/>
      <c r="G97" s="280"/>
      <c r="H97" s="280"/>
      <c r="I97" s="280"/>
      <c r="J97" s="280"/>
      <c r="K97" s="280"/>
      <c r="L97" s="280"/>
      <c r="M97" s="280"/>
    </row>
    <row r="98" spans="1:13">
      <c r="A98" s="280"/>
      <c r="B98" s="280"/>
      <c r="C98" s="280"/>
      <c r="D98" s="280"/>
      <c r="E98" s="280"/>
      <c r="F98" s="280"/>
      <c r="G98" s="280"/>
      <c r="H98" s="280"/>
      <c r="I98" s="280"/>
      <c r="J98" s="280"/>
      <c r="K98" s="280"/>
      <c r="L98" s="280"/>
      <c r="M98" s="280"/>
    </row>
    <row r="99" spans="1:13">
      <c r="A99" s="280"/>
      <c r="B99" s="280"/>
      <c r="C99" s="280"/>
      <c r="D99" s="280"/>
      <c r="E99" s="280"/>
      <c r="F99" s="280"/>
      <c r="G99" s="280"/>
      <c r="H99" s="280"/>
      <c r="I99" s="280"/>
      <c r="J99" s="280"/>
      <c r="K99" s="280"/>
      <c r="L99" s="280"/>
      <c r="M99" s="280"/>
    </row>
    <row r="100" spans="1:13">
      <c r="A100" s="280"/>
      <c r="B100" s="280"/>
      <c r="C100" s="280"/>
      <c r="D100" s="280"/>
      <c r="E100" s="280"/>
      <c r="F100" s="280"/>
      <c r="G100" s="280"/>
      <c r="H100" s="280"/>
      <c r="I100" s="280"/>
      <c r="J100" s="280"/>
      <c r="K100" s="280"/>
      <c r="L100" s="280"/>
      <c r="M100" s="280"/>
    </row>
  </sheetData>
  <sheetProtection formatCells="0" formatColumns="0" formatRows="0" insertColumns="0" insertRows="0" insertHyperlinks="0" deleteColumns="0" deleteRows="0"/>
  <mergeCells count="1">
    <mergeCell ref="J21:M23"/>
  </mergeCells>
  <phoneticPr fontId="106"/>
  <pageMargins left="0.7" right="0.7" top="0.75" bottom="0.75" header="0.3" footer="0.3"/>
  <pageSetup paperSize="9" scale="3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O16" sqref="O16"/>
    </sheetView>
  </sheetViews>
  <sheetFormatPr defaultColWidth="9" defaultRowHeight="13.2"/>
  <cols>
    <col min="1" max="1" width="12.77734375" style="65" customWidth="1"/>
    <col min="2" max="2" width="5.109375" style="65" customWidth="1"/>
    <col min="3" max="3" width="3.77734375" style="65" customWidth="1"/>
    <col min="4" max="4" width="6.88671875" style="65" customWidth="1"/>
    <col min="5" max="5" width="13.109375" style="65" customWidth="1"/>
    <col min="6" max="6" width="13.109375" style="108" customWidth="1"/>
    <col min="7" max="7" width="11.33203125" style="65" customWidth="1"/>
    <col min="8" max="8" width="26.6640625" style="82" customWidth="1"/>
    <col min="9" max="9" width="13" style="73" customWidth="1"/>
    <col min="10" max="10" width="16.109375" style="73" customWidth="1"/>
    <col min="11" max="11" width="13.44140625" style="108" customWidth="1"/>
    <col min="12" max="12" width="20.44140625" style="108" customWidth="1"/>
    <col min="13" max="13" width="13.44140625" style="80" customWidth="1"/>
    <col min="14" max="14" width="22.44140625" style="65" customWidth="1"/>
    <col min="15" max="15" width="9" style="66"/>
    <col min="16" max="16384" width="9" style="65"/>
  </cols>
  <sheetData>
    <row r="1" spans="1:16" ht="26.25" customHeight="1" thickTop="1">
      <c r="A1" s="57" t="s">
        <v>241</v>
      </c>
      <c r="B1" s="58"/>
      <c r="C1" s="58"/>
      <c r="D1" s="59"/>
      <c r="E1" s="59"/>
      <c r="F1" s="60"/>
      <c r="G1" s="61"/>
      <c r="H1" s="62"/>
      <c r="I1" s="302" t="s">
        <v>38</v>
      </c>
      <c r="J1" s="82"/>
      <c r="K1" s="63"/>
      <c r="L1" s="303"/>
      <c r="M1" s="64"/>
    </row>
    <row r="2" spans="1:16" ht="17.399999999999999">
      <c r="A2" s="67"/>
      <c r="B2" s="304"/>
      <c r="C2" s="304"/>
      <c r="D2" s="304"/>
      <c r="E2" s="304"/>
      <c r="F2" s="304"/>
      <c r="G2" s="68"/>
      <c r="H2" s="69"/>
      <c r="I2" s="305" t="s">
        <v>39</v>
      </c>
      <c r="J2" s="70"/>
      <c r="K2" s="306" t="s">
        <v>21</v>
      </c>
      <c r="L2" s="71"/>
      <c r="M2" s="64"/>
      <c r="N2" s="241"/>
      <c r="P2" s="169"/>
    </row>
    <row r="3" spans="1:16" ht="17.399999999999999">
      <c r="A3" s="307" t="s">
        <v>29</v>
      </c>
      <c r="B3" s="308"/>
      <c r="D3" s="309"/>
      <c r="E3" s="309"/>
      <c r="F3" s="309"/>
      <c r="G3" s="72"/>
      <c r="H3"/>
      <c r="J3" s="310"/>
      <c r="L3" s="63"/>
      <c r="M3" s="74"/>
    </row>
    <row r="4" spans="1:16" ht="17.399999999999999">
      <c r="A4" s="75"/>
      <c r="B4" s="308"/>
      <c r="C4" s="108"/>
      <c r="D4" s="309"/>
      <c r="E4" s="309"/>
      <c r="F4" s="311"/>
      <c r="G4" s="76"/>
      <c r="H4" s="77"/>
      <c r="I4" s="77"/>
      <c r="J4" s="82"/>
      <c r="L4" s="63"/>
      <c r="M4" s="74"/>
      <c r="N4" s="383"/>
    </row>
    <row r="5" spans="1:16">
      <c r="A5" s="312"/>
      <c r="D5" s="309"/>
      <c r="E5" s="78"/>
      <c r="F5" s="313"/>
      <c r="G5" s="79"/>
      <c r="H5"/>
      <c r="I5" s="314"/>
      <c r="J5" s="82"/>
      <c r="M5" s="74"/>
    </row>
    <row r="6" spans="1:16" ht="17.399999999999999">
      <c r="A6" s="312"/>
      <c r="D6" s="309"/>
      <c r="E6" s="313"/>
      <c r="F6" s="313"/>
      <c r="G6" s="79"/>
      <c r="H6" s="69"/>
      <c r="I6" s="315"/>
      <c r="J6" s="82"/>
      <c r="M6" s="74"/>
    </row>
    <row r="7" spans="1:16">
      <c r="A7" s="312"/>
      <c r="D7" s="309"/>
      <c r="E7" s="313"/>
      <c r="F7" s="313"/>
      <c r="G7" s="79"/>
      <c r="H7" s="316"/>
      <c r="I7" s="314"/>
      <c r="J7" s="82"/>
      <c r="M7" s="74"/>
    </row>
    <row r="8" spans="1:16">
      <c r="A8" s="312"/>
      <c r="D8" s="309"/>
      <c r="E8" s="313"/>
      <c r="F8" s="313"/>
      <c r="G8" s="79"/>
      <c r="H8" s="70"/>
      <c r="I8" s="44"/>
      <c r="J8" s="44"/>
      <c r="K8" s="44"/>
    </row>
    <row r="9" spans="1:16">
      <c r="A9" s="312"/>
      <c r="D9" s="309"/>
      <c r="E9" s="313"/>
      <c r="F9" s="313"/>
      <c r="G9" s="79"/>
      <c r="H9" s="44"/>
      <c r="I9" s="44"/>
      <c r="J9" s="44"/>
      <c r="K9" s="44"/>
      <c r="N9" s="81"/>
    </row>
    <row r="10" spans="1:16">
      <c r="A10" s="312"/>
      <c r="D10" s="309"/>
      <c r="E10" s="313"/>
      <c r="F10" s="313"/>
      <c r="G10" s="79"/>
      <c r="H10" s="44"/>
      <c r="I10" s="44"/>
      <c r="J10" s="44"/>
      <c r="K10" s="44"/>
      <c r="N10" s="81" t="s">
        <v>40</v>
      </c>
    </row>
    <row r="11" spans="1:16">
      <c r="A11" s="312"/>
      <c r="D11" s="309"/>
      <c r="E11" s="313"/>
      <c r="F11" s="313"/>
      <c r="G11" s="79"/>
      <c r="H11" s="44"/>
      <c r="I11" s="44"/>
      <c r="J11" s="44"/>
      <c r="K11" s="44"/>
    </row>
    <row r="12" spans="1:16">
      <c r="A12" s="312"/>
      <c r="D12" s="309"/>
      <c r="E12" s="313"/>
      <c r="F12" s="313"/>
      <c r="G12" s="79"/>
      <c r="H12" s="44"/>
      <c r="I12" s="44"/>
      <c r="J12" s="44"/>
      <c r="K12" s="44"/>
      <c r="N12" s="81" t="s">
        <v>41</v>
      </c>
      <c r="O12" s="470"/>
    </row>
    <row r="13" spans="1:16">
      <c r="A13" s="312"/>
      <c r="D13" s="309"/>
      <c r="E13" s="313"/>
      <c r="F13" s="313"/>
      <c r="G13" s="79"/>
      <c r="H13" s="44"/>
      <c r="I13" s="44"/>
      <c r="J13" s="44"/>
      <c r="K13" s="44"/>
    </row>
    <row r="14" spans="1:16">
      <c r="A14" s="312"/>
      <c r="D14" s="309"/>
      <c r="E14" s="313"/>
      <c r="F14" s="313"/>
      <c r="G14" s="79"/>
      <c r="H14" s="44"/>
      <c r="I14" s="44"/>
      <c r="J14" s="44"/>
      <c r="K14" s="44"/>
      <c r="N14" s="317" t="s">
        <v>42</v>
      </c>
    </row>
    <row r="15" spans="1:16">
      <c r="A15" s="312"/>
      <c r="D15" s="309"/>
      <c r="E15" s="309" t="s">
        <v>21</v>
      </c>
      <c r="F15" s="311"/>
      <c r="G15" s="72"/>
      <c r="H15" s="316"/>
      <c r="I15" s="314"/>
      <c r="J15" s="70"/>
    </row>
    <row r="16" spans="1:16">
      <c r="A16" s="312"/>
      <c r="D16" s="309"/>
      <c r="E16" s="309"/>
      <c r="F16" s="311"/>
      <c r="G16" s="72"/>
      <c r="I16" s="314"/>
      <c r="J16" s="82"/>
      <c r="N16" s="385" t="s">
        <v>234</v>
      </c>
    </row>
    <row r="17" spans="1:19" ht="20.25" customHeight="1" thickBot="1">
      <c r="A17" s="621" t="s">
        <v>278</v>
      </c>
      <c r="B17" s="622"/>
      <c r="C17" s="622"/>
      <c r="D17" s="319"/>
      <c r="E17" s="320"/>
      <c r="F17" s="622" t="s">
        <v>279</v>
      </c>
      <c r="G17" s="623"/>
      <c r="H17" s="316"/>
      <c r="I17" s="314"/>
      <c r="J17" s="70"/>
      <c r="L17" s="71"/>
      <c r="M17" s="74"/>
      <c r="N17" s="318" t="s">
        <v>135</v>
      </c>
    </row>
    <row r="18" spans="1:19" ht="39" customHeight="1" thickTop="1">
      <c r="A18" s="624" t="s">
        <v>43</v>
      </c>
      <c r="B18" s="625"/>
      <c r="C18" s="626"/>
      <c r="D18" s="321" t="s">
        <v>44</v>
      </c>
      <c r="E18" s="322"/>
      <c r="F18" s="627" t="s">
        <v>45</v>
      </c>
      <c r="G18" s="628"/>
      <c r="I18" s="314"/>
      <c r="J18" s="82"/>
      <c r="M18" s="74"/>
      <c r="Q18" s="65" t="s">
        <v>29</v>
      </c>
      <c r="S18" s="65" t="s">
        <v>21</v>
      </c>
    </row>
    <row r="19" spans="1:19" ht="30" customHeight="1">
      <c r="A19" s="629" t="s">
        <v>239</v>
      </c>
      <c r="B19" s="629"/>
      <c r="C19" s="629"/>
      <c r="D19" s="629"/>
      <c r="E19" s="629"/>
      <c r="F19" s="629"/>
      <c r="G19" s="629"/>
      <c r="H19" s="323"/>
      <c r="I19" s="83" t="s">
        <v>46</v>
      </c>
      <c r="J19" s="83"/>
      <c r="K19" s="83"/>
      <c r="L19" s="71"/>
      <c r="M19" s="74"/>
    </row>
    <row r="20" spans="1:19" ht="17.399999999999999">
      <c r="E20" s="324" t="s">
        <v>47</v>
      </c>
      <c r="F20" s="325" t="s">
        <v>48</v>
      </c>
      <c r="H20" s="481" t="s">
        <v>216</v>
      </c>
      <c r="I20" s="314"/>
      <c r="J20" s="82" t="s">
        <v>21</v>
      </c>
      <c r="K20" s="326" t="s">
        <v>21</v>
      </c>
      <c r="M20" s="74"/>
    </row>
    <row r="21" spans="1:19" ht="16.8" thickBot="1">
      <c r="A21" s="327"/>
      <c r="B21" s="630">
        <v>44815</v>
      </c>
      <c r="C21" s="631"/>
      <c r="D21" s="328" t="s">
        <v>49</v>
      </c>
      <c r="E21" s="632" t="s">
        <v>50</v>
      </c>
      <c r="F21" s="633"/>
      <c r="G21" s="73" t="s">
        <v>51</v>
      </c>
      <c r="H21" s="634" t="s">
        <v>281</v>
      </c>
      <c r="I21" s="635"/>
      <c r="J21" s="635"/>
      <c r="K21" s="635"/>
      <c r="L21" s="635"/>
      <c r="M21" s="84" t="s">
        <v>216</v>
      </c>
      <c r="N21" s="85"/>
    </row>
    <row r="22" spans="1:19" ht="36" customHeight="1" thickTop="1" thickBot="1">
      <c r="A22" s="329" t="s">
        <v>52</v>
      </c>
      <c r="B22" s="636" t="s">
        <v>53</v>
      </c>
      <c r="C22" s="637"/>
      <c r="D22" s="638"/>
      <c r="E22" s="86" t="s">
        <v>277</v>
      </c>
      <c r="F22" s="86" t="s">
        <v>280</v>
      </c>
      <c r="G22" s="330" t="s">
        <v>54</v>
      </c>
      <c r="H22" s="639" t="s">
        <v>55</v>
      </c>
      <c r="I22" s="640"/>
      <c r="J22" s="640"/>
      <c r="K22" s="640"/>
      <c r="L22" s="641"/>
      <c r="M22" s="331" t="s">
        <v>56</v>
      </c>
      <c r="N22" s="332" t="s">
        <v>57</v>
      </c>
      <c r="R22" s="65" t="s">
        <v>29</v>
      </c>
    </row>
    <row r="23" spans="1:19" ht="81.599999999999994" customHeight="1" thickBot="1">
      <c r="A23" s="333" t="s">
        <v>58</v>
      </c>
      <c r="B23" s="615" t="str">
        <f t="shared" ref="B23" si="0">IF(G23&gt;5,"☆☆☆☆",IF(AND(G23&gt;=2.39,G23&lt;5),"☆☆☆",IF(AND(G23&gt;=1.39,G23&lt;2.4),"☆☆",IF(AND(G23&gt;0,G23&lt;1.4),"☆",IF(AND(G23&gt;=-1.39,G23&lt;0),"★",IF(AND(G23&gt;=-2.39,G23&lt;-1.4),"★★",IF(AND(G23&gt;=-3.39,G23&lt;-2.4),"★★★")))))))</f>
        <v>☆</v>
      </c>
      <c r="C23" s="616"/>
      <c r="D23" s="617"/>
      <c r="E23" s="430">
        <v>0.65</v>
      </c>
      <c r="F23" s="430">
        <v>0.91</v>
      </c>
      <c r="G23" s="512">
        <f>+F23-E23</f>
        <v>0.26</v>
      </c>
      <c r="H23" s="619"/>
      <c r="I23" s="619"/>
      <c r="J23" s="619"/>
      <c r="K23" s="619"/>
      <c r="L23" s="620"/>
      <c r="M23" s="496"/>
      <c r="N23" s="541"/>
      <c r="O23" s="404" t="s">
        <v>233</v>
      </c>
    </row>
    <row r="24" spans="1:19" ht="66" customHeight="1" thickBot="1">
      <c r="A24" s="334" t="s">
        <v>59</v>
      </c>
      <c r="B24" s="615" t="str">
        <f t="shared" ref="B24" si="1">IF(G24&gt;5,"☆☆☆☆",IF(AND(G24&gt;=2.39,G24&lt;5),"☆☆☆",IF(AND(G24&gt;=1.39,G24&lt;2.4),"☆☆",IF(AND(G24&gt;0,G24&lt;1.4),"☆",IF(AND(G24&gt;=-1.39,G24&lt;0),"★",IF(AND(G24&gt;=-2.39,G24&lt;-1.4),"★★",IF(AND(G24&gt;=-3.39,G24&lt;-2.4),"★★★")))))))</f>
        <v>☆</v>
      </c>
      <c r="C24" s="616"/>
      <c r="D24" s="617"/>
      <c r="E24" s="430">
        <v>0.67</v>
      </c>
      <c r="F24" s="430">
        <v>1.19</v>
      </c>
      <c r="G24" s="512">
        <f t="shared" ref="G24:G70" si="2">+F24-E24</f>
        <v>0.51999999999999991</v>
      </c>
      <c r="H24" s="642"/>
      <c r="I24" s="643"/>
      <c r="J24" s="643"/>
      <c r="K24" s="643"/>
      <c r="L24" s="644"/>
      <c r="M24" s="232"/>
      <c r="N24" s="233"/>
      <c r="O24" s="404" t="s">
        <v>59</v>
      </c>
      <c r="Q24" s="65" t="s">
        <v>29</v>
      </c>
    </row>
    <row r="25" spans="1:19" ht="81" customHeight="1" thickBot="1">
      <c r="A25" s="412" t="s">
        <v>60</v>
      </c>
      <c r="B25" s="615" t="str">
        <f t="shared" ref="B25:B32" si="3">IF(G25&gt;5,"☆☆☆☆",IF(AND(G25&gt;=2.39,G25&lt;5),"☆☆☆",IF(AND(G25&gt;=1.39,G25&lt;2.4),"☆☆",IF(AND(G25&gt;0,G25&lt;1.4),"☆",IF(AND(G25&gt;=-1.39,G25&lt;0),"★",IF(AND(G25&gt;=-2.39,G25&lt;-1.4),"★★",IF(AND(G25&gt;=-3.39,G25&lt;-2.4),"★★★")))))))</f>
        <v>☆</v>
      </c>
      <c r="C25" s="616"/>
      <c r="D25" s="617"/>
      <c r="E25" s="430">
        <v>1.83</v>
      </c>
      <c r="F25" s="430">
        <v>2.88</v>
      </c>
      <c r="G25" s="512">
        <f t="shared" si="2"/>
        <v>1.0499999999999998</v>
      </c>
      <c r="H25" s="618"/>
      <c r="I25" s="619"/>
      <c r="J25" s="619"/>
      <c r="K25" s="619"/>
      <c r="L25" s="620"/>
      <c r="M25" s="496"/>
      <c r="N25" s="233"/>
      <c r="O25" s="404" t="s">
        <v>60</v>
      </c>
    </row>
    <row r="26" spans="1:19" ht="83.25" customHeight="1" thickBot="1">
      <c r="A26" s="412" t="s">
        <v>61</v>
      </c>
      <c r="B26" s="615" t="str">
        <f t="shared" si="3"/>
        <v>★</v>
      </c>
      <c r="C26" s="616"/>
      <c r="D26" s="617"/>
      <c r="E26" s="430">
        <v>1.71</v>
      </c>
      <c r="F26" s="430">
        <v>1.66</v>
      </c>
      <c r="G26" s="512">
        <f t="shared" si="2"/>
        <v>-5.0000000000000044E-2</v>
      </c>
      <c r="H26" s="618"/>
      <c r="I26" s="619"/>
      <c r="J26" s="619"/>
      <c r="K26" s="619"/>
      <c r="L26" s="620"/>
      <c r="M26" s="232"/>
      <c r="N26" s="233"/>
      <c r="O26" s="404" t="s">
        <v>61</v>
      </c>
    </row>
    <row r="27" spans="1:19" ht="78.599999999999994" customHeight="1" thickBot="1">
      <c r="A27" s="412" t="s">
        <v>62</v>
      </c>
      <c r="B27" s="615" t="str">
        <f t="shared" si="3"/>
        <v>★</v>
      </c>
      <c r="C27" s="616"/>
      <c r="D27" s="617"/>
      <c r="E27" s="430">
        <v>0.71</v>
      </c>
      <c r="F27" s="430">
        <v>0.42</v>
      </c>
      <c r="G27" s="512">
        <f t="shared" si="2"/>
        <v>-0.28999999999999998</v>
      </c>
      <c r="H27" s="618"/>
      <c r="I27" s="619"/>
      <c r="J27" s="619"/>
      <c r="K27" s="619"/>
      <c r="L27" s="620"/>
      <c r="M27" s="232"/>
      <c r="N27" s="233"/>
      <c r="O27" s="404" t="s">
        <v>62</v>
      </c>
    </row>
    <row r="28" spans="1:19" ht="87" customHeight="1" thickBot="1">
      <c r="A28" s="412" t="s">
        <v>63</v>
      </c>
      <c r="B28" s="615" t="str">
        <f t="shared" si="3"/>
        <v>★</v>
      </c>
      <c r="C28" s="616"/>
      <c r="D28" s="617"/>
      <c r="E28" s="430">
        <v>1.72</v>
      </c>
      <c r="F28" s="430">
        <v>1.55</v>
      </c>
      <c r="G28" s="512">
        <f t="shared" si="2"/>
        <v>-0.16999999999999993</v>
      </c>
      <c r="H28" s="618"/>
      <c r="I28" s="619"/>
      <c r="J28" s="619"/>
      <c r="K28" s="619"/>
      <c r="L28" s="620"/>
      <c r="M28" s="232"/>
      <c r="N28" s="233"/>
      <c r="O28" s="404" t="s">
        <v>63</v>
      </c>
    </row>
    <row r="29" spans="1:19" ht="71.25" customHeight="1" thickBot="1">
      <c r="A29" s="412" t="s">
        <v>64</v>
      </c>
      <c r="B29" s="615" t="str">
        <f t="shared" si="3"/>
        <v>☆</v>
      </c>
      <c r="C29" s="616"/>
      <c r="D29" s="617"/>
      <c r="E29" s="430">
        <v>1.18</v>
      </c>
      <c r="F29" s="430">
        <v>1.32</v>
      </c>
      <c r="G29" s="512">
        <f t="shared" si="2"/>
        <v>0.14000000000000012</v>
      </c>
      <c r="H29" s="618"/>
      <c r="I29" s="619"/>
      <c r="J29" s="619"/>
      <c r="K29" s="619"/>
      <c r="L29" s="620"/>
      <c r="M29" s="232"/>
      <c r="N29" s="233"/>
      <c r="O29" s="404" t="s">
        <v>64</v>
      </c>
    </row>
    <row r="30" spans="1:19" ht="73.5" customHeight="1" thickBot="1">
      <c r="A30" s="412" t="s">
        <v>65</v>
      </c>
      <c r="B30" s="615" t="str">
        <f t="shared" si="3"/>
        <v>★</v>
      </c>
      <c r="C30" s="616"/>
      <c r="D30" s="617"/>
      <c r="E30" s="430">
        <v>1.72</v>
      </c>
      <c r="F30" s="430">
        <v>1.67</v>
      </c>
      <c r="G30" s="512">
        <f t="shared" si="2"/>
        <v>-5.0000000000000044E-2</v>
      </c>
      <c r="H30" s="618"/>
      <c r="I30" s="619"/>
      <c r="J30" s="619"/>
      <c r="K30" s="619"/>
      <c r="L30" s="620"/>
      <c r="M30" s="232"/>
      <c r="N30" s="233"/>
      <c r="O30" s="404" t="s">
        <v>65</v>
      </c>
    </row>
    <row r="31" spans="1:19" ht="75.75" customHeight="1" thickBot="1">
      <c r="A31" s="412" t="s">
        <v>66</v>
      </c>
      <c r="B31" s="615" t="s">
        <v>273</v>
      </c>
      <c r="C31" s="616"/>
      <c r="D31" s="617"/>
      <c r="E31" s="430">
        <v>0.79</v>
      </c>
      <c r="F31" s="430">
        <v>0.79</v>
      </c>
      <c r="G31" s="512">
        <f t="shared" si="2"/>
        <v>0</v>
      </c>
      <c r="H31" s="618"/>
      <c r="I31" s="619"/>
      <c r="J31" s="619"/>
      <c r="K31" s="619"/>
      <c r="L31" s="620"/>
      <c r="M31" s="232"/>
      <c r="N31" s="233"/>
      <c r="O31" s="404" t="s">
        <v>66</v>
      </c>
    </row>
    <row r="32" spans="1:19" ht="78.599999999999994" customHeight="1" thickBot="1">
      <c r="A32" s="413" t="s">
        <v>67</v>
      </c>
      <c r="B32" s="615" t="str">
        <f t="shared" si="3"/>
        <v>☆</v>
      </c>
      <c r="C32" s="616"/>
      <c r="D32" s="617"/>
      <c r="E32" s="430">
        <v>1.94</v>
      </c>
      <c r="F32" s="430">
        <v>2.09</v>
      </c>
      <c r="G32" s="512">
        <f t="shared" si="2"/>
        <v>0.14999999999999991</v>
      </c>
      <c r="H32" s="618"/>
      <c r="I32" s="619"/>
      <c r="J32" s="619"/>
      <c r="K32" s="619"/>
      <c r="L32" s="620"/>
      <c r="M32" s="232"/>
      <c r="N32" s="233"/>
      <c r="O32" s="404" t="s">
        <v>67</v>
      </c>
    </row>
    <row r="33" spans="1:16" ht="94.95" customHeight="1" thickBot="1">
      <c r="A33" s="414" t="s">
        <v>68</v>
      </c>
      <c r="B33" s="615" t="str">
        <f t="shared" ref="B33:B69" si="4">IF(G33&gt;5,"☆☆☆☆",IF(AND(G33&gt;=2.39,G33&lt;5),"☆☆☆",IF(AND(G33&gt;=1.39,G33&lt;2.4),"☆☆",IF(AND(G33&gt;0,G33&lt;1.4),"☆",IF(AND(G33&gt;=-1.39,G33&lt;0),"★",IF(AND(G33&gt;=-2.39,G33&lt;-1.4),"★★",IF(AND(G33&gt;=-3.39,G33&lt;-2.4),"★★★")))))))</f>
        <v>☆</v>
      </c>
      <c r="C33" s="616"/>
      <c r="D33" s="617"/>
      <c r="E33" s="430">
        <v>2.5299999999999998</v>
      </c>
      <c r="F33" s="430">
        <v>2.75</v>
      </c>
      <c r="G33" s="512">
        <f t="shared" si="2"/>
        <v>0.2200000000000002</v>
      </c>
      <c r="H33" s="618"/>
      <c r="I33" s="619"/>
      <c r="J33" s="619"/>
      <c r="K33" s="619"/>
      <c r="L33" s="620"/>
      <c r="M33" s="232"/>
      <c r="N33" s="233"/>
      <c r="O33" s="404" t="s">
        <v>68</v>
      </c>
    </row>
    <row r="34" spans="1:16" ht="81" customHeight="1" thickBot="1">
      <c r="A34" s="334" t="s">
        <v>69</v>
      </c>
      <c r="B34" s="615" t="str">
        <f t="shared" si="4"/>
        <v>☆</v>
      </c>
      <c r="C34" s="616"/>
      <c r="D34" s="617"/>
      <c r="E34" s="430">
        <v>1.77</v>
      </c>
      <c r="F34" s="430">
        <v>2.16</v>
      </c>
      <c r="G34" s="512">
        <f t="shared" si="2"/>
        <v>0.39000000000000012</v>
      </c>
      <c r="H34" s="618"/>
      <c r="I34" s="619"/>
      <c r="J34" s="619"/>
      <c r="K34" s="619"/>
      <c r="L34" s="620"/>
      <c r="M34" s="446"/>
      <c r="N34" s="447"/>
      <c r="O34" s="404" t="s">
        <v>69</v>
      </c>
    </row>
    <row r="35" spans="1:16" ht="94.5" customHeight="1" thickBot="1">
      <c r="A35" s="413" t="s">
        <v>70</v>
      </c>
      <c r="B35" s="615" t="str">
        <f t="shared" si="4"/>
        <v>☆</v>
      </c>
      <c r="C35" s="616"/>
      <c r="D35" s="617"/>
      <c r="E35" s="430">
        <v>1.97</v>
      </c>
      <c r="F35" s="430">
        <v>2.21</v>
      </c>
      <c r="G35" s="512">
        <f t="shared" si="2"/>
        <v>0.24</v>
      </c>
      <c r="H35" s="645"/>
      <c r="I35" s="646"/>
      <c r="J35" s="646"/>
      <c r="K35" s="646"/>
      <c r="L35" s="647"/>
      <c r="M35" s="448"/>
      <c r="N35" s="449"/>
      <c r="O35" s="404" t="s">
        <v>70</v>
      </c>
    </row>
    <row r="36" spans="1:16" ht="92.4" customHeight="1" thickBot="1">
      <c r="A36" s="415" t="s">
        <v>71</v>
      </c>
      <c r="B36" s="615" t="str">
        <f t="shared" si="4"/>
        <v>☆</v>
      </c>
      <c r="C36" s="616"/>
      <c r="D36" s="617"/>
      <c r="E36" s="430">
        <v>1.68</v>
      </c>
      <c r="F36" s="430">
        <v>2.0099999999999998</v>
      </c>
      <c r="G36" s="512">
        <f t="shared" si="2"/>
        <v>0.32999999999999985</v>
      </c>
      <c r="H36" s="618"/>
      <c r="I36" s="619"/>
      <c r="J36" s="619"/>
      <c r="K36" s="619"/>
      <c r="L36" s="620"/>
      <c r="M36" s="450"/>
      <c r="N36" s="451"/>
      <c r="O36" s="404" t="s">
        <v>71</v>
      </c>
    </row>
    <row r="37" spans="1:16" ht="87.75" customHeight="1" thickBot="1">
      <c r="A37" s="412" t="s">
        <v>72</v>
      </c>
      <c r="B37" s="615" t="str">
        <f t="shared" si="4"/>
        <v>★</v>
      </c>
      <c r="C37" s="616"/>
      <c r="D37" s="617"/>
      <c r="E37" s="430">
        <v>1.48</v>
      </c>
      <c r="F37" s="430">
        <v>1.34</v>
      </c>
      <c r="G37" s="512">
        <f t="shared" si="2"/>
        <v>-0.1399999999999999</v>
      </c>
      <c r="H37" s="618"/>
      <c r="I37" s="619"/>
      <c r="J37" s="619"/>
      <c r="K37" s="619"/>
      <c r="L37" s="620"/>
      <c r="M37" s="232"/>
      <c r="N37" s="233"/>
      <c r="O37" s="404" t="s">
        <v>72</v>
      </c>
    </row>
    <row r="38" spans="1:16" ht="75.75" customHeight="1" thickBot="1">
      <c r="A38" s="412" t="s">
        <v>73</v>
      </c>
      <c r="B38" s="615" t="str">
        <f t="shared" si="4"/>
        <v>★</v>
      </c>
      <c r="C38" s="616"/>
      <c r="D38" s="617"/>
      <c r="E38" s="430">
        <v>2.0699999999999998</v>
      </c>
      <c r="F38" s="430">
        <v>1.93</v>
      </c>
      <c r="G38" s="512">
        <f t="shared" si="2"/>
        <v>-0.1399999999999999</v>
      </c>
      <c r="H38" s="618"/>
      <c r="I38" s="619"/>
      <c r="J38" s="619"/>
      <c r="K38" s="619"/>
      <c r="L38" s="620"/>
      <c r="M38" s="452"/>
      <c r="N38" s="453"/>
      <c r="O38" s="404" t="s">
        <v>73</v>
      </c>
    </row>
    <row r="39" spans="1:16" ht="70.2" customHeight="1" thickBot="1">
      <c r="A39" s="412" t="s">
        <v>74</v>
      </c>
      <c r="B39" s="615" t="str">
        <f t="shared" si="4"/>
        <v>★</v>
      </c>
      <c r="C39" s="616"/>
      <c r="D39" s="617"/>
      <c r="E39" s="171">
        <v>3.31</v>
      </c>
      <c r="F39" s="171">
        <v>3.14</v>
      </c>
      <c r="G39" s="512">
        <f t="shared" si="2"/>
        <v>-0.16999999999999993</v>
      </c>
      <c r="H39" s="618"/>
      <c r="I39" s="619"/>
      <c r="J39" s="619"/>
      <c r="K39" s="619"/>
      <c r="L39" s="620"/>
      <c r="M39" s="450"/>
      <c r="N39" s="451"/>
      <c r="O39" s="404" t="s">
        <v>74</v>
      </c>
    </row>
    <row r="40" spans="1:16" ht="78.75" customHeight="1" thickBot="1">
      <c r="A40" s="412" t="s">
        <v>75</v>
      </c>
      <c r="B40" s="615" t="str">
        <f t="shared" si="4"/>
        <v>★</v>
      </c>
      <c r="C40" s="616"/>
      <c r="D40" s="617"/>
      <c r="E40" s="171">
        <v>3.39</v>
      </c>
      <c r="F40" s="171">
        <v>3.3</v>
      </c>
      <c r="G40" s="512">
        <f t="shared" si="2"/>
        <v>-9.0000000000000302E-2</v>
      </c>
      <c r="H40" s="618"/>
      <c r="I40" s="619"/>
      <c r="J40" s="619"/>
      <c r="K40" s="619"/>
      <c r="L40" s="620"/>
      <c r="M40" s="452"/>
      <c r="N40" s="453"/>
      <c r="O40" s="404" t="s">
        <v>75</v>
      </c>
    </row>
    <row r="41" spans="1:16" ht="66" customHeight="1" thickBot="1">
      <c r="A41" s="412" t="s">
        <v>76</v>
      </c>
      <c r="B41" s="615" t="str">
        <f t="shared" si="4"/>
        <v>★</v>
      </c>
      <c r="C41" s="616"/>
      <c r="D41" s="617"/>
      <c r="E41" s="430">
        <v>1.96</v>
      </c>
      <c r="F41" s="430">
        <v>1.75</v>
      </c>
      <c r="G41" s="512">
        <f t="shared" si="2"/>
        <v>-0.20999999999999996</v>
      </c>
      <c r="H41" s="618"/>
      <c r="I41" s="619"/>
      <c r="J41" s="619"/>
      <c r="K41" s="619"/>
      <c r="L41" s="620"/>
      <c r="M41" s="232"/>
      <c r="N41" s="233"/>
      <c r="O41" s="404" t="s">
        <v>76</v>
      </c>
    </row>
    <row r="42" spans="1:16" ht="77.25" customHeight="1" thickBot="1">
      <c r="A42" s="412" t="s">
        <v>77</v>
      </c>
      <c r="B42" s="615" t="str">
        <f t="shared" ref="B42:B44" si="5">IF(G42&gt;5,"☆☆☆☆",IF(AND(G42&gt;=2.39,G42&lt;5),"☆☆☆",IF(AND(G42&gt;=1.39,G42&lt;2.4),"☆☆",IF(AND(G42&gt;0,G42&lt;1.4),"☆",IF(AND(G42&gt;=-1.39,G42&lt;0),"★",IF(AND(G42&gt;=-2.39,G42&lt;-1.4),"★★",IF(AND(G42&gt;=-3.39,G42&lt;-2.4),"★★★")))))))</f>
        <v>★</v>
      </c>
      <c r="C42" s="616"/>
      <c r="D42" s="617"/>
      <c r="E42" s="430">
        <v>1.78</v>
      </c>
      <c r="F42" s="430">
        <v>1.75</v>
      </c>
      <c r="G42" s="512">
        <f t="shared" si="2"/>
        <v>-3.0000000000000027E-2</v>
      </c>
      <c r="H42" s="618"/>
      <c r="I42" s="619"/>
      <c r="J42" s="619"/>
      <c r="K42" s="619"/>
      <c r="L42" s="620"/>
      <c r="M42" s="450"/>
      <c r="N42" s="233"/>
      <c r="O42" s="404" t="s">
        <v>77</v>
      </c>
      <c r="P42" s="65" t="s">
        <v>216</v>
      </c>
    </row>
    <row r="43" spans="1:16" ht="69.75" customHeight="1" thickBot="1">
      <c r="A43" s="412" t="s">
        <v>78</v>
      </c>
      <c r="B43" s="615" t="str">
        <f t="shared" si="5"/>
        <v>★</v>
      </c>
      <c r="C43" s="616"/>
      <c r="D43" s="617"/>
      <c r="E43" s="430">
        <v>1.34</v>
      </c>
      <c r="F43" s="430">
        <v>1.23</v>
      </c>
      <c r="G43" s="512">
        <f t="shared" si="2"/>
        <v>-0.1100000000000001</v>
      </c>
      <c r="H43" s="618"/>
      <c r="I43" s="619"/>
      <c r="J43" s="619"/>
      <c r="K43" s="619"/>
      <c r="L43" s="620"/>
      <c r="M43" s="232"/>
      <c r="N43" s="233"/>
      <c r="O43" s="404" t="s">
        <v>78</v>
      </c>
    </row>
    <row r="44" spans="1:16" ht="77.25" customHeight="1" thickBot="1">
      <c r="A44" s="416" t="s">
        <v>79</v>
      </c>
      <c r="B44" s="615" t="str">
        <f t="shared" si="5"/>
        <v>☆</v>
      </c>
      <c r="C44" s="616"/>
      <c r="D44" s="617"/>
      <c r="E44" s="430">
        <v>1.73</v>
      </c>
      <c r="F44" s="430">
        <v>1.9</v>
      </c>
      <c r="G44" s="512">
        <f t="shared" si="2"/>
        <v>0.16999999999999993</v>
      </c>
      <c r="H44" s="618"/>
      <c r="I44" s="619"/>
      <c r="J44" s="619"/>
      <c r="K44" s="619"/>
      <c r="L44" s="620"/>
      <c r="M44" s="232"/>
      <c r="N44" s="233"/>
      <c r="O44" s="404" t="s">
        <v>79</v>
      </c>
    </row>
    <row r="45" spans="1:16" ht="81.75" customHeight="1" thickBot="1">
      <c r="A45" s="412" t="s">
        <v>80</v>
      </c>
      <c r="B45" s="615" t="str">
        <f t="shared" si="4"/>
        <v>☆</v>
      </c>
      <c r="C45" s="616"/>
      <c r="D45" s="617"/>
      <c r="E45" s="430">
        <v>1.73</v>
      </c>
      <c r="F45" s="430">
        <v>1.8</v>
      </c>
      <c r="G45" s="512">
        <f t="shared" si="2"/>
        <v>7.0000000000000062E-2</v>
      </c>
      <c r="H45" s="618"/>
      <c r="I45" s="619"/>
      <c r="J45" s="619"/>
      <c r="K45" s="619"/>
      <c r="L45" s="620"/>
      <c r="M45" s="232"/>
      <c r="N45" s="460"/>
      <c r="O45" s="404" t="s">
        <v>80</v>
      </c>
    </row>
    <row r="46" spans="1:16" ht="72.75" customHeight="1" thickBot="1">
      <c r="A46" s="412" t="s">
        <v>81</v>
      </c>
      <c r="B46" s="615" t="str">
        <f t="shared" si="4"/>
        <v>★</v>
      </c>
      <c r="C46" s="616"/>
      <c r="D46" s="617"/>
      <c r="E46" s="430">
        <v>2.1800000000000002</v>
      </c>
      <c r="F46" s="430">
        <v>1.98</v>
      </c>
      <c r="G46" s="512">
        <f t="shared" si="2"/>
        <v>-0.20000000000000018</v>
      </c>
      <c r="H46" s="618"/>
      <c r="I46" s="619"/>
      <c r="J46" s="619"/>
      <c r="K46" s="619"/>
      <c r="L46" s="620"/>
      <c r="M46" s="232"/>
      <c r="N46" s="233"/>
      <c r="O46" s="404" t="s">
        <v>81</v>
      </c>
    </row>
    <row r="47" spans="1:16" ht="81.75" customHeight="1" thickBot="1">
      <c r="A47" s="412" t="s">
        <v>82</v>
      </c>
      <c r="B47" s="615" t="str">
        <f t="shared" si="4"/>
        <v>★</v>
      </c>
      <c r="C47" s="616"/>
      <c r="D47" s="617"/>
      <c r="E47" s="430">
        <v>1.67</v>
      </c>
      <c r="F47" s="430">
        <v>1.36</v>
      </c>
      <c r="G47" s="512">
        <f t="shared" si="2"/>
        <v>-0.30999999999999983</v>
      </c>
      <c r="H47" s="618"/>
      <c r="I47" s="619"/>
      <c r="J47" s="619"/>
      <c r="K47" s="619"/>
      <c r="L47" s="620"/>
      <c r="M47" s="461"/>
      <c r="N47" s="233"/>
      <c r="O47" s="404" t="s">
        <v>82</v>
      </c>
    </row>
    <row r="48" spans="1:16" ht="78.75" customHeight="1" thickBot="1">
      <c r="A48" s="412" t="s">
        <v>83</v>
      </c>
      <c r="B48" s="615" t="str">
        <f t="shared" si="4"/>
        <v>☆</v>
      </c>
      <c r="C48" s="616"/>
      <c r="D48" s="617"/>
      <c r="E48" s="430">
        <v>1.1499999999999999</v>
      </c>
      <c r="F48" s="430">
        <v>1.41</v>
      </c>
      <c r="G48" s="512">
        <f t="shared" si="2"/>
        <v>0.26</v>
      </c>
      <c r="H48" s="648"/>
      <c r="I48" s="649"/>
      <c r="J48" s="649"/>
      <c r="K48" s="649"/>
      <c r="L48" s="650"/>
      <c r="M48" s="232"/>
      <c r="N48" s="233"/>
      <c r="O48" s="404" t="s">
        <v>83</v>
      </c>
    </row>
    <row r="49" spans="1:15" ht="74.25" customHeight="1" thickBot="1">
      <c r="A49" s="412" t="s">
        <v>84</v>
      </c>
      <c r="B49" s="615" t="str">
        <f t="shared" si="4"/>
        <v>☆</v>
      </c>
      <c r="C49" s="616"/>
      <c r="D49" s="617"/>
      <c r="E49" s="430">
        <v>1.92</v>
      </c>
      <c r="F49" s="430">
        <v>2.13</v>
      </c>
      <c r="G49" s="512">
        <f t="shared" si="2"/>
        <v>0.20999999999999996</v>
      </c>
      <c r="H49" s="618"/>
      <c r="I49" s="619"/>
      <c r="J49" s="619"/>
      <c r="K49" s="619"/>
      <c r="L49" s="620"/>
      <c r="M49" s="462"/>
      <c r="N49" s="233"/>
      <c r="O49" s="404" t="s">
        <v>84</v>
      </c>
    </row>
    <row r="50" spans="1:15" ht="73.2" customHeight="1" thickBot="1">
      <c r="A50" s="412" t="s">
        <v>85</v>
      </c>
      <c r="B50" s="615" t="str">
        <f t="shared" si="4"/>
        <v>☆</v>
      </c>
      <c r="C50" s="616"/>
      <c r="D50" s="617"/>
      <c r="E50" s="430">
        <v>2.5099999999999998</v>
      </c>
      <c r="F50" s="430">
        <v>2.61</v>
      </c>
      <c r="G50" s="512">
        <f t="shared" si="2"/>
        <v>0.10000000000000009</v>
      </c>
      <c r="H50" s="648"/>
      <c r="I50" s="649"/>
      <c r="J50" s="649"/>
      <c r="K50" s="649"/>
      <c r="L50" s="650"/>
      <c r="M50" s="232"/>
      <c r="N50" s="233"/>
      <c r="O50" s="404" t="s">
        <v>85</v>
      </c>
    </row>
    <row r="51" spans="1:15" ht="73.5" customHeight="1" thickBot="1">
      <c r="A51" s="412" t="s">
        <v>86</v>
      </c>
      <c r="B51" s="615" t="str">
        <f t="shared" si="4"/>
        <v>☆</v>
      </c>
      <c r="C51" s="616"/>
      <c r="D51" s="617"/>
      <c r="E51" s="430">
        <v>2.0299999999999998</v>
      </c>
      <c r="F51" s="430">
        <v>2.15</v>
      </c>
      <c r="G51" s="512">
        <f t="shared" si="2"/>
        <v>0.12000000000000011</v>
      </c>
      <c r="H51" s="618"/>
      <c r="I51" s="619"/>
      <c r="J51" s="619"/>
      <c r="K51" s="619"/>
      <c r="L51" s="620"/>
      <c r="M51" s="452"/>
      <c r="N51" s="453"/>
      <c r="O51" s="404" t="s">
        <v>86</v>
      </c>
    </row>
    <row r="52" spans="1:15" ht="91.95" customHeight="1" thickBot="1">
      <c r="A52" s="412" t="s">
        <v>87</v>
      </c>
      <c r="B52" s="615" t="str">
        <f t="shared" si="4"/>
        <v>☆</v>
      </c>
      <c r="C52" s="616"/>
      <c r="D52" s="617"/>
      <c r="E52" s="430">
        <v>1.31</v>
      </c>
      <c r="F52" s="430">
        <v>1.67</v>
      </c>
      <c r="G52" s="512">
        <f t="shared" si="2"/>
        <v>0.35999999999999988</v>
      </c>
      <c r="H52" s="618"/>
      <c r="I52" s="619"/>
      <c r="J52" s="619"/>
      <c r="K52" s="619"/>
      <c r="L52" s="620"/>
      <c r="M52" s="232"/>
      <c r="N52" s="233"/>
      <c r="O52" s="404" t="s">
        <v>87</v>
      </c>
    </row>
    <row r="53" spans="1:15" ht="77.25" customHeight="1" thickBot="1">
      <c r="A53" s="412" t="s">
        <v>88</v>
      </c>
      <c r="B53" s="615" t="str">
        <f t="shared" si="4"/>
        <v>★</v>
      </c>
      <c r="C53" s="616"/>
      <c r="D53" s="617"/>
      <c r="E53" s="430">
        <v>2.63</v>
      </c>
      <c r="F53" s="430">
        <v>1.95</v>
      </c>
      <c r="G53" s="512">
        <f t="shared" si="2"/>
        <v>-0.67999999999999994</v>
      </c>
      <c r="H53" s="618"/>
      <c r="I53" s="619"/>
      <c r="J53" s="619"/>
      <c r="K53" s="619"/>
      <c r="L53" s="620"/>
      <c r="M53" s="232"/>
      <c r="N53" s="233"/>
      <c r="O53" s="404" t="s">
        <v>88</v>
      </c>
    </row>
    <row r="54" spans="1:15" ht="63.75" customHeight="1" thickBot="1">
      <c r="A54" s="412" t="s">
        <v>89</v>
      </c>
      <c r="B54" s="615" t="str">
        <f t="shared" si="4"/>
        <v>☆☆</v>
      </c>
      <c r="C54" s="616"/>
      <c r="D54" s="617"/>
      <c r="E54" s="430">
        <v>2.04</v>
      </c>
      <c r="F54" s="171">
        <v>3.7</v>
      </c>
      <c r="G54" s="512">
        <f t="shared" si="2"/>
        <v>1.6600000000000001</v>
      </c>
      <c r="H54" s="618"/>
      <c r="I54" s="619"/>
      <c r="J54" s="619"/>
      <c r="K54" s="619"/>
      <c r="L54" s="620"/>
      <c r="M54" s="232"/>
      <c r="N54" s="233"/>
      <c r="O54" s="404" t="s">
        <v>89</v>
      </c>
    </row>
    <row r="55" spans="1:15" ht="75" customHeight="1" thickBot="1">
      <c r="A55" s="412" t="s">
        <v>90</v>
      </c>
      <c r="B55" s="615" t="str">
        <f t="shared" si="4"/>
        <v>☆</v>
      </c>
      <c r="C55" s="616"/>
      <c r="D55" s="617"/>
      <c r="E55" s="430">
        <v>2.37</v>
      </c>
      <c r="F55" s="430">
        <v>2.74</v>
      </c>
      <c r="G55" s="512">
        <f t="shared" si="2"/>
        <v>0.37000000000000011</v>
      </c>
      <c r="H55" s="618"/>
      <c r="I55" s="619"/>
      <c r="J55" s="619"/>
      <c r="K55" s="619"/>
      <c r="L55" s="620"/>
      <c r="M55" s="232"/>
      <c r="N55" s="233"/>
      <c r="O55" s="404" t="s">
        <v>90</v>
      </c>
    </row>
    <row r="56" spans="1:15" ht="80.25" customHeight="1" thickBot="1">
      <c r="A56" s="412" t="s">
        <v>91</v>
      </c>
      <c r="B56" s="615" t="str">
        <f t="shared" si="4"/>
        <v>☆</v>
      </c>
      <c r="C56" s="616"/>
      <c r="D56" s="617"/>
      <c r="E56" s="430">
        <v>2.06</v>
      </c>
      <c r="F56" s="430">
        <v>2.62</v>
      </c>
      <c r="G56" s="512">
        <f t="shared" si="2"/>
        <v>0.56000000000000005</v>
      </c>
      <c r="H56" s="618"/>
      <c r="I56" s="619"/>
      <c r="J56" s="619"/>
      <c r="K56" s="619"/>
      <c r="L56" s="620"/>
      <c r="M56" s="232"/>
      <c r="N56" s="233"/>
      <c r="O56" s="404" t="s">
        <v>91</v>
      </c>
    </row>
    <row r="57" spans="1:15" ht="63.75" customHeight="1" thickBot="1">
      <c r="A57" s="412" t="s">
        <v>92</v>
      </c>
      <c r="B57" s="615" t="str">
        <f t="shared" si="4"/>
        <v>★</v>
      </c>
      <c r="C57" s="616"/>
      <c r="D57" s="617"/>
      <c r="E57" s="430">
        <v>1.87</v>
      </c>
      <c r="F57" s="430">
        <v>1.56</v>
      </c>
      <c r="G57" s="512">
        <f t="shared" si="2"/>
        <v>-0.31000000000000005</v>
      </c>
      <c r="H57" s="648"/>
      <c r="I57" s="649"/>
      <c r="J57" s="649"/>
      <c r="K57" s="649"/>
      <c r="L57" s="650"/>
      <c r="M57" s="232"/>
      <c r="N57" s="233"/>
      <c r="O57" s="404" t="s">
        <v>92</v>
      </c>
    </row>
    <row r="58" spans="1:15" ht="69.75" customHeight="1" thickBot="1">
      <c r="A58" s="412" t="s">
        <v>93</v>
      </c>
      <c r="B58" s="615" t="str">
        <f t="shared" si="4"/>
        <v>★</v>
      </c>
      <c r="C58" s="616"/>
      <c r="D58" s="617"/>
      <c r="E58" s="430">
        <v>2.87</v>
      </c>
      <c r="F58" s="430">
        <v>2.2999999999999998</v>
      </c>
      <c r="G58" s="512">
        <f t="shared" si="2"/>
        <v>-0.57000000000000028</v>
      </c>
      <c r="H58" s="618"/>
      <c r="I58" s="619"/>
      <c r="J58" s="619"/>
      <c r="K58" s="619"/>
      <c r="L58" s="620"/>
      <c r="M58" s="232"/>
      <c r="N58" s="233"/>
      <c r="O58" s="404" t="s">
        <v>93</v>
      </c>
    </row>
    <row r="59" spans="1:15" ht="76.2" customHeight="1" thickBot="1">
      <c r="A59" s="412" t="s">
        <v>94</v>
      </c>
      <c r="B59" s="615" t="str">
        <f t="shared" si="4"/>
        <v>☆</v>
      </c>
      <c r="C59" s="616"/>
      <c r="D59" s="617"/>
      <c r="E59" s="430">
        <v>2.39</v>
      </c>
      <c r="F59" s="430">
        <v>2.4300000000000002</v>
      </c>
      <c r="G59" s="512">
        <f t="shared" si="2"/>
        <v>4.0000000000000036E-2</v>
      </c>
      <c r="H59" s="618"/>
      <c r="I59" s="619"/>
      <c r="J59" s="619"/>
      <c r="K59" s="619"/>
      <c r="L59" s="620"/>
      <c r="M59" s="452"/>
      <c r="N59" s="453"/>
      <c r="O59" s="404" t="s">
        <v>94</v>
      </c>
    </row>
    <row r="60" spans="1:15" ht="91.95" customHeight="1" thickBot="1">
      <c r="A60" s="412" t="s">
        <v>95</v>
      </c>
      <c r="B60" s="615" t="str">
        <f t="shared" si="4"/>
        <v>☆</v>
      </c>
      <c r="C60" s="616"/>
      <c r="D60" s="617"/>
      <c r="E60" s="430">
        <v>2.2400000000000002</v>
      </c>
      <c r="F60" s="171">
        <v>3.24</v>
      </c>
      <c r="G60" s="512">
        <f t="shared" si="2"/>
        <v>1</v>
      </c>
      <c r="H60" s="618"/>
      <c r="I60" s="619"/>
      <c r="J60" s="619"/>
      <c r="K60" s="619"/>
      <c r="L60" s="620"/>
      <c r="M60" s="232"/>
      <c r="N60" s="233"/>
      <c r="O60" s="404" t="s">
        <v>95</v>
      </c>
    </row>
    <row r="61" spans="1:15" ht="81" customHeight="1" thickBot="1">
      <c r="A61" s="412" t="s">
        <v>96</v>
      </c>
      <c r="B61" s="615" t="str">
        <f t="shared" si="4"/>
        <v>★</v>
      </c>
      <c r="C61" s="616"/>
      <c r="D61" s="617"/>
      <c r="E61" s="430">
        <v>1.67</v>
      </c>
      <c r="F61" s="430">
        <v>1.33</v>
      </c>
      <c r="G61" s="512">
        <f t="shared" si="2"/>
        <v>-0.33999999999999986</v>
      </c>
      <c r="H61" s="618"/>
      <c r="I61" s="619"/>
      <c r="J61" s="619"/>
      <c r="K61" s="619"/>
      <c r="L61" s="620"/>
      <c r="M61" s="232"/>
      <c r="N61" s="233"/>
      <c r="O61" s="404" t="s">
        <v>96</v>
      </c>
    </row>
    <row r="62" spans="1:15" ht="75.599999999999994" customHeight="1" thickBot="1">
      <c r="A62" s="412" t="s">
        <v>97</v>
      </c>
      <c r="B62" s="615" t="str">
        <f t="shared" si="4"/>
        <v>☆</v>
      </c>
      <c r="C62" s="616"/>
      <c r="D62" s="617"/>
      <c r="E62" s="171">
        <v>3.15</v>
      </c>
      <c r="F62" s="171">
        <v>3.16</v>
      </c>
      <c r="G62" s="512">
        <f t="shared" si="2"/>
        <v>1.0000000000000231E-2</v>
      </c>
      <c r="H62" s="618"/>
      <c r="I62" s="619"/>
      <c r="J62" s="619"/>
      <c r="K62" s="619"/>
      <c r="L62" s="620"/>
      <c r="M62" s="232"/>
      <c r="N62" s="233"/>
      <c r="O62" s="404" t="s">
        <v>97</v>
      </c>
    </row>
    <row r="63" spans="1:15" ht="87" customHeight="1" thickBot="1">
      <c r="A63" s="412" t="s">
        <v>98</v>
      </c>
      <c r="B63" s="615" t="str">
        <f t="shared" si="4"/>
        <v>☆</v>
      </c>
      <c r="C63" s="616"/>
      <c r="D63" s="617"/>
      <c r="E63" s="430">
        <v>1.52</v>
      </c>
      <c r="F63" s="430">
        <v>1.65</v>
      </c>
      <c r="G63" s="512">
        <f t="shared" si="2"/>
        <v>0.12999999999999989</v>
      </c>
      <c r="H63" s="618"/>
      <c r="I63" s="619"/>
      <c r="J63" s="619"/>
      <c r="K63" s="619"/>
      <c r="L63" s="620"/>
      <c r="M63" s="472"/>
      <c r="N63" s="233"/>
      <c r="O63" s="404" t="s">
        <v>98</v>
      </c>
    </row>
    <row r="64" spans="1:15" ht="73.2" customHeight="1" thickBot="1">
      <c r="A64" s="412" t="s">
        <v>99</v>
      </c>
      <c r="B64" s="615" t="str">
        <f t="shared" ref="B64" si="6">IF(G64&gt;5,"☆☆☆☆",IF(AND(G64&gt;=2.39,G64&lt;5),"☆☆☆",IF(AND(G64&gt;=1.39,G64&lt;2.4),"☆☆",IF(AND(G64&gt;0,G64&lt;1.4),"☆",IF(AND(G64&gt;=-1.39,G64&lt;0),"★",IF(AND(G64&gt;=-2.39,G64&lt;-1.4),"★★",IF(AND(G64&gt;=-3.39,G64&lt;-2.4),"★★★")))))))</f>
        <v>★</v>
      </c>
      <c r="C64" s="616"/>
      <c r="D64" s="617"/>
      <c r="E64" s="430">
        <v>1.55</v>
      </c>
      <c r="F64" s="430">
        <v>1.52</v>
      </c>
      <c r="G64" s="512">
        <f t="shared" si="2"/>
        <v>-3.0000000000000027E-2</v>
      </c>
      <c r="H64" s="693"/>
      <c r="I64" s="694"/>
      <c r="J64" s="694"/>
      <c r="K64" s="694"/>
      <c r="L64" s="695"/>
      <c r="M64" s="232"/>
      <c r="N64" s="233"/>
      <c r="O64" s="404" t="s">
        <v>99</v>
      </c>
    </row>
    <row r="65" spans="1:18" ht="80.25" customHeight="1" thickBot="1">
      <c r="A65" s="412" t="s">
        <v>100</v>
      </c>
      <c r="B65" s="615" t="str">
        <f t="shared" si="4"/>
        <v>☆</v>
      </c>
      <c r="C65" s="616"/>
      <c r="D65" s="617"/>
      <c r="E65" s="171">
        <v>3.1</v>
      </c>
      <c r="F65" s="171">
        <v>3.34</v>
      </c>
      <c r="G65" s="512">
        <f t="shared" si="2"/>
        <v>0.23999999999999977</v>
      </c>
      <c r="H65" s="696"/>
      <c r="I65" s="697"/>
      <c r="J65" s="697"/>
      <c r="K65" s="697"/>
      <c r="L65" s="698"/>
      <c r="M65" s="473"/>
      <c r="N65" s="233"/>
      <c r="O65" s="404" t="s">
        <v>100</v>
      </c>
    </row>
    <row r="66" spans="1:18" ht="88.5" customHeight="1" thickBot="1">
      <c r="A66" s="412" t="s">
        <v>101</v>
      </c>
      <c r="B66" s="615" t="str">
        <f t="shared" si="4"/>
        <v>☆</v>
      </c>
      <c r="C66" s="616"/>
      <c r="D66" s="617"/>
      <c r="E66" s="171">
        <v>4.72</v>
      </c>
      <c r="F66" s="171">
        <v>5.78</v>
      </c>
      <c r="G66" s="512">
        <f t="shared" si="2"/>
        <v>1.0600000000000005</v>
      </c>
      <c r="H66" s="648"/>
      <c r="I66" s="649"/>
      <c r="J66" s="649"/>
      <c r="K66" s="649"/>
      <c r="L66" s="650"/>
      <c r="M66" s="232"/>
      <c r="N66" s="233"/>
      <c r="O66" s="404" t="s">
        <v>101</v>
      </c>
    </row>
    <row r="67" spans="1:18" ht="78.75" customHeight="1" thickBot="1">
      <c r="A67" s="412" t="s">
        <v>102</v>
      </c>
      <c r="B67" s="615" t="str">
        <f t="shared" si="4"/>
        <v>☆</v>
      </c>
      <c r="C67" s="616"/>
      <c r="D67" s="617"/>
      <c r="E67" s="171">
        <v>3.31</v>
      </c>
      <c r="F67" s="171">
        <v>3.94</v>
      </c>
      <c r="G67" s="512">
        <f t="shared" si="2"/>
        <v>0.62999999999999989</v>
      </c>
      <c r="H67" s="618"/>
      <c r="I67" s="619"/>
      <c r="J67" s="619"/>
      <c r="K67" s="619"/>
      <c r="L67" s="620"/>
      <c r="M67" s="232"/>
      <c r="N67" s="233"/>
      <c r="O67" s="404" t="s">
        <v>102</v>
      </c>
    </row>
    <row r="68" spans="1:18" ht="63" customHeight="1" thickBot="1">
      <c r="A68" s="415" t="s">
        <v>103</v>
      </c>
      <c r="B68" s="615" t="s">
        <v>273</v>
      </c>
      <c r="C68" s="616"/>
      <c r="D68" s="617"/>
      <c r="E68" s="430">
        <v>1.94</v>
      </c>
      <c r="F68" s="430">
        <v>1.94</v>
      </c>
      <c r="G68" s="512">
        <f t="shared" si="2"/>
        <v>0</v>
      </c>
      <c r="H68" s="690"/>
      <c r="I68" s="691"/>
      <c r="J68" s="691"/>
      <c r="K68" s="691"/>
      <c r="L68" s="692"/>
      <c r="M68" s="445"/>
      <c r="N68" s="444"/>
      <c r="O68" s="404" t="s">
        <v>103</v>
      </c>
    </row>
    <row r="69" spans="1:18" ht="72.75" customHeight="1" thickBot="1">
      <c r="A69" s="413" t="s">
        <v>104</v>
      </c>
      <c r="B69" s="615" t="str">
        <f t="shared" si="4"/>
        <v>★</v>
      </c>
      <c r="C69" s="616"/>
      <c r="D69" s="617"/>
      <c r="E69" s="431">
        <v>2.12</v>
      </c>
      <c r="F69" s="431">
        <v>1.91</v>
      </c>
      <c r="G69" s="512">
        <f t="shared" si="2"/>
        <v>-0.21000000000000019</v>
      </c>
      <c r="H69" s="648"/>
      <c r="I69" s="649"/>
      <c r="J69" s="649"/>
      <c r="K69" s="649"/>
      <c r="L69" s="650"/>
      <c r="M69" s="232"/>
      <c r="N69" s="233"/>
      <c r="O69" s="404" t="s">
        <v>104</v>
      </c>
    </row>
    <row r="70" spans="1:18" ht="58.5" customHeight="1" thickBot="1">
      <c r="A70" s="335" t="s">
        <v>105</v>
      </c>
      <c r="B70" s="615" t="str">
        <f t="shared" ref="B70" si="7">IF(G70&gt;5,"☆☆☆☆",IF(AND(G70&gt;=2.39,G70&lt;5),"☆☆☆",IF(AND(G70&gt;=1.39,G70&lt;2.4),"☆☆",IF(AND(G70&gt;0,G70&lt;1.4),"☆",IF(AND(G70&gt;=-1.39,G70&lt;0),"★",IF(AND(G70&gt;=-2.39,G70&lt;-1.4),"★★",IF(AND(G70&gt;=-3.39,G70&lt;-2.4),"★★★")))))))</f>
        <v>☆</v>
      </c>
      <c r="C70" s="616"/>
      <c r="D70" s="617"/>
      <c r="E70" s="536">
        <v>1.93</v>
      </c>
      <c r="F70" s="536">
        <v>2.1</v>
      </c>
      <c r="G70" s="512">
        <f t="shared" si="2"/>
        <v>0.17000000000000015</v>
      </c>
      <c r="H70" s="618"/>
      <c r="I70" s="619"/>
      <c r="J70" s="619"/>
      <c r="K70" s="619"/>
      <c r="L70" s="620"/>
      <c r="M70" s="336"/>
      <c r="N70" s="233"/>
      <c r="O70" s="404"/>
    </row>
    <row r="71" spans="1:18" ht="42.75" customHeight="1" thickBot="1">
      <c r="A71" s="337"/>
      <c r="B71" s="337"/>
      <c r="C71" s="337"/>
      <c r="D71" s="337"/>
      <c r="E71" s="681"/>
      <c r="F71" s="681"/>
      <c r="G71" s="681"/>
      <c r="H71" s="681"/>
      <c r="I71" s="681"/>
      <c r="J71" s="681"/>
      <c r="K71" s="681"/>
      <c r="L71" s="681"/>
      <c r="M71" s="66">
        <f>COUNTIF(E23:E69,"&gt;=10")</f>
        <v>0</v>
      </c>
      <c r="N71" s="66">
        <f>COUNTIF(F23:F69,"&gt;=10")</f>
        <v>0</v>
      </c>
      <c r="O71" s="66" t="s">
        <v>29</v>
      </c>
    </row>
    <row r="72" spans="1:18" ht="36.75" customHeight="1" thickBot="1">
      <c r="A72" s="87" t="s">
        <v>21</v>
      </c>
      <c r="B72" s="88"/>
      <c r="C72" s="152"/>
      <c r="D72" s="152"/>
      <c r="E72" s="682" t="s">
        <v>20</v>
      </c>
      <c r="F72" s="682"/>
      <c r="G72" s="682"/>
      <c r="H72" s="683" t="s">
        <v>274</v>
      </c>
      <c r="I72" s="684"/>
      <c r="J72" s="88"/>
      <c r="K72" s="89"/>
      <c r="L72" s="89"/>
      <c r="M72" s="90"/>
      <c r="N72" s="91"/>
    </row>
    <row r="73" spans="1:18" ht="36.75" customHeight="1" thickBot="1">
      <c r="A73" s="92"/>
      <c r="B73" s="338"/>
      <c r="C73" s="685" t="s">
        <v>106</v>
      </c>
      <c r="D73" s="686"/>
      <c r="E73" s="686"/>
      <c r="F73" s="687"/>
      <c r="G73" s="93">
        <f>+F70</f>
        <v>2.1</v>
      </c>
      <c r="H73" s="94" t="s">
        <v>107</v>
      </c>
      <c r="I73" s="688">
        <f>+G70</f>
        <v>0.17000000000000015</v>
      </c>
      <c r="J73" s="689"/>
      <c r="K73" s="339"/>
      <c r="L73" s="339"/>
      <c r="M73" s="340"/>
      <c r="N73" s="95"/>
    </row>
    <row r="74" spans="1:18" ht="36.75" customHeight="1" thickBot="1">
      <c r="A74" s="92"/>
      <c r="B74" s="338"/>
      <c r="C74" s="651" t="s">
        <v>108</v>
      </c>
      <c r="D74" s="652"/>
      <c r="E74" s="652"/>
      <c r="F74" s="653"/>
      <c r="G74" s="96">
        <f>+F35</f>
        <v>2.21</v>
      </c>
      <c r="H74" s="97" t="s">
        <v>107</v>
      </c>
      <c r="I74" s="654">
        <f>+G35</f>
        <v>0.24</v>
      </c>
      <c r="J74" s="655"/>
      <c r="K74" s="339"/>
      <c r="L74" s="339"/>
      <c r="M74" s="340"/>
      <c r="N74" s="95"/>
      <c r="R74" s="380" t="s">
        <v>21</v>
      </c>
    </row>
    <row r="75" spans="1:18" ht="36.75" customHeight="1" thickBot="1">
      <c r="A75" s="92"/>
      <c r="B75" s="338"/>
      <c r="C75" s="656" t="s">
        <v>109</v>
      </c>
      <c r="D75" s="657"/>
      <c r="E75" s="657"/>
      <c r="F75" s="98" t="str">
        <f>VLOOKUP(G75,F:P,10,0)</f>
        <v>大分県</v>
      </c>
      <c r="G75" s="99">
        <f>MAX(F23:F70)</f>
        <v>5.78</v>
      </c>
      <c r="H75" s="658" t="s">
        <v>110</v>
      </c>
      <c r="I75" s="659"/>
      <c r="J75" s="659"/>
      <c r="K75" s="100">
        <f>+N71</f>
        <v>0</v>
      </c>
      <c r="L75" s="101" t="s">
        <v>111</v>
      </c>
      <c r="M75" s="102">
        <f>N71-M71</f>
        <v>0</v>
      </c>
      <c r="N75" s="95"/>
      <c r="R75" s="381"/>
    </row>
    <row r="76" spans="1:18" ht="36.75" customHeight="1" thickBot="1">
      <c r="A76" s="103"/>
      <c r="B76" s="104"/>
      <c r="C76" s="104"/>
      <c r="D76" s="104"/>
      <c r="E76" s="104"/>
      <c r="F76" s="104"/>
      <c r="G76" s="104"/>
      <c r="H76" s="104"/>
      <c r="I76" s="104"/>
      <c r="J76" s="104"/>
      <c r="K76" s="105"/>
      <c r="L76" s="105"/>
      <c r="M76" s="106"/>
      <c r="N76" s="107"/>
      <c r="R76" s="381"/>
    </row>
    <row r="77" spans="1:18" ht="30.75" customHeight="1">
      <c r="A77" s="136"/>
      <c r="B77" s="136"/>
      <c r="C77" s="136"/>
      <c r="D77" s="136"/>
      <c r="E77" s="136"/>
      <c r="F77" s="136"/>
      <c r="G77" s="136"/>
      <c r="H77" s="136"/>
      <c r="I77" s="136"/>
      <c r="J77" s="136"/>
      <c r="K77" s="341"/>
      <c r="L77" s="341"/>
      <c r="M77" s="342"/>
      <c r="N77" s="343"/>
      <c r="R77" s="382"/>
    </row>
    <row r="78" spans="1:18" ht="30.75" customHeight="1" thickBot="1">
      <c r="A78" s="344"/>
      <c r="B78" s="344"/>
      <c r="C78" s="344"/>
      <c r="D78" s="344"/>
      <c r="E78" s="344"/>
      <c r="F78" s="344"/>
      <c r="G78" s="344"/>
      <c r="H78" s="344"/>
      <c r="I78" s="344"/>
      <c r="J78" s="344"/>
      <c r="K78" s="345"/>
      <c r="L78" s="345"/>
      <c r="M78" s="346"/>
      <c r="N78" s="344"/>
    </row>
    <row r="79" spans="1:18" ht="24.75" customHeight="1" thickTop="1">
      <c r="A79" s="660">
        <v>1</v>
      </c>
      <c r="B79" s="663" t="s">
        <v>265</v>
      </c>
      <c r="C79" s="664"/>
      <c r="D79" s="664"/>
      <c r="E79" s="664"/>
      <c r="F79" s="665"/>
      <c r="G79" s="672" t="s">
        <v>266</v>
      </c>
      <c r="H79" s="673"/>
      <c r="I79" s="673"/>
      <c r="J79" s="673"/>
      <c r="K79" s="673"/>
      <c r="L79" s="673"/>
      <c r="M79" s="673"/>
      <c r="N79" s="674"/>
    </row>
    <row r="80" spans="1:18" ht="24.75" customHeight="1">
      <c r="A80" s="661"/>
      <c r="B80" s="666"/>
      <c r="C80" s="667"/>
      <c r="D80" s="667"/>
      <c r="E80" s="667"/>
      <c r="F80" s="668"/>
      <c r="G80" s="675"/>
      <c r="H80" s="676"/>
      <c r="I80" s="676"/>
      <c r="J80" s="676"/>
      <c r="K80" s="676"/>
      <c r="L80" s="676"/>
      <c r="M80" s="676"/>
      <c r="N80" s="677"/>
      <c r="O80" s="347" t="s">
        <v>29</v>
      </c>
      <c r="P80" s="347"/>
    </row>
    <row r="81" spans="1:16" ht="24.75" customHeight="1">
      <c r="A81" s="661"/>
      <c r="B81" s="666"/>
      <c r="C81" s="667"/>
      <c r="D81" s="667"/>
      <c r="E81" s="667"/>
      <c r="F81" s="668"/>
      <c r="G81" s="675"/>
      <c r="H81" s="676"/>
      <c r="I81" s="676"/>
      <c r="J81" s="676"/>
      <c r="K81" s="676"/>
      <c r="L81" s="676"/>
      <c r="M81" s="676"/>
      <c r="N81" s="677"/>
      <c r="O81" s="347" t="s">
        <v>21</v>
      </c>
      <c r="P81" s="347" t="s">
        <v>112</v>
      </c>
    </row>
    <row r="82" spans="1:16" ht="24.75" customHeight="1">
      <c r="A82" s="661"/>
      <c r="B82" s="666"/>
      <c r="C82" s="667"/>
      <c r="D82" s="667"/>
      <c r="E82" s="667"/>
      <c r="F82" s="668"/>
      <c r="G82" s="675"/>
      <c r="H82" s="676"/>
      <c r="I82" s="676"/>
      <c r="J82" s="676"/>
      <c r="K82" s="676"/>
      <c r="L82" s="676"/>
      <c r="M82" s="676"/>
      <c r="N82" s="677"/>
      <c r="O82" s="348"/>
      <c r="P82" s="347"/>
    </row>
    <row r="83" spans="1:16" ht="46.2" customHeight="1" thickBot="1">
      <c r="A83" s="662"/>
      <c r="B83" s="669"/>
      <c r="C83" s="670"/>
      <c r="D83" s="670"/>
      <c r="E83" s="670"/>
      <c r="F83" s="671"/>
      <c r="G83" s="678"/>
      <c r="H83" s="679"/>
      <c r="I83" s="679"/>
      <c r="J83" s="679"/>
      <c r="K83" s="679"/>
      <c r="L83" s="679"/>
      <c r="M83" s="679"/>
      <c r="N83" s="680"/>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67:D67"/>
    <mergeCell ref="H67:L67"/>
    <mergeCell ref="B68:D68"/>
    <mergeCell ref="H68:L68"/>
    <mergeCell ref="B69:D69"/>
    <mergeCell ref="H69:L69"/>
    <mergeCell ref="B64:D64"/>
    <mergeCell ref="H64:L64"/>
    <mergeCell ref="B65:D65"/>
    <mergeCell ref="B66:D66"/>
    <mergeCell ref="H66:L66"/>
    <mergeCell ref="H65:L65"/>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1:D61"/>
    <mergeCell ref="H61:L61"/>
    <mergeCell ref="B62:D62"/>
    <mergeCell ref="H62:L62"/>
    <mergeCell ref="B63:D63"/>
    <mergeCell ref="H63:L63"/>
    <mergeCell ref="B58:D58"/>
    <mergeCell ref="H58:L58"/>
    <mergeCell ref="B59:D59"/>
    <mergeCell ref="H59:L59"/>
    <mergeCell ref="B60:D60"/>
    <mergeCell ref="H60:L60"/>
    <mergeCell ref="B55:D55"/>
    <mergeCell ref="H55:L55"/>
    <mergeCell ref="B56:D56"/>
    <mergeCell ref="H56:L56"/>
    <mergeCell ref="B57:D57"/>
    <mergeCell ref="B52:D52"/>
    <mergeCell ref="H52:L52"/>
    <mergeCell ref="B53:D53"/>
    <mergeCell ref="H53:L53"/>
    <mergeCell ref="B54:D54"/>
    <mergeCell ref="H54:L54"/>
    <mergeCell ref="H57:L57"/>
    <mergeCell ref="B49:D49"/>
    <mergeCell ref="H49:L49"/>
    <mergeCell ref="B50:D50"/>
    <mergeCell ref="H50:L50"/>
    <mergeCell ref="B51:D51"/>
    <mergeCell ref="H51:L51"/>
    <mergeCell ref="B46:D46"/>
    <mergeCell ref="H46:L46"/>
    <mergeCell ref="B47:D47"/>
    <mergeCell ref="H47:L47"/>
    <mergeCell ref="B48:D48"/>
    <mergeCell ref="H48:L48"/>
    <mergeCell ref="B43:D43"/>
    <mergeCell ref="H43:L43"/>
    <mergeCell ref="B44:D44"/>
    <mergeCell ref="H44:L44"/>
    <mergeCell ref="B45:D45"/>
    <mergeCell ref="H45:L45"/>
    <mergeCell ref="B40:D40"/>
    <mergeCell ref="H40:L40"/>
    <mergeCell ref="B41:D41"/>
    <mergeCell ref="H41:L41"/>
    <mergeCell ref="B42:D42"/>
    <mergeCell ref="H42:L42"/>
    <mergeCell ref="B37:D37"/>
    <mergeCell ref="H37:L37"/>
    <mergeCell ref="B38:D38"/>
    <mergeCell ref="H38:L38"/>
    <mergeCell ref="B39:D39"/>
    <mergeCell ref="H39:L39"/>
    <mergeCell ref="B35:D35"/>
    <mergeCell ref="H35:L35"/>
    <mergeCell ref="B36:D36"/>
    <mergeCell ref="H36:L36"/>
    <mergeCell ref="B31:D31"/>
    <mergeCell ref="H31:L31"/>
    <mergeCell ref="B32:D32"/>
    <mergeCell ref="H32:L32"/>
    <mergeCell ref="B33:D33"/>
    <mergeCell ref="H33:L33"/>
    <mergeCell ref="B29:D29"/>
    <mergeCell ref="H29:L29"/>
    <mergeCell ref="B30:D30"/>
    <mergeCell ref="H30:L30"/>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s>
  <phoneticPr fontId="106"/>
  <conditionalFormatting sqref="G23:G70">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N77">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E7EB2-6846-4066-9740-2DE9AC652B1D}">
  <sheetPr>
    <pageSetUpPr fitToPage="1"/>
  </sheetPr>
  <dimension ref="A1:Q27"/>
  <sheetViews>
    <sheetView view="pageBreakPreview" zoomScaleNormal="75" zoomScaleSheetLayoutView="95" workbookViewId="0">
      <selection activeCell="O20" sqref="O20"/>
    </sheetView>
  </sheetViews>
  <sheetFormatPr defaultColWidth="9" defaultRowHeight="13.2"/>
  <cols>
    <col min="1" max="1" width="4.88671875" style="538" customWidth="1"/>
    <col min="2" max="7" width="9" style="538"/>
    <col min="8" max="10" width="12.44140625" style="538" customWidth="1"/>
    <col min="11" max="11" width="12.33203125" style="538" customWidth="1"/>
    <col min="12" max="12" width="24.6640625" style="538" customWidth="1"/>
    <col min="13" max="13" width="4.21875" style="538" customWidth="1"/>
    <col min="14" max="16384" width="9" style="538"/>
  </cols>
  <sheetData>
    <row r="1" spans="1:17" ht="23.4">
      <c r="A1" s="708" t="s">
        <v>263</v>
      </c>
      <c r="B1" s="708"/>
      <c r="C1" s="708"/>
      <c r="D1" s="708"/>
      <c r="E1" s="708"/>
      <c r="F1" s="708"/>
      <c r="G1" s="708"/>
      <c r="H1" s="708"/>
      <c r="I1" s="708"/>
      <c r="J1" s="709"/>
      <c r="K1" s="709"/>
      <c r="L1" s="709"/>
      <c r="M1" s="709"/>
    </row>
    <row r="2" spans="1:17" ht="16.2">
      <c r="A2" s="710" t="s">
        <v>287</v>
      </c>
      <c r="B2" s="710"/>
      <c r="C2" s="710"/>
      <c r="D2" s="710"/>
      <c r="E2" s="710"/>
      <c r="F2" s="710"/>
      <c r="G2" s="710"/>
      <c r="H2" s="710"/>
      <c r="I2" s="710"/>
      <c r="J2" s="711"/>
      <c r="K2" s="711"/>
      <c r="L2" s="711"/>
      <c r="M2" s="711"/>
    </row>
    <row r="3" spans="1:17" ht="24.75" customHeight="1">
      <c r="A3" s="712" t="s">
        <v>288</v>
      </c>
      <c r="B3" s="712"/>
      <c r="C3" s="712"/>
      <c r="D3" s="712"/>
      <c r="E3" s="712"/>
      <c r="F3" s="712"/>
      <c r="G3" s="712"/>
      <c r="H3" s="712"/>
      <c r="I3" s="712"/>
      <c r="J3" s="713"/>
      <c r="K3" s="713"/>
      <c r="L3" s="713"/>
      <c r="M3" s="713"/>
      <c r="O3" s="11"/>
    </row>
    <row r="4" spans="1:17" ht="17.399999999999999">
      <c r="A4" s="714" t="s">
        <v>270</v>
      </c>
      <c r="B4" s="714"/>
      <c r="C4" s="714"/>
      <c r="D4" s="714"/>
      <c r="E4" s="714"/>
      <c r="F4" s="714"/>
      <c r="G4" s="714"/>
      <c r="H4" s="714"/>
      <c r="I4" s="714"/>
      <c r="J4" s="711"/>
      <c r="K4" s="711"/>
      <c r="L4" s="711"/>
      <c r="M4" s="711"/>
      <c r="O4" s="11"/>
      <c r="P4" s="539"/>
    </row>
    <row r="5" spans="1:17" ht="16.2">
      <c r="A5" s="557"/>
      <c r="B5" s="558"/>
      <c r="C5" s="559"/>
      <c r="D5" s="559"/>
      <c r="E5" s="559"/>
      <c r="F5" s="559"/>
      <c r="G5" s="559"/>
      <c r="H5" s="559"/>
      <c r="I5" s="559"/>
      <c r="J5" s="559"/>
      <c r="K5" s="559"/>
      <c r="L5" s="559"/>
      <c r="M5" s="559"/>
      <c r="O5" s="11"/>
    </row>
    <row r="6" spans="1:17" ht="21.75" customHeight="1">
      <c r="A6" s="559"/>
      <c r="B6" s="715"/>
      <c r="C6" s="716"/>
      <c r="D6" s="716"/>
      <c r="E6" s="716"/>
      <c r="F6" s="559"/>
      <c r="G6" s="559" t="s">
        <v>21</v>
      </c>
      <c r="H6" s="718" t="s">
        <v>469</v>
      </c>
      <c r="I6" s="719"/>
      <c r="J6" s="719"/>
      <c r="K6" s="719"/>
      <c r="L6" s="719"/>
      <c r="M6" s="559"/>
      <c r="N6" s="539"/>
      <c r="O6" s="554"/>
      <c r="Q6" s="539"/>
    </row>
    <row r="7" spans="1:17" ht="21.75" customHeight="1">
      <c r="A7" s="559"/>
      <c r="B7" s="716"/>
      <c r="C7" s="716"/>
      <c r="D7" s="716"/>
      <c r="E7" s="716"/>
      <c r="F7" s="559"/>
      <c r="G7" s="559"/>
      <c r="H7" s="719"/>
      <c r="I7" s="719"/>
      <c r="J7" s="719"/>
      <c r="K7" s="719"/>
      <c r="L7" s="719"/>
      <c r="M7" s="559"/>
      <c r="O7" s="555"/>
    </row>
    <row r="8" spans="1:17" ht="21.75" customHeight="1">
      <c r="A8" s="559"/>
      <c r="B8" s="716"/>
      <c r="C8" s="716"/>
      <c r="D8" s="716"/>
      <c r="E8" s="716"/>
      <c r="F8" s="559"/>
      <c r="G8" s="559"/>
      <c r="H8" s="719"/>
      <c r="I8" s="719"/>
      <c r="J8" s="719"/>
      <c r="K8" s="719"/>
      <c r="L8" s="719"/>
      <c r="M8" s="559"/>
      <c r="O8" s="556"/>
    </row>
    <row r="9" spans="1:17" ht="21.75" customHeight="1">
      <c r="A9" s="559"/>
      <c r="B9" s="716"/>
      <c r="C9" s="716"/>
      <c r="D9" s="716"/>
      <c r="E9" s="716"/>
      <c r="F9" s="559"/>
      <c r="G9" s="559"/>
      <c r="H9" s="719"/>
      <c r="I9" s="719"/>
      <c r="J9" s="719"/>
      <c r="K9" s="719"/>
      <c r="L9" s="719"/>
      <c r="M9" s="559"/>
      <c r="O9" s="1"/>
    </row>
    <row r="10" spans="1:17" ht="37.5" customHeight="1">
      <c r="A10" s="559"/>
      <c r="B10" s="716"/>
      <c r="C10" s="716"/>
      <c r="D10" s="716"/>
      <c r="E10" s="716"/>
      <c r="F10" s="559"/>
      <c r="G10" s="559"/>
      <c r="H10" s="719"/>
      <c r="I10" s="719"/>
      <c r="J10" s="719"/>
      <c r="K10" s="719"/>
      <c r="L10" s="719"/>
      <c r="M10" s="559"/>
      <c r="O10" s="1"/>
    </row>
    <row r="11" spans="1:17" ht="6" customHeight="1">
      <c r="A11" s="559"/>
      <c r="B11" s="716"/>
      <c r="C11" s="716"/>
      <c r="D11" s="716"/>
      <c r="E11" s="716"/>
      <c r="F11" s="560"/>
      <c r="G11" s="560"/>
      <c r="H11" s="719"/>
      <c r="I11" s="719"/>
      <c r="J11" s="719"/>
      <c r="K11" s="719"/>
      <c r="L11" s="719"/>
      <c r="M11" s="559"/>
      <c r="O11" s="1"/>
    </row>
    <row r="12" spans="1:17" ht="21.75" customHeight="1">
      <c r="A12" s="559"/>
      <c r="B12" s="716"/>
      <c r="C12" s="716"/>
      <c r="D12" s="716"/>
      <c r="E12" s="716"/>
      <c r="F12" s="561"/>
      <c r="G12" s="561"/>
      <c r="H12" s="719"/>
      <c r="I12" s="719"/>
      <c r="J12" s="719"/>
      <c r="K12" s="719"/>
      <c r="L12" s="719"/>
      <c r="M12" s="559"/>
      <c r="O12" s="1"/>
    </row>
    <row r="13" spans="1:17" ht="21.75" customHeight="1">
      <c r="A13" s="559"/>
      <c r="B13" s="717"/>
      <c r="C13" s="717"/>
      <c r="D13" s="717"/>
      <c r="E13" s="717"/>
      <c r="F13" s="561"/>
      <c r="G13" s="561"/>
      <c r="H13" s="719"/>
      <c r="I13" s="719"/>
      <c r="J13" s="719"/>
      <c r="K13" s="719"/>
      <c r="L13" s="719"/>
      <c r="M13" s="559"/>
      <c r="O13" s="1"/>
    </row>
    <row r="14" spans="1:17" ht="32.25" customHeight="1">
      <c r="A14" s="559"/>
      <c r="B14" s="717"/>
      <c r="C14" s="717"/>
      <c r="D14" s="717"/>
      <c r="E14" s="717"/>
      <c r="F14" s="560"/>
      <c r="G14" s="560"/>
      <c r="H14" s="719"/>
      <c r="I14" s="719"/>
      <c r="J14" s="719"/>
      <c r="K14" s="719"/>
      <c r="L14" s="719"/>
      <c r="M14" s="559"/>
      <c r="O14" s="1"/>
    </row>
    <row r="15" spans="1:17" ht="21.75" customHeight="1">
      <c r="A15" s="562"/>
      <c r="B15" s="559"/>
      <c r="C15" s="559"/>
      <c r="D15" s="559"/>
      <c r="E15" s="559"/>
      <c r="F15" s="559"/>
      <c r="G15" s="559"/>
      <c r="H15" s="559" t="s">
        <v>21</v>
      </c>
      <c r="I15" s="559"/>
      <c r="J15" s="559"/>
      <c r="K15" s="559"/>
      <c r="L15" s="559"/>
      <c r="M15" s="559"/>
      <c r="O15" s="1"/>
    </row>
    <row r="16" spans="1:17" ht="16.8" thickBot="1">
      <c r="A16" s="565"/>
      <c r="B16" s="563"/>
      <c r="C16" s="564"/>
      <c r="D16" s="564"/>
      <c r="E16" s="564"/>
      <c r="F16" s="564"/>
      <c r="G16" s="564"/>
      <c r="H16" s="564"/>
      <c r="I16" s="564"/>
      <c r="J16" s="564"/>
      <c r="K16" s="564"/>
      <c r="L16" s="564"/>
      <c r="M16" s="564"/>
      <c r="O16" s="1"/>
    </row>
    <row r="17" spans="1:15" ht="17.399999999999999" customHeight="1" thickTop="1">
      <c r="A17" s="564"/>
      <c r="B17" s="699" t="s">
        <v>289</v>
      </c>
      <c r="C17" s="700"/>
      <c r="D17" s="700"/>
      <c r="E17" s="700"/>
      <c r="F17" s="700"/>
      <c r="G17" s="700"/>
      <c r="H17" s="700"/>
      <c r="I17" s="700"/>
      <c r="J17" s="700"/>
      <c r="K17" s="700"/>
      <c r="L17" s="701"/>
      <c r="M17" s="564"/>
      <c r="O17" s="1"/>
    </row>
    <row r="18" spans="1:15" ht="10.8" customHeight="1">
      <c r="A18" s="564"/>
      <c r="B18" s="702"/>
      <c r="C18" s="703"/>
      <c r="D18" s="703"/>
      <c r="E18" s="703"/>
      <c r="F18" s="703"/>
      <c r="G18" s="703"/>
      <c r="H18" s="703"/>
      <c r="I18" s="703"/>
      <c r="J18" s="703"/>
      <c r="K18" s="703"/>
      <c r="L18" s="704"/>
      <c r="M18" s="564"/>
      <c r="O18" s="1"/>
    </row>
    <row r="19" spans="1:15" ht="17.399999999999999" customHeight="1">
      <c r="A19" s="564"/>
      <c r="B19" s="702"/>
      <c r="C19" s="703"/>
      <c r="D19" s="703"/>
      <c r="E19" s="703"/>
      <c r="F19" s="703"/>
      <c r="G19" s="703"/>
      <c r="H19" s="703"/>
      <c r="I19" s="703"/>
      <c r="J19" s="703"/>
      <c r="K19" s="703"/>
      <c r="L19" s="704"/>
      <c r="M19" s="564"/>
      <c r="O19" s="1"/>
    </row>
    <row r="20" spans="1:15" ht="17.399999999999999" customHeight="1">
      <c r="A20" s="564"/>
      <c r="B20" s="702"/>
      <c r="C20" s="703"/>
      <c r="D20" s="703"/>
      <c r="E20" s="703"/>
      <c r="F20" s="703"/>
      <c r="G20" s="703"/>
      <c r="H20" s="703"/>
      <c r="I20" s="703"/>
      <c r="J20" s="703"/>
      <c r="K20" s="703"/>
      <c r="L20" s="704"/>
      <c r="M20" s="564"/>
      <c r="O20" s="1"/>
    </row>
    <row r="21" spans="1:15" ht="17.399999999999999" customHeight="1">
      <c r="A21" s="564"/>
      <c r="B21" s="702"/>
      <c r="C21" s="703"/>
      <c r="D21" s="703"/>
      <c r="E21" s="703"/>
      <c r="F21" s="703"/>
      <c r="G21" s="703"/>
      <c r="H21" s="703"/>
      <c r="I21" s="703"/>
      <c r="J21" s="703"/>
      <c r="K21" s="703"/>
      <c r="L21" s="704"/>
      <c r="M21" s="564"/>
      <c r="O21" s="1"/>
    </row>
    <row r="22" spans="1:15" ht="17.399999999999999" customHeight="1">
      <c r="A22" s="564"/>
      <c r="B22" s="702"/>
      <c r="C22" s="703"/>
      <c r="D22" s="703"/>
      <c r="E22" s="703"/>
      <c r="F22" s="703"/>
      <c r="G22" s="703"/>
      <c r="H22" s="703"/>
      <c r="I22" s="703"/>
      <c r="J22" s="703"/>
      <c r="K22" s="703"/>
      <c r="L22" s="704"/>
      <c r="M22" s="564"/>
      <c r="O22" s="1"/>
    </row>
    <row r="23" spans="1:15" ht="17.399999999999999" customHeight="1">
      <c r="A23" s="564"/>
      <c r="B23" s="702"/>
      <c r="C23" s="703"/>
      <c r="D23" s="703"/>
      <c r="E23" s="703"/>
      <c r="F23" s="703"/>
      <c r="G23" s="703"/>
      <c r="H23" s="703"/>
      <c r="I23" s="703"/>
      <c r="J23" s="703"/>
      <c r="K23" s="703"/>
      <c r="L23" s="704"/>
      <c r="M23" s="564"/>
      <c r="O23" s="1"/>
    </row>
    <row r="24" spans="1:15" ht="17.399999999999999" customHeight="1">
      <c r="A24" s="564"/>
      <c r="B24" s="702"/>
      <c r="C24" s="703"/>
      <c r="D24" s="703"/>
      <c r="E24" s="703"/>
      <c r="F24" s="703"/>
      <c r="G24" s="703"/>
      <c r="H24" s="703"/>
      <c r="I24" s="703"/>
      <c r="J24" s="703"/>
      <c r="K24" s="703"/>
      <c r="L24" s="704"/>
      <c r="M24" s="564"/>
      <c r="O24" s="1"/>
    </row>
    <row r="25" spans="1:15" ht="13.2" customHeight="1" thickBot="1">
      <c r="A25" s="564"/>
      <c r="B25" s="705"/>
      <c r="C25" s="706"/>
      <c r="D25" s="706"/>
      <c r="E25" s="706"/>
      <c r="F25" s="706"/>
      <c r="G25" s="706"/>
      <c r="H25" s="706"/>
      <c r="I25" s="706"/>
      <c r="J25" s="706"/>
      <c r="K25" s="706"/>
      <c r="L25" s="707"/>
      <c r="M25" s="564"/>
    </row>
    <row r="26" spans="1:15" ht="13.8" thickTop="1">
      <c r="A26" s="564"/>
      <c r="B26" s="564"/>
      <c r="C26" s="564"/>
      <c r="D26" s="564"/>
      <c r="E26" s="564"/>
      <c r="F26" s="564"/>
      <c r="G26" s="564"/>
      <c r="H26" s="564"/>
      <c r="I26" s="564"/>
      <c r="J26" s="564"/>
      <c r="K26" s="564"/>
      <c r="L26" s="564"/>
      <c r="M26" s="564"/>
    </row>
    <row r="27" spans="1:15">
      <c r="A27" s="564"/>
      <c r="B27" s="564"/>
      <c r="C27" s="564"/>
      <c r="D27" s="564"/>
      <c r="E27" s="564"/>
      <c r="F27" s="564"/>
      <c r="G27" s="564"/>
      <c r="H27" s="564"/>
      <c r="I27" s="564"/>
      <c r="J27" s="564"/>
      <c r="K27" s="564"/>
      <c r="L27" s="564"/>
      <c r="M27" s="564"/>
    </row>
  </sheetData>
  <mergeCells count="7">
    <mergeCell ref="B17:L25"/>
    <mergeCell ref="A1:M1"/>
    <mergeCell ref="A2:M2"/>
    <mergeCell ref="A3:M3"/>
    <mergeCell ref="A4:M4"/>
    <mergeCell ref="B6:E14"/>
    <mergeCell ref="H6:L14"/>
  </mergeCells>
  <phoneticPr fontId="106"/>
  <pageMargins left="0.75" right="0.75" top="1" bottom="1" header="0.51200000000000001" footer="0.51200000000000001"/>
  <pageSetup paperSize="9" scale="94"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99"/>
  <sheetViews>
    <sheetView topLeftCell="B1" zoomScale="75" zoomScaleNormal="75" workbookViewId="0">
      <selection activeCell="P3" sqref="P3"/>
    </sheetView>
  </sheetViews>
  <sheetFormatPr defaultColWidth="8.88671875" defaultRowHeight="14.4"/>
  <cols>
    <col min="1" max="1" width="12.77734375" style="132" customWidth="1"/>
    <col min="2" max="2" width="25" customWidth="1"/>
    <col min="3" max="3" width="9.109375" customWidth="1"/>
    <col min="4" max="4" width="23" customWidth="1"/>
    <col min="5" max="5" width="19.44140625" customWidth="1"/>
    <col min="6" max="6" width="12.21875" customWidth="1"/>
    <col min="7" max="7" width="14.77734375" customWidth="1"/>
    <col min="8" max="8" width="20.88671875" customWidth="1"/>
    <col min="9" max="9" width="19" customWidth="1"/>
    <col min="10" max="10" width="13.21875" customWidth="1"/>
    <col min="11" max="11" width="10.88671875" customWidth="1"/>
    <col min="12" max="12" width="13" customWidth="1"/>
    <col min="13" max="13" width="16.109375" customWidth="1"/>
    <col min="14" max="14" width="28.77734375" customWidth="1"/>
    <col min="15" max="15" width="7.88671875" customWidth="1"/>
    <col min="16" max="16" width="40.44140625" style="244" customWidth="1"/>
    <col min="17" max="17" width="40.44140625" customWidth="1"/>
  </cols>
  <sheetData>
    <row r="1" spans="2:19" ht="31.2" customHeight="1">
      <c r="B1" s="138"/>
      <c r="C1" s="384" t="s">
        <v>429</v>
      </c>
      <c r="D1" s="188"/>
      <c r="E1" s="188"/>
      <c r="F1" s="188"/>
      <c r="G1" s="188" t="s">
        <v>272</v>
      </c>
      <c r="H1" s="188"/>
      <c r="I1" s="188"/>
      <c r="J1" s="188"/>
      <c r="K1" s="188"/>
      <c r="L1" s="188"/>
      <c r="M1" s="188"/>
      <c r="N1" s="188"/>
      <c r="O1" s="132"/>
      <c r="P1" s="243"/>
    </row>
    <row r="2" spans="2:19" ht="31.2" customHeight="1">
      <c r="B2" s="138"/>
      <c r="C2" s="188"/>
      <c r="D2" s="188"/>
      <c r="E2" s="188"/>
      <c r="F2" s="188"/>
      <c r="G2" s="188"/>
      <c r="H2" s="188"/>
      <c r="I2" s="188"/>
      <c r="J2" s="188"/>
      <c r="K2" s="188"/>
      <c r="L2" s="188"/>
      <c r="M2" s="188"/>
      <c r="N2" s="188"/>
      <c r="O2" s="132"/>
      <c r="P2" s="243"/>
    </row>
    <row r="3" spans="2:19" ht="266.39999999999998" customHeight="1">
      <c r="B3" s="744"/>
      <c r="C3" s="744"/>
      <c r="D3" s="744"/>
      <c r="E3" s="744"/>
      <c r="F3" s="744"/>
      <c r="G3" s="744"/>
      <c r="H3" s="744"/>
      <c r="I3" s="744"/>
      <c r="J3" s="744"/>
      <c r="K3" s="744"/>
      <c r="L3" s="744"/>
      <c r="M3" s="744"/>
      <c r="N3" s="744"/>
      <c r="O3" s="132" t="s">
        <v>207</v>
      </c>
      <c r="P3" s="243"/>
    </row>
    <row r="4" spans="2:19" ht="29.25" customHeight="1">
      <c r="B4" s="210"/>
      <c r="C4" s="211" t="s">
        <v>425</v>
      </c>
      <c r="D4" s="212"/>
      <c r="E4" s="212"/>
      <c r="F4" s="212"/>
      <c r="G4" s="213"/>
      <c r="H4" s="212"/>
      <c r="I4" s="212"/>
      <c r="J4" s="214"/>
      <c r="K4" s="214"/>
      <c r="L4" s="214"/>
      <c r="M4" s="214"/>
      <c r="N4" s="215"/>
      <c r="O4" s="132"/>
      <c r="P4" s="234"/>
    </row>
    <row r="5" spans="2:19" ht="267" customHeight="1">
      <c r="B5" s="749" t="s">
        <v>428</v>
      </c>
      <c r="C5" s="750"/>
      <c r="D5" s="750"/>
      <c r="E5" s="750"/>
      <c r="F5" s="750"/>
      <c r="G5" s="750"/>
      <c r="H5" s="750"/>
      <c r="I5" s="750"/>
      <c r="J5" s="750"/>
      <c r="K5" s="750"/>
      <c r="L5" s="750"/>
      <c r="M5" s="750"/>
      <c r="N5" s="750"/>
      <c r="O5" s="132"/>
      <c r="P5" s="454" t="s">
        <v>207</v>
      </c>
      <c r="Q5" t="s">
        <v>256</v>
      </c>
    </row>
    <row r="6" spans="2:19" ht="32.4" customHeight="1">
      <c r="B6" s="753" t="s">
        <v>260</v>
      </c>
      <c r="C6" s="754"/>
      <c r="D6" s="754"/>
      <c r="E6" s="754"/>
      <c r="F6" s="754"/>
      <c r="G6" s="754"/>
      <c r="H6" s="754"/>
      <c r="I6" s="754"/>
      <c r="J6" s="754"/>
      <c r="K6" s="754"/>
      <c r="L6" s="754"/>
      <c r="M6" s="754"/>
      <c r="N6" s="754"/>
      <c r="O6" s="132"/>
      <c r="P6" s="231"/>
    </row>
    <row r="7" spans="2:19" ht="11.4" customHeight="1">
      <c r="B7" s="751"/>
      <c r="C7" s="752"/>
      <c r="D7" s="752"/>
      <c r="E7" s="752"/>
      <c r="F7" s="752"/>
      <c r="G7" s="752"/>
      <c r="H7" s="752"/>
      <c r="I7" s="752"/>
      <c r="J7" s="752"/>
      <c r="K7" s="752"/>
      <c r="L7" s="752"/>
      <c r="M7" s="752"/>
      <c r="N7" s="752"/>
      <c r="O7" s="132"/>
      <c r="P7" s="231"/>
      <c r="R7" t="s">
        <v>224</v>
      </c>
    </row>
    <row r="8" spans="2:19" ht="21.6" customHeight="1">
      <c r="B8" s="218"/>
      <c r="C8" s="745" t="s">
        <v>424</v>
      </c>
      <c r="D8" s="745"/>
      <c r="E8" s="745"/>
      <c r="F8" s="745"/>
      <c r="G8" s="745"/>
      <c r="H8" s="745"/>
      <c r="I8" s="745"/>
      <c r="J8" s="745"/>
      <c r="K8" s="745"/>
      <c r="L8" s="745"/>
      <c r="M8" s="139" t="s">
        <v>207</v>
      </c>
      <c r="N8" s="139"/>
      <c r="O8" s="132"/>
      <c r="P8" s="260"/>
      <c r="Q8" s="494">
        <f>+H13-G13</f>
        <v>4313407</v>
      </c>
    </row>
    <row r="9" spans="2:19" ht="21.6" customHeight="1">
      <c r="B9" s="218"/>
      <c r="C9" s="746" t="s">
        <v>177</v>
      </c>
      <c r="D9" s="746"/>
      <c r="E9" s="746"/>
      <c r="F9" s="746"/>
      <c r="G9" s="746"/>
      <c r="H9" s="746"/>
      <c r="I9" s="746"/>
      <c r="J9" s="746"/>
      <c r="K9" s="746"/>
      <c r="L9" s="746"/>
      <c r="M9" s="139"/>
      <c r="N9" s="164"/>
      <c r="O9" s="132"/>
      <c r="P9" s="261"/>
    </row>
    <row r="10" spans="2:19" ht="21.6" customHeight="1">
      <c r="B10" s="139"/>
      <c r="C10" s="139"/>
      <c r="D10" s="164"/>
      <c r="E10" s="164"/>
      <c r="F10" s="164"/>
      <c r="G10" s="180"/>
      <c r="H10" s="164"/>
      <c r="I10" s="164"/>
      <c r="J10" s="164"/>
      <c r="K10" s="164"/>
      <c r="L10" s="164"/>
      <c r="M10" s="164"/>
      <c r="N10" s="164"/>
      <c r="O10" s="132"/>
      <c r="P10" s="265"/>
    </row>
    <row r="11" spans="2:19" ht="15" customHeight="1">
      <c r="B11" s="132"/>
      <c r="C11" s="132"/>
      <c r="D11" s="181"/>
      <c r="E11" s="181"/>
      <c r="F11" s="181"/>
      <c r="G11" s="182"/>
      <c r="H11" s="181"/>
      <c r="I11" s="181"/>
      <c r="J11" s="181"/>
      <c r="K11" s="181"/>
      <c r="L11" s="181"/>
      <c r="M11" s="181"/>
      <c r="N11" s="181"/>
      <c r="O11" s="132"/>
      <c r="P11" s="483">
        <f>+H13-G13</f>
        <v>4313407</v>
      </c>
      <c r="Q11" s="463"/>
      <c r="R11" s="463"/>
      <c r="S11" s="463"/>
    </row>
    <row r="12" spans="2:19" ht="13.5" customHeight="1">
      <c r="B12" s="132"/>
      <c r="C12" s="132"/>
      <c r="D12" s="747" t="s">
        <v>178</v>
      </c>
      <c r="E12" s="747"/>
      <c r="F12" s="183"/>
      <c r="G12" s="184" t="s">
        <v>179</v>
      </c>
      <c r="H12" s="185" t="s">
        <v>180</v>
      </c>
      <c r="I12" s="186" t="s">
        <v>181</v>
      </c>
      <c r="J12" s="185" t="s">
        <v>182</v>
      </c>
      <c r="K12" s="185" t="s">
        <v>183</v>
      </c>
      <c r="L12" s="187" t="s">
        <v>196</v>
      </c>
      <c r="M12" s="181"/>
      <c r="N12" s="181"/>
      <c r="O12" s="132"/>
      <c r="P12" s="265"/>
      <c r="Q12" s="463"/>
      <c r="R12" s="463"/>
      <c r="S12" s="463"/>
    </row>
    <row r="13" spans="2:19" ht="18" customHeight="1">
      <c r="B13" s="132"/>
      <c r="C13" s="132"/>
      <c r="D13" s="747"/>
      <c r="E13" s="747"/>
      <c r="F13" s="220" t="s">
        <v>184</v>
      </c>
      <c r="G13" s="548">
        <v>603929834</v>
      </c>
      <c r="H13" s="548">
        <v>608243241</v>
      </c>
      <c r="I13" s="217">
        <f t="shared" ref="I13:I23" si="0">+H13/$H$13</f>
        <v>1</v>
      </c>
      <c r="J13" s="542">
        <v>6513512</v>
      </c>
      <c r="K13" s="387">
        <f>+J13/G13</f>
        <v>1.0785213170972441E-2</v>
      </c>
      <c r="L13" s="217">
        <f t="shared" ref="L13:L30" si="1">+H13/G13</f>
        <v>1.007142232022934</v>
      </c>
      <c r="M13" s="748" t="s">
        <v>185</v>
      </c>
      <c r="N13" s="748"/>
      <c r="O13" s="484"/>
      <c r="P13" s="596" t="s">
        <v>426</v>
      </c>
      <c r="Q13" s="463"/>
      <c r="R13" s="463"/>
      <c r="S13" s="463"/>
    </row>
    <row r="14" spans="2:19" ht="17.25" customHeight="1">
      <c r="B14" s="132"/>
      <c r="C14" s="132"/>
      <c r="D14" s="747"/>
      <c r="E14" s="747"/>
      <c r="F14" s="474" t="s">
        <v>244</v>
      </c>
      <c r="G14" s="267">
        <v>94742293</v>
      </c>
      <c r="H14" s="267">
        <v>95242750</v>
      </c>
      <c r="I14" s="217">
        <f t="shared" si="0"/>
        <v>0.15658661466326101</v>
      </c>
      <c r="J14" s="405">
        <v>1050318</v>
      </c>
      <c r="K14" s="245">
        <f>+J14/H14</f>
        <v>1.1027800016274205E-2</v>
      </c>
      <c r="L14" s="246">
        <f t="shared" si="1"/>
        <v>1.0052822977379279</v>
      </c>
      <c r="M14" s="742" t="s">
        <v>216</v>
      </c>
      <c r="N14" s="485">
        <f>+H13-G13</f>
        <v>4313407</v>
      </c>
      <c r="O14" s="484"/>
      <c r="P14" s="265"/>
      <c r="Q14" s="463"/>
      <c r="R14" s="463"/>
      <c r="S14" s="463"/>
    </row>
    <row r="15" spans="2:19" ht="17.25" customHeight="1">
      <c r="B15" s="132"/>
      <c r="C15" s="132"/>
      <c r="D15" s="747"/>
      <c r="E15" s="747"/>
      <c r="F15" s="475" t="s">
        <v>242</v>
      </c>
      <c r="G15" s="267">
        <v>4208622</v>
      </c>
      <c r="H15" s="267">
        <v>4225396</v>
      </c>
      <c r="I15" s="217">
        <f t="shared" si="0"/>
        <v>6.9468852511260374E-3</v>
      </c>
      <c r="J15" s="266">
        <v>44607</v>
      </c>
      <c r="K15" s="245">
        <f>+J15/G15</f>
        <v>1.0598956142889525E-2</v>
      </c>
      <c r="L15" s="246">
        <f t="shared" si="1"/>
        <v>1.0039856275997228</v>
      </c>
      <c r="M15" s="742"/>
      <c r="N15" s="497" t="s">
        <v>207</v>
      </c>
      <c r="O15" s="484"/>
      <c r="P15" s="265"/>
      <c r="Q15" s="264"/>
      <c r="R15" s="463"/>
      <c r="S15" s="463"/>
    </row>
    <row r="16" spans="2:19" ht="17.25" customHeight="1">
      <c r="B16" s="132"/>
      <c r="C16" s="132"/>
      <c r="D16" s="747"/>
      <c r="E16" s="747"/>
      <c r="F16" s="476" t="s">
        <v>245</v>
      </c>
      <c r="G16" s="266">
        <v>7036371</v>
      </c>
      <c r="H16" s="266">
        <v>7046220</v>
      </c>
      <c r="I16" s="217">
        <f t="shared" si="0"/>
        <v>1.1584543033171165E-2</v>
      </c>
      <c r="J16" s="219">
        <v>329652</v>
      </c>
      <c r="K16" s="492">
        <f t="shared" ref="K16:K23" si="2">+J16/H16</f>
        <v>4.6784233248465132E-2</v>
      </c>
      <c r="L16" s="246">
        <f t="shared" si="1"/>
        <v>1.0013997272173398</v>
      </c>
      <c r="M16" s="486"/>
      <c r="N16" s="486"/>
      <c r="O16" s="484"/>
      <c r="P16" s="264"/>
      <c r="Q16" s="265"/>
      <c r="R16" s="463"/>
      <c r="S16" s="463"/>
    </row>
    <row r="17" spans="2:19" ht="17.25" customHeight="1">
      <c r="B17" s="132"/>
      <c r="C17" s="132"/>
      <c r="D17" s="747"/>
      <c r="E17" s="747"/>
      <c r="F17" s="476" t="s">
        <v>246</v>
      </c>
      <c r="G17" s="266">
        <v>34456145</v>
      </c>
      <c r="H17" s="266">
        <v>34516739</v>
      </c>
      <c r="I17" s="217">
        <f t="shared" si="0"/>
        <v>5.6748249176187725E-2</v>
      </c>
      <c r="J17" s="219">
        <v>684813</v>
      </c>
      <c r="K17" s="432">
        <f t="shared" si="2"/>
        <v>1.9840026023315818E-2</v>
      </c>
      <c r="L17" s="246">
        <f t="shared" si="1"/>
        <v>1.0017585832657716</v>
      </c>
      <c r="M17" s="486"/>
      <c r="N17" s="486"/>
      <c r="O17" s="484"/>
      <c r="P17" s="265"/>
      <c r="Q17" s="465"/>
      <c r="R17" s="463"/>
      <c r="S17" s="463"/>
    </row>
    <row r="18" spans="2:19" ht="17.25" customHeight="1">
      <c r="B18" s="132"/>
      <c r="C18" s="132"/>
      <c r="D18" s="747"/>
      <c r="E18" s="747"/>
      <c r="F18" s="475" t="s">
        <v>186</v>
      </c>
      <c r="G18" s="266">
        <v>9678225</v>
      </c>
      <c r="H18" s="266">
        <v>9689861</v>
      </c>
      <c r="I18" s="217">
        <f t="shared" si="0"/>
        <v>1.5930897948112175E-2</v>
      </c>
      <c r="J18" s="219">
        <v>129769</v>
      </c>
      <c r="K18" s="245">
        <f t="shared" si="2"/>
        <v>1.3392245771120968E-2</v>
      </c>
      <c r="L18" s="246">
        <f t="shared" si="1"/>
        <v>1.0012022865763093</v>
      </c>
      <c r="M18" s="486"/>
      <c r="N18" s="546"/>
      <c r="O18" s="484"/>
      <c r="P18" s="265"/>
      <c r="Q18" s="264"/>
      <c r="R18" s="463"/>
      <c r="S18" s="463"/>
    </row>
    <row r="19" spans="2:19" ht="17.25" customHeight="1">
      <c r="B19" s="132"/>
      <c r="C19" s="132"/>
      <c r="D19" s="747"/>
      <c r="E19" s="747"/>
      <c r="F19" s="511" t="s">
        <v>258</v>
      </c>
      <c r="G19" s="266">
        <v>4527533</v>
      </c>
      <c r="H19" s="266">
        <v>4559801</v>
      </c>
      <c r="I19" s="217">
        <f t="shared" si="0"/>
        <v>7.4966735224271898E-3</v>
      </c>
      <c r="J19" s="219">
        <v>60749</v>
      </c>
      <c r="K19" s="245">
        <f t="shared" si="2"/>
        <v>1.3322730531442051E-2</v>
      </c>
      <c r="L19" s="246">
        <f t="shared" si="1"/>
        <v>1.0071270601451165</v>
      </c>
      <c r="M19" s="486"/>
      <c r="N19" s="486"/>
      <c r="O19" s="484"/>
      <c r="P19" s="264"/>
      <c r="Q19" s="265"/>
      <c r="R19" s="463"/>
      <c r="S19" s="463"/>
    </row>
    <row r="20" spans="2:19" ht="17.25" customHeight="1">
      <c r="B20" s="132"/>
      <c r="C20" s="132"/>
      <c r="D20" s="747"/>
      <c r="E20" s="747"/>
      <c r="F20" s="493" t="s">
        <v>247</v>
      </c>
      <c r="G20" s="266">
        <v>4012653</v>
      </c>
      <c r="H20" s="266">
        <v>4014277</v>
      </c>
      <c r="I20" s="217">
        <f t="shared" si="0"/>
        <v>6.5997889156979555E-3</v>
      </c>
      <c r="J20" s="219">
        <v>102129</v>
      </c>
      <c r="K20" s="492">
        <f t="shared" si="2"/>
        <v>2.5441443129111421E-2</v>
      </c>
      <c r="L20" s="246">
        <f t="shared" si="1"/>
        <v>1.0004047197701869</v>
      </c>
      <c r="M20" s="486"/>
      <c r="N20" s="486"/>
      <c r="O20" s="484"/>
      <c r="P20" s="265"/>
      <c r="Q20" s="465"/>
      <c r="R20" s="463"/>
      <c r="S20" s="463"/>
    </row>
    <row r="21" spans="2:19" ht="17.25" customHeight="1">
      <c r="B21" s="132"/>
      <c r="C21" s="132"/>
      <c r="D21" s="747"/>
      <c r="E21" s="747"/>
      <c r="F21" s="474" t="s">
        <v>248</v>
      </c>
      <c r="G21" s="267">
        <v>16751868</v>
      </c>
      <c r="H21" s="267">
        <v>16797750</v>
      </c>
      <c r="I21" s="217">
        <f t="shared" si="0"/>
        <v>2.7616829695276467E-2</v>
      </c>
      <c r="J21" s="540">
        <v>100840</v>
      </c>
      <c r="K21" s="245">
        <f t="shared" si="2"/>
        <v>6.0031849503653766E-3</v>
      </c>
      <c r="L21" s="246">
        <f t="shared" si="1"/>
        <v>1.0027389184298729</v>
      </c>
      <c r="M21" s="486"/>
      <c r="N21" s="486"/>
      <c r="O21" s="484"/>
      <c r="P21" s="265"/>
      <c r="Q21" s="264"/>
      <c r="R21" s="463"/>
      <c r="S21" s="463"/>
    </row>
    <row r="22" spans="2:19" ht="17.25" customHeight="1">
      <c r="B22" s="132"/>
      <c r="C22" s="132"/>
      <c r="D22" s="747"/>
      <c r="E22" s="747"/>
      <c r="F22" s="528" t="s">
        <v>249</v>
      </c>
      <c r="G22" s="277">
        <v>7531924</v>
      </c>
      <c r="H22" s="277">
        <v>7538125</v>
      </c>
      <c r="I22" s="217">
        <f t="shared" si="0"/>
        <v>1.2393273762659042E-2</v>
      </c>
      <c r="J22" s="219">
        <v>144154</v>
      </c>
      <c r="K22" s="432">
        <f t="shared" si="2"/>
        <v>1.9123323107536689E-2</v>
      </c>
      <c r="L22" s="246">
        <f t="shared" si="1"/>
        <v>1.0008232956147725</v>
      </c>
      <c r="M22" s="486"/>
      <c r="N22" s="486"/>
      <c r="O22" s="484"/>
      <c r="P22" s="597"/>
      <c r="Q22" s="265"/>
      <c r="R22" s="463"/>
      <c r="S22" s="463"/>
    </row>
    <row r="23" spans="2:19" ht="17.25" customHeight="1">
      <c r="B23" s="132"/>
      <c r="C23" s="132"/>
      <c r="D23" s="747"/>
      <c r="E23" s="747"/>
      <c r="F23" s="474" t="s">
        <v>250</v>
      </c>
      <c r="G23" s="267">
        <v>44449726</v>
      </c>
      <c r="H23" s="267">
        <v>44490283</v>
      </c>
      <c r="I23" s="217">
        <f t="shared" si="0"/>
        <v>7.3145544415511229E-2</v>
      </c>
      <c r="J23" s="268">
        <v>528139</v>
      </c>
      <c r="K23" s="245">
        <f t="shared" si="2"/>
        <v>1.1870884255782324E-2</v>
      </c>
      <c r="L23" s="246">
        <f t="shared" si="1"/>
        <v>1.0009124240720855</v>
      </c>
      <c r="M23" s="486"/>
      <c r="N23" s="486"/>
      <c r="O23" s="484"/>
      <c r="P23" s="549"/>
      <c r="Q23" s="465"/>
      <c r="R23" s="463"/>
      <c r="S23" s="463"/>
    </row>
    <row r="24" spans="2:19" ht="17.25" customHeight="1">
      <c r="B24" s="132"/>
      <c r="C24" s="132"/>
      <c r="D24" s="747"/>
      <c r="E24" s="747"/>
      <c r="F24" s="477" t="s">
        <v>251</v>
      </c>
      <c r="G24" s="547">
        <v>1569076</v>
      </c>
      <c r="H24" s="547">
        <v>1570796</v>
      </c>
      <c r="I24" s="217">
        <f>+G24/$H$13</f>
        <v>2.5796850572812201E-3</v>
      </c>
      <c r="J24" s="482">
        <v>30598</v>
      </c>
      <c r="K24" s="432">
        <f>+J24/G24</f>
        <v>1.9500648789478648E-2</v>
      </c>
      <c r="L24" s="246">
        <f t="shared" si="1"/>
        <v>1.0010961865454573</v>
      </c>
      <c r="M24" s="486"/>
      <c r="N24" s="486"/>
      <c r="O24" s="484"/>
      <c r="P24" s="549"/>
      <c r="Q24" s="264"/>
      <c r="R24" s="463"/>
      <c r="S24" s="463"/>
    </row>
    <row r="25" spans="2:19" ht="17.25" customHeight="1">
      <c r="B25" s="132"/>
      <c r="C25" s="132"/>
      <c r="D25" s="747"/>
      <c r="E25" s="747"/>
      <c r="F25" s="477" t="s">
        <v>252</v>
      </c>
      <c r="G25" s="388">
        <v>19394864</v>
      </c>
      <c r="H25" s="388">
        <v>19722556</v>
      </c>
      <c r="I25" s="217">
        <f t="shared" ref="I25:I30" si="3">+H25/$H$13</f>
        <v>3.2425442110256018E-2</v>
      </c>
      <c r="J25" s="219">
        <v>377462</v>
      </c>
      <c r="K25" s="432">
        <f t="shared" ref="K25:K30" si="4">+J25/H25</f>
        <v>1.9138594409365602E-2</v>
      </c>
      <c r="L25" s="246">
        <f t="shared" si="1"/>
        <v>1.0168958132421038</v>
      </c>
      <c r="M25" s="486"/>
      <c r="N25" s="486"/>
      <c r="O25" s="484"/>
      <c r="P25" s="549"/>
      <c r="Q25" s="265"/>
      <c r="R25" s="463"/>
      <c r="S25" s="463"/>
    </row>
    <row r="26" spans="2:19" ht="17.25" customHeight="1">
      <c r="B26" s="132"/>
      <c r="C26" s="132"/>
      <c r="D26" s="747"/>
      <c r="E26" s="747"/>
      <c r="F26" s="490" t="s">
        <v>253</v>
      </c>
      <c r="G26" s="388">
        <v>13352019</v>
      </c>
      <c r="H26" s="388">
        <v>13367647</v>
      </c>
      <c r="I26" s="217">
        <f t="shared" si="3"/>
        <v>2.1977469043507218E-2</v>
      </c>
      <c r="J26" s="219">
        <v>113130</v>
      </c>
      <c r="K26" s="491">
        <f t="shared" si="4"/>
        <v>8.4629703342704969E-3</v>
      </c>
      <c r="L26" s="246">
        <f t="shared" si="1"/>
        <v>1.0011704596885309</v>
      </c>
      <c r="M26" s="486"/>
      <c r="N26" s="486"/>
      <c r="O26" s="484"/>
      <c r="P26" s="549"/>
      <c r="Q26" s="465"/>
      <c r="R26" s="463"/>
      <c r="S26" s="463"/>
    </row>
    <row r="27" spans="2:19" ht="17.25" customHeight="1">
      <c r="B27" s="132"/>
      <c r="C27" s="132"/>
      <c r="D27" s="747"/>
      <c r="E27" s="747"/>
      <c r="F27" s="478" t="s">
        <v>243</v>
      </c>
      <c r="G27" s="388">
        <v>34780903</v>
      </c>
      <c r="H27" s="388">
        <v>34898909</v>
      </c>
      <c r="I27" s="217">
        <f t="shared" si="3"/>
        <v>5.7376566885681185E-2</v>
      </c>
      <c r="J27" s="219">
        <v>155508</v>
      </c>
      <c r="K27" s="245">
        <f t="shared" si="4"/>
        <v>4.4559559154127137E-3</v>
      </c>
      <c r="L27" s="246">
        <f t="shared" si="1"/>
        <v>1.0033928388805777</v>
      </c>
      <c r="M27" s="486"/>
      <c r="N27" s="486"/>
      <c r="O27" s="484"/>
      <c r="P27" s="549"/>
      <c r="Q27" s="264"/>
      <c r="R27" s="463"/>
      <c r="S27" s="463"/>
    </row>
    <row r="28" spans="2:19" ht="22.2" customHeight="1">
      <c r="B28" s="132"/>
      <c r="C28" s="132"/>
      <c r="D28" s="747"/>
      <c r="E28" s="747"/>
      <c r="F28" s="489" t="s">
        <v>195</v>
      </c>
      <c r="G28" s="266">
        <v>32247828</v>
      </c>
      <c r="H28" s="266">
        <v>32452250</v>
      </c>
      <c r="I28" s="217">
        <f t="shared" si="3"/>
        <v>5.3354065959937233E-2</v>
      </c>
      <c r="J28" s="488">
        <v>148299</v>
      </c>
      <c r="K28" s="245">
        <f t="shared" si="4"/>
        <v>4.5697601861196067E-3</v>
      </c>
      <c r="L28" s="246">
        <f t="shared" si="1"/>
        <v>1.0063390935972494</v>
      </c>
      <c r="M28" s="743" t="s">
        <v>427</v>
      </c>
      <c r="N28" s="742"/>
      <c r="O28" s="484"/>
      <c r="P28" s="549"/>
      <c r="Q28" s="265"/>
      <c r="R28" s="463"/>
      <c r="S28" s="463"/>
    </row>
    <row r="29" spans="2:19" ht="22.2" customHeight="1">
      <c r="B29" s="132"/>
      <c r="C29" s="132"/>
      <c r="D29" s="741"/>
      <c r="E29" s="741"/>
      <c r="F29" s="529" t="s">
        <v>205</v>
      </c>
      <c r="G29" s="530">
        <v>19352819</v>
      </c>
      <c r="H29" s="530">
        <v>20074857</v>
      </c>
      <c r="I29" s="531">
        <f t="shared" si="3"/>
        <v>3.3004652821123581E-2</v>
      </c>
      <c r="J29" s="532">
        <v>42554</v>
      </c>
      <c r="K29" s="533">
        <f t="shared" si="4"/>
        <v>2.119766033700763E-3</v>
      </c>
      <c r="L29" s="534">
        <f t="shared" si="1"/>
        <v>1.0373091899428193</v>
      </c>
      <c r="M29" s="742"/>
      <c r="N29" s="742"/>
      <c r="O29" s="484"/>
      <c r="P29" s="549"/>
      <c r="Q29" s="465"/>
      <c r="R29" s="463"/>
      <c r="S29" s="463"/>
    </row>
    <row r="30" spans="2:19" ht="22.2" customHeight="1">
      <c r="B30" s="137"/>
      <c r="C30" s="132"/>
      <c r="D30" s="242"/>
      <c r="E30" s="242"/>
      <c r="F30" s="523" t="s">
        <v>259</v>
      </c>
      <c r="G30" s="524">
        <v>2533147</v>
      </c>
      <c r="H30" s="524">
        <v>2615403</v>
      </c>
      <c r="I30" s="525">
        <f t="shared" si="3"/>
        <v>4.2999294093265562E-3</v>
      </c>
      <c r="J30" s="526">
        <v>15020</v>
      </c>
      <c r="K30" s="527">
        <f t="shared" si="4"/>
        <v>5.7429008072560905E-3</v>
      </c>
      <c r="L30" s="246">
        <f t="shared" si="1"/>
        <v>1.0324718620751183</v>
      </c>
      <c r="M30" s="742"/>
      <c r="N30" s="742"/>
      <c r="O30" s="484"/>
      <c r="P30" s="549"/>
      <c r="Q30" s="264"/>
      <c r="R30" s="463"/>
      <c r="S30" s="463"/>
    </row>
    <row r="31" spans="2:19" ht="17.399999999999999" customHeight="1">
      <c r="B31" s="132"/>
      <c r="C31" s="132"/>
      <c r="D31" s="132"/>
      <c r="E31" s="132"/>
      <c r="F31" s="132"/>
      <c r="G31" s="132"/>
      <c r="H31" s="132"/>
      <c r="I31" s="132"/>
      <c r="J31" s="132"/>
      <c r="K31" s="132"/>
      <c r="L31" s="132"/>
      <c r="M31" s="484"/>
      <c r="N31" s="484"/>
      <c r="O31" s="484"/>
      <c r="P31" s="549"/>
      <c r="Q31" s="265"/>
      <c r="R31" s="463"/>
      <c r="S31" s="463"/>
    </row>
    <row r="32" spans="2:19" ht="21.6" customHeight="1">
      <c r="B32" s="172"/>
      <c r="C32" s="172"/>
      <c r="D32" s="172"/>
      <c r="E32" s="172"/>
      <c r="F32" s="172"/>
      <c r="G32" s="172"/>
      <c r="H32" s="172"/>
      <c r="I32" s="172"/>
      <c r="J32" s="172"/>
      <c r="K32" s="172"/>
      <c r="L32" s="723" t="s">
        <v>271</v>
      </c>
      <c r="M32" s="723"/>
      <c r="N32" s="723"/>
      <c r="O32" s="484"/>
      <c r="P32" s="549"/>
      <c r="Q32" s="465"/>
      <c r="R32" s="463"/>
      <c r="S32" s="463"/>
    </row>
    <row r="33" spans="2:19" ht="21.6" customHeight="1">
      <c r="B33" s="172"/>
      <c r="C33" s="172"/>
      <c r="D33" s="172"/>
      <c r="E33" s="172"/>
      <c r="F33" s="172"/>
      <c r="G33" s="172"/>
      <c r="H33" s="172"/>
      <c r="I33" s="172"/>
      <c r="J33" s="172"/>
      <c r="K33" s="172"/>
      <c r="L33" s="723"/>
      <c r="M33" s="723"/>
      <c r="N33" s="723"/>
      <c r="O33" s="484" t="s">
        <v>207</v>
      </c>
      <c r="P33" s="549"/>
      <c r="Q33" s="264"/>
      <c r="R33" s="463"/>
      <c r="S33" s="463"/>
    </row>
    <row r="34" spans="2:19" ht="21.6" customHeight="1">
      <c r="B34" s="172"/>
      <c r="C34" s="172"/>
      <c r="D34" s="172"/>
      <c r="E34" s="172"/>
      <c r="F34" s="172"/>
      <c r="G34" s="172"/>
      <c r="H34" s="172"/>
      <c r="I34" s="172"/>
      <c r="J34" s="172"/>
      <c r="K34" s="172"/>
      <c r="L34" s="723"/>
      <c r="M34" s="723"/>
      <c r="N34" s="723"/>
      <c r="O34" s="487"/>
      <c r="P34" s="549"/>
      <c r="Q34" s="265"/>
      <c r="R34" s="463"/>
      <c r="S34" s="463"/>
    </row>
    <row r="35" spans="2:19" ht="21.6" customHeight="1">
      <c r="B35" s="172"/>
      <c r="C35" s="172"/>
      <c r="D35" s="172"/>
      <c r="E35" s="172"/>
      <c r="F35" s="172"/>
      <c r="G35" s="172"/>
      <c r="H35" s="172"/>
      <c r="I35" s="172"/>
      <c r="J35" s="172"/>
      <c r="K35" s="172"/>
      <c r="L35" s="723"/>
      <c r="M35" s="723"/>
      <c r="N35" s="723"/>
      <c r="O35" s="487"/>
      <c r="P35" s="549"/>
      <c r="Q35" s="465"/>
      <c r="R35" s="463"/>
      <c r="S35" s="463"/>
    </row>
    <row r="36" spans="2:19" ht="21.6" customHeight="1">
      <c r="B36" s="172"/>
      <c r="C36" s="172"/>
      <c r="D36" s="172"/>
      <c r="E36" s="172"/>
      <c r="F36" s="172"/>
      <c r="G36" s="172"/>
      <c r="H36" s="172"/>
      <c r="I36" s="172"/>
      <c r="J36" s="172"/>
      <c r="K36" s="172"/>
      <c r="L36" s="723"/>
      <c r="M36" s="723"/>
      <c r="N36" s="723"/>
      <c r="O36" s="487"/>
      <c r="P36" s="549"/>
      <c r="Q36" s="264"/>
      <c r="R36" s="463"/>
      <c r="S36" s="463"/>
    </row>
    <row r="37" spans="2:19" ht="21.6" customHeight="1">
      <c r="B37" s="443"/>
      <c r="C37" s="172"/>
      <c r="D37" s="172"/>
      <c r="E37" s="172"/>
      <c r="F37" s="172"/>
      <c r="G37" s="172"/>
      <c r="H37" s="172"/>
      <c r="I37" s="172"/>
      <c r="J37" s="172"/>
      <c r="K37" s="172"/>
      <c r="L37" s="723"/>
      <c r="M37" s="723"/>
      <c r="N37" s="723"/>
      <c r="O37" s="487"/>
      <c r="P37" s="549"/>
      <c r="Q37" s="265"/>
      <c r="R37" s="463"/>
      <c r="S37" s="463"/>
    </row>
    <row r="38" spans="2:19" ht="21.6" customHeight="1">
      <c r="B38" s="172"/>
      <c r="C38" s="172"/>
      <c r="D38" s="172"/>
      <c r="E38" s="172"/>
      <c r="F38" s="172"/>
      <c r="G38" s="172"/>
      <c r="H38" s="172"/>
      <c r="I38" s="172"/>
      <c r="J38" s="172"/>
      <c r="K38" s="172"/>
      <c r="L38" s="723"/>
      <c r="M38" s="723"/>
      <c r="N38" s="723"/>
      <c r="O38" s="487"/>
      <c r="P38" s="549"/>
      <c r="Q38" s="465"/>
      <c r="R38" s="463"/>
      <c r="S38" s="463"/>
    </row>
    <row r="39" spans="2:19" ht="21.6" customHeight="1">
      <c r="B39" s="172"/>
      <c r="C39" s="172"/>
      <c r="D39" s="172"/>
      <c r="E39" s="172"/>
      <c r="F39" s="172"/>
      <c r="G39" s="172"/>
      <c r="H39" s="172"/>
      <c r="I39" s="172"/>
      <c r="J39" s="172"/>
      <c r="K39" s="172"/>
      <c r="L39" s="723"/>
      <c r="M39" s="723"/>
      <c r="N39" s="723"/>
      <c r="O39" s="487"/>
      <c r="P39" s="549"/>
      <c r="Q39" s="264"/>
      <c r="R39" s="463"/>
      <c r="S39" s="463"/>
    </row>
    <row r="40" spans="2:19" ht="21.6" customHeight="1">
      <c r="B40" s="172"/>
      <c r="C40" s="172"/>
      <c r="D40" s="172"/>
      <c r="E40" s="172"/>
      <c r="F40" s="172"/>
      <c r="G40" s="172"/>
      <c r="H40" s="172"/>
      <c r="I40" s="172"/>
      <c r="J40" s="172"/>
      <c r="K40" s="172"/>
      <c r="L40" s="723"/>
      <c r="M40" s="723"/>
      <c r="N40" s="723"/>
      <c r="O40" s="487"/>
      <c r="P40" s="549"/>
      <c r="Q40" s="265"/>
      <c r="R40" s="463"/>
      <c r="S40" s="463"/>
    </row>
    <row r="41" spans="2:19" ht="21.6" customHeight="1">
      <c r="B41" s="172"/>
      <c r="C41" s="172"/>
      <c r="D41" s="172"/>
      <c r="E41" s="172"/>
      <c r="F41" s="172"/>
      <c r="G41" s="172"/>
      <c r="H41" s="172"/>
      <c r="I41" s="172"/>
      <c r="J41" s="172"/>
      <c r="K41" s="172"/>
      <c r="L41" s="723"/>
      <c r="M41" s="723"/>
      <c r="N41" s="723"/>
      <c r="O41" s="487"/>
      <c r="P41" s="549"/>
      <c r="Q41" s="465"/>
      <c r="R41" s="463"/>
      <c r="S41" s="463"/>
    </row>
    <row r="42" spans="2:19" ht="21.6" customHeight="1">
      <c r="B42" s="172"/>
      <c r="C42" s="172"/>
      <c r="D42" s="172"/>
      <c r="E42" s="172"/>
      <c r="F42" s="172"/>
      <c r="G42" s="172"/>
      <c r="H42" s="172"/>
      <c r="I42" s="172"/>
      <c r="J42" s="172"/>
      <c r="K42" s="172"/>
      <c r="L42" s="723"/>
      <c r="M42" s="723"/>
      <c r="N42" s="723"/>
      <c r="O42" s="487"/>
      <c r="P42" s="549"/>
      <c r="Q42" s="264"/>
      <c r="R42" s="463"/>
      <c r="S42" s="463"/>
    </row>
    <row r="43" spans="2:19" ht="21.6" customHeight="1">
      <c r="B43" s="132"/>
      <c r="C43" s="132"/>
      <c r="D43" s="132"/>
      <c r="E43" s="132"/>
      <c r="F43" s="132"/>
      <c r="G43" s="132"/>
      <c r="H43" s="132"/>
      <c r="I43" s="132"/>
      <c r="J43" s="132"/>
      <c r="K43" s="132"/>
      <c r="L43" s="723"/>
      <c r="M43" s="723"/>
      <c r="N43" s="723"/>
      <c r="O43" s="487"/>
      <c r="P43" s="549"/>
      <c r="Q43" s="265"/>
      <c r="R43" s="463"/>
      <c r="S43" s="463"/>
    </row>
    <row r="44" spans="2:19" ht="21.6" customHeight="1">
      <c r="B44" s="132"/>
      <c r="C44" s="132"/>
      <c r="D44" s="132"/>
      <c r="E44" s="132"/>
      <c r="F44" s="132"/>
      <c r="G44" s="132"/>
      <c r="H44" s="132"/>
      <c r="I44" s="132"/>
      <c r="J44" s="132"/>
      <c r="K44" s="132"/>
      <c r="L44" s="723"/>
      <c r="M44" s="723"/>
      <c r="N44" s="723"/>
      <c r="O44" s="487"/>
      <c r="P44" s="549"/>
      <c r="Q44" s="465"/>
      <c r="R44" s="463"/>
      <c r="S44" s="463"/>
    </row>
    <row r="45" spans="2:19" ht="32.4">
      <c r="B45" s="720" t="s">
        <v>187</v>
      </c>
      <c r="C45" s="720"/>
      <c r="D45" s="720"/>
      <c r="E45" s="720"/>
      <c r="F45" s="720"/>
      <c r="G45" s="720"/>
      <c r="H45" s="720"/>
      <c r="I45" s="143"/>
      <c r="J45" s="142"/>
      <c r="K45" s="132"/>
      <c r="L45" s="132"/>
      <c r="M45" s="132"/>
      <c r="N45" s="132"/>
      <c r="O45" s="132"/>
      <c r="P45" s="550"/>
      <c r="Q45" s="265"/>
    </row>
    <row r="46" spans="2:19" ht="18">
      <c r="B46" s="173" t="s">
        <v>139</v>
      </c>
      <c r="C46" s="132"/>
      <c r="D46" s="132"/>
      <c r="E46" s="132"/>
      <c r="F46" s="132"/>
      <c r="G46" s="132"/>
      <c r="H46" s="132"/>
      <c r="I46" s="132"/>
      <c r="J46" s="132"/>
      <c r="K46" s="132"/>
      <c r="L46" s="132"/>
      <c r="M46" s="132"/>
      <c r="N46" s="132"/>
      <c r="O46" s="132"/>
      <c r="P46" s="549"/>
      <c r="Q46" s="465"/>
    </row>
    <row r="47" spans="2:19" ht="18">
      <c r="B47" s="721" t="s">
        <v>140</v>
      </c>
      <c r="C47" s="721"/>
      <c r="D47" s="721"/>
      <c r="E47" s="721"/>
      <c r="F47" s="721"/>
      <c r="G47" s="721"/>
      <c r="H47" s="721"/>
      <c r="I47" s="721"/>
      <c r="J47" s="721"/>
      <c r="K47" s="721"/>
      <c r="L47" s="721"/>
      <c r="M47" s="721"/>
      <c r="N47" s="132"/>
      <c r="O47" s="132"/>
      <c r="P47" s="549"/>
    </row>
    <row r="48" spans="2:19" ht="18">
      <c r="B48" s="722" t="s">
        <v>141</v>
      </c>
      <c r="C48" s="722"/>
      <c r="D48" s="722"/>
      <c r="E48" s="722"/>
      <c r="F48" s="722"/>
      <c r="G48" s="722"/>
      <c r="H48" s="722"/>
      <c r="I48" s="722"/>
      <c r="J48" s="722"/>
      <c r="K48" s="722"/>
      <c r="L48" s="722"/>
      <c r="M48" s="722"/>
      <c r="N48" s="132"/>
      <c r="O48" s="132"/>
      <c r="P48" s="549"/>
    </row>
    <row r="49" spans="2:16" ht="22.5" customHeight="1">
      <c r="B49" s="728" t="s">
        <v>202</v>
      </c>
      <c r="C49" s="729"/>
      <c r="D49" s="729"/>
      <c r="E49" s="729"/>
      <c r="F49" s="729"/>
      <c r="G49" s="729"/>
      <c r="H49" s="729"/>
      <c r="I49" s="729"/>
      <c r="J49" s="729"/>
      <c r="K49" s="729"/>
      <c r="L49" s="729"/>
      <c r="M49" s="730"/>
      <c r="N49" s="724" t="s">
        <v>188</v>
      </c>
      <c r="O49" s="132"/>
      <c r="P49" s="549"/>
    </row>
    <row r="50" spans="2:16" ht="22.5" customHeight="1">
      <c r="B50" s="203" t="s">
        <v>208</v>
      </c>
      <c r="C50" s="201"/>
      <c r="D50" s="201"/>
      <c r="E50" s="201"/>
      <c r="F50" s="201"/>
      <c r="G50" s="201"/>
      <c r="H50" s="201"/>
      <c r="I50" s="201"/>
      <c r="J50" s="201"/>
      <c r="K50" s="201"/>
      <c r="L50" s="201"/>
      <c r="M50" s="202"/>
      <c r="N50" s="724"/>
      <c r="O50" s="132"/>
      <c r="P50" s="549"/>
    </row>
    <row r="51" spans="2:16" ht="18">
      <c r="B51" s="721" t="s">
        <v>198</v>
      </c>
      <c r="C51" s="721"/>
      <c r="D51" s="721"/>
      <c r="E51" s="721"/>
      <c r="F51" s="721"/>
      <c r="G51" s="721"/>
      <c r="H51" s="721"/>
      <c r="I51" s="721"/>
      <c r="J51" s="721"/>
      <c r="K51" s="721"/>
      <c r="L51" s="721"/>
      <c r="M51" s="721"/>
      <c r="N51" s="724"/>
      <c r="O51" s="132"/>
      <c r="P51" s="549"/>
    </row>
    <row r="52" spans="2:16" ht="18">
      <c r="B52" s="722" t="s">
        <v>199</v>
      </c>
      <c r="C52" s="722"/>
      <c r="D52" s="722"/>
      <c r="E52" s="722"/>
      <c r="F52" s="722"/>
      <c r="G52" s="722"/>
      <c r="H52" s="722"/>
      <c r="I52" s="722"/>
      <c r="J52" s="722"/>
      <c r="K52" s="722"/>
      <c r="L52" s="722"/>
      <c r="M52" s="722"/>
      <c r="N52" s="724"/>
      <c r="O52" s="132"/>
      <c r="P52" s="549"/>
    </row>
    <row r="53" spans="2:16" ht="18">
      <c r="B53" s="721" t="s">
        <v>200</v>
      </c>
      <c r="C53" s="721"/>
      <c r="D53" s="721"/>
      <c r="E53" s="721"/>
      <c r="F53" s="721"/>
      <c r="G53" s="721"/>
      <c r="H53" s="721"/>
      <c r="I53" s="721"/>
      <c r="J53" s="721"/>
      <c r="K53" s="721"/>
      <c r="L53" s="721"/>
      <c r="M53" s="721"/>
      <c r="N53" s="724"/>
      <c r="O53" s="132"/>
      <c r="P53" s="549"/>
    </row>
    <row r="54" spans="2:16" ht="18">
      <c r="B54" s="721" t="s">
        <v>201</v>
      </c>
      <c r="C54" s="721"/>
      <c r="D54" s="721"/>
      <c r="E54" s="721"/>
      <c r="F54" s="721"/>
      <c r="G54" s="721"/>
      <c r="H54" s="721"/>
      <c r="I54" s="721"/>
      <c r="J54" s="721"/>
      <c r="K54" s="721"/>
      <c r="L54" s="721"/>
      <c r="M54" s="721"/>
      <c r="N54" s="724"/>
      <c r="O54" s="132"/>
      <c r="P54" s="549"/>
    </row>
    <row r="55" spans="2:16" ht="18">
      <c r="B55" s="145"/>
      <c r="M55" s="132"/>
      <c r="N55" s="724"/>
      <c r="O55" s="132"/>
      <c r="P55" s="549"/>
    </row>
    <row r="56" spans="2:16" ht="17.25" customHeight="1">
      <c r="B56" s="725" t="s">
        <v>142</v>
      </c>
      <c r="C56" s="726"/>
      <c r="D56" s="726"/>
      <c r="E56" s="726"/>
      <c r="F56" s="726"/>
      <c r="G56" s="726"/>
      <c r="H56" s="726"/>
      <c r="I56" s="726"/>
      <c r="J56" s="726"/>
      <c r="K56" s="726"/>
      <c r="L56" s="726"/>
      <c r="M56" s="727"/>
      <c r="N56" s="724"/>
      <c r="O56" s="132"/>
      <c r="P56" s="549"/>
    </row>
    <row r="57" spans="2:16" ht="17.25" customHeight="1">
      <c r="B57" s="725" t="s">
        <v>143</v>
      </c>
      <c r="C57" s="726"/>
      <c r="D57" s="726"/>
      <c r="E57" s="726"/>
      <c r="F57" s="726"/>
      <c r="G57" s="726"/>
      <c r="H57" s="726"/>
      <c r="I57" s="726"/>
      <c r="J57" s="726"/>
      <c r="K57" s="726"/>
      <c r="L57" s="726"/>
      <c r="M57" s="727"/>
      <c r="N57" s="724"/>
      <c r="O57" s="132"/>
      <c r="P57" s="549"/>
    </row>
    <row r="58" spans="2:16" ht="17.25" customHeight="1">
      <c r="B58" s="725" t="s">
        <v>144</v>
      </c>
      <c r="C58" s="726"/>
      <c r="D58" s="726"/>
      <c r="E58" s="726"/>
      <c r="F58" s="726"/>
      <c r="G58" s="726"/>
      <c r="H58" s="726"/>
      <c r="I58" s="726"/>
      <c r="J58" s="726"/>
      <c r="K58" s="726"/>
      <c r="L58" s="726"/>
      <c r="M58" s="727"/>
      <c r="N58" s="724"/>
      <c r="O58" s="132"/>
      <c r="P58" s="549"/>
    </row>
    <row r="59" spans="2:16" ht="18">
      <c r="B59" s="725" t="s">
        <v>145</v>
      </c>
      <c r="C59" s="726"/>
      <c r="D59" s="726"/>
      <c r="E59" s="726"/>
      <c r="F59" s="726"/>
      <c r="G59" s="726"/>
      <c r="H59" s="726"/>
      <c r="I59" s="726"/>
      <c r="J59" s="726"/>
      <c r="K59" s="726"/>
      <c r="L59" s="726"/>
      <c r="M59" s="727"/>
      <c r="N59" s="724"/>
      <c r="O59" s="132"/>
      <c r="P59" s="549"/>
    </row>
    <row r="60" spans="2:16" ht="18">
      <c r="B60" s="725" t="s">
        <v>146</v>
      </c>
      <c r="C60" s="726"/>
      <c r="D60" s="726"/>
      <c r="E60" s="726"/>
      <c r="F60" s="726"/>
      <c r="G60" s="726"/>
      <c r="H60" s="726"/>
      <c r="I60" s="726"/>
      <c r="J60" s="726"/>
      <c r="K60" s="726"/>
      <c r="L60" s="726"/>
      <c r="M60" s="727"/>
      <c r="N60" s="724"/>
      <c r="O60" s="132"/>
      <c r="P60" s="549"/>
    </row>
    <row r="61" spans="2:16" ht="18">
      <c r="B61" s="731" t="s">
        <v>147</v>
      </c>
      <c r="C61" s="732"/>
      <c r="D61" s="732"/>
      <c r="E61" s="732"/>
      <c r="F61" s="732"/>
      <c r="G61" s="732"/>
      <c r="H61" s="732"/>
      <c r="I61" s="732"/>
      <c r="J61" s="732"/>
      <c r="K61" s="732"/>
      <c r="L61" s="732"/>
      <c r="M61" s="733"/>
      <c r="N61" s="132"/>
      <c r="O61" s="132"/>
      <c r="P61" s="549"/>
    </row>
    <row r="62" spans="2:16" ht="18">
      <c r="B62" s="734" t="s">
        <v>148</v>
      </c>
      <c r="C62" s="735"/>
      <c r="D62" s="735"/>
      <c r="E62" s="735"/>
      <c r="F62" s="735"/>
      <c r="G62" s="735"/>
      <c r="H62" s="735"/>
      <c r="I62" s="735"/>
      <c r="J62" s="735"/>
      <c r="K62" s="735"/>
      <c r="L62" s="735"/>
      <c r="M62" s="736"/>
      <c r="N62" s="132"/>
      <c r="O62" s="132"/>
      <c r="P62" s="549"/>
    </row>
    <row r="63" spans="2:16" ht="18">
      <c r="B63" s="725" t="s">
        <v>206</v>
      </c>
      <c r="C63" s="726"/>
      <c r="D63" s="726"/>
      <c r="E63" s="726"/>
      <c r="F63" s="726"/>
      <c r="G63" s="726"/>
      <c r="H63" s="726"/>
      <c r="I63" s="726"/>
      <c r="J63" s="726"/>
      <c r="K63" s="726"/>
      <c r="L63" s="726"/>
      <c r="M63" s="727"/>
      <c r="N63" s="132"/>
      <c r="O63" s="132"/>
      <c r="P63" s="549"/>
    </row>
    <row r="64" spans="2:16" ht="18">
      <c r="B64" s="145"/>
      <c r="M64" s="132"/>
      <c r="N64" s="132"/>
      <c r="O64" s="132"/>
      <c r="P64" s="549"/>
    </row>
    <row r="65" spans="1:16" ht="18.600000000000001" thickBot="1">
      <c r="B65" s="145"/>
      <c r="M65" s="132"/>
      <c r="N65" s="132"/>
      <c r="O65" s="132"/>
      <c r="P65" s="549"/>
    </row>
    <row r="66" spans="1:16" ht="20.25" customHeight="1">
      <c r="B66" s="737" t="s">
        <v>149</v>
      </c>
      <c r="C66" s="737" t="s">
        <v>150</v>
      </c>
      <c r="D66" s="737" t="s">
        <v>151</v>
      </c>
      <c r="E66" s="737" t="s">
        <v>152</v>
      </c>
      <c r="F66" s="146" t="s">
        <v>153</v>
      </c>
      <c r="G66" s="166" t="s">
        <v>214</v>
      </c>
      <c r="H66" s="739" t="s">
        <v>213</v>
      </c>
      <c r="I66" s="739" t="s">
        <v>155</v>
      </c>
      <c r="J66" s="739" t="s">
        <v>156</v>
      </c>
      <c r="K66" s="739" t="s">
        <v>189</v>
      </c>
      <c r="L66" s="737" t="s">
        <v>157</v>
      </c>
      <c r="M66" s="737" t="s">
        <v>209</v>
      </c>
      <c r="N66" s="132"/>
      <c r="O66" s="132"/>
      <c r="P66" s="549"/>
    </row>
    <row r="67" spans="1:16" ht="18.600000000000001" thickBot="1">
      <c r="B67" s="738"/>
      <c r="C67" s="738"/>
      <c r="D67" s="738"/>
      <c r="E67" s="738"/>
      <c r="F67" s="147" t="s">
        <v>154</v>
      </c>
      <c r="G67" s="167"/>
      <c r="H67" s="740"/>
      <c r="I67" s="740"/>
      <c r="J67" s="740"/>
      <c r="K67" s="740"/>
      <c r="L67" s="738"/>
      <c r="M67" s="738"/>
      <c r="N67" s="132"/>
      <c r="O67" s="132"/>
      <c r="P67" s="549"/>
    </row>
    <row r="68" spans="1:16" ht="18.600000000000001" thickBot="1">
      <c r="B68" s="148">
        <v>1</v>
      </c>
      <c r="C68" s="149" t="s">
        <v>158</v>
      </c>
      <c r="D68" s="150"/>
      <c r="E68" s="150"/>
      <c r="F68" s="150"/>
      <c r="G68" s="168"/>
      <c r="H68" s="150"/>
      <c r="I68" s="150"/>
      <c r="J68" s="150"/>
      <c r="K68" s="151" t="s">
        <v>158</v>
      </c>
      <c r="L68" s="150"/>
      <c r="M68" s="150"/>
      <c r="N68" s="132"/>
      <c r="O68" s="132"/>
      <c r="P68" s="549"/>
    </row>
    <row r="69" spans="1:16" ht="18.600000000000001" thickBot="1">
      <c r="A69" s="160" t="s">
        <v>29</v>
      </c>
      <c r="B69" s="161">
        <v>2</v>
      </c>
      <c r="C69" s="162" t="s">
        <v>158</v>
      </c>
      <c r="D69" s="163" t="s">
        <v>158</v>
      </c>
      <c r="E69" s="163" t="s">
        <v>158</v>
      </c>
      <c r="F69" s="163" t="s">
        <v>190</v>
      </c>
      <c r="G69" s="168"/>
      <c r="H69" s="150"/>
      <c r="I69" s="150"/>
      <c r="J69" s="163" t="s">
        <v>191</v>
      </c>
      <c r="K69" s="163" t="s">
        <v>158</v>
      </c>
      <c r="L69" s="150"/>
      <c r="M69" s="150"/>
      <c r="N69" s="132" t="s">
        <v>192</v>
      </c>
      <c r="O69" s="132"/>
      <c r="P69" s="549"/>
    </row>
    <row r="70" spans="1:16" ht="18.600000000000001" thickBot="1">
      <c r="A70" s="160" t="s">
        <v>21</v>
      </c>
      <c r="B70" s="161">
        <v>3</v>
      </c>
      <c r="C70" s="162" t="s">
        <v>158</v>
      </c>
      <c r="D70" s="163" t="s">
        <v>158</v>
      </c>
      <c r="E70" s="163" t="s">
        <v>158</v>
      </c>
      <c r="F70" s="163" t="s">
        <v>158</v>
      </c>
      <c r="G70" s="168"/>
      <c r="H70" s="150"/>
      <c r="I70" s="150"/>
      <c r="J70" s="163" t="s">
        <v>158</v>
      </c>
      <c r="K70" s="163" t="s">
        <v>158</v>
      </c>
      <c r="L70" s="163" t="s">
        <v>158</v>
      </c>
      <c r="M70" s="150"/>
      <c r="N70" s="132"/>
      <c r="O70" s="132"/>
      <c r="P70" s="549"/>
    </row>
    <row r="71" spans="1:16" ht="18.600000000000001" thickBot="1">
      <c r="A71" s="160" t="s">
        <v>193</v>
      </c>
      <c r="B71" s="157">
        <v>4</v>
      </c>
      <c r="C71" s="158" t="s">
        <v>158</v>
      </c>
      <c r="D71" s="159" t="s">
        <v>158</v>
      </c>
      <c r="E71" s="159" t="s">
        <v>158</v>
      </c>
      <c r="F71" s="159" t="s">
        <v>158</v>
      </c>
      <c r="G71" s="159" t="s">
        <v>158</v>
      </c>
      <c r="H71" s="159" t="s">
        <v>158</v>
      </c>
      <c r="I71" s="150" t="s">
        <v>211</v>
      </c>
      <c r="J71" s="159" t="s">
        <v>158</v>
      </c>
      <c r="K71" s="159" t="s">
        <v>158</v>
      </c>
      <c r="L71" s="159" t="s">
        <v>158</v>
      </c>
      <c r="M71" s="159" t="s">
        <v>158</v>
      </c>
      <c r="N71" t="s">
        <v>210</v>
      </c>
      <c r="O71" s="132"/>
      <c r="P71" s="549"/>
    </row>
    <row r="72" spans="1:16" ht="18.600000000000001" thickBot="1">
      <c r="A72" s="160"/>
      <c r="B72" s="161">
        <v>5</v>
      </c>
      <c r="C72" s="162" t="s">
        <v>158</v>
      </c>
      <c r="D72" s="163" t="s">
        <v>158</v>
      </c>
      <c r="E72" s="163" t="s">
        <v>158</v>
      </c>
      <c r="F72" s="163" t="s">
        <v>158</v>
      </c>
      <c r="G72" s="163" t="s">
        <v>158</v>
      </c>
      <c r="H72" s="163" t="s">
        <v>158</v>
      </c>
      <c r="I72" s="163" t="s">
        <v>158</v>
      </c>
      <c r="J72" s="163" t="s">
        <v>158</v>
      </c>
      <c r="K72" s="163" t="s">
        <v>158</v>
      </c>
      <c r="L72" s="163" t="s">
        <v>158</v>
      </c>
      <c r="M72" s="163" t="s">
        <v>158</v>
      </c>
      <c r="N72" s="132"/>
      <c r="O72" s="132"/>
      <c r="P72" s="550"/>
    </row>
    <row r="73" spans="1:16" ht="18.600000000000001" thickBot="1">
      <c r="B73" s="148">
        <v>6</v>
      </c>
      <c r="C73" s="149" t="s">
        <v>158</v>
      </c>
      <c r="D73" s="151" t="s">
        <v>158</v>
      </c>
      <c r="E73" s="151" t="s">
        <v>158</v>
      </c>
      <c r="F73" s="151" t="s">
        <v>158</v>
      </c>
      <c r="G73" s="151" t="s">
        <v>158</v>
      </c>
      <c r="H73" s="151" t="s">
        <v>158</v>
      </c>
      <c r="I73" s="151" t="s">
        <v>158</v>
      </c>
      <c r="J73" s="151" t="s">
        <v>158</v>
      </c>
      <c r="K73" s="151" t="s">
        <v>158</v>
      </c>
      <c r="L73" s="151" t="s">
        <v>158</v>
      </c>
      <c r="M73" s="151" t="s">
        <v>158</v>
      </c>
      <c r="N73" s="132"/>
      <c r="O73" s="132"/>
      <c r="P73" s="550"/>
    </row>
    <row r="74" spans="1:16" ht="18.600000000000001" thickBot="1">
      <c r="B74" s="148">
        <v>7</v>
      </c>
      <c r="C74" s="149" t="s">
        <v>158</v>
      </c>
      <c r="D74" s="151" t="s">
        <v>158</v>
      </c>
      <c r="E74" s="151" t="s">
        <v>158</v>
      </c>
      <c r="F74" s="151" t="s">
        <v>158</v>
      </c>
      <c r="G74" s="151" t="s">
        <v>158</v>
      </c>
      <c r="H74" s="151" t="s">
        <v>158</v>
      </c>
      <c r="I74" s="151" t="s">
        <v>158</v>
      </c>
      <c r="J74" s="151" t="s">
        <v>158</v>
      </c>
      <c r="K74" s="151" t="s">
        <v>158</v>
      </c>
      <c r="L74" s="151" t="s">
        <v>158</v>
      </c>
      <c r="M74" s="151" t="s">
        <v>158</v>
      </c>
      <c r="N74" s="132"/>
      <c r="O74" s="132"/>
      <c r="P74" s="550"/>
    </row>
    <row r="75" spans="1:16" ht="15.6">
      <c r="N75" s="132"/>
      <c r="O75" s="132"/>
      <c r="P75" s="550"/>
    </row>
    <row r="76" spans="1:16" ht="15.6">
      <c r="I76" t="s">
        <v>212</v>
      </c>
      <c r="N76" s="132"/>
      <c r="O76" s="132"/>
      <c r="P76" s="550"/>
    </row>
    <row r="77" spans="1:16" ht="15.6">
      <c r="N77" s="132"/>
      <c r="O77" s="132"/>
      <c r="P77" s="550"/>
    </row>
    <row r="78" spans="1:16" ht="15.6">
      <c r="P78" s="550"/>
    </row>
    <row r="79" spans="1:16" ht="15.6">
      <c r="P79" s="550"/>
    </row>
    <row r="80" spans="1:16" ht="15.6">
      <c r="P80" s="550"/>
    </row>
    <row r="81" spans="16:16" ht="15.6">
      <c r="P81" s="550"/>
    </row>
    <row r="82" spans="16:16" ht="15.6">
      <c r="P82" s="550"/>
    </row>
    <row r="83" spans="16:16" ht="15.6">
      <c r="P83" s="550"/>
    </row>
    <row r="84" spans="16:16" ht="15.6">
      <c r="P84" s="550"/>
    </row>
    <row r="85" spans="16:16" ht="15.6">
      <c r="P85" s="550"/>
    </row>
    <row r="86" spans="16:16" ht="15.6">
      <c r="P86" s="550"/>
    </row>
    <row r="87" spans="16:16" ht="15.6">
      <c r="P87" s="550"/>
    </row>
    <row r="88" spans="16:16" ht="15.6">
      <c r="P88" s="550"/>
    </row>
    <row r="89" spans="16:16" ht="15.6">
      <c r="P89" s="550"/>
    </row>
    <row r="90" spans="16:16" ht="15.6">
      <c r="P90" s="550"/>
    </row>
    <row r="91" spans="16:16" ht="15.6">
      <c r="P91" s="550"/>
    </row>
    <row r="92" spans="16:16" ht="15.6">
      <c r="P92" s="550"/>
    </row>
    <row r="93" spans="16:16" ht="15.6">
      <c r="P93" s="550"/>
    </row>
    <row r="94" spans="16:16" ht="15.6">
      <c r="P94" s="550"/>
    </row>
    <row r="95" spans="16:16" ht="15.6">
      <c r="P95" s="550"/>
    </row>
    <row r="96" spans="16:16" ht="15.6">
      <c r="P96" s="550"/>
    </row>
    <row r="97" spans="16:16" ht="15.6">
      <c r="P97" s="550"/>
    </row>
    <row r="98" spans="16:16" ht="15.6">
      <c r="P98" s="550"/>
    </row>
    <row r="99" spans="16:16" ht="15.6">
      <c r="P99" s="550"/>
    </row>
  </sheetData>
  <mergeCells count="39">
    <mergeCell ref="D29:E29"/>
    <mergeCell ref="M14:M15"/>
    <mergeCell ref="M28:N30"/>
    <mergeCell ref="B3:N3"/>
    <mergeCell ref="C8:L8"/>
    <mergeCell ref="C9:L9"/>
    <mergeCell ref="D12:E28"/>
    <mergeCell ref="M13:N13"/>
    <mergeCell ref="B5:N5"/>
    <mergeCell ref="B7:N7"/>
    <mergeCell ref="B6:N6"/>
    <mergeCell ref="B61:M61"/>
    <mergeCell ref="B62:M62"/>
    <mergeCell ref="B63:M63"/>
    <mergeCell ref="B66:B67"/>
    <mergeCell ref="C66:C67"/>
    <mergeCell ref="D66:D67"/>
    <mergeCell ref="E66:E67"/>
    <mergeCell ref="H66:H67"/>
    <mergeCell ref="I66:I67"/>
    <mergeCell ref="J66:J67"/>
    <mergeCell ref="K66:K67"/>
    <mergeCell ref="L66:L67"/>
    <mergeCell ref="M66:M67"/>
    <mergeCell ref="B53:M53"/>
    <mergeCell ref="N49:N60"/>
    <mergeCell ref="B51:M51"/>
    <mergeCell ref="B58:M58"/>
    <mergeCell ref="B59:M59"/>
    <mergeCell ref="B60:M60"/>
    <mergeCell ref="B49:M49"/>
    <mergeCell ref="B54:M54"/>
    <mergeCell ref="B56:M56"/>
    <mergeCell ref="B57:M57"/>
    <mergeCell ref="B45:H45"/>
    <mergeCell ref="B47:M47"/>
    <mergeCell ref="B48:M48"/>
    <mergeCell ref="B52:M52"/>
    <mergeCell ref="L32:N44"/>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44"/>
  <sheetViews>
    <sheetView showGridLines="0" zoomScale="80" zoomScaleNormal="80" zoomScaleSheetLayoutView="79" workbookViewId="0">
      <selection activeCell="E4" sqref="E4"/>
    </sheetView>
  </sheetViews>
  <sheetFormatPr defaultColWidth="9" defaultRowHeight="19.2"/>
  <cols>
    <col min="1" max="1" width="193.44140625" style="459" customWidth="1"/>
    <col min="2" max="2" width="11.21875" style="457" customWidth="1"/>
    <col min="3" max="3" width="27.44140625" style="457" customWidth="1"/>
    <col min="4" max="4" width="17.88671875" style="458" customWidth="1"/>
    <col min="5" max="16384" width="9" style="1"/>
  </cols>
  <sheetData>
    <row r="1" spans="1:4" s="44" customFormat="1" ht="44.25" customHeight="1" thickBot="1">
      <c r="A1" s="271" t="s">
        <v>282</v>
      </c>
      <c r="B1" s="272" t="s">
        <v>0</v>
      </c>
      <c r="C1" s="273" t="s">
        <v>1</v>
      </c>
      <c r="D1" s="455" t="s">
        <v>2</v>
      </c>
    </row>
    <row r="2" spans="1:4" s="44" customFormat="1" ht="37.950000000000003" customHeight="1" thickTop="1">
      <c r="A2" s="570" t="s">
        <v>291</v>
      </c>
      <c r="B2" s="571"/>
      <c r="C2" s="787" t="s">
        <v>294</v>
      </c>
      <c r="D2" s="572"/>
    </row>
    <row r="3" spans="1:4" s="44" customFormat="1" ht="220.8" customHeight="1">
      <c r="A3" s="573" t="s">
        <v>292</v>
      </c>
      <c r="B3" s="552" t="s">
        <v>293</v>
      </c>
      <c r="C3" s="788"/>
      <c r="D3" s="574">
        <v>44812</v>
      </c>
    </row>
    <row r="4" spans="1:4" s="44" customFormat="1" ht="37.950000000000003" customHeight="1" thickBot="1">
      <c r="A4" s="575" t="s">
        <v>295</v>
      </c>
      <c r="B4" s="553"/>
      <c r="C4" s="789"/>
      <c r="D4" s="576"/>
    </row>
    <row r="5" spans="1:4" s="44" customFormat="1" ht="44.25" customHeight="1" thickTop="1">
      <c r="A5" s="255" t="s">
        <v>296</v>
      </c>
      <c r="B5" s="797" t="s">
        <v>298</v>
      </c>
      <c r="C5" s="774" t="s">
        <v>300</v>
      </c>
      <c r="D5" s="771">
        <v>44813</v>
      </c>
    </row>
    <row r="6" spans="1:4" s="44" customFormat="1" ht="169.2" customHeight="1">
      <c r="A6" s="515" t="s">
        <v>297</v>
      </c>
      <c r="B6" s="761"/>
      <c r="C6" s="775"/>
      <c r="D6" s="772"/>
    </row>
    <row r="7" spans="1:4" s="44" customFormat="1" ht="36.6" customHeight="1" thickBot="1">
      <c r="A7" s="256" t="s">
        <v>299</v>
      </c>
      <c r="B7" s="762"/>
      <c r="C7" s="776"/>
      <c r="D7" s="773"/>
    </row>
    <row r="8" spans="1:4" s="44" customFormat="1" ht="44.25" customHeight="1">
      <c r="A8" s="255" t="s">
        <v>301</v>
      </c>
      <c r="B8" s="797" t="s">
        <v>303</v>
      </c>
      <c r="C8" s="774" t="s">
        <v>305</v>
      </c>
      <c r="D8" s="771">
        <v>44812</v>
      </c>
    </row>
    <row r="9" spans="1:4" s="44" customFormat="1" ht="296.39999999999998" customHeight="1">
      <c r="A9" s="515" t="s">
        <v>302</v>
      </c>
      <c r="B9" s="761"/>
      <c r="C9" s="775"/>
      <c r="D9" s="772"/>
    </row>
    <row r="10" spans="1:4" s="44" customFormat="1" ht="36.6" customHeight="1" thickBot="1">
      <c r="A10" s="256" t="s">
        <v>304</v>
      </c>
      <c r="B10" s="762"/>
      <c r="C10" s="776"/>
      <c r="D10" s="773"/>
    </row>
    <row r="11" spans="1:4" s="44" customFormat="1" ht="54.6" customHeight="1" thickBot="1">
      <c r="A11" s="255" t="s">
        <v>306</v>
      </c>
      <c r="B11" s="248"/>
      <c r="C11" s="774" t="s">
        <v>307</v>
      </c>
      <c r="D11" s="777">
        <v>44813</v>
      </c>
    </row>
    <row r="12" spans="1:4" s="44" customFormat="1" ht="88.8" customHeight="1" thickBot="1">
      <c r="A12" s="515" t="s">
        <v>309</v>
      </c>
      <c r="B12" s="513" t="s">
        <v>308</v>
      </c>
      <c r="C12" s="775"/>
      <c r="D12" s="778"/>
    </row>
    <row r="13" spans="1:4" s="44" customFormat="1" ht="34.950000000000003" customHeight="1" thickBot="1">
      <c r="A13" s="256" t="s">
        <v>310</v>
      </c>
      <c r="B13" s="250"/>
      <c r="C13" s="776"/>
      <c r="D13" s="778"/>
    </row>
    <row r="14" spans="1:4" s="44" customFormat="1" ht="43.8" customHeight="1" thickTop="1">
      <c r="A14" s="257" t="s">
        <v>311</v>
      </c>
      <c r="B14" s="763" t="s">
        <v>314</v>
      </c>
      <c r="C14" s="794" t="s">
        <v>294</v>
      </c>
      <c r="D14" s="771">
        <v>44813</v>
      </c>
    </row>
    <row r="15" spans="1:4" s="44" customFormat="1" ht="409.6" customHeight="1">
      <c r="A15" s="769" t="s">
        <v>312</v>
      </c>
      <c r="B15" s="764"/>
      <c r="C15" s="795"/>
      <c r="D15" s="772"/>
    </row>
    <row r="16" spans="1:4" s="44" customFormat="1" ht="73.2" customHeight="1">
      <c r="A16" s="770"/>
      <c r="B16" s="764"/>
      <c r="C16" s="795"/>
      <c r="D16" s="772"/>
    </row>
    <row r="17" spans="1:4" s="44" customFormat="1" ht="34.950000000000003" customHeight="1" thickBot="1">
      <c r="A17" s="258" t="s">
        <v>313</v>
      </c>
      <c r="B17" s="765"/>
      <c r="C17" s="796"/>
      <c r="D17" s="773"/>
    </row>
    <row r="18" spans="1:4" s="44" customFormat="1" ht="44.25" customHeight="1" thickTop="1">
      <c r="A18" s="255" t="s">
        <v>315</v>
      </c>
      <c r="B18" s="248"/>
      <c r="C18" s="774" t="s">
        <v>319</v>
      </c>
      <c r="D18" s="771">
        <v>44810</v>
      </c>
    </row>
    <row r="19" spans="1:4" s="44" customFormat="1" ht="115.8" customHeight="1">
      <c r="A19" s="515" t="s">
        <v>317</v>
      </c>
      <c r="B19" s="249" t="s">
        <v>316</v>
      </c>
      <c r="C19" s="775"/>
      <c r="D19" s="772"/>
    </row>
    <row r="20" spans="1:4" s="44" customFormat="1" ht="35.4" customHeight="1" thickBot="1">
      <c r="A20" s="256" t="s">
        <v>318</v>
      </c>
      <c r="B20" s="250"/>
      <c r="C20" s="776"/>
      <c r="D20" s="773"/>
    </row>
    <row r="21" spans="1:4" s="44" customFormat="1" ht="44.25" customHeight="1" thickBot="1">
      <c r="A21" s="255" t="s">
        <v>323</v>
      </c>
      <c r="B21" s="248"/>
      <c r="C21" s="774" t="s">
        <v>324</v>
      </c>
      <c r="D21" s="777">
        <v>44812</v>
      </c>
    </row>
    <row r="22" spans="1:4" s="44" customFormat="1" ht="374.4" customHeight="1" thickBot="1">
      <c r="A22" s="755" t="s">
        <v>320</v>
      </c>
      <c r="B22" s="757" t="s">
        <v>322</v>
      </c>
      <c r="C22" s="775"/>
      <c r="D22" s="778"/>
    </row>
    <row r="23" spans="1:4" s="44" customFormat="1" ht="4.8" customHeight="1" thickBot="1">
      <c r="A23" s="756"/>
      <c r="B23" s="757"/>
      <c r="C23" s="775"/>
      <c r="D23" s="778"/>
    </row>
    <row r="24" spans="1:4" s="44" customFormat="1" ht="38.4" customHeight="1" thickBot="1">
      <c r="A24" s="256" t="s">
        <v>321</v>
      </c>
      <c r="B24" s="250"/>
      <c r="C24" s="776"/>
      <c r="D24" s="778"/>
    </row>
    <row r="25" spans="1:4" s="44" customFormat="1" ht="44.25" customHeight="1" thickBot="1">
      <c r="A25" s="500" t="s">
        <v>325</v>
      </c>
      <c r="B25" s="766" t="s">
        <v>314</v>
      </c>
      <c r="C25" s="774" t="s">
        <v>327</v>
      </c>
      <c r="D25" s="777">
        <v>44811</v>
      </c>
    </row>
    <row r="26" spans="1:4" s="44" customFormat="1" ht="64.2" customHeight="1" thickBot="1">
      <c r="A26" s="516" t="s">
        <v>326</v>
      </c>
      <c r="B26" s="767"/>
      <c r="C26" s="775"/>
      <c r="D26" s="778"/>
    </row>
    <row r="27" spans="1:4" s="44" customFormat="1" ht="46.2" customHeight="1" thickBot="1">
      <c r="A27" s="298" t="s">
        <v>328</v>
      </c>
      <c r="B27" s="768"/>
      <c r="C27" s="776"/>
      <c r="D27" s="778"/>
    </row>
    <row r="28" spans="1:4" s="44" customFormat="1" ht="52.2" customHeight="1" thickTop="1" thickBot="1">
      <c r="A28" s="255" t="s">
        <v>329</v>
      </c>
      <c r="B28" s="248"/>
      <c r="C28" s="774" t="s">
        <v>331</v>
      </c>
      <c r="D28" s="777">
        <v>44810</v>
      </c>
    </row>
    <row r="29" spans="1:4" s="44" customFormat="1" ht="145.19999999999999" customHeight="1" thickBot="1">
      <c r="A29" s="515" t="s">
        <v>330</v>
      </c>
      <c r="B29" s="249" t="s">
        <v>332</v>
      </c>
      <c r="C29" s="775"/>
      <c r="D29" s="778"/>
    </row>
    <row r="30" spans="1:4" s="44" customFormat="1" ht="45" customHeight="1" thickBot="1">
      <c r="A30" s="256" t="s">
        <v>333</v>
      </c>
      <c r="B30" s="250"/>
      <c r="C30" s="776"/>
      <c r="D30" s="778"/>
    </row>
    <row r="31" spans="1:4" s="44" customFormat="1" ht="48.6" customHeight="1" thickTop="1">
      <c r="A31" s="479" t="s">
        <v>334</v>
      </c>
      <c r="B31" s="760" t="s">
        <v>364</v>
      </c>
      <c r="C31" s="774" t="s">
        <v>365</v>
      </c>
      <c r="D31" s="784">
        <v>44809</v>
      </c>
    </row>
    <row r="32" spans="1:4" s="44" customFormat="1" ht="250.8" customHeight="1">
      <c r="A32" s="259" t="s">
        <v>335</v>
      </c>
      <c r="B32" s="761"/>
      <c r="C32" s="775"/>
      <c r="D32" s="785"/>
    </row>
    <row r="33" spans="1:4" s="44" customFormat="1" ht="43.2" customHeight="1" thickBot="1">
      <c r="A33" s="466" t="s">
        <v>336</v>
      </c>
      <c r="B33" s="762"/>
      <c r="C33" s="776"/>
      <c r="D33" s="786"/>
    </row>
    <row r="34" spans="1:4" s="44" customFormat="1" ht="52.2" customHeight="1" thickTop="1" thickBot="1">
      <c r="A34" s="567" t="s">
        <v>337</v>
      </c>
      <c r="B34" s="766" t="s">
        <v>340</v>
      </c>
      <c r="C34" s="766" t="s">
        <v>341</v>
      </c>
      <c r="D34" s="777">
        <v>44808</v>
      </c>
    </row>
    <row r="35" spans="1:4" s="44" customFormat="1" ht="170.4" customHeight="1" thickBot="1">
      <c r="A35" s="568" t="s">
        <v>338</v>
      </c>
      <c r="B35" s="767"/>
      <c r="C35" s="767"/>
      <c r="D35" s="778"/>
    </row>
    <row r="36" spans="1:4" s="44" customFormat="1" ht="43.2" customHeight="1" thickBot="1">
      <c r="A36" s="514" t="s">
        <v>339</v>
      </c>
      <c r="B36" s="768"/>
      <c r="C36" s="768"/>
      <c r="D36" s="778"/>
    </row>
    <row r="37" spans="1:4" s="44" customFormat="1" ht="48.6" hidden="1" customHeight="1" thickTop="1" thickBot="1">
      <c r="A37" s="257"/>
      <c r="B37" s="763"/>
      <c r="C37" s="781"/>
      <c r="D37" s="777"/>
    </row>
    <row r="38" spans="1:4" s="44" customFormat="1" ht="97.2" hidden="1" customHeight="1" thickBot="1">
      <c r="A38" s="758"/>
      <c r="B38" s="764"/>
      <c r="C38" s="782"/>
      <c r="D38" s="778"/>
    </row>
    <row r="39" spans="1:4" s="44" customFormat="1" ht="40.200000000000003" hidden="1" customHeight="1" thickBot="1">
      <c r="A39" s="759"/>
      <c r="B39" s="764"/>
      <c r="C39" s="782"/>
      <c r="D39" s="779"/>
    </row>
    <row r="40" spans="1:4" s="44" customFormat="1" ht="40.950000000000003" hidden="1" customHeight="1" thickBot="1">
      <c r="A40" s="501"/>
      <c r="B40" s="765"/>
      <c r="C40" s="783"/>
      <c r="D40" s="780"/>
    </row>
    <row r="41" spans="1:4" s="44" customFormat="1" ht="54.6" hidden="1" customHeight="1" thickTop="1">
      <c r="A41" s="189"/>
      <c r="B41" s="464"/>
      <c r="C41" s="792"/>
      <c r="D41" s="467"/>
    </row>
    <row r="42" spans="1:4" s="44" customFormat="1" ht="110.4" hidden="1" customHeight="1">
      <c r="A42" s="456"/>
      <c r="B42" s="790"/>
      <c r="C42" s="788"/>
      <c r="D42" s="468"/>
    </row>
    <row r="43" spans="1:4" s="44" customFormat="1" ht="37.950000000000003" hidden="1" customHeight="1" thickBot="1">
      <c r="A43" s="510"/>
      <c r="B43" s="791"/>
      <c r="C43" s="793"/>
      <c r="D43" s="469"/>
    </row>
    <row r="44" spans="1:4" ht="19.8" thickTop="1"/>
  </sheetData>
  <mergeCells count="36">
    <mergeCell ref="D5:D7"/>
    <mergeCell ref="C11:C13"/>
    <mergeCell ref="D11:D13"/>
    <mergeCell ref="B8:B10"/>
    <mergeCell ref="C8:C10"/>
    <mergeCell ref="D8:D10"/>
    <mergeCell ref="C2:C4"/>
    <mergeCell ref="B42:B43"/>
    <mergeCell ref="C41:C43"/>
    <mergeCell ref="C31:C33"/>
    <mergeCell ref="B37:B40"/>
    <mergeCell ref="C14:C17"/>
    <mergeCell ref="B5:B7"/>
    <mergeCell ref="C5:C7"/>
    <mergeCell ref="D14:D17"/>
    <mergeCell ref="C21:C24"/>
    <mergeCell ref="D21:D24"/>
    <mergeCell ref="D37:D40"/>
    <mergeCell ref="C37:C40"/>
    <mergeCell ref="D31:D33"/>
    <mergeCell ref="C25:C27"/>
    <mergeCell ref="D25:D27"/>
    <mergeCell ref="C34:C36"/>
    <mergeCell ref="D34:D36"/>
    <mergeCell ref="C28:C30"/>
    <mergeCell ref="D28:D30"/>
    <mergeCell ref="C18:C20"/>
    <mergeCell ref="D18:D20"/>
    <mergeCell ref="A22:A23"/>
    <mergeCell ref="B22:B23"/>
    <mergeCell ref="A38:A39"/>
    <mergeCell ref="B31:B33"/>
    <mergeCell ref="B14:B17"/>
    <mergeCell ref="B25:B27"/>
    <mergeCell ref="B34:B36"/>
    <mergeCell ref="A15:A16"/>
  </mergeCells>
  <phoneticPr fontId="16"/>
  <hyperlinks>
    <hyperlink ref="A4" r:id="rId1" xr:uid="{48AF1FE4-A892-492E-BBE9-1E7BE0EC8E12}"/>
    <hyperlink ref="A7" r:id="rId2" xr:uid="{6E9B829D-BF52-439B-8541-7485F256998A}"/>
    <hyperlink ref="A10" r:id="rId3" xr:uid="{FD085844-694A-4E31-9CB8-12D689B22CE5}"/>
    <hyperlink ref="A13" r:id="rId4" xr:uid="{B91F9EB8-EE62-44BB-B26E-EB372801FC98}"/>
    <hyperlink ref="A17" r:id="rId5" xr:uid="{5240F044-E72C-47E4-BB56-AC5C8E97FF5D}"/>
    <hyperlink ref="A20" r:id="rId6" xr:uid="{201C6DD8-7F10-4073-9B3C-C94F3F156E12}"/>
    <hyperlink ref="A24" r:id="rId7" xr:uid="{B2B55BC4-745F-43DC-96BA-076FD86DBF4E}"/>
    <hyperlink ref="A27" r:id="rId8" xr:uid="{F7CB2DF9-E5A7-4C00-8802-E118E894B1EC}"/>
    <hyperlink ref="A30" r:id="rId9" xr:uid="{DAC7BFC4-8097-41A5-92B7-F95F1072EC5D}"/>
    <hyperlink ref="A33" r:id="rId10" xr:uid="{9E36813D-E2E7-4A53-A421-DB950B39443D}"/>
    <hyperlink ref="A36" r:id="rId11" xr:uid="{898C1C64-1B00-49D2-9282-941051E68EB8}"/>
  </hyperlinks>
  <pageMargins left="0" right="0" top="0.19685039370078741" bottom="0.39370078740157483" header="0" footer="0.19685039370078741"/>
  <pageSetup paperSize="8" scale="28" orientation="portrait" horizontalDpi="300" verticalDpi="300" r:id="rId1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44"/>
  <sheetViews>
    <sheetView defaultGridColor="0" view="pageBreakPreview" colorId="56" zoomScale="83" zoomScaleNormal="66" zoomScaleSheetLayoutView="83" workbookViewId="0">
      <selection activeCell="D30" sqref="D30"/>
    </sheetView>
  </sheetViews>
  <sheetFormatPr defaultColWidth="9" defaultRowHeight="19.2"/>
  <cols>
    <col min="1" max="1" width="213.21875" style="495" customWidth="1"/>
    <col min="2" max="2" width="18" style="199" customWidth="1"/>
    <col min="3" max="3" width="20.109375" style="200" customWidth="1"/>
    <col min="4" max="16384" width="9" style="40"/>
  </cols>
  <sheetData>
    <row r="1" spans="1:3" ht="58.95" customHeight="1" thickBot="1">
      <c r="A1" s="39" t="s">
        <v>283</v>
      </c>
      <c r="B1" s="436" t="s">
        <v>24</v>
      </c>
      <c r="C1" s="437" t="s">
        <v>2</v>
      </c>
    </row>
    <row r="2" spans="1:3" ht="48" customHeight="1">
      <c r="A2" s="440" t="s">
        <v>342</v>
      </c>
      <c r="B2" s="248"/>
      <c r="C2" s="504"/>
    </row>
    <row r="3" spans="1:3" ht="119.4" customHeight="1">
      <c r="A3" s="518" t="s">
        <v>361</v>
      </c>
      <c r="B3" s="513" t="s">
        <v>447</v>
      </c>
      <c r="C3" s="438">
        <v>44813</v>
      </c>
    </row>
    <row r="4" spans="1:3" ht="39.75" customHeight="1" thickBot="1">
      <c r="A4" s="209" t="s">
        <v>351</v>
      </c>
      <c r="B4" s="250"/>
      <c r="C4" s="506"/>
    </row>
    <row r="5" spans="1:3" ht="45.6" customHeight="1">
      <c r="A5" s="440" t="s">
        <v>343</v>
      </c>
      <c r="B5" s="248"/>
      <c r="C5" s="504"/>
    </row>
    <row r="6" spans="1:3" ht="285.60000000000002" customHeight="1">
      <c r="A6" s="519" t="s">
        <v>362</v>
      </c>
      <c r="B6" s="249" t="s">
        <v>448</v>
      </c>
      <c r="C6" s="505">
        <v>44812</v>
      </c>
    </row>
    <row r="7" spans="1:3" ht="44.4" customHeight="1" thickBot="1">
      <c r="A7" s="498" t="s">
        <v>352</v>
      </c>
      <c r="B7" s="250"/>
      <c r="C7" s="506"/>
    </row>
    <row r="8" spans="1:3" ht="42" customHeight="1">
      <c r="A8" s="440" t="s">
        <v>344</v>
      </c>
      <c r="B8" s="248"/>
      <c r="C8" s="504"/>
    </row>
    <row r="9" spans="1:3" ht="223.8" customHeight="1" thickBot="1">
      <c r="A9" s="519" t="s">
        <v>363</v>
      </c>
      <c r="B9" s="439" t="s">
        <v>449</v>
      </c>
      <c r="C9" s="505">
        <v>44812</v>
      </c>
    </row>
    <row r="10" spans="1:3" ht="36" customHeight="1" thickBot="1">
      <c r="A10" s="498" t="s">
        <v>353</v>
      </c>
      <c r="B10" s="439"/>
      <c r="C10" s="506"/>
    </row>
    <row r="11" spans="1:3" ht="52.2" customHeight="1">
      <c r="A11" s="176" t="s">
        <v>450</v>
      </c>
      <c r="B11" s="191"/>
      <c r="C11" s="192"/>
    </row>
    <row r="12" spans="1:3" ht="384" customHeight="1">
      <c r="A12" s="598" t="s">
        <v>440</v>
      </c>
      <c r="B12" s="599" t="s">
        <v>451</v>
      </c>
      <c r="C12" s="193">
        <v>44811</v>
      </c>
    </row>
    <row r="13" spans="1:3" ht="36" customHeight="1" thickBot="1">
      <c r="A13" s="498" t="s">
        <v>354</v>
      </c>
      <c r="B13" s="194"/>
      <c r="C13" s="195"/>
    </row>
    <row r="14" spans="1:3" ht="50.4" customHeight="1">
      <c r="A14" s="480" t="s">
        <v>345</v>
      </c>
      <c r="B14" s="196"/>
      <c r="C14" s="193"/>
    </row>
    <row r="15" spans="1:3" ht="329.4" customHeight="1">
      <c r="A15" s="517" t="s">
        <v>441</v>
      </c>
      <c r="B15" s="196" t="s">
        <v>452</v>
      </c>
      <c r="C15" s="193">
        <v>44719</v>
      </c>
    </row>
    <row r="16" spans="1:3" ht="34.200000000000003" customHeight="1" thickBot="1">
      <c r="A16" s="507" t="s">
        <v>355</v>
      </c>
      <c r="B16" s="194"/>
      <c r="C16" s="195"/>
    </row>
    <row r="17" spans="1:3" ht="45" customHeight="1">
      <c r="A17" s="176" t="s">
        <v>346</v>
      </c>
      <c r="B17" s="191"/>
      <c r="C17" s="192"/>
    </row>
    <row r="18" spans="1:3" ht="379.2" customHeight="1">
      <c r="A18" s="517" t="s">
        <v>442</v>
      </c>
      <c r="B18" s="599" t="s">
        <v>453</v>
      </c>
      <c r="C18" s="193">
        <v>44811</v>
      </c>
    </row>
    <row r="19" spans="1:3" ht="34.200000000000003" customHeight="1" thickBot="1">
      <c r="A19" s="507" t="s">
        <v>356</v>
      </c>
      <c r="B19" s="194"/>
      <c r="C19" s="195"/>
    </row>
    <row r="20" spans="1:3" ht="43.2" customHeight="1">
      <c r="A20" s="480" t="s">
        <v>347</v>
      </c>
      <c r="B20" s="196"/>
      <c r="C20" s="193"/>
    </row>
    <row r="21" spans="1:3" ht="91.2" customHeight="1">
      <c r="A21" s="517" t="s">
        <v>443</v>
      </c>
      <c r="B21" s="545" t="s">
        <v>454</v>
      </c>
      <c r="C21" s="193">
        <v>44811</v>
      </c>
    </row>
    <row r="22" spans="1:3" ht="32.4" customHeight="1" thickBot="1">
      <c r="A22" s="507" t="s">
        <v>357</v>
      </c>
      <c r="B22" s="194"/>
      <c r="C22" s="195"/>
    </row>
    <row r="23" spans="1:3" ht="54" customHeight="1">
      <c r="A23" s="176" t="s">
        <v>348</v>
      </c>
      <c r="B23" s="191"/>
      <c r="C23" s="192"/>
    </row>
    <row r="24" spans="1:3" ht="120" customHeight="1">
      <c r="A24" s="517" t="s">
        <v>444</v>
      </c>
      <c r="B24" s="520" t="s">
        <v>455</v>
      </c>
      <c r="C24" s="193">
        <v>44811</v>
      </c>
    </row>
    <row r="25" spans="1:3" ht="35.4" customHeight="1" thickBot="1">
      <c r="A25" s="507" t="s">
        <v>358</v>
      </c>
      <c r="B25" s="194"/>
      <c r="C25" s="195"/>
    </row>
    <row r="26" spans="1:3" ht="48" customHeight="1">
      <c r="A26" s="176" t="s">
        <v>349</v>
      </c>
      <c r="B26" s="191"/>
      <c r="C26" s="192"/>
    </row>
    <row r="27" spans="1:3" ht="274.8" customHeight="1">
      <c r="A27" s="566" t="s">
        <v>445</v>
      </c>
      <c r="B27" s="801" t="s">
        <v>456</v>
      </c>
      <c r="C27" s="803">
        <v>44810</v>
      </c>
    </row>
    <row r="28" spans="1:3" ht="40.200000000000003" customHeight="1" thickBot="1">
      <c r="A28" s="569" t="s">
        <v>360</v>
      </c>
      <c r="B28" s="802"/>
      <c r="C28" s="804"/>
    </row>
    <row r="29" spans="1:3" s="508" customFormat="1" ht="48.6" customHeight="1">
      <c r="A29" s="480" t="s">
        <v>350</v>
      </c>
      <c r="B29" s="196"/>
      <c r="C29" s="193"/>
    </row>
    <row r="30" spans="1:3" ht="123.6" customHeight="1">
      <c r="A30" s="517" t="s">
        <v>446</v>
      </c>
      <c r="B30" s="196" t="s">
        <v>455</v>
      </c>
      <c r="C30" s="193">
        <v>44810</v>
      </c>
    </row>
    <row r="31" spans="1:3" ht="34.200000000000003" customHeight="1" thickBot="1">
      <c r="A31" s="507" t="s">
        <v>359</v>
      </c>
      <c r="B31" s="194" t="s">
        <v>257</v>
      </c>
      <c r="C31" s="195"/>
    </row>
    <row r="32" spans="1:3" ht="48.6" hidden="1" customHeight="1">
      <c r="A32" s="176"/>
      <c r="B32" s="191"/>
      <c r="C32" s="192"/>
    </row>
    <row r="33" spans="1:3" ht="48.6" hidden="1" customHeight="1">
      <c r="A33" s="517"/>
      <c r="B33" s="196"/>
      <c r="C33" s="193"/>
    </row>
    <row r="34" spans="1:3" ht="48.6" hidden="1" customHeight="1" thickBot="1">
      <c r="A34" s="507"/>
      <c r="B34" s="194"/>
      <c r="C34" s="195"/>
    </row>
    <row r="35" spans="1:3" ht="48.6" hidden="1" customHeight="1">
      <c r="A35" s="480"/>
      <c r="B35" s="196"/>
      <c r="C35" s="193"/>
    </row>
    <row r="36" spans="1:3" ht="48.6" hidden="1" customHeight="1">
      <c r="A36" s="517"/>
      <c r="B36" s="509"/>
      <c r="C36" s="193"/>
    </row>
    <row r="37" spans="1:3" ht="48.6" hidden="1" customHeight="1" thickBot="1">
      <c r="A37" s="507"/>
      <c r="B37" s="194"/>
      <c r="C37" s="195"/>
    </row>
    <row r="38" spans="1:3" ht="48.6" hidden="1" customHeight="1">
      <c r="A38" s="176"/>
      <c r="B38" s="191"/>
      <c r="C38" s="192"/>
    </row>
    <row r="39" spans="1:3" ht="48.6" hidden="1" customHeight="1">
      <c r="A39" s="517"/>
      <c r="B39" s="520"/>
      <c r="C39" s="193"/>
    </row>
    <row r="40" spans="1:3" ht="48.6" hidden="1" customHeight="1" thickBot="1">
      <c r="A40" s="507"/>
      <c r="B40" s="194"/>
      <c r="C40" s="195"/>
    </row>
    <row r="41" spans="1:3" ht="48.6" customHeight="1" thickBot="1">
      <c r="A41" s="551"/>
      <c r="B41" s="197"/>
      <c r="C41" s="198"/>
    </row>
    <row r="42" spans="1:3" ht="37.799999999999997" customHeight="1">
      <c r="A42" s="798" t="s">
        <v>28</v>
      </c>
      <c r="B42" s="798"/>
      <c r="C42" s="798"/>
    </row>
    <row r="43" spans="1:3" ht="46.2" customHeight="1">
      <c r="A43" s="799" t="s">
        <v>27</v>
      </c>
      <c r="B43" s="800"/>
      <c r="C43" s="800"/>
    </row>
    <row r="44" spans="1:3">
      <c r="A44" s="495" t="s">
        <v>257</v>
      </c>
    </row>
  </sheetData>
  <mergeCells count="4">
    <mergeCell ref="A42:C42"/>
    <mergeCell ref="A43:C43"/>
    <mergeCell ref="B27:B28"/>
    <mergeCell ref="C27:C28"/>
  </mergeCells>
  <phoneticPr fontId="16"/>
  <hyperlinks>
    <hyperlink ref="A4" r:id="rId1" xr:uid="{75906CA4-BF06-471F-8148-0A19D1748A19}"/>
    <hyperlink ref="A7" r:id="rId2" xr:uid="{6A155BDD-16DE-4555-BDDD-69DB79A7B4F9}"/>
    <hyperlink ref="A22" r:id="rId3" xr:uid="{08ECCFCE-A73B-4155-9C1C-B7D7BF56DD18}"/>
    <hyperlink ref="A25" r:id="rId4" xr:uid="{81797485-1ABD-4F5D-8398-34DE08026923}"/>
    <hyperlink ref="A31" r:id="rId5" xr:uid="{0968BB05-34D5-421E-8C87-9C83B0825BD3}"/>
    <hyperlink ref="A28" r:id="rId6" xr:uid="{1B54DC3B-2E65-4754-A39A-47AC7C6B5C2E}"/>
    <hyperlink ref="A19" r:id="rId7" xr:uid="{554BE913-36F6-40EA-BBE1-069524E9CB25}"/>
    <hyperlink ref="A16" r:id="rId8" xr:uid="{C29CF96B-3042-4A19-AC4B-3769DC26BEFA}"/>
    <hyperlink ref="A13" r:id="rId9" xr:uid="{D6B9C064-38E6-4D55-86D6-221FBD061EB8}"/>
    <hyperlink ref="A10" r:id="rId10" xr:uid="{F1DFF739-6016-411B-A8AE-DFDEC09719A9}"/>
  </hyperlinks>
  <pageMargins left="0.74803149606299213" right="0.74803149606299213" top="0.98425196850393704" bottom="0.98425196850393704" header="0.51181102362204722" footer="0.51181102362204722"/>
  <pageSetup paperSize="9" scale="16" fitToHeight="3" orientation="portrait" r:id="rId11"/>
  <headerFooter alignWithMargins="0"/>
  <rowBreaks count="1" manualBreakCount="1">
    <brk id="41"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0967-F82C-468A-A6FC-1073547F18B8}">
  <sheetPr>
    <tabColor rgb="FFFF0000"/>
  </sheetPr>
  <dimension ref="B1:G29"/>
  <sheetViews>
    <sheetView view="pageBreakPreview" zoomScaleNormal="112" zoomScaleSheetLayoutView="115" workbookViewId="0">
      <selection activeCell="D16" sqref="D16"/>
    </sheetView>
  </sheetViews>
  <sheetFormatPr defaultColWidth="9" defaultRowHeight="13.2"/>
  <cols>
    <col min="1" max="1" width="2.109375" style="1" customWidth="1"/>
    <col min="2" max="2" width="25.77734375" style="109" customWidth="1"/>
    <col min="3" max="3" width="65.33203125" style="1" customWidth="1"/>
    <col min="4" max="4" width="92.5546875" style="1" customWidth="1"/>
    <col min="5" max="5" width="3.88671875" style="1" customWidth="1"/>
    <col min="6" max="16384" width="9" style="1"/>
  </cols>
  <sheetData>
    <row r="1" spans="2:7" ht="18.75" customHeight="1">
      <c r="B1" s="109" t="s">
        <v>113</v>
      </c>
    </row>
    <row r="2" spans="2:7" ht="17.25" customHeight="1" thickBot="1">
      <c r="B2" t="s">
        <v>430</v>
      </c>
      <c r="D2" s="807"/>
      <c r="E2" s="709"/>
    </row>
    <row r="3" spans="2:7" ht="16.5" customHeight="1" thickBot="1">
      <c r="B3" s="110" t="s">
        <v>114</v>
      </c>
      <c r="C3" s="299" t="s">
        <v>115</v>
      </c>
      <c r="D3" s="209" t="s">
        <v>220</v>
      </c>
    </row>
    <row r="4" spans="2:7" ht="17.25" customHeight="1" thickBot="1">
      <c r="B4" s="111" t="s">
        <v>116</v>
      </c>
      <c r="C4" s="144" t="s">
        <v>431</v>
      </c>
      <c r="D4" s="112"/>
    </row>
    <row r="5" spans="2:7" ht="17.25" customHeight="1">
      <c r="B5" s="808" t="s">
        <v>176</v>
      </c>
      <c r="C5" s="811" t="s">
        <v>217</v>
      </c>
      <c r="D5" s="812"/>
    </row>
    <row r="6" spans="2:7" ht="19.2" customHeight="1">
      <c r="B6" s="809"/>
      <c r="C6" s="813" t="s">
        <v>218</v>
      </c>
      <c r="D6" s="814"/>
      <c r="G6" s="235"/>
    </row>
    <row r="7" spans="2:7" ht="19.95" customHeight="1">
      <c r="B7" s="809"/>
      <c r="C7" s="300" t="s">
        <v>219</v>
      </c>
      <c r="D7" s="301"/>
      <c r="G7" s="235"/>
    </row>
    <row r="8" spans="2:7" ht="19.8" customHeight="1" thickBot="1">
      <c r="B8" s="810"/>
      <c r="C8" s="237" t="s">
        <v>221</v>
      </c>
      <c r="D8" s="236"/>
      <c r="G8" s="235"/>
    </row>
    <row r="9" spans="2:7" ht="34.200000000000003" customHeight="1" thickBot="1">
      <c r="B9" s="113" t="s">
        <v>117</v>
      </c>
      <c r="C9" s="815" t="s">
        <v>432</v>
      </c>
      <c r="D9" s="816"/>
    </row>
    <row r="10" spans="2:7" ht="80.400000000000006" customHeight="1" thickBot="1">
      <c r="B10" s="114" t="s">
        <v>118</v>
      </c>
      <c r="C10" s="817" t="s">
        <v>433</v>
      </c>
      <c r="D10" s="818"/>
    </row>
    <row r="11" spans="2:7" ht="76.8" customHeight="1" thickBot="1">
      <c r="B11" s="115"/>
      <c r="C11" s="116" t="s">
        <v>434</v>
      </c>
      <c r="D11" s="247" t="s">
        <v>435</v>
      </c>
      <c r="F11" s="1" t="s">
        <v>21</v>
      </c>
    </row>
    <row r="12" spans="2:7" ht="42.6" customHeight="1" thickBot="1">
      <c r="B12" s="113" t="s">
        <v>261</v>
      </c>
      <c r="C12" s="118" t="s">
        <v>436</v>
      </c>
      <c r="D12" s="117"/>
    </row>
    <row r="13" spans="2:7" ht="91.2" customHeight="1" thickBot="1">
      <c r="B13" s="119" t="s">
        <v>119</v>
      </c>
      <c r="C13" s="120" t="s">
        <v>437</v>
      </c>
      <c r="D13" s="204" t="s">
        <v>438</v>
      </c>
      <c r="F13" t="s">
        <v>29</v>
      </c>
    </row>
    <row r="14" spans="2:7" ht="79.2" customHeight="1" thickBot="1">
      <c r="B14" s="121" t="s">
        <v>120</v>
      </c>
      <c r="C14" s="805" t="s">
        <v>439</v>
      </c>
      <c r="D14" s="806"/>
    </row>
    <row r="15" spans="2:7" ht="17.25" customHeight="1"/>
    <row r="16" spans="2:7" ht="17.25" customHeight="1">
      <c r="C16"/>
      <c r="D16" s="1">
        <v>0</v>
      </c>
    </row>
    <row r="17" spans="2:5">
      <c r="C17" s="1" t="s">
        <v>29</v>
      </c>
    </row>
    <row r="18" spans="2:5">
      <c r="E18" s="1" t="s">
        <v>21</v>
      </c>
    </row>
    <row r="21" spans="2:5">
      <c r="B21" s="109" t="s">
        <v>21</v>
      </c>
    </row>
    <row r="29" spans="2:5">
      <c r="D29" s="1" t="s">
        <v>262</v>
      </c>
    </row>
  </sheetData>
  <mergeCells count="7">
    <mergeCell ref="C14:D14"/>
    <mergeCell ref="D2:E2"/>
    <mergeCell ref="B5:B8"/>
    <mergeCell ref="C5:D5"/>
    <mergeCell ref="C6:D6"/>
    <mergeCell ref="C9:D9"/>
    <mergeCell ref="C10:D10"/>
  </mergeCells>
  <phoneticPr fontId="106"/>
  <hyperlinks>
    <hyperlink ref="C6" r:id="rId1" location="h2_1" xr:uid="{EDBFF39A-9B90-4364-8365-9E4DAFCC0006}"/>
  </hyperlinks>
  <pageMargins left="0.7" right="0.7" top="0.75" bottom="0.75" header="0.3" footer="0.3"/>
  <pageSetup paperSize="9" scale="47"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E55B-F011-4DFD-A0D4-821B9D2396C5}">
  <sheetPr>
    <tabColor indexed="46"/>
  </sheetPr>
  <dimension ref="A1:AD38"/>
  <sheetViews>
    <sheetView zoomScale="94" zoomScaleNormal="94" zoomScaleSheetLayoutView="100" workbookViewId="0">
      <selection activeCell="AD36" sqref="AD36"/>
    </sheetView>
  </sheetViews>
  <sheetFormatPr defaultColWidth="9" defaultRowHeight="13.2"/>
  <cols>
    <col min="1" max="1" width="7.33203125" style="1" customWidth="1"/>
    <col min="2" max="13" width="6.77734375" style="1" customWidth="1"/>
    <col min="14" max="14" width="7.44140625" style="1" customWidth="1"/>
    <col min="15" max="15" width="5.88671875" style="1" customWidth="1"/>
    <col min="16" max="16" width="7.44140625" style="1" customWidth="1"/>
    <col min="17" max="29" width="6.77734375" style="1" customWidth="1"/>
    <col min="30" max="16384" width="9" style="1"/>
  </cols>
  <sheetData>
    <row r="1" spans="1:29" ht="15" customHeight="1">
      <c r="A1" s="821" t="s">
        <v>3</v>
      </c>
      <c r="B1" s="822"/>
      <c r="C1" s="822"/>
      <c r="D1" s="822"/>
      <c r="E1" s="822"/>
      <c r="F1" s="822"/>
      <c r="G1" s="822"/>
      <c r="H1" s="822"/>
      <c r="I1" s="822"/>
      <c r="J1" s="822"/>
      <c r="K1" s="822"/>
      <c r="L1" s="822"/>
      <c r="M1" s="822"/>
      <c r="N1" s="823"/>
      <c r="P1" s="824" t="s">
        <v>4</v>
      </c>
      <c r="Q1" s="825"/>
      <c r="R1" s="825"/>
      <c r="S1" s="825"/>
      <c r="T1" s="825"/>
      <c r="U1" s="825"/>
      <c r="V1" s="825"/>
      <c r="W1" s="825"/>
      <c r="X1" s="825"/>
      <c r="Y1" s="825"/>
      <c r="Z1" s="825"/>
      <c r="AA1" s="825"/>
      <c r="AB1" s="825"/>
      <c r="AC1" s="826"/>
    </row>
    <row r="2" spans="1:29" ht="18" customHeight="1" thickBot="1">
      <c r="A2" s="827" t="s">
        <v>5</v>
      </c>
      <c r="B2" s="828"/>
      <c r="C2" s="828"/>
      <c r="D2" s="828"/>
      <c r="E2" s="828"/>
      <c r="F2" s="828"/>
      <c r="G2" s="828"/>
      <c r="H2" s="828"/>
      <c r="I2" s="828"/>
      <c r="J2" s="828"/>
      <c r="K2" s="828"/>
      <c r="L2" s="828"/>
      <c r="M2" s="828"/>
      <c r="N2" s="829"/>
      <c r="P2" s="830" t="s">
        <v>6</v>
      </c>
      <c r="Q2" s="828"/>
      <c r="R2" s="828"/>
      <c r="S2" s="828"/>
      <c r="T2" s="828"/>
      <c r="U2" s="828"/>
      <c r="V2" s="828"/>
      <c r="W2" s="828"/>
      <c r="X2" s="828"/>
      <c r="Y2" s="828"/>
      <c r="Z2" s="828"/>
      <c r="AA2" s="828"/>
      <c r="AB2" s="828"/>
      <c r="AC2" s="831"/>
    </row>
    <row r="3" spans="1:29" ht="13.8" thickBot="1">
      <c r="A3" s="6"/>
      <c r="B3" s="216" t="s">
        <v>238</v>
      </c>
      <c r="C3" s="216" t="s">
        <v>7</v>
      </c>
      <c r="D3" s="216" t="s">
        <v>8</v>
      </c>
      <c r="E3" s="216" t="s">
        <v>9</v>
      </c>
      <c r="F3" s="216" t="s">
        <v>10</v>
      </c>
      <c r="G3" s="216" t="s">
        <v>11</v>
      </c>
      <c r="H3" s="216" t="s">
        <v>12</v>
      </c>
      <c r="I3" s="216" t="s">
        <v>13</v>
      </c>
      <c r="J3" s="206" t="s">
        <v>14</v>
      </c>
      <c r="K3" s="216" t="s">
        <v>15</v>
      </c>
      <c r="L3" s="216" t="s">
        <v>16</v>
      </c>
      <c r="M3" s="216" t="s">
        <v>17</v>
      </c>
      <c r="N3" s="7" t="s">
        <v>18</v>
      </c>
      <c r="P3" s="8"/>
      <c r="Q3" s="216" t="s">
        <v>238</v>
      </c>
      <c r="R3" s="216" t="s">
        <v>7</v>
      </c>
      <c r="S3" s="216" t="s">
        <v>8</v>
      </c>
      <c r="T3" s="216" t="s">
        <v>9</v>
      </c>
      <c r="U3" s="216" t="s">
        <v>10</v>
      </c>
      <c r="V3" s="216" t="s">
        <v>11</v>
      </c>
      <c r="W3" s="216" t="s">
        <v>12</v>
      </c>
      <c r="X3" s="216" t="s">
        <v>13</v>
      </c>
      <c r="Y3" s="206" t="s">
        <v>14</v>
      </c>
      <c r="Z3" s="216" t="s">
        <v>15</v>
      </c>
      <c r="AA3" s="216" t="s">
        <v>16</v>
      </c>
      <c r="AB3" s="216" t="s">
        <v>17</v>
      </c>
      <c r="AC3" s="9" t="s">
        <v>19</v>
      </c>
    </row>
    <row r="4" spans="1:29" ht="19.8" thickBot="1">
      <c r="A4" s="386" t="s">
        <v>236</v>
      </c>
      <c r="B4" s="349">
        <f>AVERAGE(B8:B17)</f>
        <v>65.400000000000006</v>
      </c>
      <c r="C4" s="349">
        <f t="shared" ref="C4:M4" si="0">AVERAGE(C7:C17)</f>
        <v>55.545454545454547</v>
      </c>
      <c r="D4" s="349">
        <f t="shared" si="0"/>
        <v>64.454545454545453</v>
      </c>
      <c r="E4" s="349">
        <f t="shared" si="0"/>
        <v>102.36363636363636</v>
      </c>
      <c r="F4" s="349">
        <f t="shared" si="0"/>
        <v>184.81818181818181</v>
      </c>
      <c r="G4" s="349">
        <f t="shared" si="0"/>
        <v>404.90909090909093</v>
      </c>
      <c r="H4" s="349">
        <f t="shared" si="0"/>
        <v>614.09090909090912</v>
      </c>
      <c r="I4" s="349">
        <f t="shared" si="0"/>
        <v>873.18181818181813</v>
      </c>
      <c r="J4" s="349">
        <f t="shared" si="0"/>
        <v>522.81818181818187</v>
      </c>
      <c r="K4" s="349">
        <f t="shared" si="0"/>
        <v>366.4</v>
      </c>
      <c r="L4" s="349">
        <f t="shared" si="0"/>
        <v>210.8</v>
      </c>
      <c r="M4" s="349">
        <f t="shared" si="0"/>
        <v>131.5</v>
      </c>
      <c r="N4" s="349">
        <f>SUM(B4:M4)</f>
        <v>3596.2818181818184</v>
      </c>
      <c r="O4" s="11"/>
      <c r="P4" s="10" t="str">
        <f>+A4</f>
        <v>12-21年月平均</v>
      </c>
      <c r="Q4" s="349">
        <f t="shared" ref="Q4:AB4" si="1">AVERAGE(Q8:Q17)</f>
        <v>9.6999999999999993</v>
      </c>
      <c r="R4" s="349">
        <f t="shared" si="1"/>
        <v>9.9</v>
      </c>
      <c r="S4" s="349">
        <f t="shared" si="1"/>
        <v>15</v>
      </c>
      <c r="T4" s="349">
        <f t="shared" si="1"/>
        <v>7.5</v>
      </c>
      <c r="U4" s="349">
        <f t="shared" si="1"/>
        <v>10.7</v>
      </c>
      <c r="V4" s="349">
        <f t="shared" si="1"/>
        <v>9.9</v>
      </c>
      <c r="W4" s="349">
        <f t="shared" si="1"/>
        <v>8.9</v>
      </c>
      <c r="X4" s="349">
        <f t="shared" ref="X4:Y4" si="2">AVERAGE(X7:X17)</f>
        <v>11.545454545454545</v>
      </c>
      <c r="Y4" s="349">
        <f t="shared" si="2"/>
        <v>9.9090909090909083</v>
      </c>
      <c r="Z4" s="349">
        <f t="shared" si="1"/>
        <v>21.8</v>
      </c>
      <c r="AA4" s="349">
        <f t="shared" si="1"/>
        <v>12.8</v>
      </c>
      <c r="AB4" s="349">
        <f t="shared" si="1"/>
        <v>12.9</v>
      </c>
      <c r="AC4" s="349">
        <f>SUM(Q4:AB4)</f>
        <v>140.55454545454543</v>
      </c>
    </row>
    <row r="5" spans="1:29" ht="13.8" thickBot="1">
      <c r="A5" s="393"/>
      <c r="B5" s="393"/>
      <c r="C5" s="126"/>
      <c r="D5" s="126"/>
      <c r="E5" s="126"/>
      <c r="F5" s="126"/>
      <c r="G5" s="126"/>
      <c r="H5" s="126"/>
      <c r="I5" s="126"/>
      <c r="J5" s="12" t="s">
        <v>20</v>
      </c>
      <c r="K5" s="351"/>
      <c r="L5" s="351"/>
      <c r="M5" s="351"/>
      <c r="N5" s="351"/>
      <c r="O5" s="131"/>
      <c r="P5" s="208"/>
      <c r="Q5" s="208"/>
      <c r="R5" s="126"/>
      <c r="S5" s="126"/>
      <c r="T5" s="126"/>
      <c r="U5" s="126"/>
      <c r="V5" s="126"/>
      <c r="W5" s="126"/>
      <c r="X5" s="126"/>
      <c r="Y5" s="12" t="s">
        <v>20</v>
      </c>
      <c r="Z5" s="351"/>
      <c r="AA5" s="351"/>
      <c r="AB5" s="351"/>
      <c r="AC5" s="351"/>
    </row>
    <row r="6" spans="1:29" ht="13.8" thickBot="1">
      <c r="A6" s="205"/>
      <c r="B6" s="205"/>
      <c r="C6" s="433"/>
      <c r="D6" s="433"/>
      <c r="E6" s="433"/>
      <c r="F6" s="433"/>
      <c r="G6" s="433"/>
      <c r="H6" s="433"/>
      <c r="I6" s="433"/>
      <c r="J6" s="278">
        <v>117</v>
      </c>
      <c r="K6" s="350"/>
      <c r="L6" s="350"/>
      <c r="M6" s="350"/>
      <c r="N6" s="351"/>
      <c r="O6" s="11"/>
      <c r="P6" s="208"/>
      <c r="Q6" s="208"/>
      <c r="R6" s="433"/>
      <c r="S6" s="433"/>
      <c r="T6" s="433"/>
      <c r="U6" s="433"/>
      <c r="V6" s="433"/>
      <c r="W6" s="433"/>
      <c r="X6" s="433"/>
      <c r="Y6" s="278">
        <v>0</v>
      </c>
      <c r="Z6" s="126"/>
      <c r="AA6" s="126"/>
      <c r="AB6" s="126"/>
      <c r="AC6" s="351"/>
    </row>
    <row r="7" spans="1:29" ht="18" customHeight="1" thickBot="1">
      <c r="A7" s="394" t="s">
        <v>237</v>
      </c>
      <c r="B7" s="419">
        <v>81</v>
      </c>
      <c r="C7" s="420">
        <v>39</v>
      </c>
      <c r="D7" s="420">
        <v>72</v>
      </c>
      <c r="E7" s="502">
        <v>88</v>
      </c>
      <c r="F7" s="502">
        <v>258</v>
      </c>
      <c r="G7" s="502">
        <v>412</v>
      </c>
      <c r="H7" s="503">
        <v>545</v>
      </c>
      <c r="I7" s="503">
        <v>546</v>
      </c>
      <c r="J7" s="503">
        <v>117</v>
      </c>
      <c r="K7" s="350"/>
      <c r="L7" s="350"/>
      <c r="M7" s="350"/>
      <c r="N7" s="207">
        <f t="shared" ref="N7:N18" si="3">SUM(B7:M7)</f>
        <v>2158</v>
      </c>
      <c r="O7" s="136" t="s">
        <v>21</v>
      </c>
      <c r="P7" s="394" t="s">
        <v>237</v>
      </c>
      <c r="Q7" s="419">
        <v>0</v>
      </c>
      <c r="R7" s="420">
        <v>5</v>
      </c>
      <c r="S7" s="420">
        <v>4</v>
      </c>
      <c r="T7" s="420">
        <v>1</v>
      </c>
      <c r="U7" s="420">
        <v>1</v>
      </c>
      <c r="V7" s="420">
        <v>1</v>
      </c>
      <c r="W7" s="420">
        <v>1</v>
      </c>
      <c r="X7" s="420">
        <v>1</v>
      </c>
      <c r="Y7" s="350">
        <v>0</v>
      </c>
      <c r="Z7" s="350"/>
      <c r="AA7" s="350"/>
      <c r="AB7" s="350"/>
      <c r="AC7" s="207">
        <f t="shared" ref="AC7:AC18" si="4">SUM(Q7:AB7)</f>
        <v>14</v>
      </c>
    </row>
    <row r="8" spans="1:29" ht="18" customHeight="1" thickBot="1">
      <c r="A8" s="394" t="s">
        <v>204</v>
      </c>
      <c r="B8" s="417">
        <v>81</v>
      </c>
      <c r="C8" s="417">
        <v>48</v>
      </c>
      <c r="D8" s="418">
        <v>71</v>
      </c>
      <c r="E8" s="417">
        <v>128</v>
      </c>
      <c r="F8" s="417">
        <v>171</v>
      </c>
      <c r="G8" s="417">
        <v>350</v>
      </c>
      <c r="H8" s="417">
        <v>569</v>
      </c>
      <c r="I8" s="417">
        <v>553</v>
      </c>
      <c r="J8" s="417">
        <v>458</v>
      </c>
      <c r="K8" s="417">
        <v>306</v>
      </c>
      <c r="L8" s="417">
        <v>220</v>
      </c>
      <c r="M8" s="418">
        <v>229</v>
      </c>
      <c r="N8" s="411">
        <f t="shared" si="3"/>
        <v>3184</v>
      </c>
      <c r="O8" s="392"/>
      <c r="P8" s="395" t="s">
        <v>203</v>
      </c>
      <c r="Q8" s="421">
        <v>1</v>
      </c>
      <c r="R8" s="421">
        <v>2</v>
      </c>
      <c r="S8" s="421">
        <v>1</v>
      </c>
      <c r="T8" s="421">
        <v>0</v>
      </c>
      <c r="U8" s="421">
        <v>0</v>
      </c>
      <c r="V8" s="421">
        <v>0</v>
      </c>
      <c r="W8" s="421">
        <v>1</v>
      </c>
      <c r="X8" s="421">
        <v>1</v>
      </c>
      <c r="Y8" s="421">
        <v>0</v>
      </c>
      <c r="Z8" s="421">
        <v>1</v>
      </c>
      <c r="AA8" s="421">
        <v>0</v>
      </c>
      <c r="AB8" s="421">
        <v>0</v>
      </c>
      <c r="AC8" s="422">
        <f t="shared" si="4"/>
        <v>7</v>
      </c>
    </row>
    <row r="9" spans="1:29" ht="18" customHeight="1" thickBot="1">
      <c r="A9" s="395" t="s">
        <v>136</v>
      </c>
      <c r="B9" s="274">
        <v>112</v>
      </c>
      <c r="C9" s="274">
        <v>85</v>
      </c>
      <c r="D9" s="274">
        <v>60</v>
      </c>
      <c r="E9" s="274">
        <v>97</v>
      </c>
      <c r="F9" s="274">
        <v>95</v>
      </c>
      <c r="G9" s="274">
        <v>305</v>
      </c>
      <c r="H9" s="274">
        <v>544</v>
      </c>
      <c r="I9" s="274">
        <v>449</v>
      </c>
      <c r="J9" s="274">
        <v>475</v>
      </c>
      <c r="K9" s="274">
        <v>505</v>
      </c>
      <c r="L9" s="274">
        <v>219</v>
      </c>
      <c r="M9" s="275">
        <v>98</v>
      </c>
      <c r="N9" s="410">
        <f t="shared" si="3"/>
        <v>3044</v>
      </c>
      <c r="O9" s="136"/>
      <c r="P9" s="395" t="s">
        <v>136</v>
      </c>
      <c r="Q9" s="352">
        <v>16</v>
      </c>
      <c r="R9" s="352">
        <v>1</v>
      </c>
      <c r="S9" s="352">
        <v>19</v>
      </c>
      <c r="T9" s="350">
        <v>3</v>
      </c>
      <c r="U9" s="350">
        <v>13</v>
      </c>
      <c r="V9" s="350">
        <v>1</v>
      </c>
      <c r="W9" s="350">
        <v>2</v>
      </c>
      <c r="X9" s="350">
        <v>2</v>
      </c>
      <c r="Y9" s="350">
        <v>0</v>
      </c>
      <c r="Z9" s="350">
        <v>24</v>
      </c>
      <c r="AA9" s="350">
        <v>4</v>
      </c>
      <c r="AB9" s="350">
        <v>1</v>
      </c>
      <c r="AC9" s="409">
        <f t="shared" si="4"/>
        <v>86</v>
      </c>
    </row>
    <row r="10" spans="1:29" ht="18" customHeight="1" thickBot="1">
      <c r="A10" s="396" t="s">
        <v>30</v>
      </c>
      <c r="B10" s="353">
        <v>84</v>
      </c>
      <c r="C10" s="353">
        <v>100</v>
      </c>
      <c r="D10" s="354">
        <v>77</v>
      </c>
      <c r="E10" s="354">
        <v>80</v>
      </c>
      <c r="F10" s="178">
        <v>236</v>
      </c>
      <c r="G10" s="178">
        <v>438</v>
      </c>
      <c r="H10" s="179">
        <v>631</v>
      </c>
      <c r="I10" s="178">
        <v>752</v>
      </c>
      <c r="J10" s="177">
        <v>523</v>
      </c>
      <c r="K10" s="178">
        <v>427</v>
      </c>
      <c r="L10" s="177">
        <v>253</v>
      </c>
      <c r="M10" s="355">
        <v>136</v>
      </c>
      <c r="N10" s="399">
        <f t="shared" si="3"/>
        <v>3737</v>
      </c>
      <c r="O10" s="136"/>
      <c r="P10" s="397" t="s">
        <v>22</v>
      </c>
      <c r="Q10" s="356">
        <v>7</v>
      </c>
      <c r="R10" s="356">
        <v>7</v>
      </c>
      <c r="S10" s="357">
        <v>13</v>
      </c>
      <c r="T10" s="357">
        <v>3</v>
      </c>
      <c r="U10" s="357">
        <v>8</v>
      </c>
      <c r="V10" s="357">
        <v>11</v>
      </c>
      <c r="W10" s="356">
        <v>5</v>
      </c>
      <c r="X10" s="357">
        <v>11</v>
      </c>
      <c r="Y10" s="357">
        <v>9</v>
      </c>
      <c r="Z10" s="357">
        <v>9</v>
      </c>
      <c r="AA10" s="358">
        <v>20</v>
      </c>
      <c r="AB10" s="358">
        <v>35</v>
      </c>
      <c r="AC10" s="407">
        <f t="shared" si="4"/>
        <v>138</v>
      </c>
    </row>
    <row r="11" spans="1:29" ht="18" customHeight="1" thickBot="1">
      <c r="A11" s="396" t="s">
        <v>31</v>
      </c>
      <c r="B11" s="357">
        <v>41</v>
      </c>
      <c r="C11" s="357">
        <v>44</v>
      </c>
      <c r="D11" s="357">
        <v>67</v>
      </c>
      <c r="E11" s="357">
        <v>103</v>
      </c>
      <c r="F11" s="359">
        <v>311</v>
      </c>
      <c r="G11" s="357">
        <v>415</v>
      </c>
      <c r="H11" s="357">
        <v>539</v>
      </c>
      <c r="I11" s="359">
        <v>1165</v>
      </c>
      <c r="J11" s="357">
        <v>534</v>
      </c>
      <c r="K11" s="357">
        <v>297</v>
      </c>
      <c r="L11" s="356">
        <v>205</v>
      </c>
      <c r="M11" s="360">
        <v>92</v>
      </c>
      <c r="N11" s="400">
        <f t="shared" si="3"/>
        <v>3813</v>
      </c>
      <c r="O11" s="136"/>
      <c r="P11" s="396" t="s">
        <v>31</v>
      </c>
      <c r="Q11" s="357">
        <v>9</v>
      </c>
      <c r="R11" s="357">
        <v>22</v>
      </c>
      <c r="S11" s="356">
        <v>18</v>
      </c>
      <c r="T11" s="357">
        <v>9</v>
      </c>
      <c r="U11" s="361">
        <v>21</v>
      </c>
      <c r="V11" s="357">
        <v>14</v>
      </c>
      <c r="W11" s="357">
        <v>6</v>
      </c>
      <c r="X11" s="357">
        <v>13</v>
      </c>
      <c r="Y11" s="357">
        <v>7</v>
      </c>
      <c r="Z11" s="362">
        <v>81</v>
      </c>
      <c r="AA11" s="361">
        <v>31</v>
      </c>
      <c r="AB11" s="362">
        <v>37</v>
      </c>
      <c r="AC11" s="408">
        <f t="shared" si="4"/>
        <v>268</v>
      </c>
    </row>
    <row r="12" spans="1:29" ht="18" customHeight="1" thickBot="1">
      <c r="A12" s="396" t="s">
        <v>32</v>
      </c>
      <c r="B12" s="357">
        <v>57</v>
      </c>
      <c r="C12" s="356">
        <v>35</v>
      </c>
      <c r="D12" s="357">
        <v>95</v>
      </c>
      <c r="E12" s="356">
        <v>112</v>
      </c>
      <c r="F12" s="357">
        <v>131</v>
      </c>
      <c r="G12" s="15">
        <v>340</v>
      </c>
      <c r="H12" s="15">
        <v>483</v>
      </c>
      <c r="I12" s="16">
        <v>1339</v>
      </c>
      <c r="J12" s="15">
        <v>614</v>
      </c>
      <c r="K12" s="15">
        <v>349</v>
      </c>
      <c r="L12" s="15">
        <v>236</v>
      </c>
      <c r="M12" s="363">
        <v>68</v>
      </c>
      <c r="N12" s="399">
        <f t="shared" si="3"/>
        <v>3859</v>
      </c>
      <c r="O12" s="136"/>
      <c r="P12" s="396" t="s">
        <v>32</v>
      </c>
      <c r="Q12" s="357">
        <v>19</v>
      </c>
      <c r="R12" s="357">
        <v>12</v>
      </c>
      <c r="S12" s="357">
        <v>8</v>
      </c>
      <c r="T12" s="356">
        <v>12</v>
      </c>
      <c r="U12" s="357">
        <v>7</v>
      </c>
      <c r="V12" s="357">
        <v>15</v>
      </c>
      <c r="W12" s="15">
        <v>16</v>
      </c>
      <c r="X12" s="363">
        <v>12</v>
      </c>
      <c r="Y12" s="356">
        <v>16</v>
      </c>
      <c r="Z12" s="357">
        <v>6</v>
      </c>
      <c r="AA12" s="356">
        <v>12</v>
      </c>
      <c r="AB12" s="356">
        <v>6</v>
      </c>
      <c r="AC12" s="407">
        <f t="shared" si="4"/>
        <v>141</v>
      </c>
    </row>
    <row r="13" spans="1:29" ht="18" customHeight="1" thickBot="1">
      <c r="A13" s="396" t="s">
        <v>33</v>
      </c>
      <c r="B13" s="364">
        <v>68</v>
      </c>
      <c r="C13" s="357">
        <v>42</v>
      </c>
      <c r="D13" s="357">
        <v>44</v>
      </c>
      <c r="E13" s="356">
        <v>75</v>
      </c>
      <c r="F13" s="356">
        <v>135</v>
      </c>
      <c r="G13" s="356">
        <v>448</v>
      </c>
      <c r="H13" s="357">
        <v>507</v>
      </c>
      <c r="I13" s="357">
        <v>808</v>
      </c>
      <c r="J13" s="361">
        <v>795</v>
      </c>
      <c r="K13" s="356">
        <v>313</v>
      </c>
      <c r="L13" s="356">
        <v>246</v>
      </c>
      <c r="M13" s="356">
        <v>143</v>
      </c>
      <c r="N13" s="399">
        <f t="shared" si="3"/>
        <v>3624</v>
      </c>
      <c r="O13" s="136"/>
      <c r="P13" s="396" t="s">
        <v>33</v>
      </c>
      <c r="Q13" s="366">
        <v>9</v>
      </c>
      <c r="R13" s="357">
        <v>16</v>
      </c>
      <c r="S13" s="357">
        <v>12</v>
      </c>
      <c r="T13" s="356">
        <v>6</v>
      </c>
      <c r="U13" s="367">
        <v>7</v>
      </c>
      <c r="V13" s="367">
        <v>14</v>
      </c>
      <c r="W13" s="357">
        <v>9</v>
      </c>
      <c r="X13" s="357">
        <v>14</v>
      </c>
      <c r="Y13" s="357">
        <v>9</v>
      </c>
      <c r="Z13" s="357">
        <v>9</v>
      </c>
      <c r="AA13" s="367">
        <v>8</v>
      </c>
      <c r="AB13" s="367">
        <v>7</v>
      </c>
      <c r="AC13" s="407">
        <f t="shared" si="4"/>
        <v>120</v>
      </c>
    </row>
    <row r="14" spans="1:29" ht="18" customHeight="1" thickBot="1">
      <c r="A14" s="14" t="s">
        <v>34</v>
      </c>
      <c r="B14" s="368">
        <v>71</v>
      </c>
      <c r="C14" s="368">
        <v>97</v>
      </c>
      <c r="D14" s="368">
        <v>61</v>
      </c>
      <c r="E14" s="369">
        <v>105</v>
      </c>
      <c r="F14" s="369">
        <v>198</v>
      </c>
      <c r="G14" s="369">
        <v>442</v>
      </c>
      <c r="H14" s="370">
        <v>790</v>
      </c>
      <c r="I14" s="17">
        <v>674</v>
      </c>
      <c r="J14" s="17">
        <v>594</v>
      </c>
      <c r="K14" s="369">
        <v>275</v>
      </c>
      <c r="L14" s="369">
        <v>133</v>
      </c>
      <c r="M14" s="369">
        <v>108</v>
      </c>
      <c r="N14" s="399">
        <f t="shared" si="3"/>
        <v>3548</v>
      </c>
      <c r="O14" s="11"/>
      <c r="P14" s="398" t="s">
        <v>34</v>
      </c>
      <c r="Q14" s="368">
        <v>7</v>
      </c>
      <c r="R14" s="368">
        <v>13</v>
      </c>
      <c r="S14" s="368">
        <v>11</v>
      </c>
      <c r="T14" s="369">
        <v>11</v>
      </c>
      <c r="U14" s="369">
        <v>12</v>
      </c>
      <c r="V14" s="369">
        <v>15</v>
      </c>
      <c r="W14" s="369">
        <v>20</v>
      </c>
      <c r="X14" s="369">
        <v>15</v>
      </c>
      <c r="Y14" s="369">
        <v>15</v>
      </c>
      <c r="Z14" s="369">
        <v>20</v>
      </c>
      <c r="AA14" s="369">
        <v>9</v>
      </c>
      <c r="AB14" s="369">
        <v>7</v>
      </c>
      <c r="AC14" s="406">
        <f t="shared" si="4"/>
        <v>155</v>
      </c>
    </row>
    <row r="15" spans="1:29" ht="13.8" hidden="1" thickBot="1">
      <c r="A15" s="19" t="s">
        <v>35</v>
      </c>
      <c r="B15" s="366">
        <v>38</v>
      </c>
      <c r="C15" s="369">
        <v>19</v>
      </c>
      <c r="D15" s="369">
        <v>38</v>
      </c>
      <c r="E15" s="369">
        <v>203</v>
      </c>
      <c r="F15" s="369">
        <v>146</v>
      </c>
      <c r="G15" s="369">
        <v>439</v>
      </c>
      <c r="H15" s="370">
        <v>964</v>
      </c>
      <c r="I15" s="370">
        <v>1154</v>
      </c>
      <c r="J15" s="369">
        <v>423</v>
      </c>
      <c r="K15" s="369">
        <v>388</v>
      </c>
      <c r="L15" s="369">
        <v>176</v>
      </c>
      <c r="M15" s="369">
        <v>143</v>
      </c>
      <c r="N15" s="371">
        <f t="shared" si="3"/>
        <v>4131</v>
      </c>
      <c r="O15" s="11"/>
      <c r="P15" s="18" t="s">
        <v>35</v>
      </c>
      <c r="Q15" s="369">
        <v>7</v>
      </c>
      <c r="R15" s="369">
        <v>7</v>
      </c>
      <c r="S15" s="369">
        <v>8</v>
      </c>
      <c r="T15" s="369">
        <v>12</v>
      </c>
      <c r="U15" s="369">
        <v>9</v>
      </c>
      <c r="V15" s="369">
        <v>6</v>
      </c>
      <c r="W15" s="369">
        <v>11</v>
      </c>
      <c r="X15" s="369">
        <v>8</v>
      </c>
      <c r="Y15" s="369">
        <v>16</v>
      </c>
      <c r="Z15" s="369">
        <v>40</v>
      </c>
      <c r="AA15" s="369">
        <v>17</v>
      </c>
      <c r="AB15" s="369">
        <v>16</v>
      </c>
      <c r="AC15" s="369">
        <f t="shared" si="4"/>
        <v>157</v>
      </c>
    </row>
    <row r="16" spans="1:29" ht="13.8" hidden="1" thickBot="1">
      <c r="A16" s="372" t="s">
        <v>36</v>
      </c>
      <c r="B16" s="17">
        <v>49</v>
      </c>
      <c r="C16" s="17">
        <v>63</v>
      </c>
      <c r="D16" s="17">
        <v>50</v>
      </c>
      <c r="E16" s="17">
        <v>71</v>
      </c>
      <c r="F16" s="17">
        <v>144</v>
      </c>
      <c r="G16" s="17">
        <v>374</v>
      </c>
      <c r="H16" s="133">
        <v>729</v>
      </c>
      <c r="I16" s="133">
        <v>1097</v>
      </c>
      <c r="J16" s="133">
        <v>650</v>
      </c>
      <c r="K16" s="17">
        <v>397</v>
      </c>
      <c r="L16" s="17">
        <v>192</v>
      </c>
      <c r="M16" s="17">
        <v>217</v>
      </c>
      <c r="N16" s="371">
        <f t="shared" si="3"/>
        <v>4033</v>
      </c>
      <c r="O16" s="11"/>
      <c r="P16" s="20" t="s">
        <v>36</v>
      </c>
      <c r="Q16" s="17">
        <v>10</v>
      </c>
      <c r="R16" s="17">
        <v>6</v>
      </c>
      <c r="S16" s="17">
        <v>14</v>
      </c>
      <c r="T16" s="17">
        <v>10</v>
      </c>
      <c r="U16" s="17">
        <v>10</v>
      </c>
      <c r="V16" s="17">
        <v>19</v>
      </c>
      <c r="W16" s="17">
        <v>11</v>
      </c>
      <c r="X16" s="17">
        <v>20</v>
      </c>
      <c r="Y16" s="17">
        <v>15</v>
      </c>
      <c r="Z16" s="17">
        <v>8</v>
      </c>
      <c r="AA16" s="17">
        <v>11</v>
      </c>
      <c r="AB16" s="17">
        <v>8</v>
      </c>
      <c r="AC16" s="369">
        <f t="shared" si="4"/>
        <v>142</v>
      </c>
    </row>
    <row r="17" spans="1:30" ht="13.8" hidden="1" thickBot="1">
      <c r="A17" s="19" t="s">
        <v>37</v>
      </c>
      <c r="B17" s="17">
        <v>53</v>
      </c>
      <c r="C17" s="17">
        <v>39</v>
      </c>
      <c r="D17" s="17">
        <v>74</v>
      </c>
      <c r="E17" s="17">
        <v>64</v>
      </c>
      <c r="F17" s="17">
        <v>208</v>
      </c>
      <c r="G17" s="17">
        <v>491</v>
      </c>
      <c r="H17" s="17">
        <v>454</v>
      </c>
      <c r="I17" s="133">
        <v>1068</v>
      </c>
      <c r="J17" s="17">
        <v>568</v>
      </c>
      <c r="K17" s="17">
        <v>407</v>
      </c>
      <c r="L17" s="17">
        <v>228</v>
      </c>
      <c r="M17" s="17">
        <v>81</v>
      </c>
      <c r="N17" s="365">
        <f t="shared" si="3"/>
        <v>3735</v>
      </c>
      <c r="O17" s="11"/>
      <c r="P17" s="18" t="s">
        <v>37</v>
      </c>
      <c r="Q17" s="17">
        <v>12</v>
      </c>
      <c r="R17" s="17">
        <v>13</v>
      </c>
      <c r="S17" s="17">
        <v>46</v>
      </c>
      <c r="T17" s="17">
        <v>9</v>
      </c>
      <c r="U17" s="17">
        <v>20</v>
      </c>
      <c r="V17" s="17">
        <v>4</v>
      </c>
      <c r="W17" s="17">
        <v>8</v>
      </c>
      <c r="X17" s="17">
        <v>30</v>
      </c>
      <c r="Y17" s="17">
        <v>22</v>
      </c>
      <c r="Z17" s="17">
        <v>20</v>
      </c>
      <c r="AA17" s="17">
        <v>16</v>
      </c>
      <c r="AB17" s="17">
        <v>12</v>
      </c>
      <c r="AC17" s="373">
        <f t="shared" si="4"/>
        <v>212</v>
      </c>
    </row>
    <row r="18" spans="1:30" ht="13.8" hidden="1" thickBot="1">
      <c r="A18" s="19" t="s">
        <v>23</v>
      </c>
      <c r="B18" s="134">
        <v>67</v>
      </c>
      <c r="C18" s="134">
        <v>62</v>
      </c>
      <c r="D18" s="134">
        <v>57</v>
      </c>
      <c r="E18" s="134">
        <v>77</v>
      </c>
      <c r="F18" s="134">
        <v>473</v>
      </c>
      <c r="G18" s="134">
        <v>468</v>
      </c>
      <c r="H18" s="135">
        <v>659</v>
      </c>
      <c r="I18" s="134">
        <v>851</v>
      </c>
      <c r="J18" s="134">
        <v>542</v>
      </c>
      <c r="K18" s="134">
        <v>270</v>
      </c>
      <c r="L18" s="134">
        <v>208</v>
      </c>
      <c r="M18" s="134">
        <v>174</v>
      </c>
      <c r="N18" s="374">
        <f t="shared" si="3"/>
        <v>3908</v>
      </c>
      <c r="O18" s="11" t="s">
        <v>29</v>
      </c>
      <c r="P18" s="20" t="s">
        <v>23</v>
      </c>
      <c r="Q18" s="17">
        <v>6</v>
      </c>
      <c r="R18" s="17">
        <v>25</v>
      </c>
      <c r="S18" s="17">
        <v>29</v>
      </c>
      <c r="T18" s="17">
        <v>4</v>
      </c>
      <c r="U18" s="17">
        <v>17</v>
      </c>
      <c r="V18" s="17">
        <v>19</v>
      </c>
      <c r="W18" s="17">
        <v>14</v>
      </c>
      <c r="X18" s="17">
        <v>37</v>
      </c>
      <c r="Y18" s="21">
        <v>76</v>
      </c>
      <c r="Z18" s="17">
        <v>34</v>
      </c>
      <c r="AA18" s="17">
        <v>17</v>
      </c>
      <c r="AB18" s="17">
        <v>18</v>
      </c>
      <c r="AC18" s="373">
        <f t="shared" si="4"/>
        <v>296</v>
      </c>
    </row>
    <row r="19" spans="1:30">
      <c r="A19" s="22"/>
      <c r="B19" s="375"/>
      <c r="C19" s="375"/>
      <c r="D19" s="375"/>
      <c r="E19" s="375"/>
      <c r="F19" s="375"/>
      <c r="G19" s="375"/>
      <c r="H19" s="375"/>
      <c r="I19" s="375"/>
      <c r="J19" s="375"/>
      <c r="K19" s="375"/>
      <c r="L19" s="375"/>
      <c r="M19" s="375"/>
      <c r="N19" s="23"/>
      <c r="O19" s="11"/>
      <c r="P19" s="24"/>
      <c r="Q19" s="376"/>
      <c r="R19" s="376"/>
      <c r="S19" s="376"/>
      <c r="T19" s="376"/>
      <c r="U19" s="376"/>
      <c r="V19" s="376"/>
      <c r="W19" s="376"/>
      <c r="X19" s="376"/>
      <c r="Y19" s="376"/>
      <c r="Z19" s="376"/>
      <c r="AA19" s="376"/>
      <c r="AB19" s="376"/>
      <c r="AC19" s="375"/>
    </row>
    <row r="20" spans="1:30" ht="13.5" customHeight="1">
      <c r="A20" s="832" t="s">
        <v>290</v>
      </c>
      <c r="B20" s="833"/>
      <c r="C20" s="833"/>
      <c r="D20" s="833"/>
      <c r="E20" s="833"/>
      <c r="F20" s="833"/>
      <c r="G20" s="833"/>
      <c r="H20" s="833"/>
      <c r="I20" s="833"/>
      <c r="J20" s="833"/>
      <c r="K20" s="833"/>
      <c r="L20" s="833"/>
      <c r="M20" s="833"/>
      <c r="N20" s="834"/>
      <c r="O20" s="11"/>
      <c r="P20" s="832" t="str">
        <f>+A20</f>
        <v>※2022年 第35週（8/29～9/4） 現在</v>
      </c>
      <c r="Q20" s="833"/>
      <c r="R20" s="833"/>
      <c r="S20" s="833"/>
      <c r="T20" s="833"/>
      <c r="U20" s="833"/>
      <c r="V20" s="833"/>
      <c r="W20" s="833"/>
      <c r="X20" s="833"/>
      <c r="Y20" s="833"/>
      <c r="Z20" s="833"/>
      <c r="AA20" s="833"/>
      <c r="AB20" s="833"/>
      <c r="AC20" s="834"/>
    </row>
    <row r="21" spans="1:30" ht="13.8" thickBot="1">
      <c r="A21" s="25"/>
      <c r="B21" s="11"/>
      <c r="C21" s="11"/>
      <c r="D21" s="11"/>
      <c r="E21" s="11"/>
      <c r="F21" s="11"/>
      <c r="G21" s="11" t="s">
        <v>21</v>
      </c>
      <c r="H21" s="11"/>
      <c r="I21" s="11"/>
      <c r="J21" s="11"/>
      <c r="K21" s="11"/>
      <c r="L21" s="11"/>
      <c r="M21" s="11"/>
      <c r="N21" s="26"/>
      <c r="O21" s="11"/>
      <c r="P21" s="229"/>
      <c r="Q21" s="11"/>
      <c r="R21" s="11"/>
      <c r="S21" s="11"/>
      <c r="T21" s="11"/>
      <c r="U21" s="11"/>
      <c r="V21" s="11"/>
      <c r="W21" s="11"/>
      <c r="X21" s="11"/>
      <c r="Y21" s="11"/>
      <c r="Z21" s="11"/>
      <c r="AA21" s="11"/>
      <c r="AB21" s="11"/>
      <c r="AC21" s="28"/>
    </row>
    <row r="22" spans="1:30" ht="17.25" customHeight="1" thickBot="1">
      <c r="A22" s="25"/>
      <c r="B22" s="377" t="s">
        <v>227</v>
      </c>
      <c r="C22" s="11"/>
      <c r="D22" s="29" t="s">
        <v>264</v>
      </c>
      <c r="E22" s="30"/>
      <c r="F22" s="11"/>
      <c r="G22" s="11" t="s">
        <v>21</v>
      </c>
      <c r="H22" s="11"/>
      <c r="I22" s="11"/>
      <c r="J22" s="11"/>
      <c r="K22" s="11"/>
      <c r="L22" s="11"/>
      <c r="M22" s="11"/>
      <c r="N22" s="26"/>
      <c r="O22" s="136" t="s">
        <v>21</v>
      </c>
      <c r="P22" s="230"/>
      <c r="Q22" s="378" t="s">
        <v>228</v>
      </c>
      <c r="R22" s="819" t="s">
        <v>254</v>
      </c>
      <c r="S22" s="820"/>
      <c r="T22" s="11" t="s">
        <v>21</v>
      </c>
      <c r="U22" s="11"/>
      <c r="V22" s="11"/>
      <c r="W22" s="11"/>
      <c r="X22" s="11"/>
      <c r="Y22" s="11"/>
      <c r="Z22" s="11"/>
      <c r="AA22" s="11"/>
      <c r="AB22" s="11"/>
      <c r="AC22" s="28"/>
    </row>
    <row r="23" spans="1:30" ht="15" customHeight="1">
      <c r="A23" s="25"/>
      <c r="B23" s="11"/>
      <c r="C23" s="11"/>
      <c r="D23" s="11" t="s">
        <v>29</v>
      </c>
      <c r="E23" s="11"/>
      <c r="F23" s="11"/>
      <c r="G23" s="11"/>
      <c r="H23" s="11"/>
      <c r="I23" s="11"/>
      <c r="J23" s="11"/>
      <c r="K23" s="11"/>
      <c r="L23" s="11"/>
      <c r="M23" s="11"/>
      <c r="N23" s="26"/>
      <c r="O23" s="136" t="s">
        <v>21</v>
      </c>
      <c r="P23" s="229"/>
      <c r="Q23" s="11"/>
      <c r="R23" s="11"/>
      <c r="S23" s="11"/>
      <c r="T23" s="11"/>
      <c r="U23" s="11"/>
      <c r="V23" s="11"/>
      <c r="W23" s="11"/>
      <c r="X23" s="11"/>
      <c r="Y23" s="11"/>
      <c r="Z23" s="11"/>
      <c r="AA23" s="11"/>
      <c r="AB23" s="11"/>
      <c r="AC23" s="28"/>
    </row>
    <row r="24" spans="1:30" ht="9" customHeight="1">
      <c r="A24" s="25"/>
      <c r="B24" s="11"/>
      <c r="C24" s="11"/>
      <c r="D24" s="11"/>
      <c r="E24" s="11"/>
      <c r="F24" s="11"/>
      <c r="G24" s="11"/>
      <c r="H24" s="11"/>
      <c r="I24" s="11"/>
      <c r="J24" s="11"/>
      <c r="K24" s="11"/>
      <c r="L24" s="11"/>
      <c r="M24" s="11"/>
      <c r="N24" s="26"/>
      <c r="O24" s="136" t="s">
        <v>21</v>
      </c>
      <c r="P24" s="27"/>
      <c r="Q24" s="11"/>
      <c r="R24" s="11"/>
      <c r="S24" s="11"/>
      <c r="T24" s="11"/>
      <c r="U24" s="11"/>
      <c r="V24" s="11"/>
      <c r="W24" s="11"/>
      <c r="X24" s="11"/>
      <c r="Y24" s="11"/>
      <c r="Z24" s="11"/>
      <c r="AA24" s="11"/>
      <c r="AB24" s="11"/>
      <c r="AC24" s="28"/>
    </row>
    <row r="25" spans="1:30">
      <c r="A25" s="25"/>
      <c r="B25" s="11"/>
      <c r="C25" s="11"/>
      <c r="D25" s="11"/>
      <c r="E25" s="11"/>
      <c r="F25" s="11"/>
      <c r="G25" s="11"/>
      <c r="H25" s="11"/>
      <c r="I25" s="11"/>
      <c r="J25" s="11"/>
      <c r="K25" s="11"/>
      <c r="L25" s="11"/>
      <c r="M25" s="11"/>
      <c r="N25" s="26"/>
      <c r="O25" s="11" t="s">
        <v>21</v>
      </c>
      <c r="P25" s="13"/>
      <c r="AC25" s="31"/>
    </row>
    <row r="26" spans="1:30">
      <c r="A26" s="25"/>
      <c r="B26" s="11"/>
      <c r="C26" s="11"/>
      <c r="D26" s="11"/>
      <c r="E26" s="11"/>
      <c r="F26" s="11"/>
      <c r="G26" s="11"/>
      <c r="H26" s="11"/>
      <c r="I26" s="11"/>
      <c r="J26" s="11"/>
      <c r="K26" s="11"/>
      <c r="L26" s="11"/>
      <c r="M26" s="11"/>
      <c r="N26" s="26"/>
      <c r="O26" s="11" t="s">
        <v>21</v>
      </c>
      <c r="P26" s="13"/>
      <c r="AC26" s="31"/>
    </row>
    <row r="27" spans="1:30">
      <c r="A27" s="25"/>
      <c r="B27" s="11"/>
      <c r="C27" s="11"/>
      <c r="D27" s="11"/>
      <c r="E27" s="11"/>
      <c r="F27" s="11"/>
      <c r="G27" s="11"/>
      <c r="H27" s="11"/>
      <c r="I27" s="11"/>
      <c r="J27" s="11"/>
      <c r="K27" s="11"/>
      <c r="L27" s="11"/>
      <c r="M27" s="11"/>
      <c r="N27" s="26"/>
      <c r="O27" s="11" t="s">
        <v>21</v>
      </c>
      <c r="P27" s="13"/>
      <c r="AC27" s="31"/>
      <c r="AD27" s="276"/>
    </row>
    <row r="28" spans="1:30">
      <c r="A28" s="25"/>
      <c r="B28" s="11"/>
      <c r="C28" s="11"/>
      <c r="D28" s="11"/>
      <c r="E28" s="11"/>
      <c r="F28" s="11"/>
      <c r="G28" s="11"/>
      <c r="H28" s="11"/>
      <c r="I28" s="11"/>
      <c r="J28" s="11"/>
      <c r="K28" s="11"/>
      <c r="L28" s="11"/>
      <c r="M28" s="11"/>
      <c r="N28" s="26"/>
      <c r="O28" s="11"/>
      <c r="P28" s="13"/>
      <c r="AC28" s="31"/>
    </row>
    <row r="29" spans="1:30">
      <c r="A29" s="25"/>
      <c r="B29" s="11"/>
      <c r="C29" s="11"/>
      <c r="D29" s="11"/>
      <c r="E29" s="11"/>
      <c r="F29" s="11"/>
      <c r="G29" s="11"/>
      <c r="H29" s="11"/>
      <c r="I29" s="11"/>
      <c r="J29" s="11"/>
      <c r="K29" s="11"/>
      <c r="L29" s="11"/>
      <c r="M29" s="11"/>
      <c r="N29" s="26"/>
      <c r="O29" s="11"/>
      <c r="P29" s="13"/>
      <c r="AC29" s="31"/>
    </row>
    <row r="30" spans="1:30" ht="13.8" thickBot="1">
      <c r="A30" s="32"/>
      <c r="B30" s="33"/>
      <c r="C30" s="33"/>
      <c r="D30" s="33"/>
      <c r="E30" s="33"/>
      <c r="F30" s="33"/>
      <c r="G30" s="33"/>
      <c r="H30" s="33"/>
      <c r="I30" s="33"/>
      <c r="J30" s="33"/>
      <c r="K30" s="33"/>
      <c r="L30" s="33"/>
      <c r="M30" s="33"/>
      <c r="N30" s="34"/>
      <c r="O30" s="11"/>
      <c r="P30" s="35"/>
      <c r="Q30" s="36"/>
      <c r="R30" s="36"/>
      <c r="S30" s="36"/>
      <c r="T30" s="36"/>
      <c r="U30" s="36"/>
      <c r="V30" s="36"/>
      <c r="W30" s="36"/>
      <c r="X30" s="36"/>
      <c r="Y30" s="36"/>
      <c r="Z30" s="36"/>
      <c r="AA30" s="36"/>
      <c r="AB30" s="36"/>
      <c r="AC30" s="37"/>
    </row>
    <row r="31" spans="1:30">
      <c r="A31" s="38"/>
      <c r="C31" s="11"/>
      <c r="D31" s="11"/>
      <c r="E31" s="11"/>
      <c r="F31" s="11"/>
      <c r="G31" s="11"/>
      <c r="H31" s="11"/>
      <c r="I31" s="11"/>
      <c r="J31" s="11"/>
      <c r="K31" s="11"/>
      <c r="L31" s="11"/>
      <c r="M31" s="11"/>
      <c r="N31" s="11"/>
      <c r="O31" s="11"/>
    </row>
    <row r="32" spans="1:30">
      <c r="O32" s="11"/>
    </row>
    <row r="33" spans="1:29">
      <c r="K33" s="379" t="s">
        <v>29</v>
      </c>
      <c r="O33" s="11"/>
    </row>
    <row r="34" spans="1:29">
      <c r="O34" s="11"/>
    </row>
    <row r="35" spans="1:29">
      <c r="O35" s="11"/>
    </row>
    <row r="36" spans="1:29">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row>
    <row r="37" spans="1:29">
      <c r="Q37" s="170" t="s">
        <v>229</v>
      </c>
      <c r="R37" s="170"/>
      <c r="S37" s="170"/>
      <c r="T37" s="170"/>
      <c r="U37" s="170"/>
      <c r="V37" s="170"/>
      <c r="W37" s="170"/>
      <c r="X37" s="170"/>
    </row>
    <row r="38" spans="1:29">
      <c r="Q38" s="170" t="s">
        <v>230</v>
      </c>
      <c r="R38" s="170"/>
      <c r="S38" s="170"/>
      <c r="T38" s="170"/>
      <c r="U38" s="170"/>
      <c r="V38" s="170"/>
      <c r="W38" s="170"/>
      <c r="X38" s="170"/>
    </row>
  </sheetData>
  <mergeCells count="7">
    <mergeCell ref="R22:S22"/>
    <mergeCell ref="A1:N1"/>
    <mergeCell ref="P1:AC1"/>
    <mergeCell ref="A2:N2"/>
    <mergeCell ref="P2:AC2"/>
    <mergeCell ref="A20:N20"/>
    <mergeCell ref="P20:AC20"/>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スポンサー広告</vt:lpstr>
      <vt:lpstr>35　ノロウイルス関連情報 </vt:lpstr>
      <vt:lpstr>35  衛生訓話</vt:lpstr>
      <vt:lpstr>35　新型コロナウイルス情報</vt:lpstr>
      <vt:lpstr>35　食中毒記事等 </vt:lpstr>
      <vt:lpstr>35　海外情報</vt:lpstr>
      <vt:lpstr>34　感染症情報</vt:lpstr>
      <vt:lpstr>35　感染症統計</vt:lpstr>
      <vt:lpstr>35 食品回収</vt:lpstr>
      <vt:lpstr>35　食品表示</vt:lpstr>
      <vt:lpstr>34 残留農薬　等 </vt:lpstr>
      <vt:lpstr>'34　感染症情報'!Print_Area</vt:lpstr>
      <vt:lpstr>'34 残留農薬　等 '!Print_Area</vt:lpstr>
      <vt:lpstr>'35  衛生訓話'!Print_Area</vt:lpstr>
      <vt:lpstr>'35　ノロウイルス関連情報 '!Print_Area</vt:lpstr>
      <vt:lpstr>'35　海外情報'!Print_Area</vt:lpstr>
      <vt:lpstr>'35　感染症統計'!Print_Area</vt:lpstr>
      <vt:lpstr>'35　食中毒記事等 '!Print_Area</vt:lpstr>
      <vt:lpstr>'35 食品回収'!Print_Area</vt:lpstr>
      <vt:lpstr>'35　食品表示'!Print_Area</vt:lpstr>
      <vt:lpstr>スポンサー広告!Print_Area</vt:lpstr>
      <vt:lpstr>'34 残留農薬　等 '!Print_Titles</vt:lpstr>
      <vt:lpstr>'35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2022-09-11T00:56:09Z</dcterms:modified>
</cp:coreProperties>
</file>