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filterPrivacy="1" codeName="ThisWorkbook"/>
  <xr:revisionPtr revIDLastSave="0" documentId="13_ncr:1_{3C87B922-8B06-4E27-90D0-1E138AD4BA91}" xr6:coauthVersionLast="47" xr6:coauthVersionMax="47" xr10:uidLastSave="{00000000-0000-0000-0000-000000000000}"/>
  <bookViews>
    <workbookView xWindow="-108" yWindow="-108" windowWidth="23256" windowHeight="12456" firstSheet="1" activeTab="2" xr2:uid="{00000000-000D-0000-FFFF-FFFF00000000}"/>
  </bookViews>
  <sheets>
    <sheet name="ヘッドライン" sheetId="78" state="hidden" r:id="rId1"/>
    <sheet name="スポンサー広告" sheetId="95" r:id="rId2"/>
    <sheet name="34　ノロウイルス関連情報 " sheetId="101" r:id="rId3"/>
    <sheet name="34  衛生訓話" sheetId="111" r:id="rId4"/>
    <sheet name="34　新型コロナウイルス情報" sheetId="82" r:id="rId5"/>
    <sheet name="34　食中毒記事等 " sheetId="29" r:id="rId6"/>
    <sheet name="34　海外情報" sheetId="31" r:id="rId7"/>
    <sheet name="33　感染症情報" sheetId="103" r:id="rId8"/>
    <sheet name="34　感染症統計" sheetId="106" r:id="rId9"/>
    <sheet name="34 食品回収" sheetId="60" r:id="rId10"/>
    <sheet name="34　食品表示" sheetId="34" r:id="rId11"/>
    <sheet name="34 残留農薬　等 " sheetId="35" r:id="rId12"/>
  </sheets>
  <definedNames>
    <definedName name="_xlnm._FilterDatabase" localSheetId="2" hidden="1">'34　ノロウイルス関連情報 '!$A$22:$G$75</definedName>
    <definedName name="_xlnm._FilterDatabase" localSheetId="11" hidden="1">'34 残留農薬　等 '!$A$1:$C$1</definedName>
    <definedName name="_xlnm._FilterDatabase" localSheetId="5" hidden="1">'34　食中毒記事等 '!$A$1:$D$1</definedName>
    <definedName name="_xlnm.Print_Area" localSheetId="7">'33　感染症情報'!$A$1:$E$21</definedName>
    <definedName name="_xlnm.Print_Area" localSheetId="3">'34  衛生訓話'!$A$1:$M$29</definedName>
    <definedName name="_xlnm.Print_Area" localSheetId="2">'34　ノロウイルス関連情報 '!$A$1:$N$84</definedName>
    <definedName name="_xlnm.Print_Area" localSheetId="6">'34　海外情報'!$A$1:$C$46</definedName>
    <definedName name="_xlnm.Print_Area" localSheetId="8">'34　感染症統計'!$A$1:$AC$36</definedName>
    <definedName name="_xlnm.Print_Area" localSheetId="11">'34 残留農薬　等 '!$A$1:$A$19</definedName>
    <definedName name="_xlnm.Print_Area" localSheetId="5">'34　食中毒記事等 '!$A$1:$D$3</definedName>
    <definedName name="_xlnm.Print_Area" localSheetId="9">'34 食品回収'!$A$1:$E$33</definedName>
    <definedName name="_xlnm.Print_Area" localSheetId="10">'34　食品表示'!$A$1:$N$18</definedName>
    <definedName name="_xlnm.Print_Area" localSheetId="1">スポンサー広告!$A$1:$M$19</definedName>
    <definedName name="_xlnm.Print_Titles" localSheetId="11">'34 残留農薬　等 '!$1:$1</definedName>
    <definedName name="_xlnm.Print_Titles" localSheetId="5">'34　食中毒記事等 '!$1:$1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17" i="78" l="1"/>
  <c r="B13" i="78" l="1"/>
  <c r="C14" i="78"/>
  <c r="B14" i="78"/>
  <c r="C13" i="78"/>
  <c r="B16" i="78" l="1"/>
  <c r="M71" i="101" l="1"/>
  <c r="N71" i="101"/>
  <c r="G74" i="101" l="1"/>
  <c r="G24" i="101"/>
  <c r="G25" i="101"/>
  <c r="G26" i="101"/>
  <c r="G27" i="101"/>
  <c r="G28" i="101"/>
  <c r="G29" i="101"/>
  <c r="G30" i="101"/>
  <c r="G31" i="101"/>
  <c r="G32" i="101"/>
  <c r="G33" i="101"/>
  <c r="G34" i="101"/>
  <c r="G35" i="101"/>
  <c r="G36" i="101"/>
  <c r="G37" i="101"/>
  <c r="G38" i="101"/>
  <c r="G39" i="101"/>
  <c r="G40" i="101"/>
  <c r="G41" i="101"/>
  <c r="G42" i="101"/>
  <c r="G43" i="101"/>
  <c r="G44" i="101"/>
  <c r="G45" i="101"/>
  <c r="G46" i="101"/>
  <c r="G47" i="101"/>
  <c r="G48" i="101"/>
  <c r="G49" i="101"/>
  <c r="G50" i="101"/>
  <c r="G51" i="101"/>
  <c r="G52" i="101"/>
  <c r="G53" i="101"/>
  <c r="G54" i="101"/>
  <c r="G55" i="101"/>
  <c r="G56" i="101"/>
  <c r="G57" i="101"/>
  <c r="G58" i="101"/>
  <c r="G59" i="101"/>
  <c r="G60" i="101"/>
  <c r="G61" i="101"/>
  <c r="G62" i="101"/>
  <c r="G63" i="101"/>
  <c r="G64" i="101"/>
  <c r="B64" i="101" s="1"/>
  <c r="G65" i="101"/>
  <c r="G66" i="101"/>
  <c r="G67" i="101"/>
  <c r="G68" i="101"/>
  <c r="G69" i="101"/>
  <c r="G70" i="101"/>
  <c r="G23" i="101"/>
  <c r="B9" i="78"/>
  <c r="I23" i="82" l="1"/>
  <c r="B42" i="101"/>
  <c r="B43" i="101"/>
  <c r="B44" i="101"/>
  <c r="B12" i="78" l="1"/>
  <c r="P11" i="82" l="1"/>
  <c r="Q8" i="82" l="1"/>
  <c r="L30" i="82" l="1"/>
  <c r="K28" i="82"/>
  <c r="K29" i="82"/>
  <c r="K30" i="82"/>
  <c r="I30" i="82"/>
  <c r="L27" i="82"/>
  <c r="B15" i="78" l="1"/>
  <c r="B4" i="106"/>
  <c r="C4" i="106"/>
  <c r="D4" i="106"/>
  <c r="E4" i="106"/>
  <c r="F4" i="106"/>
  <c r="G4" i="106"/>
  <c r="H4" i="106"/>
  <c r="I4" i="106"/>
  <c r="J4" i="106"/>
  <c r="K4" i="106"/>
  <c r="L4" i="106"/>
  <c r="M4" i="106"/>
  <c r="P4" i="106"/>
  <c r="Q4" i="106"/>
  <c r="AC4" i="106" s="1"/>
  <c r="R4" i="106"/>
  <c r="S4" i="106"/>
  <c r="T4" i="106"/>
  <c r="U4" i="106"/>
  <c r="V4" i="106"/>
  <c r="W4" i="106"/>
  <c r="X4" i="106"/>
  <c r="Y4" i="106"/>
  <c r="Z4" i="106"/>
  <c r="AA4" i="106"/>
  <c r="AB4" i="106"/>
  <c r="N7" i="106"/>
  <c r="AC7" i="106"/>
  <c r="N8" i="106"/>
  <c r="AC8" i="106"/>
  <c r="N9" i="106"/>
  <c r="AC9" i="106"/>
  <c r="N10" i="106"/>
  <c r="AC10" i="106"/>
  <c r="N11" i="106"/>
  <c r="AC11" i="106"/>
  <c r="N12" i="106"/>
  <c r="AC12" i="106"/>
  <c r="N13" i="106"/>
  <c r="AC13" i="106"/>
  <c r="N14" i="106"/>
  <c r="AC14" i="106"/>
  <c r="N15" i="106"/>
  <c r="AC15" i="106"/>
  <c r="N16" i="106"/>
  <c r="AC16" i="106"/>
  <c r="N17" i="106"/>
  <c r="AC17" i="106"/>
  <c r="N18" i="106"/>
  <c r="AC18" i="106"/>
  <c r="P20" i="106"/>
  <c r="N4" i="106" l="1"/>
  <c r="I18" i="82"/>
  <c r="N14" i="82" l="1"/>
  <c r="I22" i="82"/>
  <c r="B10" i="78" l="1"/>
  <c r="G75" i="101" l="1"/>
  <c r="F75" i="101" s="1"/>
  <c r="G73" i="101"/>
  <c r="D10" i="78" s="1"/>
  <c r="B69" i="101"/>
  <c r="B68" i="101"/>
  <c r="B67" i="101"/>
  <c r="B66" i="101"/>
  <c r="B65" i="101"/>
  <c r="B63" i="101"/>
  <c r="B62" i="101"/>
  <c r="B61" i="101"/>
  <c r="B60" i="101"/>
  <c r="B59" i="101"/>
  <c r="B58" i="101"/>
  <c r="B57" i="101"/>
  <c r="B56" i="101"/>
  <c r="B55" i="101"/>
  <c r="B54" i="101"/>
  <c r="B53" i="101"/>
  <c r="B52" i="101"/>
  <c r="B51" i="101"/>
  <c r="B50" i="101"/>
  <c r="B49" i="101"/>
  <c r="B48" i="101"/>
  <c r="B47" i="101"/>
  <c r="B46" i="101"/>
  <c r="B45" i="101"/>
  <c r="B41" i="101"/>
  <c r="B40" i="101"/>
  <c r="B39" i="101"/>
  <c r="B38" i="101"/>
  <c r="B37" i="101"/>
  <c r="B36" i="101"/>
  <c r="B35" i="101"/>
  <c r="B34" i="101"/>
  <c r="B33" i="101"/>
  <c r="B32" i="101"/>
  <c r="B31" i="101"/>
  <c r="B30" i="101"/>
  <c r="B29" i="101"/>
  <c r="B28" i="101"/>
  <c r="B27" i="101"/>
  <c r="B26" i="101"/>
  <c r="B25" i="101"/>
  <c r="B24" i="101"/>
  <c r="I74" i="101" l="1"/>
  <c r="I73" i="101"/>
  <c r="F10" i="78" s="1"/>
  <c r="M75" i="101"/>
  <c r="K75" i="101"/>
  <c r="K23" i="82" l="1"/>
  <c r="I21" i="82"/>
  <c r="K13" i="82" l="1"/>
  <c r="L24" i="82" l="1"/>
  <c r="B18" i="78" l="1"/>
  <c r="K14" i="82" l="1"/>
  <c r="I13" i="82" l="1"/>
  <c r="L26" i="82" l="1"/>
  <c r="K27" i="82" l="1"/>
  <c r="K26" i="82"/>
  <c r="K18" i="82"/>
  <c r="K19" i="82"/>
  <c r="K20" i="82"/>
  <c r="K21" i="82"/>
  <c r="K22" i="82"/>
  <c r="K24" i="82"/>
  <c r="K25" i="82"/>
  <c r="K17" i="82"/>
  <c r="K16" i="82"/>
  <c r="K15" i="82"/>
  <c r="L15" i="82"/>
  <c r="I14" i="82" l="1"/>
  <c r="L13" i="82" l="1"/>
  <c r="L14" i="82"/>
  <c r="I15" i="82"/>
  <c r="I16" i="82"/>
  <c r="I17" i="82"/>
  <c r="I19" i="82"/>
  <c r="I20" i="82"/>
  <c r="I24" i="82"/>
  <c r="I25" i="82"/>
  <c r="I26" i="82"/>
  <c r="I27" i="82"/>
  <c r="I28" i="82"/>
  <c r="I29" i="82"/>
  <c r="L29" i="82"/>
  <c r="L16" i="82"/>
  <c r="L17" i="82"/>
  <c r="L18" i="82"/>
  <c r="L19" i="82"/>
  <c r="L20" i="82"/>
  <c r="L21" i="82"/>
  <c r="L22" i="82"/>
  <c r="L23" i="82"/>
  <c r="L25" i="82"/>
  <c r="L28" i="82"/>
</calcChain>
</file>

<file path=xl/sharedStrings.xml><?xml version="1.0" encoding="utf-8"?>
<sst xmlns="http://schemas.openxmlformats.org/spreadsheetml/2006/main" count="643" uniqueCount="439">
  <si>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</si>
  <si>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</si>
  <si>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</si>
  <si>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</si>
  <si>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</si>
  <si>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</si>
  <si>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</si>
  <si>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</si>
  <si>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</si>
  <si>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</si>
  <si>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</si>
  <si>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</si>
  <si>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</si>
  <si>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</si>
  <si>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</si>
  <si>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</si>
  <si>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</si>
  <si>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</si>
  <si>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</si>
  <si>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</si>
  <si>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</si>
  <si>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</si>
  <si>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</si>
  <si>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</si>
  <si>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</si>
  <si>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</si>
  <si>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</si>
  <si>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</si>
  <si>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注意　食品に関わる記事の一部をご紹介します。詳しくはリンク先のページよりご確認ください。</t>
    <rPh sb="0" eb="2">
      <t>チュウイ</t>
    </rPh>
    <rPh sb="3" eb="5">
      <t>ショクヒン</t>
    </rPh>
    <rPh sb="6" eb="7">
      <t>カカ</t>
    </rPh>
    <rPh sb="9" eb="11">
      <t>キジ</t>
    </rPh>
    <rPh sb="12" eb="14">
      <t>イチブ</t>
    </rPh>
    <rPh sb="16" eb="18">
      <t>ショウカイ</t>
    </rPh>
    <rPh sb="22" eb="23">
      <t>クワ</t>
    </rPh>
    <rPh sb="29" eb="30">
      <t>サキ</t>
    </rPh>
    <rPh sb="37" eb="39">
      <t>カクニン</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</si>
  <si>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</si>
  <si>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</si>
  <si>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</si>
  <si>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</si>
  <si>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</si>
  <si>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</si>
  <si>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</si>
  <si>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</si>
  <si>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</si>
  <si>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</si>
  <si>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（最近５年間の週値の比較）</t>
    <rPh sb="1" eb="3">
      <t>サイキン</t>
    </rPh>
    <rPh sb="3" eb="6">
      <t>ゴネンカン</t>
    </rPh>
    <rPh sb="7" eb="8">
      <t>シュウ</t>
    </rPh>
    <rPh sb="8" eb="9">
      <t>アタイ</t>
    </rPh>
    <rPh sb="10" eb="12">
      <t>ヒカク</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</si>
  <si>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</si>
  <si>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</si>
  <si>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</si>
  <si>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</si>
  <si>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</si>
  <si>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</si>
  <si>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</si>
  <si>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</si>
  <si>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</si>
  <si>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</si>
  <si>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</si>
  <si>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</si>
  <si>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</si>
  <si>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</si>
  <si>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</si>
  <si>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r>
      <t>大量発症事故（業種／内容）　</t>
    </r>
    <r>
      <rPr>
        <b/>
        <sz val="12"/>
        <color indexed="53"/>
        <rFont val="ＭＳ Ｐゴシック"/>
        <family val="3"/>
        <charset val="128"/>
      </rPr>
      <t xml:space="preserve">今週 , </t>
    </r>
    <r>
      <rPr>
        <b/>
        <sz val="12"/>
        <rFont val="ＭＳ Ｐゴシック"/>
        <family val="3"/>
        <charset val="128"/>
      </rPr>
      <t>色抜き(先週)</t>
    </r>
    <rPh sb="0" eb="2">
      <t>タイリョウ</t>
    </rPh>
    <rPh sb="2" eb="4">
      <t>ハッショウ</t>
    </rPh>
    <rPh sb="4" eb="6">
      <t>ジコ</t>
    </rPh>
    <rPh sb="7" eb="9">
      <t>ギョウシュ</t>
    </rPh>
    <rPh sb="10" eb="12">
      <t>ナイヨウ</t>
    </rPh>
    <rPh sb="14" eb="16">
      <t>コンシュウ</t>
    </rPh>
    <rPh sb="19" eb="20">
      <t>イロ</t>
    </rPh>
    <rPh sb="20" eb="21">
      <t>ヌ</t>
    </rPh>
    <rPh sb="23" eb="25">
      <t>センシュウ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</si>
  <si>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</si>
  <si>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</si>
  <si>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</si>
  <si>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</si>
  <si>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</si>
  <si>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</si>
  <si>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</si>
  <si>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</si>
  <si>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</si>
  <si>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</si>
  <si>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</si>
  <si>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</si>
  <si>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</si>
  <si>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</si>
  <si>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</si>
  <si>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</si>
  <si>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</si>
  <si>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</si>
  <si>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</si>
  <si>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</si>
  <si>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</si>
  <si>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</si>
  <si>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</si>
  <si>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</si>
  <si>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</si>
  <si>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</si>
  <si>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</si>
  <si>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</si>
  <si>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</si>
  <si>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</si>
  <si>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</si>
  <si>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</si>
  <si>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</si>
  <si>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</si>
  <si>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</si>
  <si>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</si>
  <si>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</si>
  <si>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</si>
  <si>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</si>
  <si>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</si>
  <si>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</si>
  <si>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</si>
  <si>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</si>
  <si>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</si>
  <si>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</si>
  <si>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</si>
  <si>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</si>
  <si>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</si>
  <si>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</si>
  <si>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</si>
  <si>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先週に比べて全国平均は</t>
    <phoneticPr fontId="5"/>
  </si>
  <si>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</si>
  <si>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</si>
  <si>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</si>
  <si>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</si>
  <si>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</si>
  <si>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</si>
  <si>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</si>
  <si>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</si>
  <si>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</si>
  <si>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</si>
  <si>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 xml:space="preserve">3類感染症　
</t>
    <phoneticPr fontId="5"/>
  </si>
  <si>
    <t>腸管出血性大腸菌感染症</t>
    <phoneticPr fontId="5"/>
  </si>
  <si>
    <t>４類感染症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</si>
  <si>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</si>
  <si>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</si>
  <si>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</si>
  <si>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</si>
  <si>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</si>
  <si>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1．食中毒情報      　      </t>
    <phoneticPr fontId="5"/>
  </si>
  <si>
    <t xml:space="preserve">2．ノロウイルス　   　     </t>
    <phoneticPr fontId="5"/>
  </si>
  <si>
    <t xml:space="preserve">3．残留農薬等  　　         </t>
    <phoneticPr fontId="5"/>
  </si>
  <si>
    <t>→メモ帳にコピー</t>
    <rPh sb="3" eb="4">
      <t>チョウ</t>
    </rPh>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</si>
  <si>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</si>
  <si>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</si>
  <si>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</si>
  <si>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</si>
  <si>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</si>
  <si>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</si>
  <si>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</si>
  <si>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</si>
  <si>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 xml:space="preserve"> </t>
    <phoneticPr fontId="33"/>
  </si>
  <si>
    <t>9．新型ｺﾛﾅ情報</t>
    <rPh sb="2" eb="4">
      <t>シンガタ</t>
    </rPh>
    <rPh sb="7" eb="9">
      <t>ジョウホウ</t>
    </rPh>
    <phoneticPr fontId="5"/>
  </si>
  <si>
    <t>フェイズ別　対策立案</t>
  </si>
  <si>
    <r>
      <t>1.</t>
    </r>
    <r>
      <rPr>
        <sz val="7"/>
        <color theme="1"/>
        <rFont val="Times New Roman"/>
        <family val="1"/>
      </rPr>
      <t xml:space="preserve">      </t>
    </r>
    <r>
      <rPr>
        <sz val="10.5"/>
        <color theme="1"/>
        <rFont val="游明朝"/>
        <family val="1"/>
        <charset val="128"/>
      </rPr>
      <t>地域的に発生していない段階</t>
    </r>
  </si>
  <si>
    <r>
      <t>2.</t>
    </r>
    <r>
      <rPr>
        <sz val="7"/>
        <color theme="1"/>
        <rFont val="Times New Roman"/>
        <family val="1"/>
      </rPr>
      <t xml:space="preserve">      </t>
    </r>
    <r>
      <rPr>
        <sz val="10.5"/>
        <color theme="1"/>
        <rFont val="游明朝"/>
        <family val="1"/>
        <charset val="128"/>
      </rPr>
      <t>地域、顧客所在地に感染者が確認された段階</t>
    </r>
  </si>
  <si>
    <t>・組織・連絡体制　・社内、社外</t>
  </si>
  <si>
    <t>　　　　緊急連絡網　所轄保健所、公共機関との連帯</t>
  </si>
  <si>
    <t>　　　　現状リスクｺﾐﾆｭケーション、顧客への情報開示</t>
  </si>
  <si>
    <t>・予防体制　消毒材、マスク備品準備、就業前後の除菌　検温と報告</t>
  </si>
  <si>
    <t>・診療体制　もしもの場合の相談医療先の確保、連絡</t>
  </si>
  <si>
    <t>・就業体制の見直対策　感染者の発症時の業務継続対応</t>
  </si>
  <si>
    <t>　　　　病院、介護・老人施設への入室時の対応、営業車両の洗浄</t>
  </si>
  <si>
    <t>フェイズ</t>
  </si>
  <si>
    <t>緊急連絡網</t>
  </si>
  <si>
    <t>消毒材</t>
  </si>
  <si>
    <t>マスク</t>
  </si>
  <si>
    <t>検温</t>
  </si>
  <si>
    <t>37.5℃↑</t>
  </si>
  <si>
    <t>顧客連絡</t>
  </si>
  <si>
    <t>就業　体制</t>
  </si>
  <si>
    <t>従業員ケア</t>
  </si>
  <si>
    <t>〇</t>
  </si>
  <si>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</si>
  <si>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</si>
  <si>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</si>
  <si>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</si>
  <si>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</si>
  <si>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</si>
  <si>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</si>
  <si>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</si>
  <si>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</si>
  <si>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</si>
  <si>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</si>
  <si>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</si>
  <si>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</si>
  <si>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</si>
  <si>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</si>
  <si>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　</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</si>
  <si>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</si>
  <si>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</si>
  <si>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https://gisanddata.maps.arcgis.com/apps/opsdashboard/index.html#/bda7594740fd40299423467b48e9ecf6</t>
    <phoneticPr fontId="5"/>
  </si>
  <si>
    <t>現在の新型コロナウイルス感染者数</t>
    <rPh sb="0" eb="2">
      <t>ゲンザイ</t>
    </rPh>
    <rPh sb="3" eb="5">
      <t>シンガタ</t>
    </rPh>
    <rPh sb="12" eb="15">
      <t>カンセンシャ</t>
    </rPh>
    <rPh sb="15" eb="16">
      <t>スウ</t>
    </rPh>
    <phoneticPr fontId="5"/>
  </si>
  <si>
    <t>前週</t>
    <rPh sb="0" eb="2">
      <t>ゼンシュウ</t>
    </rPh>
    <phoneticPr fontId="5"/>
  </si>
  <si>
    <t>患者数</t>
    <rPh sb="0" eb="3">
      <t>カンジャスウ</t>
    </rPh>
    <phoneticPr fontId="5"/>
  </si>
  <si>
    <r>
      <rPr>
        <sz val="10"/>
        <color theme="0"/>
        <rFont val="ＭＳ Ｐゴシック"/>
        <family val="3"/>
        <charset val="128"/>
      </rPr>
      <t>対世界比</t>
    </r>
    <r>
      <rPr>
        <sz val="10"/>
        <color theme="0"/>
        <rFont val="Inherit"/>
        <family val="2"/>
      </rPr>
      <t>%</t>
    </r>
    <phoneticPr fontId="5"/>
  </si>
  <si>
    <t>死者数</t>
    <rPh sb="0" eb="2">
      <t>シシャ</t>
    </rPh>
    <rPh sb="2" eb="3">
      <t>スウ</t>
    </rPh>
    <phoneticPr fontId="5"/>
  </si>
  <si>
    <t>致死率</t>
    <rPh sb="0" eb="2">
      <t>チシ</t>
    </rPh>
    <rPh sb="2" eb="3">
      <t>リツ</t>
    </rPh>
    <phoneticPr fontId="5"/>
  </si>
  <si>
    <t>Total</t>
    <phoneticPr fontId="5"/>
  </si>
  <si>
    <t>前週からの増加数</t>
    <rPh sb="0" eb="2">
      <t>ゼンシュウ</t>
    </rPh>
    <rPh sb="5" eb="8">
      <t>ゾウカスウ</t>
    </rPh>
    <phoneticPr fontId="5"/>
  </si>
  <si>
    <t>ｱﾙｾﾞﾝﾁﾝ</t>
    <phoneticPr fontId="5"/>
  </si>
  <si>
    <t>日本の感染症BCPステージ</t>
    <rPh sb="0" eb="2">
      <t>ニホン</t>
    </rPh>
    <rPh sb="3" eb="6">
      <t>カンセンショウ</t>
    </rPh>
    <phoneticPr fontId="5"/>
  </si>
  <si>
    <t>企業内に感染者が発見された場合の対応と手順が具体的に用意されていないとパニックになる。　準備が大勢。ステークホルダーへの告知も当然前提。</t>
    <rPh sb="0" eb="3">
      <t>キギョウナイ</t>
    </rPh>
    <rPh sb="4" eb="7">
      <t>カンセンシャ</t>
    </rPh>
    <rPh sb="8" eb="10">
      <t>ハッケン</t>
    </rPh>
    <rPh sb="13" eb="15">
      <t>バアイ</t>
    </rPh>
    <rPh sb="16" eb="18">
      <t>タイオウ</t>
    </rPh>
    <rPh sb="19" eb="21">
      <t>テジュン</t>
    </rPh>
    <rPh sb="22" eb="25">
      <t>グタイテキ</t>
    </rPh>
    <rPh sb="26" eb="28">
      <t>ヨウイ</t>
    </rPh>
    <rPh sb="44" eb="46">
      <t>ジュンビ</t>
    </rPh>
    <rPh sb="47" eb="49">
      <t>タイセイ</t>
    </rPh>
    <rPh sb="60" eb="62">
      <t>コクチ</t>
    </rPh>
    <rPh sb="63" eb="65">
      <t>トウゼン</t>
    </rPh>
    <rPh sb="65" eb="67">
      <t>ゼンテイ</t>
    </rPh>
    <phoneticPr fontId="5"/>
  </si>
  <si>
    <t>入館チェック</t>
    <phoneticPr fontId="5"/>
  </si>
  <si>
    <t>〇</t>
    <phoneticPr fontId="5"/>
  </si>
  <si>
    <r>
      <t>〇</t>
    </r>
    <r>
      <rPr>
        <sz val="10.5"/>
        <color rgb="FFFF0000"/>
        <rFont val="游明朝"/>
        <family val="1"/>
        <charset val="128"/>
      </rPr>
      <t>*</t>
    </r>
    <phoneticPr fontId="5"/>
  </si>
  <si>
    <t>*テレワーク、隔日出勤</t>
    <rPh sb="7" eb="9">
      <t>カクジツ</t>
    </rPh>
    <rPh sb="9" eb="11">
      <t>シュッキン</t>
    </rPh>
    <phoneticPr fontId="5"/>
  </si>
  <si>
    <t>対策</t>
    <rPh sb="0" eb="2">
      <t>タイサク</t>
    </rPh>
    <phoneticPr fontId="5"/>
  </si>
  <si>
    <t>　　　　フード・セーフティー　http://www7b.biglobe.ne.jp/~food-safty/　　更新2020/10/11</t>
    <phoneticPr fontId="5"/>
  </si>
  <si>
    <t>ドイツ</t>
    <phoneticPr fontId="106"/>
  </si>
  <si>
    <t>対前週増加率</t>
    <rPh sb="0" eb="1">
      <t>タイ</t>
    </rPh>
    <rPh sb="1" eb="3">
      <t>ゼンシュウ</t>
    </rPh>
    <rPh sb="3" eb="5">
      <t>ゾウカ</t>
    </rPh>
    <rPh sb="5" eb="6">
      <t>リツ</t>
    </rPh>
    <phoneticPr fontId="5"/>
  </si>
  <si>
    <t>10．Sponsor㌻</t>
    <phoneticPr fontId="5"/>
  </si>
  <si>
    <r>
      <t>5.</t>
    </r>
    <r>
      <rPr>
        <sz val="7"/>
        <color theme="1"/>
        <rFont val="游明朝"/>
        <family val="1"/>
        <charset val="128"/>
      </rPr>
      <t>     </t>
    </r>
    <r>
      <rPr>
        <sz val="7"/>
        <color theme="1"/>
        <rFont val="Times New Roman"/>
        <family val="1"/>
      </rPr>
      <t xml:space="preserve"> </t>
    </r>
    <r>
      <rPr>
        <sz val="10.5"/>
        <color theme="1"/>
        <rFont val="游明朝"/>
        <family val="1"/>
        <charset val="128"/>
      </rPr>
      <t>3で複数もしくは感染が拡大する段階</t>
    </r>
    <phoneticPr fontId="106"/>
  </si>
  <si>
    <r>
      <t>6.</t>
    </r>
    <r>
      <rPr>
        <sz val="7"/>
        <color theme="1"/>
        <rFont val="游明朝"/>
        <family val="1"/>
        <charset val="128"/>
      </rPr>
      <t>     </t>
    </r>
    <r>
      <rPr>
        <sz val="7"/>
        <color theme="1"/>
        <rFont val="Times New Roman"/>
        <family val="1"/>
      </rPr>
      <t xml:space="preserve"> </t>
    </r>
    <r>
      <rPr>
        <sz val="10.5"/>
        <color theme="1"/>
        <rFont val="游明朝"/>
        <family val="1"/>
        <charset val="128"/>
      </rPr>
      <t>従業員もしくはその家族に感染確認の段階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</si>
  <si>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5で感染が収まらない段階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</si>
  <si>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パンデミック(大流行)宣言の段階</t>
    </r>
    <phoneticPr fontId="106"/>
  </si>
  <si>
    <t>3.  地域住民、同居者の参加団体に感染者が確認された段階</t>
    <phoneticPr fontId="106"/>
  </si>
  <si>
    <t>2021年</t>
  </si>
  <si>
    <t>2021年</t>
    <phoneticPr fontId="5"/>
  </si>
  <si>
    <t>日本</t>
    <rPh sb="0" eb="2">
      <t>ニホン</t>
    </rPh>
    <phoneticPr fontId="106"/>
  </si>
  <si>
    <t>・長期間休業に対する対策　従業員のケア</t>
    <phoneticPr fontId="106"/>
  </si>
  <si>
    <t>　</t>
    <phoneticPr fontId="106"/>
  </si>
  <si>
    <t>4   職場で複数の濃厚接触者が判明した段階</t>
    <rPh sb="4" eb="6">
      <t>ショクバ</t>
    </rPh>
    <rPh sb="7" eb="9">
      <t>フクスウ</t>
    </rPh>
    <rPh sb="10" eb="12">
      <t>ノウコウ</t>
    </rPh>
    <rPh sb="12" eb="15">
      <t>セッショクシャ</t>
    </rPh>
    <rPh sb="16" eb="18">
      <t>ハンメイ</t>
    </rPh>
    <rPh sb="20" eb="22">
      <t>ダンカイ</t>
    </rPh>
    <phoneticPr fontId="106"/>
  </si>
  <si>
    <t>PCR検査確認</t>
    <rPh sb="3" eb="5">
      <t>ケンサ</t>
    </rPh>
    <rPh sb="5" eb="7">
      <t>カクニン</t>
    </rPh>
    <phoneticPr fontId="106"/>
  </si>
  <si>
    <t>無症状なら１週間経過と就業制限</t>
    <rPh sb="0" eb="3">
      <t>ムショウジョウ</t>
    </rPh>
    <rPh sb="6" eb="8">
      <t>シュウカン</t>
    </rPh>
    <rPh sb="8" eb="10">
      <t>ケイカ</t>
    </rPh>
    <rPh sb="11" eb="13">
      <t>シュウギョウ</t>
    </rPh>
    <rPh sb="13" eb="15">
      <t>セイゲン</t>
    </rPh>
    <phoneticPr fontId="106"/>
  </si>
  <si>
    <t>★</t>
    <phoneticPr fontId="106"/>
  </si>
  <si>
    <t>★PCR+</t>
    <phoneticPr fontId="106"/>
  </si>
  <si>
    <t>保健所　　       医療機関</t>
    <phoneticPr fontId="106"/>
  </si>
  <si>
    <t>行動履歴整理</t>
    <rPh sb="0" eb="2">
      <t>コウドウ</t>
    </rPh>
    <rPh sb="2" eb="4">
      <t>リレキ</t>
    </rPh>
    <rPh sb="4" eb="6">
      <t>セイリ</t>
    </rPh>
    <phoneticPr fontId="106"/>
  </si>
  <si>
    <t xml:space="preserve"> </t>
    <phoneticPr fontId="16"/>
  </si>
  <si>
    <t xml:space="preserve"> </t>
    <phoneticPr fontId="106"/>
  </si>
  <si>
    <t>厚生労働省：国内の発生状況など
https://www.mhlw.go.jp/stf/covid-19/kokunainohasseijoukyou.html#h2_1
厚生労働省：データからわかる－新型コロナウイルス感染症情報－
https：//covid19.mhlw.go.jp/</t>
    <phoneticPr fontId="106"/>
  </si>
  <si>
    <t>https://www.mhlw.go.jp/stf/covid-19/kokunainohasseijoukyou.html#h2_1</t>
    <phoneticPr fontId="106"/>
  </si>
  <si>
    <t>厚生労働省：データからわかる－新型コロナウイルス感染症情報－</t>
    <phoneticPr fontId="106"/>
  </si>
  <si>
    <t xml:space="preserve">
</t>
    <phoneticPr fontId="106"/>
  </si>
  <si>
    <t>https：//covid19.mhlw.go.jp/</t>
    <phoneticPr fontId="106"/>
  </si>
  <si>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</si>
  <si>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</si>
  <si>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&gt;</t>
    <phoneticPr fontId="106"/>
  </si>
  <si>
    <r>
      <rPr>
        <sz val="10"/>
        <color rgb="FFFFC000"/>
        <rFont val="ＭＳ Ｐゴシック"/>
        <family val="3"/>
        <charset val="128"/>
      </rPr>
      <t>■</t>
    </r>
    <r>
      <rPr>
        <sz val="10"/>
        <rFont val="ＭＳ Ｐゴシック"/>
        <family val="3"/>
        <charset val="128"/>
      </rPr>
      <t>賞味消費期限　　</t>
    </r>
    <r>
      <rPr>
        <sz val="10"/>
        <color indexed="50"/>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</si>
  <si>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</si>
  <si>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</si>
  <si>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</si>
  <si>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</si>
  <si>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</si>
  <si>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 xml:space="preserve"> 全国指数</t>
    <phoneticPr fontId="5"/>
  </si>
  <si>
    <t>先週より</t>
    <phoneticPr fontId="5"/>
  </si>
  <si>
    <t>北海道</t>
    <rPh sb="0" eb="3">
      <t>ホッカイドウ</t>
    </rPh>
    <phoneticPr fontId="106"/>
  </si>
  <si>
    <t>　    レベル2</t>
    <phoneticPr fontId="5"/>
  </si>
  <si>
    <t>8．衛生訓話</t>
    <rPh sb="2" eb="4">
      <t>エイセイ</t>
    </rPh>
    <rPh sb="4" eb="6">
      <t>クンワ</t>
    </rPh>
    <phoneticPr fontId="5"/>
  </si>
  <si>
    <t>12-21年月平均</t>
  </si>
  <si>
    <t>2022年</t>
    <phoneticPr fontId="5"/>
  </si>
  <si>
    <t>1月</t>
    <phoneticPr fontId="106"/>
  </si>
  <si>
    <t>ノロウイルスが流行しています</t>
    <rPh sb="7" eb="9">
      <t>リュウコウ</t>
    </rPh>
    <phoneticPr fontId="5"/>
  </si>
  <si>
    <t xml:space="preserve">  
</t>
    <phoneticPr fontId="16"/>
  </si>
  <si>
    <t>ノロウイルス指数平年より低いものの散発事故あり</t>
    <rPh sb="6" eb="8">
      <t>シスウ</t>
    </rPh>
    <rPh sb="8" eb="10">
      <t>ヘイネン</t>
    </rPh>
    <rPh sb="12" eb="13">
      <t>ヒク</t>
    </rPh>
    <rPh sb="17" eb="19">
      <t>サンパツ</t>
    </rPh>
    <rPh sb="19" eb="21">
      <t>ジコ</t>
    </rPh>
    <phoneticPr fontId="5"/>
  </si>
  <si>
    <t>カナダ</t>
    <phoneticPr fontId="5"/>
  </si>
  <si>
    <t>フランス</t>
    <phoneticPr fontId="106"/>
  </si>
  <si>
    <r>
      <rPr>
        <b/>
        <sz val="13"/>
        <color theme="0"/>
        <rFont val="ＭＳ Ｐゴシック"/>
        <family val="3"/>
        <charset val="128"/>
      </rPr>
      <t>米国</t>
    </r>
    <rPh sb="0" eb="2">
      <t>ベイコク</t>
    </rPh>
    <phoneticPr fontId="5"/>
  </si>
  <si>
    <r>
      <rPr>
        <b/>
        <sz val="13"/>
        <color theme="0"/>
        <rFont val="ＭＳ Ｐゴシック"/>
        <family val="3"/>
        <charset val="128"/>
      </rPr>
      <t>メキシコ</t>
    </r>
    <phoneticPr fontId="5"/>
  </si>
  <si>
    <r>
      <rPr>
        <b/>
        <sz val="13"/>
        <color theme="0"/>
        <rFont val="ＭＳ Ｐゴシック"/>
        <family val="3"/>
        <charset val="128"/>
      </rPr>
      <t>ブラジル</t>
    </r>
    <phoneticPr fontId="5"/>
  </si>
  <si>
    <r>
      <rPr>
        <b/>
        <sz val="13"/>
        <color theme="0"/>
        <rFont val="ＭＳ Ｐゴシック"/>
        <family val="3"/>
        <charset val="128"/>
      </rPr>
      <t>南アフリカ</t>
    </r>
    <rPh sb="0" eb="1">
      <t>ミナミ</t>
    </rPh>
    <phoneticPr fontId="5"/>
  </si>
  <si>
    <r>
      <rPr>
        <b/>
        <sz val="13"/>
        <color theme="0"/>
        <rFont val="ＭＳ Ｐゴシック"/>
        <family val="3"/>
        <charset val="128"/>
      </rPr>
      <t>トルコ</t>
    </r>
    <phoneticPr fontId="5"/>
  </si>
  <si>
    <r>
      <rPr>
        <b/>
        <sz val="13"/>
        <color theme="0"/>
        <rFont val="ＭＳ Ｐゴシック"/>
        <family val="3"/>
        <charset val="128"/>
      </rPr>
      <t>イラン</t>
    </r>
    <phoneticPr fontId="5"/>
  </si>
  <si>
    <r>
      <rPr>
        <b/>
        <sz val="13"/>
        <color theme="0"/>
        <rFont val="ＭＳ Ｐゴシック"/>
        <family val="3"/>
        <charset val="128"/>
      </rPr>
      <t>インド</t>
    </r>
    <phoneticPr fontId="5"/>
  </si>
  <si>
    <r>
      <rPr>
        <b/>
        <sz val="13"/>
        <color theme="0"/>
        <rFont val="ＭＳ Ｐゴシック"/>
        <family val="3"/>
        <charset val="128"/>
      </rPr>
      <t>パキスタン</t>
    </r>
    <phoneticPr fontId="5"/>
  </si>
  <si>
    <r>
      <rPr>
        <b/>
        <sz val="13"/>
        <color theme="0"/>
        <rFont val="ＭＳ Ｐゴシック"/>
        <family val="3"/>
        <charset val="128"/>
      </rPr>
      <t>ロシア</t>
    </r>
    <phoneticPr fontId="5"/>
  </si>
  <si>
    <r>
      <rPr>
        <b/>
        <sz val="13"/>
        <color theme="0"/>
        <rFont val="Inherit"/>
        <family val="2"/>
      </rPr>
      <t>スペイン</t>
    </r>
    <phoneticPr fontId="106"/>
  </si>
  <si>
    <t>非常に少ない</t>
    <rPh sb="0" eb="2">
      <t>ヒジョウ</t>
    </rPh>
    <rPh sb="3" eb="4">
      <t>スク</t>
    </rPh>
    <phoneticPr fontId="5"/>
  </si>
  <si>
    <t>Food-Safety業務案内</t>
    <rPh sb="11" eb="15">
      <t>ギョウムアンナイ</t>
    </rPh>
    <phoneticPr fontId="33"/>
  </si>
  <si>
    <t>ddf</t>
    <phoneticPr fontId="106"/>
  </si>
  <si>
    <t>　</t>
    <phoneticPr fontId="16"/>
  </si>
  <si>
    <r>
      <rPr>
        <sz val="13"/>
        <color theme="0"/>
        <rFont val="ＭＳ Ｐゴシック"/>
        <family val="3"/>
        <charset val="128"/>
      </rPr>
      <t>チリ</t>
    </r>
    <phoneticPr fontId="5"/>
  </si>
  <si>
    <r>
      <rPr>
        <b/>
        <sz val="12.55"/>
        <color theme="0"/>
        <rFont val="Inherit"/>
        <family val="2"/>
      </rPr>
      <t>中国</t>
    </r>
    <rPh sb="0" eb="2">
      <t>チュウゴク</t>
    </rPh>
    <phoneticPr fontId="106"/>
  </si>
  <si>
    <t>コロナ・ワクチン接種予定と内容　(元阿部首相と菅前首相の最大の功績)</t>
    <rPh sb="8" eb="10">
      <t>セッシュ</t>
    </rPh>
    <rPh sb="10" eb="12">
      <t>ヨテイ</t>
    </rPh>
    <rPh sb="13" eb="15">
      <t>ナイヨウ</t>
    </rPh>
    <rPh sb="17" eb="18">
      <t>モト</t>
    </rPh>
    <rPh sb="18" eb="20">
      <t>アベ</t>
    </rPh>
    <rPh sb="20" eb="22">
      <t>シュショウ</t>
    </rPh>
    <rPh sb="23" eb="24">
      <t>スガ</t>
    </rPh>
    <rPh sb="24" eb="27">
      <t>ゼンシュショウ</t>
    </rPh>
    <rPh sb="28" eb="30">
      <t>サイダイ</t>
    </rPh>
    <rPh sb="31" eb="33">
      <t>コウセキ</t>
    </rPh>
    <phoneticPr fontId="106"/>
  </si>
  <si>
    <t>腸チフス1例 感染地域：インド
パラチフス2例 感染地域：国内（都道府県不明）1例、国内・国外不明1例</t>
    <phoneticPr fontId="106"/>
  </si>
  <si>
    <t xml:space="preserve">腸チフス
パラチフス
</t>
    <rPh sb="0" eb="1">
      <t>チョウ</t>
    </rPh>
    <phoneticPr fontId="5"/>
  </si>
  <si>
    <t>^</t>
    <phoneticPr fontId="106"/>
  </si>
  <si>
    <t>毎週　　ひとつ　　覚えていきましょう</t>
    <phoneticPr fontId="5"/>
  </si>
  <si>
    <t>日本の感染状況は、いまだ世界平均の10倍ほど多い　カウント方法が各国と差異があるとの指摘有</t>
    <rPh sb="0" eb="2">
      <t>ニホン</t>
    </rPh>
    <rPh sb="3" eb="5">
      <t>カンセン</t>
    </rPh>
    <rPh sb="5" eb="7">
      <t>ジョウキョウ</t>
    </rPh>
    <rPh sb="12" eb="14">
      <t>セカイ</t>
    </rPh>
    <rPh sb="14" eb="16">
      <t>ヘイキン</t>
    </rPh>
    <rPh sb="19" eb="20">
      <t>バイ</t>
    </rPh>
    <rPh sb="22" eb="23">
      <t>オオ</t>
    </rPh>
    <rPh sb="29" eb="31">
      <t>ホウホウ</t>
    </rPh>
    <rPh sb="32" eb="34">
      <t>カクコク</t>
    </rPh>
    <rPh sb="35" eb="37">
      <t>サイ</t>
    </rPh>
    <rPh sb="42" eb="45">
      <t>シテキアリ</t>
    </rPh>
    <phoneticPr fontId="106"/>
  </si>
  <si>
    <t>少ない</t>
    <rPh sb="0" eb="1">
      <t>スク</t>
    </rPh>
    <phoneticPr fontId="106"/>
  </si>
  <si>
    <t>回収＆返金</t>
  </si>
  <si>
    <t>回収</t>
  </si>
  <si>
    <t>回収＆返金/交換</t>
  </si>
  <si>
    <t>県内で流行・食中毒原因が一件以上報告される
定点観測値が2.00を超える</t>
    <phoneticPr fontId="106"/>
  </si>
  <si>
    <t>【情報共有】　週間・情報収集/情報共有は月一回以上
【体調管理】  従業員の健康チェックは続ける</t>
    <phoneticPr fontId="106"/>
  </si>
  <si>
    <t xml:space="preserve">  </t>
    <phoneticPr fontId="16"/>
  </si>
  <si>
    <t>韓国</t>
    <rPh sb="0" eb="2">
      <t>カンコク</t>
    </rPh>
    <phoneticPr fontId="16"/>
  </si>
  <si>
    <t>米国</t>
    <rPh sb="0" eb="2">
      <t>ベイコク</t>
    </rPh>
    <phoneticPr fontId="16"/>
  </si>
  <si>
    <t>皆様  週刊情報2022-32を配信いたします</t>
    <phoneticPr fontId="5"/>
  </si>
  <si>
    <t>l</t>
    <phoneticPr fontId="33"/>
  </si>
  <si>
    <t>　↓　職場の先輩は以下のことを理解して　わかり易く　指導しましょう　↓</t>
    <phoneticPr fontId="5"/>
  </si>
  <si>
    <t>2022/33週</t>
    <phoneticPr fontId="5"/>
  </si>
  <si>
    <t xml:space="preserve">世界的にみて感染増加率は前週の85%になっています。また感染症の世界的流行以来でも致死率は、最近のBA5株では、1.1%以下です。こうなると感染症法の位置づけとしても5類季節性インフルエンザ相当が適当となります。
なお患者数は、全数把握は当然必要です。詳細な診断情報は、高齢者と基礎疾患を持つもの、更に12歳以下の学童や幼児の重症例が必要です。
</t>
    <rPh sb="0" eb="3">
      <t>セカイテキ</t>
    </rPh>
    <rPh sb="6" eb="11">
      <t>カンセンゾウカリツ</t>
    </rPh>
    <rPh sb="12" eb="14">
      <t>ゼンシュウ</t>
    </rPh>
    <rPh sb="28" eb="31">
      <t>カンセンショウ</t>
    </rPh>
    <rPh sb="32" eb="35">
      <t>セカイテキ</t>
    </rPh>
    <rPh sb="35" eb="39">
      <t>リュウコウイライ</t>
    </rPh>
    <rPh sb="41" eb="44">
      <t>チシリツ</t>
    </rPh>
    <rPh sb="46" eb="48">
      <t>サイキン</t>
    </rPh>
    <rPh sb="52" eb="53">
      <t>カブ</t>
    </rPh>
    <rPh sb="60" eb="62">
      <t>イカ</t>
    </rPh>
    <rPh sb="70" eb="74">
      <t>カンセンショウホウ</t>
    </rPh>
    <rPh sb="75" eb="77">
      <t>イチ</t>
    </rPh>
    <rPh sb="85" eb="88">
      <t>キセツセイ</t>
    </rPh>
    <rPh sb="95" eb="97">
      <t>ソウトウ</t>
    </rPh>
    <rPh sb="98" eb="100">
      <t>テキトウ</t>
    </rPh>
    <rPh sb="109" eb="112">
      <t>カンジャスウ</t>
    </rPh>
    <rPh sb="114" eb="118">
      <t>ゼンスウハアク</t>
    </rPh>
    <rPh sb="119" eb="123">
      <t>トウゼンヒツヨウ</t>
    </rPh>
    <rPh sb="126" eb="128">
      <t>ショウサイ</t>
    </rPh>
    <rPh sb="129" eb="133">
      <t>シンダンジョウホウ</t>
    </rPh>
    <rPh sb="135" eb="138">
      <t>コウレイシャ</t>
    </rPh>
    <rPh sb="139" eb="143">
      <t>キソシッカン</t>
    </rPh>
    <rPh sb="144" eb="145">
      <t>モ</t>
    </rPh>
    <rPh sb="149" eb="150">
      <t>サラ</t>
    </rPh>
    <rPh sb="153" eb="156">
      <t>サイイカ</t>
    </rPh>
    <rPh sb="157" eb="159">
      <t>ガクドウ</t>
    </rPh>
    <rPh sb="160" eb="162">
      <t>ヨウジ</t>
    </rPh>
    <rPh sb="163" eb="166">
      <t>ジュウショウレイ</t>
    </rPh>
    <rPh sb="167" eb="169">
      <t>ヒツヨウ</t>
    </rPh>
    <phoneticPr fontId="106"/>
  </si>
  <si>
    <t>コロナは既にWITHの時代、BA5の第五波も終息状態です。</t>
    <rPh sb="4" eb="5">
      <t>スデ</t>
    </rPh>
    <rPh sb="11" eb="13">
      <t>ジダイ</t>
    </rPh>
    <rPh sb="18" eb="21">
      <t>ダイゴハ</t>
    </rPh>
    <rPh sb="22" eb="26">
      <t>シュウソクジョウタイ</t>
    </rPh>
    <phoneticPr fontId="106"/>
  </si>
  <si>
    <t>-</t>
    <phoneticPr fontId="106"/>
  </si>
  <si>
    <t>管理レベル「1」　</t>
    <phoneticPr fontId="5"/>
  </si>
  <si>
    <t>全国</t>
    <rPh sb="0" eb="2">
      <t>ゼンコク</t>
    </rPh>
    <phoneticPr fontId="16"/>
  </si>
  <si>
    <t>マルエツ</t>
  </si>
  <si>
    <t>西友</t>
  </si>
  <si>
    <r>
      <t xml:space="preserve">タイトル </t>
    </r>
    <r>
      <rPr>
        <sz val="14"/>
        <color theme="0"/>
        <rFont val="ＭＳ Ｐゴシック"/>
        <family val="3"/>
        <charset val="128"/>
      </rPr>
      <t>(異物・カビ混入が目立つ一週間でした。!)</t>
    </r>
    <rPh sb="6" eb="8">
      <t>イブツ</t>
    </rPh>
    <rPh sb="11" eb="13">
      <t>コンニュウ</t>
    </rPh>
    <rPh sb="14" eb="16">
      <t>メダ</t>
    </rPh>
    <rPh sb="17" eb="20">
      <t>イッシュウカン</t>
    </rPh>
    <phoneticPr fontId="5"/>
  </si>
  <si>
    <t>英国</t>
    <rPh sb="0" eb="2">
      <t>エイコク</t>
    </rPh>
    <phoneticPr fontId="16"/>
  </si>
  <si>
    <t>掲載なし</t>
    <rPh sb="0" eb="2">
      <t>ケイサイ</t>
    </rPh>
    <phoneticPr fontId="33"/>
  </si>
  <si>
    <t xml:space="preserve"> GⅡ　33週　0例</t>
    <rPh sb="6" eb="7">
      <t>シュウ</t>
    </rPh>
    <phoneticPr fontId="5"/>
  </si>
  <si>
    <t xml:space="preserve"> GⅡ　34週　0例</t>
    <rPh sb="9" eb="10">
      <t>レイ</t>
    </rPh>
    <phoneticPr fontId="5"/>
  </si>
  <si>
    <t>今週のニュース（Noroｖｉｒｕｓ）　(8/29-9/4)</t>
    <rPh sb="0" eb="2">
      <t>コンシュウ</t>
    </rPh>
    <phoneticPr fontId="5"/>
  </si>
  <si>
    <t>2022/34週</t>
    <phoneticPr fontId="5"/>
  </si>
  <si>
    <t>食中毒情報　(8/29-9/4)</t>
    <rPh sb="0" eb="3">
      <t>ショクチュウドク</t>
    </rPh>
    <rPh sb="3" eb="5">
      <t>ジョウホウ</t>
    </rPh>
    <phoneticPr fontId="5"/>
  </si>
  <si>
    <t>海外情報　(8/29-9/4)</t>
    <rPh sb="0" eb="2">
      <t>カイガイ</t>
    </rPh>
    <rPh sb="2" eb="4">
      <t>ジョウホウ</t>
    </rPh>
    <phoneticPr fontId="5"/>
  </si>
  <si>
    <t>食品リコール・回収情報
(8/29-9/4)</t>
    <rPh sb="0" eb="2">
      <t>ショクヒン</t>
    </rPh>
    <rPh sb="7" eb="9">
      <t>カイシュウ</t>
    </rPh>
    <rPh sb="9" eb="11">
      <t>ジョウホウ</t>
    </rPh>
    <phoneticPr fontId="5"/>
  </si>
  <si>
    <t>食品表示　(8/29-9/4)</t>
    <rPh sb="0" eb="2">
      <t>ショクヒン</t>
    </rPh>
    <rPh sb="2" eb="4">
      <t>ヒョウジ</t>
    </rPh>
    <phoneticPr fontId="5"/>
  </si>
  <si>
    <t>残留農薬　(8/29-9/4)</t>
    <phoneticPr fontId="16"/>
  </si>
  <si>
    <t>累計感染者数の増加ペース 125</t>
    <rPh sb="0" eb="2">
      <t>ルイケイ</t>
    </rPh>
    <rPh sb="2" eb="5">
      <t>カンセンシャ</t>
    </rPh>
    <rPh sb="5" eb="6">
      <t>スウ</t>
    </rPh>
    <rPh sb="7" eb="9">
      <t>ゾウカ</t>
    </rPh>
    <phoneticPr fontId="5"/>
  </si>
  <si>
    <t>Reported 9/4　 7:20 (前週より348万人) 　　世界は感染　第四波は終息中、アジアでは一部拡大傾向</t>
    <rPh sb="20" eb="22">
      <t>ゼンシュウ</t>
    </rPh>
    <rPh sb="21" eb="22">
      <t>シュウ</t>
    </rPh>
    <rPh sb="22" eb="23">
      <t>ゼンシュウ</t>
    </rPh>
    <rPh sb="27" eb="29">
      <t>マンニン</t>
    </rPh>
    <rPh sb="33" eb="35">
      <t>セカイ</t>
    </rPh>
    <rPh sb="36" eb="38">
      <t>カンセン</t>
    </rPh>
    <rPh sb="39" eb="41">
      <t>ダイヨン</t>
    </rPh>
    <rPh sb="41" eb="42">
      <t>ナミ</t>
    </rPh>
    <rPh sb="43" eb="45">
      <t>シュウソク</t>
    </rPh>
    <rPh sb="45" eb="46">
      <t>チュウ</t>
    </rPh>
    <rPh sb="52" eb="54">
      <t>イチブ</t>
    </rPh>
    <rPh sb="54" eb="58">
      <t>カクダイケイコウ</t>
    </rPh>
    <phoneticPr fontId="5"/>
  </si>
  <si>
    <t xml:space="preserve">
世界の新規感染者数: 348万人で感染拡大 　世界は第6波が確実にピークアウト
北半球は春から夏に向かう。</t>
    <rPh sb="1" eb="3">
      <t>セカイ</t>
    </rPh>
    <rPh sb="4" eb="6">
      <t>シンキ</t>
    </rPh>
    <rPh sb="6" eb="10">
      <t>カンセンシャスウ</t>
    </rPh>
    <rPh sb="15" eb="17">
      <t>マンニン</t>
    </rPh>
    <rPh sb="18" eb="22">
      <t>カンセンカクダイ</t>
    </rPh>
    <rPh sb="24" eb="26">
      <t>セカイ</t>
    </rPh>
    <rPh sb="27" eb="28">
      <t>ダイ</t>
    </rPh>
    <rPh sb="29" eb="30">
      <t>ハ</t>
    </rPh>
    <rPh sb="31" eb="33">
      <t>カクジツ</t>
    </rPh>
    <rPh sb="41" eb="44">
      <t>キタハンキュウ</t>
    </rPh>
    <rPh sb="45" eb="46">
      <t>ハル</t>
    </rPh>
    <rPh sb="48" eb="49">
      <t>ナツ</t>
    </rPh>
    <rPh sb="50" eb="51">
      <t>ム</t>
    </rPh>
    <phoneticPr fontId="5"/>
  </si>
  <si>
    <t>今週の新型コロナ 新規感染者数　世界で348万人(対前週に対し1432万人減少)</t>
    <rPh sb="0" eb="2">
      <t>コンシュウ</t>
    </rPh>
    <rPh sb="9" eb="15">
      <t>シンキカンセンシャスウ</t>
    </rPh>
    <rPh sb="23" eb="24">
      <t>ニン</t>
    </rPh>
    <rPh sb="24" eb="25">
      <t>タイ</t>
    </rPh>
    <rPh sb="25" eb="27">
      <t>ゼンシュウ</t>
    </rPh>
    <rPh sb="28" eb="29">
      <t>タイ</t>
    </rPh>
    <rPh sb="35" eb="37">
      <t>マンニン</t>
    </rPh>
    <rPh sb="37" eb="39">
      <t>ゲンショウ</t>
    </rPh>
    <phoneticPr fontId="5"/>
  </si>
  <si>
    <t>アニサキス食中毒が増加　激しい腹痛や嘔吐が特徴　治療薬なく予防が大切</t>
    <phoneticPr fontId="16"/>
  </si>
  <si>
    <t>寄生虫のアニサキスによる食中毒「アニサキス症」の報告が近年増えている。幼虫が寄生した魚介類を生で食べることが原因で、激しい腹痛や嘔吐（おうと）などの症状が現れる。最近も元ＡＫＢ48の板野友美さんやタレントの薬丸裕英さんが相次いで感染を公表...
残り1497文字／全文1617文字　　・・・有料記事</t>
    <phoneticPr fontId="16"/>
  </si>
  <si>
    <t>中部経済新聞</t>
    <phoneticPr fontId="16"/>
  </si>
  <si>
    <t>https://www.chukei-news.co.jp/news/2022/09/03/OK0002209030501_01/</t>
    <phoneticPr fontId="16"/>
  </si>
  <si>
    <t>男子高校生4人が食中毒</t>
    <rPh sb="0" eb="2">
      <t>ダンシ</t>
    </rPh>
    <rPh sb="2" eb="5">
      <t>コウコウセイ</t>
    </rPh>
    <rPh sb="6" eb="7">
      <t>ニン</t>
    </rPh>
    <rPh sb="8" eb="11">
      <t>ショクチュウドク</t>
    </rPh>
    <phoneticPr fontId="16"/>
  </si>
  <si>
    <t>青森県</t>
    <rPh sb="0" eb="3">
      <t>アオモリケン</t>
    </rPh>
    <phoneticPr fontId="16"/>
  </si>
  <si>
    <t>デーリー東北</t>
    <rPh sb="4" eb="6">
      <t>トウホク</t>
    </rPh>
    <phoneticPr fontId="16"/>
  </si>
  <si>
    <t>青森県は二日、上十三保健所管轄の男子高校生4人が、カンピロバクターによる食中毒を発症したと発表した。4人は快方に向かっている。原因となった施設の特定にはいたらなかった。カンピロバクター食中毒の発生は県内では今年初めて。県によると、8月2日・・・</t>
    <rPh sb="0" eb="3">
      <t>アオモリケン</t>
    </rPh>
    <rPh sb="4" eb="6">
      <t>フツカ</t>
    </rPh>
    <rPh sb="7" eb="8">
      <t>カミ</t>
    </rPh>
    <rPh sb="8" eb="10">
      <t>ジュウソウ</t>
    </rPh>
    <rPh sb="10" eb="15">
      <t>ホケンジョカンカツ</t>
    </rPh>
    <rPh sb="16" eb="18">
      <t>ダンシ</t>
    </rPh>
    <rPh sb="18" eb="21">
      <t>コウコウセイ</t>
    </rPh>
    <rPh sb="22" eb="23">
      <t>ニン</t>
    </rPh>
    <phoneticPr fontId="16"/>
  </si>
  <si>
    <t>https://www.daily-tohoku.news/archives/126034</t>
    <phoneticPr fontId="16"/>
  </si>
  <si>
    <t>広島県</t>
    <rPh sb="0" eb="3">
      <t>ヒロシマケン</t>
    </rPh>
    <phoneticPr fontId="16"/>
  </si>
  <si>
    <t>広島市南区のすし店で食中毒</t>
    <phoneticPr fontId="16"/>
  </si>
  <si>
    <t>中國新聞</t>
    <rPh sb="0" eb="2">
      <t>チュウゴク</t>
    </rPh>
    <rPh sb="2" eb="4">
      <t>シンブン</t>
    </rPh>
    <phoneticPr fontId="16"/>
  </si>
  <si>
    <t>https://www.chugoku-np.co.jp/articles/-/208776</t>
    <phoneticPr fontId="16"/>
  </si>
  <si>
    <t>広島市は31日、南区松原町の飲食店「すし辰　ekie店」で食中毒が発生したとして、同店に店内での生食用鮮魚の調理と販売の禁止を命令した。市保健所によると、28日に同店でハマチやアジのすしなどを食べた埼玉県内の30代女性が翌29日朝から胃痛などを訴え、30日に医療機関を受診。胃から寄生虫アニサキスが見つかった。快方に向かっているという。
広島市保健所はアニサキスによる食中毒と判断し、31日、「すし辰　ekie店」に対して生食用魚介類の調理と販売の禁止を命令しました。
アニサキスは半透明の寄生虫で、サバやサンマ、アジなどの魚介類に寄生し、体内に入ると激しい腹痛や嘔吐などを発症します。
広島市などは、魚介類を刺身などに加工する際は、アニサキスが寄生していないか目視で確認するよう呼びかけているほか、アニサキスは食用酢や醤油、わさびなどでは死滅しないため、しめさばなどの加工品も刺身と同様に注意が必要だとしています。</t>
    <phoneticPr fontId="16"/>
  </si>
  <si>
    <t>「米国の複数州で発生したO157アウトブレイク、Wendy'sのサンドイッチ用ロメインレタスが感染源か」記事へのコメント</t>
    <phoneticPr fontId="16"/>
  </si>
  <si>
    <t>CDC estimates that each year 48 million people get sick from a foodborne illness, 128,000 are hospitalized, and 3,000 die.
O157に限らない食中毒の話だけどアメリカでは年4,800万人、ざっと人口の15%に当たる人が食中毒にかかり、そのうち3,000人が亡くなってる
それに対して日本だと令和2年では14,613人（人口の1.3%）が食中毒にかかりその内3人が亡くなってる [mhlw.go.jp]
数字としてはまさに桁違いのアメリカだからあまり深刻には感じられないかもしれないけど、野菜全般に対する信頼が損なわれるのを危惧している感じかな（だからCDCも食べるのをやめないよう布石打ってるし）
逆に日本だと十分に危険な集団食中毒事件として大々的に報じられるレベル</t>
    <phoneticPr fontId="16"/>
  </si>
  <si>
    <t>Anonymous Coward</t>
    <phoneticPr fontId="16"/>
  </si>
  <si>
    <t>https://srad.jp/comment/4315110</t>
    <phoneticPr fontId="16"/>
  </si>
  <si>
    <t>https://news.livedoor.com/article/detail/22753174/</t>
    <phoneticPr fontId="16"/>
  </si>
  <si>
    <t>https://www.nikkei.com/article/DGXZQOUC2699X0W2A820C2000000/</t>
    <phoneticPr fontId="16"/>
  </si>
  <si>
    <t>https://www.asahi.com/articles/ASQ8W5GGCQ8TULFA01B.html?iref=comtop_7_02</t>
    <phoneticPr fontId="16"/>
  </si>
  <si>
    <t>https://jp.wsj.com/articles/theres-a-carbon-dioxide-shortage-and-food-and-drink-makers-are-scrambling-11661731089</t>
    <phoneticPr fontId="16"/>
  </si>
  <si>
    <t>https://www3.nhk.or.jp/news/html/20220828/k10013791431000.html</t>
    <phoneticPr fontId="16"/>
  </si>
  <si>
    <t>https://news.nissyoku.co.jp/news/fujimura20220829034527185</t>
    <phoneticPr fontId="16"/>
  </si>
  <si>
    <t>https://www.wowkorea.jp/news/korea/2022/0830/10361808.html</t>
    <phoneticPr fontId="16"/>
  </si>
  <si>
    <t>https://forbesjapan.com/articles/detail/49970</t>
    <phoneticPr fontId="16"/>
  </si>
  <si>
    <t>https://news.nissyoku.co.jp/news/kwsk20220823063038904</t>
    <phoneticPr fontId="16"/>
  </si>
  <si>
    <t>https://news.yahoo.co.jp/articles/edce08f62420d9044700b21189970bba0faddde5</t>
    <phoneticPr fontId="16"/>
  </si>
  <si>
    <t>新型コロナウイルスの感染拡大が収束に向かう東南アジアのタイで、食に向けた健康志向が一段と進んでいる。食品メーカー各社は健康や安全をうたった新製品を次々に市場投入。消費者への浸透を図ると同時に、事業の多角化を目指して投資の分散を進めていく考えだ。
食品スーパーやレストランでも健康につながる分野の需要が今後伸びていくと受け止められ、新規出店が相次いでいる。南部の観光地では食をメーンとした健康増進型リゾート計画が浮上するなど、コロナ後の経済回復には食を通じた健康がテーマとなるとの</t>
    <phoneticPr fontId="16"/>
  </si>
  <si>
    <t>明治のシンガポール子会社が身代金要求型コンピューターウイルス「ランサムウエア」によるサイバー攻撃を受け、10万ドル（約1400万円）の支払いを要求されていることが1日、明治への取材で分かった。明治の事業活動への影響はないという。
　攻撃したのは世界最大のサイバー犯罪集団「ロックビット3.0」。匿名性の高いダークウェブのサイトに犯行声明を出し、9月25日までに10万ドルを支払わないと盗んだ情報を公開すると脅迫している。
　明治によると、攻撃を受けたのは菓子の製造や輸入販売を行う子会社のメイジセイカ・シンガポール。盗まれた情報の詳細は確認中という。</t>
    <phoneticPr fontId="16"/>
  </si>
  <si>
    <t>輸入小麦粉の価格は高騰し、コメの価格が暴落する中で、韓国の食品業界が小麦粉に代わる米粉「粉質米（小麦粉と類似した米粉）」の研究に乗り出した。
韓国内のコメ消費を促進するだけでなく、海外のグルテンフリー（gluten-free）市場まで攻略できるという点で、業界では一石二鳥の効果を期待している。
韓国の食品業界によると、CJ第一製糖やSPCなどの食品会社が8月初旬に農林畜産食品省から粉質米1トンの提供を受け、代替小麦粉の製品化に向け研究を始めた。具体的には小麦製粉設備を活用して粉質米の普及を拡大し、粉質米によるラーメンやパン、餃子の皮などの食品を開発する計画だ。
　粉質米は水にふやかす必要がなく、米をすぐに砕いて粉にできる品種だ。粗いデンプン構造を持っており、小麦粉と類似した属性を持つ。それに比べて「うるち米」は、水にふやかした後に砕く「湿式製粉」を利用するしかなく、粉生産費用が小麦より2倍以上高い。そのため、これまで製品化と大量生産が容易ではなかった。　一方、韓国農林畜産食品省は改良品種「バロミ2」で粉質米の開発に成功している。同省は2027年までに加工専用粉質米粉20万トンを供給し、年間小麦粉使用量200万トンの10%を代替する計画だ。　韓国内で小麦粉の自給率が1%にも満たないだけに、当局は食糧安保レベルで、企業はコスト削減レベルで粉質米の開発に積極的に乗り出している。CJ第一製糖の関係者は「粉質米は今まで一度も製品に使われたことがなく、製品化研究の初期段階にある。小麦粉の自給率が低い中で、企業が原材料価格に影響を多く受けるため研究に乗り出した」と説明した。　SPC関係者は「7月に農林畜産食品省が提案した『米粉産業発展協議体』で、製品化のための努力を続けている。SPCはすでにかなり以前から米消費促進のための研究開発を積極的に実践している。今後も関係当局と緊密に協業する計画だ」と述べた。この他にも、粉質米は韓国内だけでなく、海外のグルテンフリー市場まで攻略でき、市場潜在力が大きいという分析が出ている。グルテンは小麦や麦、エンバク（オーツ麦）などの穀物に含まれた不溶性タンパク質で生地を膨らませ、食感に弾力性を加える。しかし、西洋ではグルテンアレルギーのある人が多く、グルテンが胃腸の健康を害するという研究もある。そのため、グルテンフリー食品市場が急浮上している。コメはグルテンを含まない穀物で、西洋ではコメ加工食品の人気が毎年増加しているという。グルテンフリー食品市場の規模も毎年拡大している。ユーロモニターによると、昨年のグローバルグルテンフリー市場規模は78億5890万ドル（約1兆円）で、前年比3.7%成長した。</t>
    <phoneticPr fontId="16"/>
  </si>
  <si>
    <t>英国では、リンゴ、ジャガイモ、ブロッコリーなど、数百種類の食品のパッケージから賞味期限が削除されています。食品スーパーのウェイトローズとマークス・アンド・スペンサー（M&amp;S）は、この動きによって食品廃棄物が減ることを期待しています。専門家によると、食品の日付表示の分かりにくさが、食品廃棄問題の大きな原因となっています。世界経済フォーラム（WEF）のアジェンダからご紹介します。英国のスーパーマーケットでは、トマト、リンゴ、ジャガイモ、梨など500品目の食品・植物製品のパッケージから賞味期限が削除されることになりました。これは、ウェイトローズが掲げている「2030年までに消費者家庭での食品廃棄物を削減する」取り組みの一環です。英国の気候変動対策団体であるWaste &amp; Resources Action Programme（廃棄物・資源行動計画、WRAP）によると、英国の家庭で毎年捨てられる660万トンの食品のうち、70%はまだ食べられるはずのものだったということです。また、英国の食品小売企業マークス・アンド・スペンサー（M&amp;S）は先月、300以上の果物や野菜の商品ラベルから賞味期限を削除すると発表しました。M&amp;Sによると、これは生鮮食品の85%に相当し、リンゴ、ジャガイモ、ブロッコリーといった「よく廃棄される」品目も含まれています。
「消費期限」表示を「賞味期限」に
ニュースサイトFood Navigator（フード・ナビゲーター）は、さらに2つの英国のスーパーで食品表示が変更されたことを指摘しました。コープ（生活協同組合）は、英国の家庭で年間1億ポンド分のヨーグルトがまだ食べられるにも関わらず捨てられていることへの対策として、自社ブランドヨーグルトの「消費期限」を撤廃することにしました。スーパーマーケットチェーンのモリソンズも、自社ブランドの牛乳の90%で消費期限を廃止しています。両スーパーのこれらの乳製品では、消費期限（その日を過ぎると安全でないことを示す日付）が、賞味期限に置き換えられます。これは、鮮度が多少落ちても、まだ安心して食べられる期間を示すものです。</t>
    <phoneticPr fontId="16"/>
  </si>
  <si>
    <t>ニチレイフーズは26日、神明と株式譲渡契約を締結し、両社の合弁会社であるShinmei Foods U.S.A. Corporationの全株式を取得することについて合意したと発表した。これによってShinmei Foods U.S.A.はニチレイフーズの完全子会社となり、「Nichirei Sacramento Foods Corporation」に商号を変更する。主な事業内容は冷凍米飯の製造および販売</t>
    <phoneticPr fontId="16"/>
  </si>
  <si>
    <t>ロシアによるウクライナ侵攻を背景に天然ガスの価格が高騰しています。資源大国・オーストラリアでは、LNG＝液化天然ガスの輸出が増え、国内でガス不足が起きる恐れがあるとして輸出の規制を検討する動きが出ていて、日本への影響が懸念されています。日本の公正取引委員会にあたる「オーストラリア競争・消費者委員会」は、今月、政府に対してLNGの輸出を規制する措置を検討するよう勧告しました。ウクライナ情勢を背景に、天然ガスの価格が高騰する中、委員会はオーストラリアからLNGの輸出が増加する見込みだとして、来年（2023年）国内向けのガスの供給量が需要を1割程度下回り、ガス不足に陥るおそれがあることを理由に勧告したと説明しています。勧告を受け、キング資源相は、関係企業などと協議しつつ、規制措置を導入するかどうか判断する考えを示しました。日本にとってオーストラリアは、LNGの最大の輸入相手国で輸入量のおよそ4割を依存しているだけに規制が導入された場合、影響が懸念されます。
また石炭をめぐっても、主要な産出地である北東部のクイーンズランド州は石炭の価格高騰を理由に生産に関わる企業から徴収する採掘料の割合を7月から大幅に引き上げました。石炭を輸入する日本の商社や鉄鋼メーカーなどの負担増加が、懸念されています。</t>
    <phoneticPr fontId="16"/>
  </si>
  <si>
    <t>米国で全国的に炭酸ガスが不足し、食品・飲料メーカーは操業を続けるため確保に奔走している。食肉加工大手のタイソン・フーズや食品大手のクラフト・ハインツなどが炭酸ガス探しに乗り出している。もともと炭酸ガスの供給が不足していたところに、夏になって供給に混乱が生じて事態が悪化、コールドカット（調理済みの肉を薄くスライスした製品）からビールまでさまざまな製品の生産に影響する恐れがある。
　炭酸ガスは食品・飲料業界のいたるところで幅広く使われている。例えば、食肉処理の前に動物を気絶させたり、肉を冷凍したり加工したりするのに炭酸ガスが使用されている。ソフトドリンクやビールには炭酸ガスが含まれている。ドライアイスとして食品の冷凍保存にも使用される。
　炭酸ガスはエタノールや肥料の生産などの工業プロセスで副産物として発生する。米国では2020年初め以降、炭酸ガスの供給が逼迫（ひっぱく）している。新型コロナウイルスの大流行中は多くの人が自動車を使わず、ガソリンに混合されるエタノールの需要が減少したためだ。炭酸ガスの納入業者や食品業界の関係者によると、生産過程での混乱に夏場の需要増が重なり、炭酸ガスの不足は米国の一部地域で深刻化している。秋には炭酸ガスを生産する工業施設が保守のために休止される予定で、供給の逼迫は続く見通しだ。</t>
    <phoneticPr fontId="16"/>
  </si>
  <si>
    <t>サッポロビールは米国でブランド拡大に力を入れる。米国に二つの工場を持つビール会社を1億6800万ドル（約226億円）で買収すると今年6月に表明した。8月中にも手続きを終える。この工場を活用して来年から自社ブランドの生産を始める。2026年までに海外の販売量を21年の1.7倍以上にする目標だ。
　いま米国で販売するビールは、カナダやベトナムの工場でつくって輸送している。近年は物流コストの高騰などが課題となっていた。
　米クラフトビール会社ストーン・ブリューイングは、米国の東側と西側に工場を持つ。今回の買収で米国内に生産拠点を確保でき、物流コストも下がると期待する。サッポロは1964年に米国への輸出を始めた。現在は量販店で「サッポロプレミアムビール」などを販売している。米国での売上高はコロナ禍の20年をのぞいて増加傾向にあり、21年は過去最高の7100万ドル（約95億円）だった。サッポロの野瀬裕之社長は日本のブランドとして品質の高さをアピールする。「米国の人びとの日々の生活に溶け込んでいきたい」と意気込む。</t>
    <phoneticPr fontId="16"/>
  </si>
  <si>
    <t>ニチレイフーズは26日、米国の冷凍米飯の生産拠点を子会社化したと発表した。2019年にコメ卸大手の神明とニチレイフーズが共同出資で設立したシンメイフーズUSAについて、ニチレイフーズは神明が保有していた51%分の株式を取得し、完全子会社化した。譲渡額は非公表。ニチレイフーズが北米で稼働する生産拠点を設けるのは初めて。子会社化にともない、ニチレイサクラメントフーズに商号を変える。シンメイフーズUSAはフライドライスなど冷凍米飯の生産設備をもち、ニチレイフーズ傘下の米冷凍食品イノバジアン・クイジーン社の商品を生産する。生産拠点を傘下に置くことで、アジア風食品の需要が伸びる北米市場で米飯の生産・販売を強化する。
ニチレイフーズは12年に米国で冷凍食品を手掛けるイノバジアン・クイジーン社を買収し、北米でアジア風冷凍食品の販売を伸ばしている。今後もチキンや米飯の冷凍食品を中心に海外市場での販売を伸ばす。</t>
    <phoneticPr fontId="16"/>
  </si>
  <si>
    <t>ロシアによるウクライナ侵攻を機に食料安全保障の強化が課題となる中、食用コオロギの生産を拡大する動きが広がってきた。栄養価の高いコオロギは肉の代替タンパク源として注目され、本格的な普及に向けて７月には生産のガイドラインもまとまった。食料不足を解決する切り札としてだけでなく、手軽に栄養を取得できる食品として宇宙食への利用も期待されるなど昆虫食市場拡大の機運が高まる。
豊富なタンパク質も…安全性など課題
コオロギは雑食で一年中飼育ができ、牛や豚などの家畜よりも少ないエサや水で豊富なタンパク質を作れる。エサは食品廃棄物などでも賄え、食品ロスや環境負荷の低減に貢献できる持続可能な食品とあって、２０１３年には国連食糧農業機関（ＦＡＯ）が食料危機の解決に寄与するとして「昆虫食」を推奨した。一方で、飼育や衛生管理など食用コオロギの生産・利用に関する公的な指針や基準が未整備で、生産過程が不明な海外産が国内で流通するなど安全性や信頼性の確保が課題だった。その課題解決に向け、今年７月に研究機関や企業でつくる「昆虫ビジネス研究開発プラットフォーム（ｉＢＰＦ）」がガイドラインを策定。入手経路を明確にしたコオロギの選定や共食い防止用のシェルターの設置といった生産面、病原菌抑制の処理を求める衛生面などの指針を盛り込んだ。
「コオロギせんべい」がヒット
このルール整備も追い風に、昆虫食市場は急拡大が見込まれる。日本能率協会総合研究所は、昆虫食の世界市場は２５年度に１千億円と、１９年度の約１４倍の規模に達すると予測する。実際、粉末状のコオロギを練り込み食べやすく加工された昆虫食が流通し、「無印良品」を手掛ける良品計画が販売した「コオロギせんべい」が、オンラインストアで一時品切れになるなど、ヒット商品も生まれている。同社にコオロギ粉末を供給する徳島大学発ベンチャー、グリラスの売り上げは「毎年約３倍で拡大」（担当者）しており、来年度には粉末の生産能力を現在の約６倍の６０トンに拡大する計画だ。昨年には自動車部品メーカーのファインシンター（愛知県春日井市）が、部品生産で培ってきた粉末加工技術を生かし、コオロギ粉末の製造・販売事業を開始。大手機械や化学メーカーがベンチャー企業と提携し昆虫食ビジネスに進出するなど異業種からの参入も増えている。</t>
    <phoneticPr fontId="16"/>
  </si>
  <si>
    <t>タイ</t>
    <phoneticPr fontId="16"/>
  </si>
  <si>
    <t>シンガポール</t>
    <phoneticPr fontId="16"/>
  </si>
  <si>
    <t>北米地区</t>
    <rPh sb="0" eb="2">
      <t>ホクベイ</t>
    </rPh>
    <rPh sb="2" eb="4">
      <t>チク</t>
    </rPh>
    <phoneticPr fontId="16"/>
  </si>
  <si>
    <t>オーストラリア</t>
    <phoneticPr fontId="16"/>
  </si>
  <si>
    <t>米国</t>
    <rPh sb="0" eb="1">
      <t>ベイ</t>
    </rPh>
    <rPh sb="1" eb="2">
      <t>コク</t>
    </rPh>
    <phoneticPr fontId="16"/>
  </si>
  <si>
    <t>FAO</t>
    <phoneticPr fontId="16"/>
  </si>
  <si>
    <t>タイで食の健康志向進む　コロナ後、経済回復のテーマに - 日本食糧新聞電子版</t>
  </si>
  <si>
    <t>サイバー攻撃　1400万円の支払い要求（共同通信） - Yahoo!ニュース</t>
  </si>
  <si>
    <t>賞味期限表示が廃止される、その理由とは | Forbes JAPAN（フォーブス ジャパン）</t>
  </si>
  <si>
    <t>韓国の食品業界、高騰した小麦粉の代わりに「米粉」で製品開発に乗り出す wowKorea(ワウコリア)</t>
  </si>
  <si>
    <t>ニチレイフーズ、北米冷凍米飯の拠点を子会社化 - 日本食糧新聞電子版</t>
  </si>
  <si>
    <t>オーストラリア LNG輸出規制を検討 最大輸出先の日本に影響は ｜ NHK</t>
  </si>
  <si>
    <t>米で炭酸ガス不足、食品メーカーが確保に奔走 - WSJ</t>
  </si>
  <si>
    <t>サッポロビール、米国で販売強化　現地ビール会社を買収し工場確保：朝日新聞デジタル</t>
  </si>
  <si>
    <t>ニチレイフーズ、米国で冷凍食品の生産拠点を取得： 日本経済新聞</t>
  </si>
  <si>
    <t>「食用コオロギ」ルール整備で生産拡大 安全保障で昆虫職普及へ - ライブドアニュース</t>
  </si>
  <si>
    <t>2022年第33週（8月15日〜8月21日）</t>
    <phoneticPr fontId="106"/>
  </si>
  <si>
    <t>細菌性赤痢1例 菌種：S. flexneri（B群）＿感染地域：東京都</t>
    <phoneticPr fontId="106"/>
  </si>
  <si>
    <t>結核例203</t>
    <phoneticPr fontId="5"/>
  </si>
  <si>
    <t xml:space="preserve">腸管出血性大腸菌感染症111例（有症者84例、うちHUS 2例）
感染地域：国内93例、国内・国外不明18例
国内の感染地域：‌宮崎県14例、福島県8例、山形県7例、岩手県6例、福岡県6例、東京都5例、静岡県5例、愛知県5例、埼玉県3例、北海道2例、群馬県2例、千葉県2例、神奈川県2例、
大阪府2例、秋田県1例、茨城県1例、富山県1例、長野県1例、岐阜県1例、兵庫県1例、岡山県1例、広島県1例、徳島県1例、佐賀県1例、長崎県1例、鹿児島県1例、沖縄県1例、
国内（都道府県不明）11例
腸管出血性大腸菌感染症124例（有症者82例、うちHUS 3例）
感染地域：国内110例、ベトナム1例、国内・国外不明13例
国内の感染地域：‌宮崎県15例、福島県14例、愛知県9例、福岡県7例、北海道6例、山形県4例、埼玉県4例、東京都4例、神奈川県4例、兵庫県4例、千葉県3例、新潟県3例、長崎県3例、　　群馬県2例、静岡県2例、滋賀県2例、香川県2例、鹿児島県2例、岩手県1例、宮城県1例、秋田県1例、茨城県1例、富山県1例、三重県1例、京都府1例、島根県1例、岡山県1例、熊本県1例、大分県1例、国内（都道府県不明）9例
</t>
    <phoneticPr fontId="106"/>
  </si>
  <si>
    <t>年齢群：1歳（7例）、2歳（5例）、3歳（3例）、4歳（1例）、5歳（3例）、
6歳（4例）、7歳（4例）、9歳（3例）、10代（12例）、20代（20例）、30代（23例）、　40代（8例）、50代（8例）、60代（9例）、70代（7例．うち1例死亡）、
80代（6例）、90代以上（1例）</t>
    <phoneticPr fontId="106"/>
  </si>
  <si>
    <t>血清群・毒素型：O157 VT1・VT2（35例）、O157 VT2（18例）、O103 VT1（15例）、O26 VT1（5例）、
O157VT1（4例）、O111 VT1・VT2（3例）、O111VT1（2 例）、O121 VT2（2 例）、O145VT2（1例）、
その他・不明（39例）
累積報告数：1,862例（有症者1,265例、うちHUS 24例．死亡2例）</t>
    <phoneticPr fontId="106"/>
  </si>
  <si>
    <t>E型肝炎6例 感染地域（感染源）：山形県1例（不明）、千葉県1例（不明）、神奈
川県1例（豚肉）、愛媛県1例（豚肉）、国内
（都道府県不明）1例（豚レバー）、国内・国外不明1例（不明）</t>
    <phoneticPr fontId="106"/>
  </si>
  <si>
    <t>レジオネラ症34例（肺炎型31例、ポンティアック型3例）
感染地域：兵庫県3例、大阪府2例、福岡県2例、宮城県1例、秋田県1例、福島県1例、茨城県1例、栃木県1例、群馬県1例、埼玉県1例、千葉県1例、神奈川県1例、新潟県1例、石川県1例、長野県1例、愛知県1例、
三重県1例、広島県1例、大分県1例、国内（都道府県不明）2例、フィリピン1例、国内・国外不明8例
年齢群：20代（1例）、40代（6例）、50代（4例）、60代（8例）、70代（7例）、80代（5例．うち1例死亡）、
90代以上（3例）
累積報告数：1,243例</t>
    <phoneticPr fontId="106"/>
  </si>
  <si>
    <t>アメーバ赤痢10例（腸管アメーバ症9例、腸管外アメーバ症1例）
感染地域：奈良県2例、東京都1例、神奈川県1例、愛知県1例、広島県1例、国内（都道府県不明）1例、台湾/フィリピン/韓国1例、国内・国外不明2例
感染経路：性的接触6例（異性間1例、同性間1例、異性間・同性間不明4例）、その他・不明4例</t>
    <phoneticPr fontId="106"/>
  </si>
  <si>
    <t>※2022年 第34週（8/22～8/28） 現在</t>
    <phoneticPr fontId="5"/>
  </si>
  <si>
    <t>永井海苔</t>
  </si>
  <si>
    <t>イーティーズ</t>
  </si>
  <si>
    <t>虎屋</t>
  </si>
  <si>
    <t>イオンリテール</t>
  </si>
  <si>
    <t>お詫び</t>
  </si>
  <si>
    <t>紀ノ國屋</t>
  </si>
  <si>
    <t>三高水産㈱</t>
  </si>
  <si>
    <t>良品計画</t>
  </si>
  <si>
    <t>ファミリーマート...</t>
  </si>
  <si>
    <t>タイヨー</t>
  </si>
  <si>
    <t>メープルの食パン 一部ラベル誤貼付で(卵)表示欠落</t>
  </si>
  <si>
    <t>鎌田水産</t>
  </si>
  <si>
    <t>生うに 一部消費期限,保存方法等表示欠落</t>
  </si>
  <si>
    <t>オイシス</t>
  </si>
  <si>
    <t>食塩無添加山型食パン 一部消費期限表示欠落</t>
  </si>
  <si>
    <t>にんにくチキン(黒胡椒風味) 一部ラベル誤貼付でアレルギー誤表示</t>
  </si>
  <si>
    <t>AOGA</t>
  </si>
  <si>
    <t>牛肉干ビーフジャーキー 4品目 一部賞味期限,アレルゲン表示欠落</t>
  </si>
  <si>
    <t>富士シティオ</t>
  </si>
  <si>
    <t>ミニショコラ 一部消費期限誤印字</t>
  </si>
  <si>
    <t>生活協同組合コー...</t>
  </si>
  <si>
    <t>コープ美里 きびなご(解凍) 一部消費期限誤表示</t>
  </si>
  <si>
    <t>崎陽軒</t>
  </si>
  <si>
    <t>横濱月餅8個入 一部賞味期限誤記載</t>
  </si>
  <si>
    <t>小田急商事</t>
  </si>
  <si>
    <t>相武台店 国産〆さば太巻 一部賞味期限誤表示</t>
  </si>
  <si>
    <t>白石商店</t>
  </si>
  <si>
    <t>小揚げ 一部消費期限誤表示</t>
  </si>
  <si>
    <t>サンジェルマン</t>
  </si>
  <si>
    <t>二子新地店 ミルフィユ 一部賞味期限誤表示</t>
  </si>
  <si>
    <t>北辰フーズ</t>
  </si>
  <si>
    <t>安納芋 ひとくちスイーツ 一部異常風味の恐れ</t>
  </si>
  <si>
    <t>工藤パン</t>
  </si>
  <si>
    <t>シベリア 一部カビ発生の恐れ</t>
  </si>
  <si>
    <t>ケンミン食品</t>
  </si>
  <si>
    <t>高タンパクめん 300g 一部カビ発生の恐れ</t>
  </si>
  <si>
    <t>大塚製薬</t>
  </si>
  <si>
    <t>ジェルブレ アップル＆ヘーゼルナッツ ビスケット 一部異物混入の恐れ</t>
  </si>
  <si>
    <t>永井韓国味付ｼﾞｬﾊﾞﾝのりﾌﾟﾙｺｷﾞ味 一部添加物表記欠落</t>
  </si>
  <si>
    <t>コーンクリーミーコロッケ 一部ラベル誤貼付</t>
  </si>
  <si>
    <t>グミキャンディ 一部日本語表記欠落</t>
  </si>
  <si>
    <t>向新町店 対馬産 かに 一部消費期限,保存温度誤表示</t>
  </si>
  <si>
    <t>ねぎ塩チキンステーキ＆白まいたけごはん弁当 一部表示欠落</t>
  </si>
  <si>
    <t>Edy's Breadペリエ西船橋店 コロネ一部 アレルゲン表示欠落</t>
  </si>
  <si>
    <t>かねひでで販売 刺身11商品添付生わさび 一部期限切れ</t>
  </si>
  <si>
    <t>MUJIcom東池袋 おにぎり、日替り弁当一部 添加物・アレルギー誤表示</t>
  </si>
  <si>
    <t>Family Mart コールスローサラダ 一部包装不良</t>
  </si>
  <si>
    <t>機能性表示食9/4  現在　5,779品目です　</t>
    <phoneticPr fontId="16"/>
  </si>
  <si>
    <t xml:space="preserve">船橋の飲食店で食中毒 鶏レバ刺しや焼き鳥など食べた５人に症状 | 千葉日報オンライン </t>
    <phoneticPr fontId="16"/>
  </si>
  <si>
    <t>船橋市は３日、同市本中山３の飲食店「げん太」で鶏レバ刺しや焼き鳥などを食べた１０～５０代の男女５人が下痢や腹痛の症状を訴え、５人の便から食中毒の原因となる「カンピロバクター属菌」が検出されたと発表した。市保健所は同店を原因とする食中毒と断定し、同日～４日まで営業停止処分とした。同店は２日から営業を自粛している。　市保健所によると、発症したのは８月２２日午後７時ごろに会食した７人のうち５人。同月２４～２６日にそれぞれ症状が出た。入院はしておらず、快方に向かっているという。
　また、検体を採取した同店従業員２人からカンピロバクター属性、調理場からは同じく食中毒の原因となる「ウエルシュ菌」と「セレウス菌」が検出されている。
　</t>
    <phoneticPr fontId="16"/>
  </si>
  <si>
    <t>千葉県</t>
    <rPh sb="0" eb="3">
      <t>チバケン</t>
    </rPh>
    <phoneticPr fontId="16"/>
  </si>
  <si>
    <t>千葉日報オンライン</t>
    <phoneticPr fontId="16"/>
  </si>
  <si>
    <t>http://www.chibanippo.co.jp/news/national/972646</t>
    <phoneticPr fontId="16"/>
  </si>
  <si>
    <t>賞味期限表示が廃止される、その理由とは</t>
    <phoneticPr fontId="16"/>
  </si>
  <si>
    <t>英国では、リンゴ、ジャガイモ、ブロッコリーなど、数百種類の食品のパッケージから賞味期限が削除されています。食品スーパーのウェイトローズとマークス・アンド・スペンサー（M&amp;S）は、この動きによって食品廃棄物が減ることを期待しています。専門家によると、食品の日付表示の分かりにくさが、食品廃棄問題の大きな原因となっています。世界経済フォーラム（WEF）のアジェンダからご紹介します。
英国のスーパーマーケットでは、トマト、リンゴ、ジャガイモ、梨など500品目の食品・植物製品のパッケージから賞味期限が削除されることになりました。
これは、ウェイトローズが掲げている「2030年までに消費者家庭での食品廃棄物を削減する」取り組みの一環です。
英国の気候変動対策団体であるWaste &amp; Resources Action Programme（廃棄物・資源行動計画、WRAP）によると、英国の家庭で毎年捨てられる660万トンの食品のうち、70%はまだ食べられるはずのものだったということです。
また、英国の食品小売企業マークス・アンド・スペンサー（M&amp;S）は先月、300以上の果物や野菜の商品ラベルから賞味期限を削除すると発表しました。M&amp;Sによると、これは生鮮食品の85%に相当し、リンゴ、ジャガイモ、ブロッコリーといった「よく廃棄される」品目も含まれています。
「消費期限」表示を「賞味期限」に
ニュースサイトFood Navigator（フード・ナビゲーター）は、さらに2つの英国のスーパーで食品表示が変更されたことを指摘しました。コープ（生活協同組合）は、英国の家庭で年間1億ポンド分のヨーグルトがまだ食べられるにも関わらず捨てられていることへの対策として、自社ブランドヨーグルトの「消費期限」を撤廃することにしました。スーパーマーケットチェーンのモリソンズも、自社ブランドの牛乳の90%で消費期限を廃止しています。両スーパーのこれらの乳製品では、消費期限（その日を過ぎると安全でないことを示す日付）が、賞味期限に置き換えられます。これは、鮮度が多少落ちても、まだ安心して食べられる期間を示すものです。
Estimates suggest that 8-10% of global greenhouse gas emissions are associated with food that is not consumed. Reducing food waste at retail, foodservice and household level can provide many benefits #ForPeopleForPlanet#ForNature #StopFoodLossWaste pic.twitter.com/Wlm199Y4rJ
— UN Environment Programme (@UNEP) May 15, 2021</t>
    <phoneticPr fontId="16"/>
  </si>
  <si>
    <t>食品表示検定は“食”に携わる業界人の必須スキル後期試験受付を開始</t>
    <phoneticPr fontId="16"/>
  </si>
  <si>
    <t>約16万人が受験、品質管理に役立つ実用的資格
　一般社団法人食品表示検定協会が主催する食品表示検定は、食に関する知識の提供を通じて食の安全・安心の向上に寄与するために実施している検定制度だ。
　食品表示に関する法制度は食品表示法の施行により整理されてきたが、法令をまとめた食品表示基準は改定事項やQ&amp;Aも合わせると1000ページ以上にもなる複雑な体系となっており、今後も改正され続けることから常に最新の情報を入手することは困難だ。食品表示検定協会では、食の生産、製造、流通等の現場で専門知識が必要な業界人に、食品表示に関する学習の機会として食品表示検定を活用してもらいたいとしている。
　2009年からスタートした食品表示検定の累計受験者数は22年7月現在で16万31人、累計合格者は22年1月現在で7万4505人となった。
　初級は食品表示の基礎をまとめたもので食品メーカーや流通業の社員、パートタイマーのほか、一般消費者や食品業界への就職をめざす学生も多く受験。中級は食品表示の専門的な知識が含まれるため、商品開発や品質管理の担当者、マネージャークラスが多く受験する。上級は食品表示のエキスパート向けで、食品表示を作成する実務者や品質管理部門の責任者、食品表示に関する機関やコンサルタントが受験している。
　これまで初級・中級の試験については全国統一の試験日にペーパー方式で実施していたが、22年度前期よりコンピューターによるCBT（Computer BasedTesting）方式に移行。この試験は全国300か所以上あるテストセンターの中から自身で会場を選択し、約3週間の試験期間内から希望の日時を選んで受験予約ができる。22年前期試験では多くの志望者から「日時を選び近隣の会場で受験できるので利便性が高い」と好評で、試験開始以来過去最高の受験者数を記録。9月よりスタートする後期試験でも、初級・中級の試験にはCBT方式を採用する。</t>
    <phoneticPr fontId="16"/>
  </si>
  <si>
    <t>違法広告の取締りを推進…消費者庁、ネット広告の監視強化に2億2000万円</t>
    <phoneticPr fontId="16"/>
  </si>
  <si>
    <t>消費者庁は30日、来年度予算の概算要求を取りまとめ、新規事業としてデジタル広告の不当表示の監視強化に2億2,000万円を計上すると発表した。組織・定員も拡充し、インターネット上の違法な広告の取り締まりを推進する方針を示した。
   ・デジタル表示担当の上席景品・表示調査官を設置へ
   ・ 取引DPF消費者保護法への対応も重視
   ・ネット上の食品表示情報の提供で新規事業</t>
    <phoneticPr fontId="16"/>
  </si>
  <si>
    <t>神戸屋｢包装パン事業撤退｣示すパン業界の大変化</t>
    <phoneticPr fontId="16"/>
  </si>
  <si>
    <t>8月26日、神戸屋がスーパー・コンビニで売られる包装パンの製造販売事業と、同社子会社のデリカ食品の製造販売事業を山崎製パンに譲渡することを決めたと発表し、大きな反響を呼んでいる。
神戸屋は関西と首都圏を中心に、各地でベーカリーチェーンの「神戸屋キッチン」、ファミレスの「神戸屋レストラン」などの飲食店ブランドを展開してきた。今後はこうした、冷凍パン事業、およびフレッシュベーカリー・レストラン事業に専念するという。一方、山崎製パンは買収後、当面の間、従来通りのブランドのまま製造販売していくとしている。収益は大手3社に遠く及ばず神戸屋は製パン会社としては、1位の山崎製パン、2位のフジパングループ、3位のパスコブランドを擁する敷島製パンに続く4位の規模だが、2021年12月期の売上高は390億9700万円、営業利益は3億円と、売り上げ1000億円を超える上位3社には遠く及ばない。山崎製パンの同期売上高は1兆529億7200万円に上る。
今回の発表はもしかすると、量の拡大か質の追求か、製パン会社が二極化する時代の始まりを告げるゴングかもしれないが、背景にはパン業界を囲むいくつかの変化がある。
この10年余り、パンはずっとブームだった。本格派フランスパンを売る個人店が増え、高級食パン、コッペパンなどに特化したチェーン店ができた。コロナ前は各地でパンイベントが開かれ、好評を博した。冷凍パンのサブスクリプションサービス、パンのセレクトショップ、ロスパンの販売など、新しい販売スタイルを開拓する企業も登場している。
ブームが続く間に広がったパンの幅は、人々がパンに求めるものを変えたかもしれない。
一方で、気候変動などが原因で原料費が上がり、さらにウクライナ戦争の影響で輸送費が上昇するなど度重なるコスト増も、単価が安いパンにとって打撃が大きい。コロナ禍も市場環境を変えた。</t>
    <phoneticPr fontId="16"/>
  </si>
  <si>
    <t>中国産イカを青森産と表示し販売、兵庫のスーパー「ラベル作成のボタン押し間違えた」</t>
    <phoneticPr fontId="16"/>
  </si>
  <si>
    <t>近畿農政局は２６日、スルメイカの原産国を適切に表示しなかったとしてスーパーチェーン「ニッコー」（本社・兵庫県洲本市）に食品表示法に基づく是正指示を出した。
　発表では、伊丹市の「ニッコー伊丹店」で昨年１１月８日～今年３月８日、中国産のスルメイカを青森産と表示して６７９パック販売した。同社は読売新聞の取材に対し、「ラベル作成の際に産地のボタンを押し間違え、確認も怠っていた。再発防止を徹底する」と説明した。</t>
    <phoneticPr fontId="16"/>
  </si>
  <si>
    <t>野菜の栄養丸ごと食べる。フードロス問題も解決！まさにSDGs 累計販売本数15万本突破の野菜を洗うお水「ベジセーフ」</t>
    <phoneticPr fontId="16"/>
  </si>
  <si>
    <t>株式会社セレブ(所在地：東京都千代田区、代表取締役：大家 幸与子)が販売する「ベジセーフ」は、野菜を皮ごと美味しく安心して食べられるようにという思いから生まれた食品用洗浄水です。野菜・果物・米・肉・魚まで幅広く使用できます。野菜を皮ごと食べることが出来るので栄養価はそのまま、皮などを捨てないことにより深刻化するフードロス問題も解決。まさに今、人類がこの地球で暮らし続けていくために世界が目標としているSDGsの取り組み。ベジセーフは、最近ではコストコでのロードショー(実演販売)に参画するなど、関心度の高さがうかがえ、累計販売本数15万本を突破しました。
　　シュシュッと吹きかけ、なじませてすすぐだけで野菜や果物の表面に付着した「残留農薬」や農薬を付ける役割の「展着剤」、海外産の食物に付いている「防カビ剤」などの体に有害とされる薬剤や汚れを簡単に落とすことができます。また酸化を防止し、鮮度も保持するため食材を最後まで美味しく食べられるので食品ロス改善にもつながります。成分は、界面活性剤などの科学物質や塩素系のものやアルコール等は一切使用せずに、『安心して洗える』ことにこだわり、99.9％の純水と食品製造にも使用される0.1％のカリウムといった自然由来のものだけを使い、人にも地球にも優しいのが特徴。
ちなみに、ベジセーフは農薬除去比較試験を日本食品分析センターにてベジセーフの農薬除去比較試験をおこなったところ、水道水に比べて28倍以上の除去効果があることが分かりました。また野菜に含まれる水溶性の栄養成分は水に溶けやすく、長時間流水で洗うことはおすすめできませんが、ベジセーフは素早く汚れを吸着し、流水時間も短時間で済みます。ミニトマトによる栄養価を落とさない試験結果もでております。</t>
    <phoneticPr fontId="16"/>
  </si>
  <si>
    <t>https://www.atpress.ne.jp/news/323098</t>
    <phoneticPr fontId="16"/>
  </si>
  <si>
    <t>作物と雑草をAIで認識、自動運転除草ロボット開発FarmWiseに農業界から寄せられる熱い視線</t>
    <phoneticPr fontId="16"/>
  </si>
  <si>
    <t>除草作業を省力化・自動化できないかというのは長年の農家の思いだ。海外だと栽培面積が大きい分、その需要はさらに大きい。伝統的には除草剤が使われてきたが、残留農薬が健康に害を及ぼす可能性や環境負荷への懸念から、除草剤に代わる方法を求める声には根強いものがある。アナログなアプローチではあるが、日本の水田でも近年各地でアイガモ農法の導入が目立つのは、そんな社会背景が影響しているのだろう。
自動運転や画像認識の技術を使って、無人で畑を除草するロボットマシンを開発する FarmWise は、ファームテックスタートアップの中でも注目の存在だ。今年6月にシリーズ B ラウンドで4,500万米ドルを調達、時価総額は1億〜5億米ドルに達したとみられている。同社が2019年に発売したディーゼル駆動の無人除草マシン「Titan」は、2020年の Times 誌が選ぶ「The Best Inventions」の一つに選ばれ、現在では、アメリカの野菜栽培大手25社のうち18社が採用している。
FarmWise は現在、Titan の上位機種となる Vulcan を開発している。カメラと AI により作物を正しく認識し、そうでない植物を刃で刈り取るという除草の方法は基本的に Titan と変わらないが、Vulcan の方がより精密精緻な制御ができる。今年初めにケール、アーティチョーク、加工用トマトなどの画像認識からはじめ、今後はトウモロコシや大豆などの画像を AI に学習させ、対応可能な作物のバリエーションを増やす。2023年には、アメリカのいくつかの農場とパイロット運用を開始する予定だ。
FarmWise はこれまでに、のべ1.5万時間におよぶマシンのオペレーションを通じて、4.5億枚以上の作物のスキャン画像からデータベースを充実させた。これにより、より確実に多くの作物と雑草を見分けられる。アフターコロナの人材不足とロシアのウクライナ侵攻に起因するエネルギー価格の高騰で、農業界は抜本的な作業効率化を求められており、これが FarmWise が多くの農場と成約する上で追い風となっている。直近のラウンドには、加工野菜製造大手の Taylor Farm が出資参加した。</t>
    <phoneticPr fontId="16"/>
  </si>
  <si>
    <t>https://thebridge.jp/2022/09/farmwise-develops-autonomous-weeding-robot</t>
    <phoneticPr fontId="16"/>
  </si>
  <si>
    <t>今週のお題　(検便でサルモネラ菌が見つかったら？)</t>
    <rPh sb="7" eb="9">
      <t>ケンベン</t>
    </rPh>
    <rPh sb="15" eb="16">
      <t>キン</t>
    </rPh>
    <rPh sb="17" eb="18">
      <t>ミ</t>
    </rPh>
    <phoneticPr fontId="5"/>
  </si>
  <si>
    <t>　　自覚症状があっても普通の人は、まさか自分からサルモネラ菌が出るとは思っていません　</t>
    <rPh sb="2" eb="4">
      <t>ジカク</t>
    </rPh>
    <rPh sb="4" eb="6">
      <t>ショウジョウ</t>
    </rPh>
    <rPh sb="11" eb="13">
      <t>フツウ</t>
    </rPh>
    <rPh sb="14" eb="15">
      <t>ヒト</t>
    </rPh>
    <rPh sb="20" eb="22">
      <t>ジブン</t>
    </rPh>
    <rPh sb="29" eb="30">
      <t>キン</t>
    </rPh>
    <rPh sb="31" eb="32">
      <t>デ</t>
    </rPh>
    <rPh sb="35" eb="36">
      <t>オモ</t>
    </rPh>
    <phoneticPr fontId="5"/>
  </si>
  <si>
    <r>
      <rPr>
        <b/>
        <sz val="14"/>
        <color indexed="13"/>
        <rFont val="ＭＳ Ｐゴシック"/>
        <family val="3"/>
        <charset val="128"/>
      </rPr>
      <t>★検便検査の目的は保菌者の確認です。</t>
    </r>
    <r>
      <rPr>
        <b/>
        <sz val="14"/>
        <color indexed="9"/>
        <rFont val="ＭＳ Ｐゴシック"/>
        <family val="3"/>
        <charset val="128"/>
      </rPr>
      <t xml:space="preserve">　　　　　　　　　　　　　　　　　　　　　　
突然あなたの施設に検便陽性報告書が送られて来たら!　　　　　　　　　　　　　　　　　　　　　　　　　　　　　　　　　　　何故? 私なのだろうか・・・・困ったもんだ、どうしよう!　　　　　　　　　　　　　　　　
</t>
    </r>
    <r>
      <rPr>
        <b/>
        <u/>
        <sz val="14"/>
        <color indexed="9"/>
        <rFont val="ＭＳ Ｐゴシック"/>
        <family val="3"/>
        <charset val="128"/>
      </rPr>
      <t>★あわてない事です。</t>
    </r>
    <r>
      <rPr>
        <b/>
        <u/>
        <sz val="14"/>
        <color indexed="13"/>
        <rFont val="ＭＳ Ｐゴシック"/>
        <family val="3"/>
        <charset val="128"/>
      </rPr>
      <t xml:space="preserve">統計的に陽性率0.1～0.05%   </t>
    </r>
    <r>
      <rPr>
        <b/>
        <sz val="14"/>
        <color indexed="13"/>
        <rFont val="ＭＳ Ｐゴシック"/>
        <family val="3"/>
        <charset val="128"/>
      </rPr>
      <t xml:space="preserve">                          
(1,700人～2,000人)に一人の確率でサルモネラ保菌者がいます。</t>
    </r>
    <r>
      <rPr>
        <b/>
        <sz val="14"/>
        <color indexed="9"/>
        <rFont val="ＭＳ Ｐゴシック"/>
        <family val="3"/>
        <charset val="128"/>
      </rPr>
      <t>　　　　　　　　　　　　　　　　　　　　　　　　　　　　　　　　　　</t>
    </r>
    <r>
      <rPr>
        <b/>
        <sz val="14"/>
        <color indexed="51"/>
        <rFont val="ＭＳ Ｐゴシック"/>
        <family val="3"/>
        <charset val="128"/>
      </rPr>
      <t>★症状も重度な人から軽度な人、中には自症状がほとんどない人までいます。　　</t>
    </r>
    <r>
      <rPr>
        <b/>
        <sz val="14"/>
        <color indexed="9"/>
        <rFont val="ＭＳ Ｐゴシック"/>
        <family val="3"/>
        <charset val="128"/>
      </rPr>
      <t>　　　　　　　　　　　　　　　　　　　　　　　　　　　　　　　　　　　　　　　　　　　★東京都には、サネモネラ属菌が発見された場合の通達があります。         
(衛公防第782号)　現在では拘束力はありませんが、　　          　　　　　　　　　
ご本人にとっても、除菌することは健康上有意義なことです。</t>
    </r>
    <rPh sb="1" eb="3">
      <t>ケンベン</t>
    </rPh>
    <rPh sb="3" eb="5">
      <t>ケンサ</t>
    </rPh>
    <rPh sb="6" eb="8">
      <t>モクテキ</t>
    </rPh>
    <rPh sb="9" eb="12">
      <t>ホキンシャ</t>
    </rPh>
    <rPh sb="13" eb="15">
      <t>カクニン</t>
    </rPh>
    <rPh sb="41" eb="43">
      <t>トツゼン</t>
    </rPh>
    <rPh sb="47" eb="49">
      <t>シセツ</t>
    </rPh>
    <rPh sb="50" eb="52">
      <t>ケンベン</t>
    </rPh>
    <rPh sb="52" eb="54">
      <t>ヨウセイ</t>
    </rPh>
    <rPh sb="54" eb="56">
      <t>ホウコク</t>
    </rPh>
    <rPh sb="56" eb="57">
      <t>ショ</t>
    </rPh>
    <rPh sb="58" eb="59">
      <t>オク</t>
    </rPh>
    <rPh sb="62" eb="63">
      <t>キ</t>
    </rPh>
    <rPh sb="101" eb="103">
      <t>ナゼ</t>
    </rPh>
    <rPh sb="105" eb="106">
      <t>ワタシ</t>
    </rPh>
    <rPh sb="116" eb="117">
      <t>コマ</t>
    </rPh>
    <rPh sb="152" eb="153">
      <t>コト</t>
    </rPh>
    <rPh sb="156" eb="159">
      <t>トウケイテキ</t>
    </rPh>
    <rPh sb="160" eb="163">
      <t>ヨウセイリツ</t>
    </rPh>
    <rPh sb="208" eb="209">
      <t>ニン</t>
    </rPh>
    <rPh sb="215" eb="216">
      <t>ニン</t>
    </rPh>
    <rPh sb="218" eb="220">
      <t>ヒトリ</t>
    </rPh>
    <rPh sb="221" eb="223">
      <t>カクリツ</t>
    </rPh>
    <rPh sb="229" eb="232">
      <t>ホキンシャ</t>
    </rPh>
    <rPh sb="272" eb="274">
      <t>ショウジョウ</t>
    </rPh>
    <rPh sb="275" eb="277">
      <t>ジュウド</t>
    </rPh>
    <rPh sb="278" eb="279">
      <t>ヒト</t>
    </rPh>
    <rPh sb="284" eb="285">
      <t>ヒト</t>
    </rPh>
    <rPh sb="286" eb="287">
      <t>ナカ</t>
    </rPh>
    <rPh sb="290" eb="292">
      <t>ショウジョウ</t>
    </rPh>
    <rPh sb="299" eb="300">
      <t>ヒト</t>
    </rPh>
    <rPh sb="352" eb="354">
      <t>トウキョウ</t>
    </rPh>
    <rPh sb="354" eb="355">
      <t>ト</t>
    </rPh>
    <rPh sb="363" eb="364">
      <t>ゾク</t>
    </rPh>
    <rPh sb="364" eb="365">
      <t>キン</t>
    </rPh>
    <rPh sb="366" eb="368">
      <t>ハッケン</t>
    </rPh>
    <rPh sb="371" eb="373">
      <t>バアイ</t>
    </rPh>
    <rPh sb="374" eb="376">
      <t>ツウタツ</t>
    </rPh>
    <rPh sb="403" eb="405">
      <t>ゲンザイ</t>
    </rPh>
    <rPh sb="407" eb="410">
      <t>コウソクリョク</t>
    </rPh>
    <rPh sb="441" eb="443">
      <t>ホンニン</t>
    </rPh>
    <rPh sb="449" eb="451">
      <t>ジョキン</t>
    </rPh>
    <rPh sb="456" eb="459">
      <t>ケンコウジョウ</t>
    </rPh>
    <rPh sb="459" eb="462">
      <t>ユウイギ</t>
    </rPh>
    <phoneticPr fontId="5"/>
  </si>
  <si>
    <r>
      <t>サルモネラ保菌者であることが検査で確認されたら　</t>
    </r>
    <r>
      <rPr>
        <b/>
        <sz val="16"/>
        <rFont val="ＭＳ Ｐゴシック"/>
        <family val="3"/>
        <charset val="128"/>
      </rPr>
      <t>　　　　</t>
    </r>
    <r>
      <rPr>
        <b/>
        <sz val="14"/>
        <rFont val="ＭＳ Ｐゴシック"/>
        <family val="3"/>
        <charset val="128"/>
      </rPr>
      <t>　　　　　　　　　　　　　　　　　　　　　　　　　　　　　　　　　　　　　　　　　　
①症状がある人には、食品の取り扱い業務には従事させてはなりません。　　　　　　　　　　　　　　　　　　　　　　　　　　　　　　　　　　　　　　　　　　
②症状のある人は、医療機関で治療を受けましょう。体力が弱まったり、病気等で入院したときに、体内にサルモネラがいると予後が悪いとされています。　　　　　　　　　　　　　　　　　　　　　　　　　　　　　　　　　
③症状が無い人は、直接食材にタッチする仕事は避けます。この期間に医療機関で除菌します。　　　　　　　　　　　　　　　　　　　　　　　　　　　　　　　　　　　　　　④除菌を確認することが職場復帰の条件です。確認なしで職場復帰させると食品取扱い施設側の
責任が問われかねません。                                                                                                                                                        ⑤除菌直後の陰性は、直後に陽転することがあります。急ぐあまりの判断は大変危険です。　　　　　　　　　　　　　　　　　　　　　　　　　　　　　　数日間吹けた後の二回陰性確認が一般的です。　職場復帰は、医師の判断に従いましょう。　　　　　　　　　　　　　　　　　　　　　　　　　　　　　　　　　　　　　　　　　　　　　　　　　　　　　　　　　　　　　　　　　　　　　　　</t>
    </r>
    <r>
      <rPr>
        <b/>
        <sz val="16"/>
        <color indexed="10"/>
        <rFont val="ＭＳ Ｐゴシック"/>
        <family val="3"/>
        <charset val="128"/>
      </rPr>
      <t>★雇用者側も従事者側も、食中毒菌が見つかった場合の扱い、復帰条件や就労条件を事前に定めておくことがポイントです</t>
    </r>
    <r>
      <rPr>
        <b/>
        <sz val="16"/>
        <color indexed="13"/>
        <rFont val="ＭＳ Ｐゴシック"/>
        <family val="3"/>
        <charset val="128"/>
      </rPr>
      <t>。</t>
    </r>
    <rPh sb="5" eb="8">
      <t>ホキンシャ</t>
    </rPh>
    <rPh sb="14" eb="16">
      <t>ケンサ</t>
    </rPh>
    <rPh sb="17" eb="19">
      <t>カクニン</t>
    </rPh>
    <rPh sb="72" eb="74">
      <t>ショウジョウ</t>
    </rPh>
    <rPh sb="77" eb="78">
      <t>ヒト</t>
    </rPh>
    <rPh sb="81" eb="83">
      <t>ショクヒン</t>
    </rPh>
    <rPh sb="84" eb="85">
      <t>ト</t>
    </rPh>
    <rPh sb="86" eb="87">
      <t>アツカ</t>
    </rPh>
    <rPh sb="88" eb="90">
      <t>ギョウム</t>
    </rPh>
    <rPh sb="92" eb="94">
      <t>ジュウジ</t>
    </rPh>
    <rPh sb="257" eb="258">
      <t>ヒト</t>
    </rPh>
    <rPh sb="280" eb="282">
      <t>キカン</t>
    </rPh>
    <rPh sb="333" eb="335">
      <t>ジョキン</t>
    </rPh>
    <rPh sb="336" eb="338">
      <t>カクニン</t>
    </rPh>
    <rPh sb="343" eb="345">
      <t>ショクバ</t>
    </rPh>
    <rPh sb="345" eb="347">
      <t>フッキ</t>
    </rPh>
    <rPh sb="348" eb="350">
      <t>ジョウケン</t>
    </rPh>
    <rPh sb="353" eb="355">
      <t>カクニン</t>
    </rPh>
    <rPh sb="358" eb="360">
      <t>ショクバ</t>
    </rPh>
    <rPh sb="360" eb="362">
      <t>フッキ</t>
    </rPh>
    <rPh sb="366" eb="368">
      <t>ショクヒン</t>
    </rPh>
    <rPh sb="371" eb="373">
      <t>シセツ</t>
    </rPh>
    <rPh sb="373" eb="374">
      <t>ガワ</t>
    </rPh>
    <rPh sb="376" eb="378">
      <t>セキニン</t>
    </rPh>
    <rPh sb="379" eb="380">
      <t>ト</t>
    </rPh>
    <rPh sb="541" eb="543">
      <t>ジョキン</t>
    </rPh>
    <rPh sb="543" eb="545">
      <t>チョクゴ</t>
    </rPh>
    <rPh sb="546" eb="548">
      <t>インセイ</t>
    </rPh>
    <rPh sb="550" eb="552">
      <t>チョクゴ</t>
    </rPh>
    <rPh sb="553" eb="555">
      <t>ヨウテン</t>
    </rPh>
    <rPh sb="565" eb="566">
      <t>イソ</t>
    </rPh>
    <rPh sb="571" eb="573">
      <t>ハンダン</t>
    </rPh>
    <rPh sb="574" eb="576">
      <t>タイヘン</t>
    </rPh>
    <rPh sb="576" eb="578">
      <t>キケン</t>
    </rPh>
    <rPh sb="611" eb="614">
      <t>スウジツカン</t>
    </rPh>
    <rPh sb="614" eb="615">
      <t>フ</t>
    </rPh>
    <rPh sb="617" eb="618">
      <t>ノチ</t>
    </rPh>
    <rPh sb="619" eb="621">
      <t>ニカイ</t>
    </rPh>
    <rPh sb="621" eb="623">
      <t>インセイ</t>
    </rPh>
    <rPh sb="623" eb="625">
      <t>カクニン</t>
    </rPh>
    <rPh sb="626" eb="629">
      <t>イッパンテキ</t>
    </rPh>
    <rPh sb="633" eb="635">
      <t>ショクバ</t>
    </rPh>
    <rPh sb="635" eb="637">
      <t>フッキ</t>
    </rPh>
    <rPh sb="639" eb="641">
      <t>イシ</t>
    </rPh>
    <rPh sb="642" eb="644">
      <t>ハンダン</t>
    </rPh>
    <rPh sb="645" eb="646">
      <t>シタガ</t>
    </rPh>
    <rPh sb="724" eb="726">
      <t>コヨウ</t>
    </rPh>
    <rPh sb="726" eb="727">
      <t>シャ</t>
    </rPh>
    <rPh sb="727" eb="728">
      <t>ガワ</t>
    </rPh>
    <rPh sb="729" eb="732">
      <t>ジュウジシャ</t>
    </rPh>
    <rPh sb="732" eb="733">
      <t>ガワ</t>
    </rPh>
    <rPh sb="735" eb="738">
      <t>ショクチュウドク</t>
    </rPh>
    <rPh sb="738" eb="739">
      <t>キン</t>
    </rPh>
    <rPh sb="740" eb="741">
      <t>ミ</t>
    </rPh>
    <rPh sb="745" eb="747">
      <t>バアイ</t>
    </rPh>
    <rPh sb="748" eb="749">
      <t>アツカ</t>
    </rPh>
    <rPh sb="751" eb="753">
      <t>フッキ</t>
    </rPh>
    <rPh sb="753" eb="755">
      <t>ジョウケン</t>
    </rPh>
    <rPh sb="756" eb="758">
      <t>シュウロウ</t>
    </rPh>
    <rPh sb="758" eb="760">
      <t>ジョウケン</t>
    </rPh>
    <rPh sb="761" eb="763">
      <t>ジゼン</t>
    </rPh>
    <rPh sb="764" eb="765">
      <t>サダ</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</si>
</sst>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 numFmtId="185" formatCode="0_);[Red]\(0\)"/>
  </numFmts>
  <fonts count="225">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sz val="12.55"/>
      <color theme="1"/>
      <name val="Inherit"/>
      <family val="2"/>
    </font>
    <font>
      <sz val="12.55"/>
      <color theme="0"/>
      <name val="Inherit"/>
      <family val="2"/>
    </font>
    <font>
      <sz val="12.55"/>
      <color theme="0"/>
      <name val="ＭＳ Ｐゴシック"/>
      <family val="3"/>
      <charset val="128"/>
    </font>
    <font>
      <b/>
      <sz val="11"/>
      <color rgb="FFFF0000"/>
      <name val="ＭＳ Ｐゴシック"/>
      <family val="3"/>
      <charset val="128"/>
      <scheme val="minor"/>
    </font>
    <font>
      <b/>
      <sz val="12"/>
      <color rgb="FF222222"/>
      <name val="游ゴシック"/>
      <family val="3"/>
      <charset val="128"/>
    </font>
    <font>
      <b/>
      <sz val="11"/>
      <color theme="1"/>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font>
    <font>
      <sz val="10.5"/>
      <color theme="1"/>
      <name val="游明朝"/>
      <family val="1"/>
      <charset val="128"/>
    </font>
    <font>
      <sz val="7"/>
      <color theme="1"/>
      <name val="Times New Roman"/>
      <family val="1"/>
    </font>
    <font>
      <sz val="9"/>
      <color theme="1"/>
      <name val="游明朝"/>
      <family val="1"/>
      <charset val="128"/>
    </font>
    <font>
      <sz val="8"/>
      <color theme="1"/>
      <name val="游明朝"/>
      <family val="1"/>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sz val="10.5"/>
      <color rgb="FFFF0000"/>
      <name val="游明朝"/>
      <family val="1"/>
      <charset val="128"/>
    </font>
    <font>
      <b/>
      <sz val="12"/>
      <color rgb="FFFF0000"/>
      <name val="メイリオ"/>
      <family val="3"/>
      <charset val="128"/>
    </font>
    <font>
      <sz val="11"/>
      <color theme="1"/>
      <name val="Inherit"/>
      <family val="2"/>
    </font>
    <font>
      <sz val="11"/>
      <color theme="0"/>
      <name val="Inherit"/>
      <family val="2"/>
    </font>
    <font>
      <sz val="11"/>
      <color theme="0"/>
      <name val="ＭＳ Ｐゴシック"/>
      <family val="3"/>
      <charset val="128"/>
    </font>
    <font>
      <sz val="11"/>
      <color theme="1"/>
      <name val="游明朝"/>
      <family val="1"/>
      <charset val="128"/>
    </font>
    <font>
      <sz val="10"/>
      <color theme="0"/>
      <name val="Inherit"/>
      <family val="3"/>
      <charset val="128"/>
    </font>
    <font>
      <sz val="10"/>
      <color theme="0"/>
      <name val="ＭＳ Ｐゴシック"/>
      <family val="3"/>
      <charset val="128"/>
    </font>
    <font>
      <sz val="10"/>
      <color theme="0"/>
      <name val="Inherit"/>
      <family val="2"/>
    </font>
    <font>
      <sz val="11"/>
      <color rgb="FFFF0000"/>
      <name val="ＭＳ Ｐゴシック"/>
      <family val="3"/>
      <charset val="128"/>
    </font>
    <font>
      <b/>
      <sz val="14"/>
      <color theme="4"/>
      <name val="ＭＳ Ｐゴシック"/>
      <family val="3"/>
      <charset val="128"/>
    </font>
    <font>
      <sz val="11"/>
      <color theme="1"/>
      <name val="Meiryo"/>
      <family val="3"/>
      <charset val="128"/>
    </font>
    <font>
      <b/>
      <sz val="20"/>
      <name val="游ゴシック"/>
      <family val="3"/>
      <charset val="128"/>
    </font>
    <font>
      <b/>
      <sz val="16"/>
      <color theme="0"/>
      <name val="ＭＳ Ｐゴシック"/>
      <family val="3"/>
      <charset val="128"/>
    </font>
    <font>
      <sz val="6"/>
      <name val="ＭＳ Ｐゴシック"/>
      <family val="3"/>
      <charset val="128"/>
      <scheme val="minor"/>
    </font>
    <font>
      <b/>
      <sz val="16"/>
      <color theme="1"/>
      <name val="游明朝"/>
      <family val="1"/>
      <charset val="128"/>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0"/>
      <name val="ＭＳ Ｐゴシック"/>
      <family val="3"/>
      <charset val="128"/>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20"/>
      <color theme="0"/>
      <name val="ＭＳ Ｐゴシック"/>
      <family val="3"/>
      <charset val="128"/>
    </font>
    <font>
      <sz val="7"/>
      <color theme="1"/>
      <name val="游明朝"/>
      <family val="1"/>
      <charset val="128"/>
    </font>
    <font>
      <b/>
      <sz val="16"/>
      <color rgb="FFFF0000"/>
      <name val="游明朝"/>
      <family val="1"/>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sz val="10"/>
      <color rgb="FFFFC000"/>
      <name val="ＭＳ Ｐゴシック"/>
      <family val="3"/>
      <charset val="128"/>
    </font>
    <font>
      <sz val="10"/>
      <color indexed="50"/>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6"/>
      <color theme="1"/>
      <name val="ＭＳ Ｐゴシック"/>
      <family val="3"/>
      <charset val="128"/>
      <scheme val="minor"/>
    </font>
    <font>
      <b/>
      <sz val="10"/>
      <color theme="0"/>
      <name val="ＭＳ Ｐゴシック"/>
      <family val="3"/>
      <charset val="128"/>
    </font>
    <font>
      <b/>
      <u/>
      <sz val="12"/>
      <color theme="0"/>
      <name val="ＭＳ Ｐゴシック"/>
      <family val="3"/>
      <charset val="128"/>
    </font>
    <font>
      <b/>
      <u/>
      <sz val="13"/>
      <color rgb="FFFFFF00"/>
      <name val="Inherit"/>
    </font>
    <font>
      <b/>
      <sz val="18"/>
      <color rgb="FFFFFF00"/>
      <name val="ＭＳ Ｐゴシック"/>
      <family val="3"/>
      <charset val="128"/>
    </font>
    <font>
      <b/>
      <sz val="12"/>
      <color rgb="FFFFFF00"/>
      <name val="ＭＳ Ｐゴシック"/>
      <family val="3"/>
      <charset val="128"/>
    </font>
    <font>
      <b/>
      <sz val="11"/>
      <color rgb="FFFFFF00"/>
      <name val="ＭＳ Ｐゴシック"/>
      <family val="3"/>
      <charset val="128"/>
    </font>
    <font>
      <sz val="11"/>
      <color rgb="FFFFFF00"/>
      <name val="ＭＳ Ｐゴシック"/>
      <family val="3"/>
      <charset val="128"/>
      <scheme val="minor"/>
    </font>
    <font>
      <b/>
      <sz val="16"/>
      <name val="Arial"/>
      <family val="2"/>
      <charset val="128"/>
    </font>
    <font>
      <b/>
      <sz val="18"/>
      <color rgb="FFFF0000"/>
      <name val="Arial"/>
      <family val="2"/>
    </font>
    <font>
      <sz val="13"/>
      <color theme="0"/>
      <name val="Inherit"/>
      <family val="2"/>
    </font>
    <font>
      <sz val="13"/>
      <color theme="0"/>
      <name val="Inherit"/>
    </font>
    <font>
      <b/>
      <sz val="16"/>
      <color rgb="FFFF0000"/>
      <name val="ＭＳ Ｐゴシック"/>
      <family val="3"/>
      <charset val="128"/>
      <scheme val="minor"/>
    </font>
    <font>
      <b/>
      <u/>
      <sz val="16"/>
      <color indexed="12"/>
      <name val="ＭＳ Ｐゴシック"/>
      <family val="3"/>
      <charset val="128"/>
    </font>
    <font>
      <sz val="10"/>
      <color theme="0" tint="-0.14999847407452621"/>
      <name val="ＭＳ Ｐゴシック"/>
      <family val="3"/>
      <charset val="128"/>
    </font>
    <font>
      <sz val="13"/>
      <color theme="0"/>
      <name val="Arial"/>
      <family val="2"/>
    </font>
    <font>
      <b/>
      <sz val="18"/>
      <color indexed="8"/>
      <name val="ＭＳ Ｐゴシック"/>
      <family val="3"/>
      <charset val="128"/>
    </font>
    <font>
      <b/>
      <sz val="12"/>
      <name val="Arial"/>
      <family val="2"/>
    </font>
    <font>
      <sz val="20"/>
      <color rgb="FF000000"/>
      <name val="ＭＳ Ｐゴシック"/>
      <family val="3"/>
      <charset val="128"/>
    </font>
    <font>
      <b/>
      <sz val="12"/>
      <name val="ＭＳ Ｐゴシック"/>
      <family val="3"/>
      <charset val="128"/>
      <scheme val="minor"/>
    </font>
    <font>
      <sz val="12"/>
      <name val="Arial"/>
      <family val="2"/>
    </font>
    <font>
      <b/>
      <sz val="11"/>
      <color theme="1"/>
      <name val="ＭＳ Ｐゴシック"/>
      <family val="3"/>
      <charset val="128"/>
    </font>
    <font>
      <b/>
      <sz val="20"/>
      <color theme="1"/>
      <name val="ＭＳ Ｐゴシック"/>
      <family val="3"/>
      <charset val="128"/>
      <scheme val="minor"/>
    </font>
    <font>
      <sz val="11"/>
      <color rgb="FF000000"/>
      <name val="ＭＳ Ｐゴシック"/>
      <family val="3"/>
      <charset val="128"/>
    </font>
    <font>
      <b/>
      <sz val="13"/>
      <color theme="0"/>
      <name val="Arial"/>
      <family val="2"/>
    </font>
    <font>
      <b/>
      <sz val="20"/>
      <color rgb="FF000000"/>
      <name val="メイリオ"/>
      <family val="3"/>
      <charset val="128"/>
    </font>
    <font>
      <b/>
      <sz val="20"/>
      <name val="メイリオ"/>
      <family val="3"/>
      <charset val="128"/>
    </font>
    <font>
      <b/>
      <sz val="20"/>
      <color indexed="8"/>
      <name val="メイリオ"/>
      <family val="3"/>
      <charset val="128"/>
    </font>
    <font>
      <b/>
      <sz val="14"/>
      <name val="Arial"/>
      <family val="2"/>
    </font>
    <font>
      <sz val="14"/>
      <name val="Arial"/>
      <family val="2"/>
    </font>
    <font>
      <b/>
      <sz val="14"/>
      <color theme="0"/>
      <name val="ＭＳ Ｐゴシック"/>
      <family val="3"/>
      <charset val="128"/>
    </font>
    <font>
      <sz val="13"/>
      <color theme="0"/>
      <name val="9,776"/>
    </font>
    <font>
      <sz val="10"/>
      <color theme="5" tint="0.39997558519241921"/>
      <name val="ＭＳ Ｐゴシック"/>
      <family val="3"/>
      <charset val="128"/>
    </font>
    <font>
      <sz val="11"/>
      <color theme="1"/>
      <name val="ＭＳ Ｐゴシック"/>
      <family val="3"/>
      <charset val="128"/>
      <scheme val="major"/>
    </font>
    <font>
      <sz val="11"/>
      <name val="ＭＳ Ｐゴシック"/>
      <family val="3"/>
      <charset val="128"/>
      <scheme val="major"/>
    </font>
    <font>
      <sz val="13"/>
      <color theme="0"/>
      <name val="游ゴシック"/>
      <family val="2"/>
      <charset val="128"/>
    </font>
    <font>
      <b/>
      <sz val="13"/>
      <color rgb="FFFFFF00"/>
      <name val="Inherit"/>
    </font>
    <font>
      <b/>
      <sz val="18"/>
      <color theme="1"/>
      <name val="ＭＳ Ｐゴシック"/>
      <family val="3"/>
      <charset val="128"/>
      <scheme val="minor"/>
    </font>
    <font>
      <b/>
      <sz val="14"/>
      <color theme="1"/>
      <name val="BIZ UDPゴシック"/>
      <family val="3"/>
      <charset val="128"/>
    </font>
    <font>
      <b/>
      <sz val="24"/>
      <color theme="1"/>
      <name val="BIZ UDPゴシック"/>
      <family val="3"/>
      <charset val="128"/>
    </font>
    <font>
      <b/>
      <sz val="20"/>
      <color rgb="FFFF0000"/>
      <name val="BIZ UDPゴシック"/>
      <family val="3"/>
      <charset val="128"/>
    </font>
    <font>
      <b/>
      <sz val="14"/>
      <color rgb="FF2B2B2B"/>
      <name val="Arial"/>
      <family val="3"/>
      <charset val="128"/>
    </font>
    <font>
      <b/>
      <sz val="14"/>
      <color rgb="FF2B2B2B"/>
      <name val="Arial"/>
      <family val="2"/>
    </font>
    <font>
      <u/>
      <sz val="10"/>
      <color rgb="FF24890D"/>
      <name val="Inherit"/>
      <family val="2"/>
    </font>
    <font>
      <b/>
      <sz val="11"/>
      <name val="游ゴシック"/>
      <family val="3"/>
      <charset val="128"/>
    </font>
    <font>
      <b/>
      <sz val="11"/>
      <color theme="1"/>
      <name val="游ゴシック"/>
      <family val="3"/>
      <charset val="128"/>
    </font>
    <font>
      <sz val="16"/>
      <name val="Microsoft YaHei"/>
      <family val="3"/>
      <charset val="128"/>
    </font>
    <font>
      <b/>
      <sz val="9"/>
      <color rgb="FFFF0000"/>
      <name val="ＭＳ Ｐゴシック"/>
      <family val="3"/>
      <charset val="128"/>
    </font>
    <font>
      <b/>
      <sz val="13"/>
      <color theme="0"/>
      <name val="Inherit"/>
      <family val="2"/>
    </font>
    <font>
      <b/>
      <sz val="14"/>
      <color theme="1"/>
      <name val="ＭＳ Ｐゴシック"/>
      <family val="3"/>
      <charset val="128"/>
      <scheme val="minor"/>
    </font>
    <font>
      <b/>
      <sz val="18"/>
      <color theme="1"/>
      <name val="BIZ UDPゴシック"/>
      <family val="3"/>
      <charset val="128"/>
    </font>
    <font>
      <b/>
      <sz val="18"/>
      <color rgb="FFFF0000"/>
      <name val="BIZ UDPゴシック"/>
      <family val="3"/>
      <charset val="128"/>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11"/>
      <name val="Meiryo UI"/>
      <family val="3"/>
      <charset val="128"/>
    </font>
    <font>
      <sz val="11"/>
      <name val="ＪＳＰゴシック"/>
      <family val="3"/>
      <charset val="128"/>
    </font>
    <font>
      <sz val="12"/>
      <name val="ＪＳＰゴシック"/>
      <family val="3"/>
      <charset val="128"/>
    </font>
    <font>
      <b/>
      <sz val="20"/>
      <color rgb="FF222222"/>
      <name val="ＭＳ ゴシック"/>
      <family val="3"/>
      <charset val="128"/>
    </font>
    <font>
      <sz val="14"/>
      <name val="ＭＳ Ｐゴシック"/>
      <family val="3"/>
      <charset val="128"/>
      <scheme val="minor"/>
    </font>
    <font>
      <b/>
      <sz val="13"/>
      <color theme="0"/>
      <name val="Inherit"/>
    </font>
    <font>
      <b/>
      <sz val="9"/>
      <name val="ＭＳ Ｐゴシック"/>
      <family val="3"/>
      <charset val="128"/>
    </font>
    <font>
      <b/>
      <sz val="13"/>
      <color theme="0"/>
      <name val="ＭＳ Ｐゴシック"/>
      <family val="3"/>
      <charset val="128"/>
    </font>
    <font>
      <b/>
      <sz val="13"/>
      <color theme="0"/>
      <name val="ＭＳ ゴシック"/>
      <family val="3"/>
      <charset val="128"/>
    </font>
    <font>
      <b/>
      <sz val="20"/>
      <color theme="1"/>
      <name val="ＭＳ Ｐゴシック"/>
      <family val="3"/>
      <charset val="128"/>
    </font>
    <font>
      <sz val="12.55"/>
      <name val="ＭＳ Ｐゴシック"/>
      <family val="3"/>
      <charset val="128"/>
    </font>
    <font>
      <sz val="12.55"/>
      <name val="Inherit"/>
      <family val="2"/>
    </font>
    <font>
      <sz val="20"/>
      <name val="ＭＳ Ｐゴシック"/>
      <family val="3"/>
      <charset val="128"/>
      <scheme val="minor"/>
    </font>
    <font>
      <sz val="13"/>
      <color theme="0"/>
      <name val="ＭＳ Ｐゴシック"/>
      <family val="3"/>
      <charset val="128"/>
      <scheme val="minor"/>
    </font>
    <font>
      <b/>
      <sz val="11"/>
      <name val="ＭＳ Ｐゴシック"/>
      <family val="3"/>
      <charset val="128"/>
      <scheme val="minor"/>
    </font>
    <font>
      <sz val="12.55"/>
      <color rgb="FFFFFF00"/>
      <name val="ＭＳ Ｐゴシック"/>
      <family val="3"/>
      <charset val="128"/>
    </font>
    <font>
      <b/>
      <sz val="11"/>
      <color theme="1"/>
      <name val="Meiryo"/>
      <family val="3"/>
      <charset val="128"/>
    </font>
    <font>
      <sz val="13"/>
      <color theme="0"/>
      <name val="ＭＳ Ｐゴシック"/>
      <family val="3"/>
      <charset val="128"/>
    </font>
    <font>
      <b/>
      <sz val="12.55"/>
      <color theme="0"/>
      <name val="Inherit"/>
    </font>
    <font>
      <b/>
      <sz val="12.55"/>
      <color theme="0"/>
      <name val="Inherit"/>
      <family val="2"/>
    </font>
    <font>
      <b/>
      <sz val="16"/>
      <name val="游ゴシック"/>
      <family val="3"/>
      <charset val="128"/>
    </font>
    <font>
      <b/>
      <sz val="15"/>
      <color theme="1"/>
      <name val="游ゴシック"/>
      <family val="3"/>
      <charset val="128"/>
    </font>
    <font>
      <b/>
      <sz val="15"/>
      <name val="游ゴシック"/>
      <family val="3"/>
      <charset val="128"/>
    </font>
    <font>
      <b/>
      <sz val="16"/>
      <color indexed="18"/>
      <name val="游ゴシック"/>
      <family val="3"/>
      <charset val="128"/>
    </font>
    <font>
      <sz val="20"/>
      <color indexed="9"/>
      <name val="ＭＳ Ｐゴシック"/>
      <family val="3"/>
      <charset val="128"/>
    </font>
    <font>
      <sz val="8.8000000000000007"/>
      <color indexed="23"/>
      <name val="ＭＳ Ｐゴシック"/>
      <family val="3"/>
      <charset val="128"/>
    </font>
    <font>
      <sz val="14"/>
      <color indexed="63"/>
      <name val="Arial"/>
      <family val="2"/>
    </font>
    <font>
      <sz val="10"/>
      <name val="Arial"/>
      <family val="2"/>
    </font>
    <font>
      <b/>
      <sz val="10"/>
      <color indexed="62"/>
      <name val="ＭＳ Ｐゴシック"/>
      <family val="3"/>
      <charset val="128"/>
    </font>
    <font>
      <sz val="10"/>
      <color indexed="62"/>
      <name val="ＭＳ Ｐゴシック"/>
      <family val="3"/>
      <charset val="128"/>
    </font>
    <font>
      <sz val="12"/>
      <color indexed="9"/>
      <name val="ＭＳ Ｐゴシック"/>
      <family val="3"/>
      <charset val="128"/>
    </font>
    <font>
      <b/>
      <sz val="14"/>
      <color indexed="12"/>
      <name val="ＭＳ Ｐゴシック"/>
      <family val="3"/>
      <charset val="128"/>
    </font>
    <font>
      <sz val="12"/>
      <color theme="0"/>
      <name val="Arial"/>
      <family val="2"/>
    </font>
    <font>
      <b/>
      <sz val="13"/>
      <color rgb="FFFFFFFF"/>
      <name val="Arial"/>
      <family val="2"/>
    </font>
    <font>
      <b/>
      <sz val="13"/>
      <name val="Arial"/>
      <family val="2"/>
    </font>
    <font>
      <b/>
      <sz val="13"/>
      <name val="ＭＳ Ｐゴシック"/>
      <family val="3"/>
      <charset val="128"/>
      <scheme val="minor"/>
    </font>
    <font>
      <b/>
      <sz val="16"/>
      <color indexed="9"/>
      <name val="ＭＳ Ｐゴシック"/>
      <family val="3"/>
      <charset val="128"/>
    </font>
    <font>
      <b/>
      <u/>
      <sz val="14"/>
      <color indexed="9"/>
      <name val="ＭＳ Ｐゴシック"/>
      <family val="3"/>
      <charset val="128"/>
    </font>
    <font>
      <b/>
      <u/>
      <sz val="14"/>
      <color indexed="13"/>
      <name val="ＭＳ Ｐゴシック"/>
      <family val="3"/>
      <charset val="128"/>
    </font>
    <font>
      <b/>
      <sz val="14"/>
      <color indexed="51"/>
      <name val="ＭＳ Ｐゴシック"/>
      <family val="3"/>
      <charset val="128"/>
    </font>
    <font>
      <b/>
      <sz val="16"/>
      <color indexed="13"/>
      <name val="ＭＳ Ｐゴシック"/>
      <family val="3"/>
      <charset val="128"/>
    </font>
  </fonts>
  <fills count="53">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46"/>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52"/>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31"/>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1"/>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rgb="FFAEAAAA"/>
        <bgColor indexed="64"/>
      </patternFill>
    </fill>
    <fill>
      <patternFill patternType="solid">
        <fgColor theme="8" tint="0.39997558519241921"/>
        <bgColor indexed="64"/>
      </patternFill>
    </fill>
    <fill>
      <patternFill patternType="solid">
        <fgColor rgb="FFC00000"/>
        <bgColor indexed="64"/>
      </patternFill>
    </fill>
    <fill>
      <patternFill patternType="solid">
        <fgColor theme="9" tint="-0.249977111117893"/>
        <bgColor indexed="64"/>
      </patternFill>
    </fill>
    <fill>
      <patternFill patternType="solid">
        <fgColor theme="9"/>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9" tint="-0.49998474074526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6EF729"/>
        <bgColor indexed="64"/>
      </patternFill>
    </fill>
    <fill>
      <patternFill patternType="solid">
        <fgColor theme="0" tint="-4.9989318521683403E-2"/>
        <bgColor indexed="64"/>
      </patternFill>
    </fill>
    <fill>
      <patternFill patternType="solid">
        <fgColor rgb="FF3399FF"/>
        <bgColor indexed="64"/>
      </patternFill>
    </fill>
    <fill>
      <patternFill patternType="solid">
        <fgColor theme="9" tint="0.79998168889431442"/>
        <bgColor indexed="64"/>
      </patternFill>
    </fill>
    <fill>
      <patternFill patternType="solid">
        <fgColor rgb="FF66CCFF"/>
        <bgColor indexed="64"/>
      </patternFill>
    </fill>
    <fill>
      <patternFill patternType="solid">
        <fgColor theme="5"/>
        <bgColor indexed="64"/>
      </patternFill>
    </fill>
    <fill>
      <patternFill patternType="solid">
        <fgColor rgb="FF00B0F0"/>
        <bgColor indexed="64"/>
      </patternFill>
    </fill>
    <fill>
      <patternFill patternType="solid">
        <fgColor theme="2"/>
        <bgColor indexed="64"/>
      </patternFill>
    </fill>
    <fill>
      <patternFill patternType="solid">
        <fgColor rgb="FFDFEAFF"/>
        <bgColor indexed="64"/>
      </patternFill>
    </fill>
    <fill>
      <patternFill patternType="solid">
        <fgColor rgb="FF92D050"/>
        <bgColor indexed="64"/>
      </patternFill>
    </fill>
    <fill>
      <patternFill patternType="solid">
        <fgColor rgb="FF6DDDF7"/>
        <bgColor indexed="64"/>
      </patternFill>
    </fill>
    <fill>
      <patternFill patternType="solid">
        <fgColor indexed="60"/>
        <bgColor indexed="64"/>
      </patternFill>
    </fill>
    <fill>
      <patternFill patternType="solid">
        <fgColor theme="5" tint="0.59999389629810485"/>
        <bgColor indexed="64"/>
      </patternFill>
    </fill>
  </fills>
  <borders count="231">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23"/>
      </left>
      <right style="medium">
        <color indexed="23"/>
      </right>
      <top/>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thin">
        <color indexed="12"/>
      </top>
      <bottom style="medium">
        <color indexed="12"/>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right style="medium">
        <color indexed="12"/>
      </right>
      <top/>
      <bottom style="thin">
        <color indexed="12"/>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thin">
        <color indexed="12"/>
      </top>
      <bottom style="thin">
        <color indexed="12"/>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thin">
        <color auto="1"/>
      </left>
      <right style="thin">
        <color auto="1"/>
      </right>
      <top style="medium">
        <color theme="0" tint="-0.24994659260841701"/>
      </top>
      <bottom style="medium">
        <color theme="0" tint="-0.24994659260841701"/>
      </bottom>
      <diagonal/>
    </border>
    <border>
      <left style="thin">
        <color auto="1"/>
      </left>
      <right/>
      <top style="medium">
        <color theme="0" tint="-0.24994659260841701"/>
      </top>
      <bottom style="medium">
        <color theme="0" tint="-0.24994659260841701"/>
      </bottom>
      <diagonal/>
    </border>
    <border>
      <left style="medium">
        <color indexed="23"/>
      </left>
      <right/>
      <top/>
      <bottom style="medium">
        <color indexed="55"/>
      </bottom>
      <diagonal/>
    </border>
    <border>
      <left style="medium">
        <color theme="0" tint="-0.24994659260841701"/>
      </left>
      <right style="thin">
        <color auto="1"/>
      </right>
      <top style="medium">
        <color theme="0" tint="-0.24994659260841701"/>
      </top>
      <bottom style="medium">
        <color theme="0" tint="-0.24994659260841701"/>
      </bottom>
      <diagonal/>
    </border>
    <border>
      <left style="thin">
        <color auto="1"/>
      </left>
      <right style="medium">
        <color theme="0" tint="-0.24994659260841701"/>
      </right>
      <top style="medium">
        <color theme="0" tint="-0.24994659260841701"/>
      </top>
      <bottom style="medium">
        <color theme="0" tint="-0.24994659260841701"/>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style="thick">
        <color indexed="12"/>
      </left>
      <right style="medium">
        <color indexed="12"/>
      </right>
      <top style="medium">
        <color indexed="12"/>
      </top>
      <bottom/>
      <diagonal/>
    </border>
    <border>
      <left style="thick">
        <color indexed="12"/>
      </left>
      <right style="medium">
        <color indexed="12"/>
      </right>
      <top/>
      <bottom style="medium">
        <color indexed="12"/>
      </bottom>
      <diagonal/>
    </border>
    <border>
      <left style="thick">
        <color indexed="12"/>
      </left>
      <right style="medium">
        <color indexed="12"/>
      </right>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auto="1"/>
      </left>
      <right/>
      <top/>
      <bottom style="thick">
        <color indexed="12"/>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ck">
        <color indexed="12"/>
      </right>
      <top style="thin">
        <color indexed="12"/>
      </top>
      <bottom style="thick">
        <color indexed="12"/>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12"/>
      </top>
      <bottom style="thick">
        <color indexed="12"/>
      </bottom>
      <diagonal/>
    </border>
    <border>
      <left/>
      <right/>
      <top style="thin">
        <color indexed="12"/>
      </top>
      <bottom/>
      <diagonal/>
    </border>
    <border>
      <left style="medium">
        <color indexed="12"/>
      </left>
      <right/>
      <top style="thin">
        <color indexed="12"/>
      </top>
      <bottom style="medium">
        <color indexed="12"/>
      </bottom>
      <diagonal/>
    </border>
    <border>
      <left style="medium">
        <color indexed="12"/>
      </left>
      <right style="medium">
        <color indexed="12"/>
      </right>
      <top/>
      <bottom style="medium">
        <color rgb="FF002060"/>
      </bottom>
      <diagonal/>
    </border>
    <border>
      <left style="medium">
        <color indexed="12"/>
      </left>
      <right/>
      <top style="thin">
        <color indexed="12"/>
      </top>
      <bottom style="thick">
        <color indexed="12"/>
      </bottom>
      <diagonal/>
    </border>
    <border>
      <left style="medium">
        <color indexed="12"/>
      </left>
      <right/>
      <top/>
      <bottom style="thin">
        <color indexed="12"/>
      </bottom>
      <diagonal/>
    </border>
    <border>
      <left style="thick">
        <color indexed="12"/>
      </left>
      <right style="medium">
        <color auto="1"/>
      </right>
      <top style="thick">
        <color indexed="12"/>
      </top>
      <bottom/>
      <diagonal/>
    </border>
    <border>
      <left style="thick">
        <color indexed="12"/>
      </left>
      <right style="medium">
        <color auto="1"/>
      </right>
      <top/>
      <bottom/>
      <diagonal/>
    </border>
    <border>
      <left style="thick">
        <color indexed="12"/>
      </left>
      <right style="medium">
        <color auto="1"/>
      </right>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medium">
        <color auto="1"/>
      </left>
      <right style="medium">
        <color indexed="12"/>
      </right>
      <top style="thin">
        <color indexed="12"/>
      </top>
      <bottom/>
      <diagonal/>
    </border>
    <border>
      <left style="medium">
        <color auto="1"/>
      </left>
      <right style="medium">
        <color indexed="12"/>
      </right>
      <top/>
      <bottom/>
      <diagonal/>
    </border>
    <border>
      <left style="medium">
        <color indexed="12"/>
      </left>
      <right style="medium">
        <color indexed="12"/>
      </right>
      <top style="thin">
        <color indexed="12"/>
      </top>
      <bottom/>
      <diagonal/>
    </border>
    <border>
      <left/>
      <right/>
      <top style="medium">
        <color indexed="12"/>
      </top>
      <bottom/>
      <diagonal/>
    </border>
    <border>
      <left/>
      <right/>
      <top/>
      <bottom style="medium">
        <color indexed="12"/>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25">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82" fillId="0" borderId="0"/>
    <xf numFmtId="0" fontId="183" fillId="0" borderId="0" applyNumberFormat="0" applyFill="0" applyBorder="0" applyAlignment="0" applyProtection="0"/>
    <xf numFmtId="0" fontId="182" fillId="0" borderId="0"/>
  </cellStyleXfs>
  <cellXfs count="864">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24" fillId="5" borderId="7" xfId="2" applyFont="1" applyFill="1" applyBorder="1" applyAlignment="1">
      <alignment horizontal="center" vertical="center" wrapText="1"/>
    </xf>
    <xf numFmtId="0" fontId="6" fillId="6"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6"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6" borderId="13" xfId="2" applyFont="1" applyFill="1" applyBorder="1" applyAlignment="1">
      <alignment horizontal="center" vertical="center"/>
    </xf>
    <xf numFmtId="0" fontId="23" fillId="6" borderId="7" xfId="2" applyFont="1" applyFill="1" applyBorder="1" applyAlignment="1">
      <alignment horizontal="center" vertical="center"/>
    </xf>
    <xf numFmtId="0" fontId="23" fillId="0" borderId="13" xfId="2" applyFont="1" applyBorder="1" applyAlignment="1">
      <alignment horizontal="center" vertical="center"/>
    </xf>
    <xf numFmtId="0" fontId="6" fillId="2" borderId="8" xfId="2" applyFill="1" applyBorder="1" applyAlignment="1">
      <alignment horizontal="center" vertical="center" wrapText="1"/>
    </xf>
    <xf numFmtId="0" fontId="23" fillId="6" borderId="15" xfId="2" applyFont="1" applyFill="1" applyBorder="1" applyAlignment="1">
      <alignment horizontal="center" vertical="center"/>
    </xf>
    <xf numFmtId="177" fontId="17" fillId="6" borderId="16" xfId="2" applyNumberFormat="1" applyFont="1" applyFill="1" applyBorder="1" applyAlignment="1">
      <alignment horizontal="center" vertical="center" wrapText="1"/>
    </xf>
    <xf numFmtId="0" fontId="23" fillId="6" borderId="9" xfId="2" applyFont="1" applyFill="1" applyBorder="1" applyAlignment="1">
      <alignment horizontal="center" vertical="center"/>
    </xf>
    <xf numFmtId="0" fontId="6" fillId="6" borderId="15" xfId="2" applyFill="1" applyBorder="1">
      <alignment vertical="center"/>
    </xf>
    <xf numFmtId="0" fontId="6" fillId="6" borderId="16" xfId="2" applyFill="1" applyBorder="1">
      <alignment vertical="center"/>
    </xf>
    <xf numFmtId="0" fontId="6" fillId="6" borderId="9" xfId="2" applyFill="1" applyBorder="1">
      <alignment vertical="center"/>
    </xf>
    <xf numFmtId="0" fontId="6" fillId="6" borderId="17" xfId="2" applyFill="1" applyBorder="1">
      <alignment vertical="center"/>
    </xf>
    <xf numFmtId="0" fontId="14" fillId="6" borderId="18" xfId="2" applyFont="1" applyFill="1" applyBorder="1">
      <alignment vertical="center"/>
    </xf>
    <xf numFmtId="0" fontId="6" fillId="6" borderId="4" xfId="2" applyFill="1" applyBorder="1">
      <alignment vertical="center"/>
    </xf>
    <xf numFmtId="0" fontId="6" fillId="0" borderId="17" xfId="2" applyBorder="1">
      <alignment vertical="center"/>
    </xf>
    <xf numFmtId="0" fontId="6" fillId="6" borderId="19" xfId="2" applyFill="1" applyBorder="1">
      <alignment vertical="center"/>
    </xf>
    <xf numFmtId="0" fontId="6" fillId="6" borderId="20" xfId="2" applyFill="1" applyBorder="1">
      <alignment vertical="center"/>
    </xf>
    <xf numFmtId="0" fontId="6" fillId="6" borderId="21" xfId="2" applyFill="1"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6" fillId="0" borderId="25" xfId="2" applyBorder="1">
      <alignment vertical="center"/>
    </xf>
    <xf numFmtId="0" fontId="18" fillId="3" borderId="26" xfId="2" applyFont="1" applyFill="1" applyBorder="1" applyAlignment="1">
      <alignment horizontal="center" vertical="center" wrapText="1"/>
    </xf>
    <xf numFmtId="0" fontId="25" fillId="0" borderId="0" xfId="2" applyFont="1">
      <alignment vertical="center"/>
    </xf>
    <xf numFmtId="0" fontId="9" fillId="6" borderId="0" xfId="2" applyFont="1" applyFill="1" applyAlignment="1">
      <alignment horizontal="center" vertical="center" wrapText="1"/>
    </xf>
    <xf numFmtId="14" fontId="9" fillId="6" borderId="0" xfId="2" applyNumberFormat="1" applyFont="1" applyFill="1" applyAlignment="1">
      <alignment horizontal="center" vertical="center"/>
    </xf>
    <xf numFmtId="14" fontId="26" fillId="6" borderId="0" xfId="2" applyNumberFormat="1" applyFont="1" applyFill="1" applyAlignment="1">
      <alignment horizontal="center" vertical="center"/>
    </xf>
    <xf numFmtId="0" fontId="6" fillId="0" borderId="0" xfId="2" applyAlignment="1">
      <alignment horizontal="center" vertical="center"/>
    </xf>
    <xf numFmtId="0" fontId="26" fillId="0" borderId="0" xfId="2" applyFont="1" applyAlignment="1">
      <alignment horizontal="center" vertical="center"/>
    </xf>
    <xf numFmtId="0" fontId="8" fillId="6" borderId="0" xfId="1" applyFill="1" applyAlignment="1" applyProtection="1">
      <alignment vertical="center" wrapText="1"/>
    </xf>
    <xf numFmtId="0" fontId="10" fillId="2" borderId="34" xfId="2" applyFont="1" applyFill="1" applyBorder="1" applyAlignment="1">
      <alignment horizontal="center" vertical="center"/>
    </xf>
    <xf numFmtId="14" fontId="10" fillId="2" borderId="35" xfId="2" applyNumberFormat="1" applyFont="1" applyFill="1" applyBorder="1" applyAlignment="1">
      <alignment horizontal="center" vertical="center"/>
    </xf>
    <xf numFmtId="0" fontId="6" fillId="6" borderId="0" xfId="2" applyFill="1" applyAlignment="1">
      <alignment vertical="center" wrapText="1"/>
    </xf>
    <xf numFmtId="0" fontId="15" fillId="6" borderId="37" xfId="2" applyFont="1" applyFill="1" applyBorder="1" applyAlignment="1">
      <alignment vertical="center" wrapText="1"/>
    </xf>
    <xf numFmtId="0" fontId="6" fillId="6" borderId="38" xfId="2" applyFill="1" applyBorder="1" applyAlignment="1">
      <alignment vertical="center" wrapText="1"/>
    </xf>
    <xf numFmtId="0" fontId="6" fillId="6" borderId="39" xfId="2" applyFill="1" applyBorder="1" applyAlignment="1">
      <alignment vertical="center" wrapText="1"/>
    </xf>
    <xf numFmtId="0" fontId="26" fillId="0" borderId="0" xfId="19" applyFont="1" applyAlignment="1">
      <alignment horizontal="center" vertical="center"/>
    </xf>
    <xf numFmtId="0" fontId="26" fillId="0" borderId="0" xfId="19" applyFont="1" applyAlignment="1">
      <alignment horizontal="center" vertical="center" wrapText="1"/>
    </xf>
    <xf numFmtId="0" fontId="10" fillId="6" borderId="0" xfId="2" applyFont="1" applyFill="1">
      <alignment vertical="center"/>
    </xf>
    <xf numFmtId="14" fontId="27" fillId="3" borderId="1" xfId="1" applyNumberFormat="1" applyFont="1" applyFill="1" applyBorder="1" applyAlignment="1" applyProtection="1">
      <alignment horizontal="center" vertical="center" wrapText="1" shrinkToFit="1"/>
    </xf>
    <xf numFmtId="0" fontId="34" fillId="10" borderId="47" xfId="17" applyFont="1" applyFill="1" applyBorder="1" applyAlignment="1">
      <alignment horizontal="left" vertical="center"/>
    </xf>
    <xf numFmtId="0" fontId="34" fillId="10" borderId="48" xfId="17" applyFont="1" applyFill="1" applyBorder="1" applyAlignment="1">
      <alignment horizontal="center" vertical="center"/>
    </xf>
    <xf numFmtId="0" fontId="34" fillId="10" borderId="48" xfId="2" applyFont="1" applyFill="1" applyBorder="1" applyAlignment="1">
      <alignment horizontal="center" vertical="center"/>
    </xf>
    <xf numFmtId="0" fontId="35" fillId="10" borderId="48" xfId="2" applyFont="1" applyFill="1" applyBorder="1" applyAlignment="1">
      <alignment horizontal="center" vertical="center"/>
    </xf>
    <xf numFmtId="0" fontId="35" fillId="10" borderId="49" xfId="2" applyFont="1" applyFill="1" applyBorder="1" applyAlignment="1">
      <alignment horizontal="center" vertical="center"/>
    </xf>
    <xf numFmtId="0" fontId="36" fillId="0" borderId="0" xfId="2" applyFont="1">
      <alignment vertical="center"/>
    </xf>
    <xf numFmtId="0" fontId="39" fillId="0" borderId="0" xfId="2" applyFont="1" applyAlignment="1">
      <alignment horizontal="center" vertical="center"/>
    </xf>
    <xf numFmtId="0" fontId="40" fillId="0" borderId="0" xfId="2" applyFont="1" applyAlignment="1">
      <alignment vertical="center" wrapText="1"/>
    </xf>
    <xf numFmtId="0" fontId="1" fillId="0" borderId="0" xfId="17">
      <alignment vertical="center"/>
    </xf>
    <xf numFmtId="0" fontId="41" fillId="0" borderId="0" xfId="17" applyFont="1">
      <alignment vertical="center"/>
    </xf>
    <xf numFmtId="0" fontId="35" fillId="10" borderId="50" xfId="2" applyFont="1" applyFill="1" applyBorder="1" applyAlignment="1">
      <alignment horizontal="center" vertical="center"/>
    </xf>
    <xf numFmtId="0" fontId="35" fillId="10" borderId="51" xfId="2" applyFont="1" applyFill="1" applyBorder="1" applyAlignment="1">
      <alignment horizontal="center" vertical="center"/>
    </xf>
    <xf numFmtId="0" fontId="42" fillId="0" borderId="0" xfId="2" applyFont="1" applyAlignment="1">
      <alignment vertical="center" wrapText="1"/>
    </xf>
    <xf numFmtId="0" fontId="44" fillId="0" borderId="0" xfId="2" applyFont="1">
      <alignment vertical="center"/>
    </xf>
    <xf numFmtId="0" fontId="45" fillId="0" borderId="0" xfId="2" applyFont="1" applyAlignment="1">
      <alignment horizontal="center" vertical="center"/>
    </xf>
    <xf numFmtId="0" fontId="1" fillId="11" borderId="51" xfId="17" applyFill="1" applyBorder="1">
      <alignment vertical="center"/>
    </xf>
    <xf numFmtId="0" fontId="38" fillId="0" borderId="0" xfId="17" applyFont="1" applyAlignment="1">
      <alignment horizontal="center" vertical="center"/>
    </xf>
    <xf numFmtId="0" fontId="46" fillId="0" borderId="0" xfId="2" applyFont="1" applyAlignment="1">
      <alignment vertical="center" wrapText="1"/>
    </xf>
    <xf numFmtId="0" fontId="8" fillId="0" borderId="50" xfId="1" applyFill="1" applyBorder="1" applyAlignment="1" applyProtection="1">
      <alignment vertical="center"/>
    </xf>
    <xf numFmtId="0" fontId="1" fillId="11" borderId="51" xfId="17" applyFill="1" applyBorder="1" applyAlignment="1">
      <alignment horizontal="center" vertical="center"/>
    </xf>
    <xf numFmtId="0" fontId="42" fillId="0" borderId="0" xfId="2" applyFont="1">
      <alignment vertical="center"/>
    </xf>
    <xf numFmtId="0" fontId="8" fillId="11" borderId="0" xfId="1" applyFill="1" applyBorder="1" applyAlignment="1" applyProtection="1">
      <alignment vertical="center" wrapText="1"/>
    </xf>
    <xf numFmtId="0" fontId="6" fillId="11" borderId="51"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8" fillId="0" borderId="0" xfId="1" applyFill="1" applyAlignment="1" applyProtection="1">
      <alignment horizontal="center" vertical="center"/>
    </xf>
    <xf numFmtId="0" fontId="0" fillId="12" borderId="0" xfId="0" applyFill="1" applyAlignment="1">
      <alignment vertical="center" wrapText="1"/>
    </xf>
    <xf numFmtId="0" fontId="1" fillId="12" borderId="0" xfId="17" applyFill="1">
      <alignment vertical="center"/>
    </xf>
    <xf numFmtId="0" fontId="50" fillId="13" borderId="57" xfId="17" applyFont="1" applyFill="1" applyBorder="1" applyAlignment="1">
      <alignment horizontal="center" vertical="center"/>
    </xf>
    <xf numFmtId="0" fontId="57" fillId="3" borderId="59" xfId="17" applyFont="1" applyFill="1" applyBorder="1" applyAlignment="1">
      <alignment horizontal="center" vertical="center" wrapText="1"/>
    </xf>
    <xf numFmtId="0" fontId="7" fillId="3" borderId="60" xfId="17" applyFont="1" applyFill="1" applyBorder="1" applyAlignment="1">
      <alignment horizontal="center" vertical="center" wrapText="1"/>
    </xf>
    <xf numFmtId="0" fontId="14" fillId="3" borderId="60" xfId="17" applyFont="1" applyFill="1" applyBorder="1" applyAlignment="1">
      <alignment horizontal="center" vertical="center" wrapText="1"/>
    </xf>
    <xf numFmtId="0" fontId="59" fillId="3" borderId="60" xfId="17" applyFont="1" applyFill="1" applyBorder="1" applyAlignment="1">
      <alignment horizontal="center" vertical="center" wrapText="1"/>
    </xf>
    <xf numFmtId="0" fontId="7" fillId="3" borderId="61" xfId="17" applyFont="1" applyFill="1" applyBorder="1" applyAlignment="1">
      <alignment horizontal="center" vertical="center" wrapText="1"/>
    </xf>
    <xf numFmtId="0" fontId="7" fillId="3" borderId="36" xfId="17" applyFont="1" applyFill="1" applyBorder="1" applyAlignment="1">
      <alignment horizontal="center" vertical="center" wrapText="1"/>
    </xf>
    <xf numFmtId="176" fontId="60" fillId="3" borderId="43" xfId="17" applyNumberFormat="1" applyFont="1" applyFill="1" applyBorder="1" applyAlignment="1">
      <alignment horizontal="center" vertical="center" wrapText="1"/>
    </xf>
    <xf numFmtId="0" fontId="60" fillId="3" borderId="43" xfId="17" applyFont="1" applyFill="1" applyBorder="1" applyAlignment="1">
      <alignment horizontal="left" vertical="center" wrapText="1"/>
    </xf>
    <xf numFmtId="0" fontId="7" fillId="3" borderId="30" xfId="17" applyFont="1" applyFill="1" applyBorder="1" applyAlignment="1">
      <alignment horizontal="center" vertical="center" wrapText="1"/>
    </xf>
    <xf numFmtId="176" fontId="60" fillId="14" borderId="62" xfId="17" applyNumberFormat="1" applyFont="1" applyFill="1" applyBorder="1" applyAlignment="1">
      <alignment horizontal="center" vertical="center" wrapText="1"/>
    </xf>
    <xf numFmtId="0" fontId="60" fillId="14" borderId="62" xfId="17" applyFont="1" applyFill="1" applyBorder="1" applyAlignment="1">
      <alignment horizontal="left" vertical="center" wrapText="1"/>
    </xf>
    <xf numFmtId="0" fontId="64" fillId="15" borderId="63" xfId="17" applyFont="1" applyFill="1" applyBorder="1" applyAlignment="1">
      <alignment horizontal="center" vertical="center" wrapText="1"/>
    </xf>
    <xf numFmtId="176" fontId="62" fillId="15" borderId="63" xfId="17" applyNumberFormat="1" applyFont="1" applyFill="1" applyBorder="1" applyAlignment="1">
      <alignment horizontal="center" vertical="center" wrapText="1"/>
    </xf>
    <xf numFmtId="181" fontId="64" fillId="11" borderId="63" xfId="0" applyNumberFormat="1" applyFont="1" applyFill="1" applyBorder="1" applyAlignment="1">
      <alignment horizontal="center" vertical="center"/>
    </xf>
    <xf numFmtId="0" fontId="64" fillId="15" borderId="64" xfId="17" applyFont="1" applyFill="1" applyBorder="1" applyAlignment="1">
      <alignment horizontal="center" vertical="center" wrapText="1"/>
    </xf>
    <xf numFmtId="182" fontId="66" fillId="15" borderId="65" xfId="17" applyNumberFormat="1" applyFont="1" applyFill="1" applyBorder="1" applyAlignment="1">
      <alignment horizontal="center" vertical="center" wrapText="1"/>
    </xf>
    <xf numFmtId="0" fontId="7" fillId="3" borderId="37" xfId="17" applyFont="1" applyFill="1" applyBorder="1" applyAlignment="1">
      <alignment horizontal="center" vertical="center" wrapText="1"/>
    </xf>
    <xf numFmtId="0" fontId="7" fillId="3" borderId="38" xfId="17" applyFont="1" applyFill="1" applyBorder="1" applyAlignment="1">
      <alignment horizontal="center" vertical="center" wrapText="1"/>
    </xf>
    <xf numFmtId="0" fontId="14" fillId="3" borderId="38" xfId="17" applyFont="1" applyFill="1" applyBorder="1" applyAlignment="1">
      <alignment horizontal="center" vertical="center" wrapText="1"/>
    </xf>
    <xf numFmtId="0" fontId="59" fillId="3" borderId="38" xfId="17" applyFont="1" applyFill="1" applyBorder="1" applyAlignment="1">
      <alignment horizontal="center" vertical="center" wrapText="1"/>
    </xf>
    <xf numFmtId="0" fontId="7" fillId="3" borderId="39"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4" xfId="2" applyBorder="1" applyAlignment="1">
      <alignment vertical="top" wrapText="1"/>
    </xf>
    <xf numFmtId="0" fontId="6" fillId="16" borderId="14" xfId="2" applyFill="1" applyBorder="1" applyAlignment="1">
      <alignment vertical="top" wrapText="1"/>
    </xf>
    <xf numFmtId="0" fontId="23" fillId="0" borderId="0" xfId="2" applyFont="1" applyAlignment="1">
      <alignment vertical="top" wrapText="1"/>
    </xf>
    <xf numFmtId="0" fontId="6" fillId="2" borderId="14" xfId="2" applyFill="1" applyBorder="1" applyAlignment="1">
      <alignment vertical="top" wrapText="1"/>
    </xf>
    <xf numFmtId="0" fontId="6" fillId="2" borderId="67" xfId="2" applyFill="1" applyBorder="1" applyAlignment="1">
      <alignment vertical="top" wrapText="1"/>
    </xf>
    <xf numFmtId="0" fontId="6" fillId="2" borderId="68" xfId="2" applyFill="1" applyBorder="1" applyAlignment="1">
      <alignment vertical="top" wrapText="1"/>
    </xf>
    <xf numFmtId="0" fontId="1" fillId="2" borderId="69" xfId="2" applyFont="1" applyFill="1" applyBorder="1" applyAlignment="1">
      <alignment vertical="top" wrapText="1"/>
    </xf>
    <xf numFmtId="0" fontId="1" fillId="2" borderId="67" xfId="2" applyFont="1" applyFill="1" applyBorder="1" applyAlignment="1">
      <alignment vertical="top" wrapText="1"/>
    </xf>
    <xf numFmtId="0" fontId="1" fillId="2" borderId="66" xfId="2" applyFont="1" applyFill="1" applyBorder="1" applyAlignment="1">
      <alignment vertical="top" wrapText="1"/>
    </xf>
    <xf numFmtId="0" fontId="6" fillId="3" borderId="14" xfId="2" applyFill="1" applyBorder="1">
      <alignment vertical="center"/>
    </xf>
    <xf numFmtId="0" fontId="1" fillId="3" borderId="70" xfId="2" applyFont="1" applyFill="1" applyBorder="1" applyAlignment="1">
      <alignment vertical="top" wrapText="1"/>
    </xf>
    <xf numFmtId="0" fontId="6" fillId="17" borderId="14" xfId="2" applyFill="1" applyBorder="1">
      <alignment vertical="center"/>
    </xf>
    <xf numFmtId="0" fontId="0" fillId="0" borderId="72" xfId="0" applyBorder="1">
      <alignment vertical="center"/>
    </xf>
    <xf numFmtId="0" fontId="15" fillId="0" borderId="72" xfId="0" applyFont="1" applyBorder="1">
      <alignment vertical="center"/>
    </xf>
    <xf numFmtId="0" fontId="0" fillId="0" borderId="73" xfId="0" applyBorder="1">
      <alignment vertical="center"/>
    </xf>
    <xf numFmtId="0" fontId="0" fillId="0" borderId="53" xfId="0" applyBorder="1">
      <alignment vertical="center"/>
    </xf>
    <xf numFmtId="177" fontId="12" fillId="22" borderId="8" xfId="2" applyNumberFormat="1" applyFont="1" applyFill="1" applyBorder="1" applyAlignment="1">
      <alignment horizontal="center" vertical="center" shrinkToFit="1"/>
    </xf>
    <xf numFmtId="0" fontId="25" fillId="22" borderId="0" xfId="1" applyFont="1" applyFill="1" applyBorder="1" applyAlignment="1" applyProtection="1">
      <alignment vertical="top" wrapText="1"/>
    </xf>
    <xf numFmtId="0" fontId="25" fillId="22" borderId="0" xfId="2" applyFont="1" applyFill="1" applyAlignment="1">
      <alignment vertical="top" wrapText="1"/>
    </xf>
    <xf numFmtId="0" fontId="25" fillId="22" borderId="30" xfId="2" applyFont="1" applyFill="1" applyBorder="1" applyAlignment="1">
      <alignment vertical="top" wrapText="1"/>
    </xf>
    <xf numFmtId="0" fontId="8" fillId="22" borderId="0" xfId="1" applyFill="1" applyAlignment="1" applyProtection="1">
      <alignment vertical="center" wrapText="1"/>
    </xf>
    <xf numFmtId="0" fontId="6" fillId="22" borderId="0" xfId="2" applyFill="1">
      <alignment vertical="center"/>
    </xf>
    <xf numFmtId="0" fontId="0" fillId="22" borderId="0" xfId="0" applyFill="1">
      <alignment vertical="center"/>
    </xf>
    <xf numFmtId="0" fontId="6" fillId="7" borderId="8" xfId="2" applyFill="1" applyBorder="1" applyAlignment="1">
      <alignment horizontal="center" vertical="center" wrapText="1"/>
    </xf>
    <xf numFmtId="0" fontId="6" fillId="0" borderId="108" xfId="2" applyBorder="1" applyAlignment="1">
      <alignment horizontal="center" vertical="center" wrapText="1"/>
    </xf>
    <xf numFmtId="0" fontId="6" fillId="7" borderId="108" xfId="2" applyFill="1" applyBorder="1" applyAlignment="1">
      <alignment horizontal="center" vertical="center" wrapText="1"/>
    </xf>
    <xf numFmtId="0" fontId="1" fillId="6" borderId="0" xfId="2" applyFont="1" applyFill="1">
      <alignment vertical="center"/>
    </xf>
    <xf numFmtId="0" fontId="8" fillId="22" borderId="0" xfId="1" applyFill="1" applyAlignment="1" applyProtection="1">
      <alignment vertical="center"/>
    </xf>
    <xf numFmtId="3" fontId="0" fillId="28" borderId="0" xfId="0" applyNumberFormat="1" applyFill="1">
      <alignment vertical="center"/>
    </xf>
    <xf numFmtId="0" fontId="0" fillId="26" borderId="0" xfId="0" applyFill="1">
      <alignment vertical="center"/>
    </xf>
    <xf numFmtId="0" fontId="0" fillId="0" borderId="72" xfId="0" applyBorder="1" applyAlignment="1">
      <alignment vertical="top"/>
    </xf>
    <xf numFmtId="0" fontId="0" fillId="0" borderId="0" xfId="0" applyAlignment="1">
      <alignment vertical="top"/>
    </xf>
    <xf numFmtId="0" fontId="76" fillId="22" borderId="0" xfId="0" applyFont="1" applyFill="1">
      <alignment vertical="center"/>
    </xf>
    <xf numFmtId="0" fontId="75" fillId="22" borderId="0" xfId="0" applyFont="1" applyFill="1">
      <alignment vertical="center"/>
    </xf>
    <xf numFmtId="0" fontId="1" fillId="16" borderId="69" xfId="2" applyFont="1" applyFill="1" applyBorder="1" applyAlignment="1">
      <alignment vertical="top" wrapText="1"/>
    </xf>
    <xf numFmtId="0" fontId="79" fillId="0" borderId="0" xfId="0" applyFont="1" applyAlignment="1">
      <alignment horizontal="justify" vertical="center"/>
    </xf>
    <xf numFmtId="0" fontId="82" fillId="0" borderId="61" xfId="0" applyFont="1" applyBorder="1" applyAlignment="1">
      <alignment horizontal="justify" vertical="center" wrapText="1"/>
    </xf>
    <xf numFmtId="0" fontId="82" fillId="0" borderId="39" xfId="0" applyFont="1" applyBorder="1" applyAlignment="1">
      <alignment horizontal="justify" vertical="center" wrapText="1"/>
    </xf>
    <xf numFmtId="0" fontId="79" fillId="0" borderId="114" xfId="0" applyFont="1" applyBorder="1" applyAlignment="1">
      <alignment horizontal="center" vertical="center" wrapText="1"/>
    </xf>
    <xf numFmtId="0" fontId="79" fillId="0" borderId="39" xfId="0" applyFont="1" applyBorder="1" applyAlignment="1">
      <alignment horizontal="center" vertical="center" wrapText="1"/>
    </xf>
    <xf numFmtId="0" fontId="79" fillId="30" borderId="39" xfId="0" applyFont="1" applyFill="1" applyBorder="1" applyAlignment="1">
      <alignment horizontal="justify" vertical="center" wrapText="1"/>
    </xf>
    <xf numFmtId="0" fontId="79" fillId="0" borderId="39" xfId="0" applyFont="1" applyBorder="1" applyAlignment="1">
      <alignment horizontal="justify" vertical="center" wrapText="1"/>
    </xf>
    <xf numFmtId="0" fontId="7" fillId="31" borderId="60" xfId="17" applyFont="1" applyFill="1" applyBorder="1" applyAlignment="1">
      <alignment horizontal="center" vertical="center" wrapText="1"/>
    </xf>
    <xf numFmtId="0" fontId="0" fillId="0" borderId="0" xfId="0" applyAlignment="1">
      <alignment horizontal="left" vertical="center"/>
    </xf>
    <xf numFmtId="0" fontId="83" fillId="0" borderId="0" xfId="0" applyFont="1" applyAlignment="1">
      <alignment horizontal="left" vertical="center"/>
    </xf>
    <xf numFmtId="0" fontId="84" fillId="0" borderId="0" xfId="0" applyFont="1" applyAlignment="1">
      <alignment horizontal="center" vertical="center" wrapText="1"/>
    </xf>
    <xf numFmtId="0" fontId="84" fillId="0" borderId="0" xfId="0" applyFont="1" applyAlignment="1">
      <alignment horizontal="left" vertical="center" wrapText="1"/>
    </xf>
    <xf numFmtId="0" fontId="79" fillId="26" borderId="114" xfId="0" applyFont="1" applyFill="1" applyBorder="1" applyAlignment="1">
      <alignment horizontal="center" vertical="center" wrapText="1"/>
    </xf>
    <xf numFmtId="0" fontId="79" fillId="26" borderId="39" xfId="0" applyFont="1" applyFill="1" applyBorder="1" applyAlignment="1">
      <alignment horizontal="center" vertical="center" wrapText="1"/>
    </xf>
    <xf numFmtId="0" fontId="79" fillId="26" borderId="39" xfId="0" applyFont="1" applyFill="1" applyBorder="1" applyAlignment="1">
      <alignment horizontal="justify" vertical="center" wrapText="1"/>
    </xf>
    <xf numFmtId="0" fontId="74" fillId="22" borderId="0" xfId="0" applyFont="1" applyFill="1" applyAlignment="1">
      <alignment horizontal="center" vertical="center"/>
    </xf>
    <xf numFmtId="0" fontId="79" fillId="22" borderId="114" xfId="0" applyFont="1" applyFill="1" applyBorder="1" applyAlignment="1">
      <alignment horizontal="center" vertical="center" wrapText="1"/>
    </xf>
    <xf numFmtId="0" fontId="79" fillId="22" borderId="39" xfId="0" applyFont="1" applyFill="1" applyBorder="1" applyAlignment="1">
      <alignment horizontal="center" vertical="center" wrapText="1"/>
    </xf>
    <xf numFmtId="0" fontId="79" fillId="22" borderId="39" xfId="0" applyFont="1" applyFill="1" applyBorder="1" applyAlignment="1">
      <alignment horizontal="justify" vertical="center" wrapText="1"/>
    </xf>
    <xf numFmtId="0" fontId="71" fillId="26" borderId="0" xfId="0" applyFont="1" applyFill="1" applyAlignment="1">
      <alignment vertical="top" wrapText="1"/>
    </xf>
    <xf numFmtId="0" fontId="8" fillId="0" borderId="137" xfId="1" applyFill="1" applyBorder="1" applyAlignment="1" applyProtection="1">
      <alignment vertical="center" wrapText="1"/>
    </xf>
    <xf numFmtId="0" fontId="97" fillId="0" borderId="61" xfId="0" applyFont="1" applyBorder="1" applyAlignment="1">
      <alignment horizontal="justify" vertical="center" wrapText="1"/>
    </xf>
    <xf numFmtId="0" fontId="97" fillId="0" borderId="39" xfId="0" applyFont="1" applyBorder="1" applyAlignment="1">
      <alignment horizontal="justify" vertical="center" wrapText="1"/>
    </xf>
    <xf numFmtId="0" fontId="97" fillId="30" borderId="39" xfId="0" applyFont="1" applyFill="1" applyBorder="1" applyAlignment="1">
      <alignment horizontal="justify" vertical="center" wrapText="1"/>
    </xf>
    <xf numFmtId="0" fontId="102" fillId="0" borderId="0" xfId="17" applyFont="1">
      <alignment vertical="center"/>
    </xf>
    <xf numFmtId="0" fontId="101" fillId="0" borderId="0" xfId="2" applyFont="1">
      <alignment vertical="center"/>
    </xf>
    <xf numFmtId="0" fontId="103" fillId="23" borderId="138" xfId="0" applyFont="1" applyFill="1" applyBorder="1" applyAlignment="1">
      <alignment horizontal="center" vertical="center" wrapText="1"/>
    </xf>
    <xf numFmtId="0" fontId="0" fillId="27" borderId="0" xfId="0" applyFill="1">
      <alignment vertical="center"/>
    </xf>
    <xf numFmtId="0" fontId="79" fillId="22" borderId="0" xfId="0" applyFont="1" applyFill="1" applyAlignment="1">
      <alignment horizontal="justify" vertical="center"/>
    </xf>
    <xf numFmtId="14" fontId="6" fillId="0" borderId="0" xfId="2" applyNumberFormat="1">
      <alignment vertical="center"/>
    </xf>
    <xf numFmtId="0" fontId="26" fillId="0" borderId="0" xfId="19" applyFont="1">
      <alignment vertical="center"/>
    </xf>
    <xf numFmtId="0" fontId="18" fillId="2" borderId="46"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94" fillId="26" borderId="0" xfId="0" applyFont="1" applyFill="1" applyAlignment="1">
      <alignment vertical="top" wrapText="1"/>
    </xf>
    <xf numFmtId="0" fontId="72" fillId="27" borderId="0" xfId="0" applyFont="1" applyFill="1" applyAlignment="1">
      <alignment vertical="top" wrapText="1"/>
    </xf>
    <xf numFmtId="0" fontId="95" fillId="27" borderId="0" xfId="0" applyFont="1" applyFill="1" applyAlignment="1">
      <alignment vertical="top" wrapText="1"/>
    </xf>
    <xf numFmtId="0" fontId="73" fillId="27" borderId="0" xfId="0" applyFont="1" applyFill="1" applyAlignment="1">
      <alignment vertical="top" wrapText="1"/>
    </xf>
    <xf numFmtId="0" fontId="96" fillId="27" borderId="0" xfId="0" applyFont="1" applyFill="1" applyAlignment="1">
      <alignment horizontal="center" vertical="center" wrapText="1"/>
    </xf>
    <xf numFmtId="0" fontId="96" fillId="27" borderId="0" xfId="0" applyFont="1" applyFill="1" applyAlignment="1">
      <alignment horizontal="center" vertical="top" wrapText="1"/>
    </xf>
    <xf numFmtId="0" fontId="98" fillId="27" borderId="0" xfId="0" applyFont="1" applyFill="1" applyAlignment="1">
      <alignment horizontal="center" vertical="top" wrapText="1"/>
    </xf>
    <xf numFmtId="0" fontId="96" fillId="27" borderId="0" xfId="0" applyFont="1" applyFill="1" applyAlignment="1">
      <alignment vertical="top" wrapText="1"/>
    </xf>
    <xf numFmtId="0" fontId="28" fillId="28" borderId="0" xfId="0" applyFont="1" applyFill="1">
      <alignment vertical="center"/>
    </xf>
    <xf numFmtId="0" fontId="28" fillId="24" borderId="41" xfId="0" applyFont="1" applyFill="1" applyBorder="1" applyAlignment="1">
      <alignment horizontal="center" vertical="center" wrapText="1"/>
    </xf>
    <xf numFmtId="0" fontId="110" fillId="24" borderId="33" xfId="2" applyFont="1" applyFill="1" applyBorder="1" applyAlignment="1">
      <alignment horizontal="center" vertical="center" wrapText="1"/>
    </xf>
    <xf numFmtId="0" fontId="113" fillId="3" borderId="44" xfId="2" applyFont="1" applyFill="1" applyBorder="1" applyAlignment="1">
      <alignment horizontal="center" vertical="center"/>
    </xf>
    <xf numFmtId="14" fontId="113" fillId="3" borderId="43" xfId="2" applyNumberFormat="1" applyFont="1" applyFill="1" applyBorder="1" applyAlignment="1">
      <alignment horizontal="center" vertical="center"/>
    </xf>
    <xf numFmtId="14" fontId="113" fillId="3" borderId="1" xfId="2" applyNumberFormat="1" applyFont="1" applyFill="1" applyBorder="1" applyAlignment="1">
      <alignment horizontal="center" vertical="center"/>
    </xf>
    <xf numFmtId="0" fontId="113" fillId="3" borderId="42" xfId="2" applyFont="1" applyFill="1" applyBorder="1" applyAlignment="1">
      <alignment horizontal="center" vertical="center"/>
    </xf>
    <xf numFmtId="14" fontId="113" fillId="3" borderId="2" xfId="2" applyNumberFormat="1" applyFont="1" applyFill="1" applyBorder="1" applyAlignment="1">
      <alignment horizontal="center" vertical="center"/>
    </xf>
    <xf numFmtId="0" fontId="113" fillId="3" borderId="9" xfId="2" applyFont="1" applyFill="1" applyBorder="1" applyAlignment="1">
      <alignment horizontal="center" vertical="center"/>
    </xf>
    <xf numFmtId="0" fontId="113" fillId="22" borderId="0" xfId="2" applyFont="1" applyFill="1" applyAlignment="1">
      <alignment horizontal="center" vertical="center"/>
    </xf>
    <xf numFmtId="14" fontId="113" fillId="22" borderId="0" xfId="2" applyNumberFormat="1" applyFont="1" applyFill="1" applyAlignment="1">
      <alignment horizontal="center" vertical="center"/>
    </xf>
    <xf numFmtId="0" fontId="114" fillId="0" borderId="0" xfId="2" applyFont="1" applyAlignment="1">
      <alignment horizontal="center" vertical="center"/>
    </xf>
    <xf numFmtId="14" fontId="113" fillId="0" borderId="0" xfId="2" applyNumberFormat="1" applyFont="1" applyAlignment="1">
      <alignment horizontal="center" vertical="center"/>
    </xf>
    <xf numFmtId="0" fontId="107" fillId="26" borderId="117" xfId="0" applyFont="1" applyFill="1" applyBorder="1" applyAlignment="1">
      <alignment horizontal="left" vertical="center"/>
    </xf>
    <xf numFmtId="0" fontId="107" fillId="26" borderId="118" xfId="0" applyFont="1" applyFill="1" applyBorder="1" applyAlignment="1">
      <alignment horizontal="left" vertical="center"/>
    </xf>
    <xf numFmtId="0" fontId="118" fillId="26" borderId="116" xfId="0" applyFont="1" applyFill="1" applyBorder="1" applyAlignment="1">
      <alignment horizontal="left" vertical="center"/>
    </xf>
    <xf numFmtId="0" fontId="0" fillId="0" borderId="14" xfId="0" applyBorder="1" applyAlignment="1">
      <alignment vertical="top" wrapText="1"/>
    </xf>
    <xf numFmtId="0" fontId="24" fillId="22" borderId="40" xfId="2" applyFont="1" applyFill="1" applyBorder="1" applyAlignment="1">
      <alignment horizontal="center" vertical="center" wrapText="1"/>
    </xf>
    <xf numFmtId="0" fontId="23" fillId="24" borderId="3" xfId="2" applyFont="1" applyFill="1" applyBorder="1" applyAlignment="1">
      <alignment horizontal="center" vertical="center" wrapText="1"/>
    </xf>
    <xf numFmtId="177" fontId="10" fillId="22" borderId="107" xfId="2" applyNumberFormat="1" applyFont="1" applyFill="1" applyBorder="1" applyAlignment="1">
      <alignment horizontal="center" vertical="center" wrapText="1"/>
    </xf>
    <xf numFmtId="0" fontId="24" fillId="22" borderId="8" xfId="2" applyFont="1" applyFill="1" applyBorder="1" applyAlignment="1">
      <alignment horizontal="center" vertical="center" wrapText="1"/>
    </xf>
    <xf numFmtId="0" fontId="8" fillId="0" borderId="0" xfId="1" applyAlignment="1" applyProtection="1">
      <alignment vertical="center" wrapText="1"/>
    </xf>
    <xf numFmtId="0" fontId="0" fillId="37" borderId="0" xfId="0" applyFill="1">
      <alignment vertical="center"/>
    </xf>
    <xf numFmtId="0" fontId="131" fillId="37" borderId="0" xfId="0" applyFont="1" applyFill="1">
      <alignment vertical="center"/>
    </xf>
    <xf numFmtId="0" fontId="132" fillId="37" borderId="0" xfId="0" applyFont="1" applyFill="1">
      <alignment vertical="center"/>
    </xf>
    <xf numFmtId="0" fontId="133" fillId="37" borderId="0" xfId="0" applyFont="1" applyFill="1">
      <alignment vertical="center"/>
    </xf>
    <xf numFmtId="0" fontId="134" fillId="37" borderId="0" xfId="0" applyFont="1" applyFill="1">
      <alignment vertical="center"/>
    </xf>
    <xf numFmtId="0" fontId="77" fillId="37" borderId="0" xfId="0" applyFont="1" applyFill="1">
      <alignment vertical="center"/>
    </xf>
    <xf numFmtId="0" fontId="23" fillId="35" borderId="3" xfId="2" applyFont="1" applyFill="1" applyBorder="1" applyAlignment="1">
      <alignment horizontal="center" vertical="center" wrapText="1"/>
    </xf>
    <xf numFmtId="184" fontId="137" fillId="27" borderId="0" xfId="0" applyNumberFormat="1" applyFont="1" applyFill="1" applyAlignment="1">
      <alignment vertical="center" wrapText="1"/>
    </xf>
    <xf numFmtId="0" fontId="127" fillId="26" borderId="0" xfId="0" applyFont="1" applyFill="1">
      <alignment vertical="center"/>
    </xf>
    <xf numFmtId="177" fontId="137" fillId="27" borderId="0" xfId="0" applyNumberFormat="1" applyFont="1" applyFill="1" applyAlignment="1">
      <alignment horizontal="right" vertical="center" wrapText="1"/>
    </xf>
    <xf numFmtId="0" fontId="138" fillId="27" borderId="0" xfId="0" applyFont="1" applyFill="1" applyAlignment="1">
      <alignment vertical="center" wrapText="1"/>
    </xf>
    <xf numFmtId="0" fontId="6" fillId="0" borderId="71" xfId="0" applyFont="1" applyBorder="1">
      <alignment vertical="center"/>
    </xf>
    <xf numFmtId="0" fontId="6" fillId="0" borderId="48" xfId="0" applyFont="1" applyBorder="1">
      <alignment vertical="center"/>
    </xf>
    <xf numFmtId="0" fontId="6" fillId="0" borderId="72" xfId="0" applyFont="1" applyBorder="1">
      <alignment vertical="center"/>
    </xf>
    <xf numFmtId="0" fontId="6" fillId="0" borderId="0" xfId="0" applyFont="1">
      <alignment vertical="center"/>
    </xf>
    <xf numFmtId="0" fontId="111" fillId="0" borderId="72" xfId="0" applyFont="1" applyBorder="1">
      <alignment vertical="center"/>
    </xf>
    <xf numFmtId="0" fontId="111" fillId="0" borderId="0" xfId="0" applyFont="1">
      <alignment vertical="center"/>
    </xf>
    <xf numFmtId="0" fontId="111" fillId="6" borderId="72" xfId="0" applyFont="1" applyFill="1" applyBorder="1">
      <alignment vertical="center"/>
    </xf>
    <xf numFmtId="0" fontId="111" fillId="6" borderId="0" xfId="0" applyFont="1" applyFill="1">
      <alignment vertical="center"/>
    </xf>
    <xf numFmtId="0" fontId="6" fillId="6" borderId="156" xfId="2" applyFill="1" applyBorder="1">
      <alignment vertical="center"/>
    </xf>
    <xf numFmtId="0" fontId="6" fillId="0" borderId="156" xfId="2" applyBorder="1">
      <alignment vertical="center"/>
    </xf>
    <xf numFmtId="3" fontId="144" fillId="22" borderId="0" xfId="0" applyNumberFormat="1" applyFont="1" applyFill="1" applyAlignment="1">
      <alignment vertical="center" wrapText="1"/>
    </xf>
    <xf numFmtId="0" fontId="115" fillId="22" borderId="154" xfId="17" applyFont="1" applyFill="1" applyBorder="1" applyAlignment="1">
      <alignment horizontal="center" vertical="center" wrapText="1"/>
    </xf>
    <xf numFmtId="14" fontId="115" fillId="22" borderId="155" xfId="17" applyNumberFormat="1" applyFont="1" applyFill="1" applyBorder="1" applyAlignment="1">
      <alignment horizontal="center" vertical="center"/>
    </xf>
    <xf numFmtId="185" fontId="144" fillId="22" borderId="0" xfId="0" applyNumberFormat="1" applyFont="1" applyFill="1" applyAlignment="1">
      <alignment horizontal="right" vertical="center" wrapText="1"/>
    </xf>
    <xf numFmtId="0" fontId="6" fillId="0" borderId="0" xfId="2" applyAlignment="1">
      <alignment horizontal="left" vertical="top"/>
    </xf>
    <xf numFmtId="0" fontId="6" fillId="38" borderId="167" xfId="2" applyFill="1" applyBorder="1" applyAlignment="1">
      <alignment horizontal="left" vertical="top"/>
    </xf>
    <xf numFmtId="0" fontId="8" fillId="38" borderId="166" xfId="1" applyFill="1" applyBorder="1" applyAlignment="1" applyProtection="1">
      <alignment horizontal="left" vertical="top"/>
    </xf>
    <xf numFmtId="14" fontId="19" fillId="3" borderId="106" xfId="2" applyNumberFormat="1" applyFont="1" applyFill="1" applyBorder="1" applyAlignment="1">
      <alignment horizontal="center" vertical="center" shrinkToFit="1"/>
    </xf>
    <xf numFmtId="14" fontId="27" fillId="3" borderId="106" xfId="1" applyNumberFormat="1" applyFont="1" applyFill="1" applyBorder="1" applyAlignment="1" applyProtection="1">
      <alignment horizontal="center" vertical="center" wrapText="1" shrinkToFit="1"/>
    </xf>
    <xf numFmtId="0" fontId="8" fillId="0" borderId="114" xfId="1" applyFill="1" applyBorder="1" applyAlignment="1" applyProtection="1">
      <alignment vertical="center" wrapText="1"/>
    </xf>
    <xf numFmtId="0" fontId="102" fillId="0" borderId="0" xfId="17" applyFont="1" applyAlignment="1">
      <alignment horizontal="left" vertical="center"/>
    </xf>
    <xf numFmtId="0" fontId="71" fillId="27" borderId="0" xfId="0" applyFont="1" applyFill="1" applyAlignment="1">
      <alignment vertical="top" wrapText="1"/>
    </xf>
    <xf numFmtId="185" fontId="146" fillId="22" borderId="0" xfId="0" applyNumberFormat="1" applyFont="1" applyFill="1" applyAlignment="1">
      <alignment horizontal="right" vertical="center"/>
    </xf>
    <xf numFmtId="185" fontId="146" fillId="0" borderId="0" xfId="0" applyNumberFormat="1" applyFont="1" applyAlignment="1">
      <alignment horizontal="right" vertical="center"/>
    </xf>
    <xf numFmtId="184" fontId="138" fillId="27" borderId="0" xfId="0" applyNumberFormat="1" applyFont="1" applyFill="1" applyAlignment="1">
      <alignment horizontal="center" vertical="center" wrapText="1"/>
    </xf>
    <xf numFmtId="184" fontId="138" fillId="27" borderId="0" xfId="0" applyNumberFormat="1" applyFont="1" applyFill="1" applyAlignment="1">
      <alignment vertical="center" wrapText="1"/>
    </xf>
    <xf numFmtId="0" fontId="150" fillId="2" borderId="67" xfId="2" applyFont="1" applyFill="1" applyBorder="1" applyAlignment="1">
      <alignment vertical="top" wrapText="1"/>
    </xf>
    <xf numFmtId="0" fontId="113" fillId="24" borderId="44" xfId="2" applyFont="1" applyFill="1" applyBorder="1" applyAlignment="1">
      <alignment horizontal="center" vertical="center"/>
    </xf>
    <xf numFmtId="0" fontId="113" fillId="24" borderId="9" xfId="2" applyFont="1" applyFill="1" applyBorder="1" applyAlignment="1">
      <alignment horizontal="center" vertical="center" wrapText="1"/>
    </xf>
    <xf numFmtId="0" fontId="113" fillId="24" borderId="42" xfId="2" applyFont="1" applyFill="1" applyBorder="1" applyAlignment="1">
      <alignment horizontal="center" vertical="center"/>
    </xf>
    <xf numFmtId="3" fontId="151" fillId="27" borderId="0" xfId="0" applyNumberFormat="1" applyFont="1" applyFill="1">
      <alignment vertical="center"/>
    </xf>
    <xf numFmtId="0" fontId="8" fillId="0" borderId="0" xfId="1" applyFill="1" applyBorder="1" applyAlignment="1" applyProtection="1">
      <alignment vertical="center" wrapText="1"/>
    </xf>
    <xf numFmtId="0" fontId="13" fillId="22" borderId="0" xfId="2" applyFont="1" applyFill="1" applyAlignment="1">
      <alignment horizontal="center" vertical="center" wrapText="1"/>
    </xf>
    <xf numFmtId="14" fontId="13" fillId="22" borderId="0" xfId="2" applyNumberFormat="1" applyFont="1" applyFill="1" applyAlignment="1">
      <alignment horizontal="center" vertical="center"/>
    </xf>
    <xf numFmtId="14" fontId="13" fillId="22" borderId="0" xfId="2" applyNumberFormat="1" applyFont="1" applyFill="1" applyAlignment="1">
      <alignment horizontal="left" vertical="center"/>
    </xf>
    <xf numFmtId="0" fontId="18" fillId="24" borderId="176" xfId="2" applyFont="1" applyFill="1" applyBorder="1" applyAlignment="1">
      <alignment horizontal="center" vertical="center" wrapText="1"/>
    </xf>
    <xf numFmtId="0" fontId="8" fillId="0" borderId="179" xfId="1" applyFill="1" applyBorder="1" applyAlignment="1" applyProtection="1">
      <alignment vertical="center" wrapText="1"/>
    </xf>
    <xf numFmtId="0" fontId="18" fillId="24" borderId="180" xfId="2" applyFont="1" applyFill="1" applyBorder="1" applyAlignment="1">
      <alignment horizontal="center" vertical="center" wrapText="1"/>
    </xf>
    <xf numFmtId="0" fontId="18" fillId="24" borderId="180" xfId="1" applyFont="1" applyFill="1" applyBorder="1" applyAlignment="1" applyProtection="1">
      <alignment horizontal="center" vertical="center" wrapText="1"/>
    </xf>
    <xf numFmtId="0" fontId="8" fillId="0" borderId="181" xfId="1" applyBorder="1" applyAlignment="1" applyProtection="1">
      <alignment vertical="center" wrapText="1"/>
    </xf>
    <xf numFmtId="0" fontId="108" fillId="0" borderId="171" xfId="0" applyFont="1" applyBorder="1" applyAlignment="1">
      <alignment horizontal="left" vertical="top" wrapText="1"/>
    </xf>
    <xf numFmtId="0" fontId="147" fillId="22" borderId="0" xfId="0" applyFont="1" applyFill="1" applyAlignment="1">
      <alignment vertical="center" wrapText="1"/>
    </xf>
    <xf numFmtId="0" fontId="144" fillId="22" borderId="0" xfId="0" applyFont="1" applyFill="1" applyAlignment="1">
      <alignment vertical="center" wrapText="1"/>
    </xf>
    <xf numFmtId="0" fontId="109" fillId="0" borderId="29" xfId="2" applyFont="1" applyBorder="1" applyAlignment="1">
      <alignment vertical="center" shrinkToFit="1"/>
    </xf>
    <xf numFmtId="0" fontId="109" fillId="0" borderId="103" xfId="2" applyFont="1" applyBorder="1" applyAlignment="1">
      <alignment vertical="center" shrinkToFit="1"/>
    </xf>
    <xf numFmtId="0" fontId="155" fillId="0" borderId="0" xfId="0" applyFont="1" applyAlignment="1">
      <alignment vertical="center" wrapText="1"/>
    </xf>
    <xf numFmtId="0" fontId="156" fillId="0" borderId="0" xfId="0" applyFont="1" applyAlignment="1">
      <alignment vertical="center" wrapText="1"/>
    </xf>
    <xf numFmtId="3" fontId="142" fillId="27" borderId="0" xfId="0" applyNumberFormat="1" applyFont="1" applyFill="1">
      <alignment vertical="center"/>
    </xf>
    <xf numFmtId="3" fontId="137" fillId="27" borderId="0" xfId="0" applyNumberFormat="1" applyFont="1" applyFill="1" applyAlignment="1">
      <alignment horizontal="right" vertical="center" wrapText="1"/>
    </xf>
    <xf numFmtId="177" fontId="138" fillId="27" borderId="0" xfId="0" applyNumberFormat="1" applyFont="1" applyFill="1" applyAlignment="1">
      <alignment horizontal="right" vertical="center" wrapText="1"/>
    </xf>
    <xf numFmtId="0" fontId="27" fillId="0" borderId="100" xfId="2" applyFont="1" applyBorder="1" applyAlignment="1">
      <alignment vertical="top" wrapText="1"/>
    </xf>
    <xf numFmtId="0" fontId="27" fillId="0" borderId="101" xfId="2" applyFont="1" applyBorder="1" applyAlignment="1">
      <alignment vertical="top" wrapText="1"/>
    </xf>
    <xf numFmtId="0" fontId="18" fillId="26" borderId="172" xfId="2" applyFont="1" applyFill="1" applyBorder="1" applyAlignment="1">
      <alignment horizontal="center" vertical="center" wrapText="1"/>
    </xf>
    <xf numFmtId="0" fontId="108" fillId="26" borderId="173" xfId="2" applyFont="1" applyFill="1" applyBorder="1" applyAlignment="1">
      <alignment horizontal="center" vertical="center"/>
    </xf>
    <xf numFmtId="0" fontId="108" fillId="26" borderId="174" xfId="2" applyFont="1" applyFill="1" applyBorder="1" applyAlignment="1">
      <alignment horizontal="center" vertical="center"/>
    </xf>
    <xf numFmtId="0" fontId="160" fillId="22" borderId="8" xfId="0" applyFont="1" applyFill="1" applyBorder="1" applyAlignment="1">
      <alignment horizontal="center" vertical="center" wrapText="1"/>
    </xf>
    <xf numFmtId="177" fontId="161" fillId="22" borderId="8" xfId="2" applyNumberFormat="1" applyFont="1" applyFill="1" applyBorder="1" applyAlignment="1">
      <alignment horizontal="center" vertical="center" shrinkToFit="1"/>
    </xf>
    <xf numFmtId="0" fontId="6" fillId="0" borderId="0" xfId="2" applyAlignment="1">
      <alignment horizontal="left" vertical="center"/>
    </xf>
    <xf numFmtId="3" fontId="162" fillId="27" borderId="0" xfId="0" applyNumberFormat="1" applyFont="1" applyFill="1" applyAlignment="1">
      <alignment vertical="center" wrapText="1"/>
    </xf>
    <xf numFmtId="177" fontId="23" fillId="24" borderId="8" xfId="2" applyNumberFormat="1" applyFont="1" applyFill="1" applyBorder="1" applyAlignment="1">
      <alignment horizontal="center" vertical="center" shrinkToFit="1"/>
    </xf>
    <xf numFmtId="0" fontId="165" fillId="39" borderId="0" xfId="0" applyFont="1" applyFill="1" applyAlignment="1">
      <alignment vertical="top" wrapText="1"/>
    </xf>
    <xf numFmtId="0" fontId="0" fillId="39" borderId="0" xfId="0" applyFill="1">
      <alignment vertical="center"/>
    </xf>
    <xf numFmtId="0" fontId="167" fillId="39" borderId="0" xfId="0" applyFont="1" applyFill="1" applyAlignment="1">
      <alignment vertical="center" wrapText="1"/>
    </xf>
    <xf numFmtId="0" fontId="0" fillId="39" borderId="0" xfId="0" applyFill="1" applyAlignment="1">
      <alignment vertical="top" wrapText="1"/>
    </xf>
    <xf numFmtId="0" fontId="76" fillId="39" borderId="0" xfId="0" applyFont="1" applyFill="1" applyAlignment="1">
      <alignment vertical="top" wrapText="1"/>
    </xf>
    <xf numFmtId="0" fontId="168" fillId="39" borderId="0" xfId="0" applyFont="1" applyFill="1" applyAlignment="1">
      <alignment vertical="center" wrapText="1"/>
    </xf>
    <xf numFmtId="0" fontId="169" fillId="39" borderId="0" xfId="0" applyFont="1" applyFill="1" applyAlignment="1">
      <alignment vertical="center" wrapText="1"/>
    </xf>
    <xf numFmtId="0" fontId="170" fillId="39" borderId="0" xfId="0" applyFont="1" applyFill="1" applyAlignment="1">
      <alignment vertical="center" wrapText="1"/>
    </xf>
    <xf numFmtId="0" fontId="76" fillId="0" borderId="0" xfId="0" applyFont="1" applyAlignment="1">
      <alignment vertical="top" wrapText="1"/>
    </xf>
    <xf numFmtId="0" fontId="171" fillId="6" borderId="72" xfId="0" applyFont="1" applyFill="1" applyBorder="1">
      <alignment vertical="center"/>
    </xf>
    <xf numFmtId="0" fontId="171" fillId="6" borderId="0" xfId="0" applyFont="1" applyFill="1" applyAlignment="1">
      <alignment horizontal="left" vertical="center"/>
    </xf>
    <xf numFmtId="0" fontId="171" fillId="6" borderId="0" xfId="0" applyFont="1" applyFill="1">
      <alignment vertical="center"/>
    </xf>
    <xf numFmtId="176" fontId="171" fillId="6" borderId="0" xfId="0" applyNumberFormat="1" applyFont="1" applyFill="1" applyAlignment="1">
      <alignment horizontal="left" vertical="center"/>
    </xf>
    <xf numFmtId="183" fontId="171" fillId="6" borderId="0" xfId="0" applyNumberFormat="1" applyFont="1" applyFill="1" applyAlignment="1">
      <alignment horizontal="center" vertical="center"/>
    </xf>
    <xf numFmtId="0" fontId="171" fillId="6" borderId="72" xfId="0" applyFont="1" applyFill="1" applyBorder="1" applyAlignment="1">
      <alignment vertical="top"/>
    </xf>
    <xf numFmtId="0" fontId="171" fillId="6" borderId="0" xfId="0" applyFont="1" applyFill="1" applyAlignment="1">
      <alignment vertical="top"/>
    </xf>
    <xf numFmtId="14" fontId="171" fillId="6" borderId="0" xfId="0" applyNumberFormat="1" applyFont="1" applyFill="1" applyAlignment="1">
      <alignment horizontal="left" vertical="center"/>
    </xf>
    <xf numFmtId="14" fontId="171" fillId="0" borderId="0" xfId="0" applyNumberFormat="1" applyFont="1">
      <alignment vertical="center"/>
    </xf>
    <xf numFmtId="0" fontId="172" fillId="0" borderId="0" xfId="0" applyFont="1">
      <alignment vertical="center"/>
    </xf>
    <xf numFmtId="0" fontId="8" fillId="0" borderId="190" xfId="1" applyBorder="1" applyAlignment="1" applyProtection="1">
      <alignment vertical="center"/>
    </xf>
    <xf numFmtId="0" fontId="6" fillId="0" borderId="66" xfId="2" applyBorder="1" applyAlignment="1">
      <alignment vertical="top" wrapText="1"/>
    </xf>
    <xf numFmtId="0" fontId="8" fillId="38" borderId="142" xfId="1" applyFill="1" applyBorder="1" applyAlignment="1" applyProtection="1">
      <alignment horizontal="left" vertical="top"/>
    </xf>
    <xf numFmtId="0" fontId="6" fillId="38" borderId="165" xfId="2" applyFill="1" applyBorder="1" applyAlignment="1">
      <alignment horizontal="left" vertical="top"/>
    </xf>
    <xf numFmtId="0" fontId="37" fillId="0" borderId="0" xfId="17" applyFont="1">
      <alignment vertical="center"/>
    </xf>
    <xf numFmtId="0" fontId="93" fillId="0" borderId="0" xfId="17" applyFont="1" applyAlignment="1">
      <alignment horizontal="left" vertical="center"/>
    </xf>
    <xf numFmtId="0" fontId="35" fillId="10" borderId="0" xfId="2" applyFont="1" applyFill="1" applyAlignment="1">
      <alignment horizontal="center" vertical="center"/>
    </xf>
    <xf numFmtId="0" fontId="43" fillId="0" borderId="0" xfId="17" applyFont="1">
      <alignment vertical="center"/>
    </xf>
    <xf numFmtId="0" fontId="14" fillId="0" borderId="0" xfId="17" applyFont="1" applyAlignment="1">
      <alignment horizontal="center" vertical="center"/>
    </xf>
    <xf numFmtId="14" fontId="1" fillId="0" borderId="50" xfId="17" applyNumberFormat="1" applyBorder="1" applyAlignment="1">
      <alignment horizontal="center" vertical="center"/>
    </xf>
    <xf numFmtId="14" fontId="1" fillId="0" borderId="0" xfId="17" applyNumberFormat="1" applyAlignment="1">
      <alignment horizontal="center" vertical="center"/>
    </xf>
    <xf numFmtId="0" fontId="1" fillId="11" borderId="0" xfId="17" applyFill="1">
      <alignment vertical="center"/>
    </xf>
    <xf numFmtId="0" fontId="43" fillId="0" borderId="0" xfId="17" applyFont="1" applyAlignment="1">
      <alignment vertical="top" wrapText="1"/>
    </xf>
    <xf numFmtId="0" fontId="1" fillId="11" borderId="0" xfId="17" applyFill="1" applyAlignment="1">
      <alignment horizontal="center" vertical="center"/>
    </xf>
    <xf numFmtId="0" fontId="1" fillId="0" borderId="50" xfId="17" applyBorder="1">
      <alignment vertical="center"/>
    </xf>
    <xf numFmtId="0" fontId="6" fillId="11" borderId="0" xfId="2" applyFill="1" applyAlignment="1">
      <alignment vertical="center" wrapText="1"/>
    </xf>
    <xf numFmtId="0" fontId="38" fillId="0" borderId="0" xfId="17" applyFont="1">
      <alignment vertical="center"/>
    </xf>
    <xf numFmtId="0" fontId="47" fillId="0" borderId="0" xfId="17" applyFont="1" applyAlignment="1">
      <alignment horizontal="center" vertical="center" wrapText="1"/>
    </xf>
    <xf numFmtId="0" fontId="48" fillId="0" borderId="0" xfId="17" applyFont="1">
      <alignment vertical="center"/>
    </xf>
    <xf numFmtId="0" fontId="9" fillId="0" borderId="0" xfId="17" applyFont="1" applyAlignment="1">
      <alignment horizontal="left" vertical="center"/>
    </xf>
    <xf numFmtId="0" fontId="49" fillId="0" borderId="0" xfId="17" applyFont="1" applyAlignment="1">
      <alignment horizontal="left" vertical="center"/>
    </xf>
    <xf numFmtId="0" fontId="50" fillId="0" borderId="53" xfId="17" applyFont="1" applyBorder="1">
      <alignment vertical="center"/>
    </xf>
    <xf numFmtId="0" fontId="50" fillId="0" borderId="53" xfId="17" applyFont="1" applyBorder="1" applyAlignment="1">
      <alignment horizontal="right" vertical="center"/>
    </xf>
    <xf numFmtId="0" fontId="38" fillId="0" borderId="55" xfId="17" applyFont="1" applyBorder="1" applyAlignment="1">
      <alignment horizontal="center" vertical="center"/>
    </xf>
    <xf numFmtId="0" fontId="38" fillId="0" borderId="191" xfId="17" applyFont="1" applyBorder="1" applyAlignment="1">
      <alignment horizontal="center" vertical="center" wrapText="1"/>
    </xf>
    <xf numFmtId="0" fontId="51" fillId="0" borderId="0" xfId="17" applyFont="1" applyAlignment="1">
      <alignment horizontal="center" vertical="center"/>
    </xf>
    <xf numFmtId="0" fontId="52" fillId="0" borderId="0" xfId="17" applyFont="1" applyAlignment="1">
      <alignment horizontal="center" vertical="center"/>
    </xf>
    <xf numFmtId="0" fontId="53" fillId="0" borderId="0" xfId="17" applyFont="1" applyAlignment="1">
      <alignment horizontal="center" vertical="center" wrapText="1"/>
    </xf>
    <xf numFmtId="0" fontId="54" fillId="0" borderId="0" xfId="17" applyFont="1" applyAlignment="1">
      <alignment horizontal="center" vertical="center"/>
    </xf>
    <xf numFmtId="0" fontId="1" fillId="0" borderId="0" xfId="17" applyAlignment="1">
      <alignment vertical="center" shrinkToFit="1"/>
    </xf>
    <xf numFmtId="0" fontId="12" fillId="0" borderId="192" xfId="17" applyFont="1" applyBorder="1" applyAlignment="1">
      <alignment horizontal="center" vertical="center" shrinkToFit="1"/>
    </xf>
    <xf numFmtId="0" fontId="50" fillId="0" borderId="56" xfId="17" applyFont="1" applyBorder="1" applyAlignment="1">
      <alignment vertical="center" shrinkToFit="1"/>
    </xf>
    <xf numFmtId="0" fontId="50" fillId="0" borderId="56" xfId="17" applyFont="1" applyBorder="1" applyAlignment="1">
      <alignment horizontal="center" vertical="center"/>
    </xf>
    <xf numFmtId="0" fontId="1" fillId="0" borderId="146" xfId="17" applyBorder="1" applyAlignment="1">
      <alignment horizontal="center" vertical="center" wrapText="1"/>
    </xf>
    <xf numFmtId="0" fontId="1" fillId="0" borderId="147" xfId="17" applyBorder="1" applyAlignment="1">
      <alignment horizontal="center" vertical="center"/>
    </xf>
    <xf numFmtId="0" fontId="13" fillId="0" borderId="149" xfId="2" applyFont="1" applyBorder="1" applyAlignment="1">
      <alignment horizontal="center" vertical="center" wrapText="1"/>
    </xf>
    <xf numFmtId="0" fontId="13" fillId="0" borderId="150" xfId="2" applyFont="1" applyBorder="1" applyAlignment="1">
      <alignment horizontal="center" vertical="center" wrapText="1"/>
    </xf>
    <xf numFmtId="0" fontId="13" fillId="0" borderId="18" xfId="2" applyFont="1" applyBorder="1" applyAlignment="1">
      <alignment horizontal="center" vertical="center" wrapText="1"/>
    </xf>
    <xf numFmtId="0" fontId="1" fillId="22" borderId="153" xfId="17" applyFill="1" applyBorder="1" applyAlignment="1">
      <alignment horizontal="center" vertical="center" wrapText="1"/>
    </xf>
    <xf numFmtId="0" fontId="7" fillId="6"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6" borderId="0" xfId="2" applyFont="1" applyFill="1" applyAlignment="1">
      <alignment horizontal="center" vertical="center"/>
    </xf>
    <xf numFmtId="0" fontId="46" fillId="6" borderId="0" xfId="0" applyFont="1" applyFill="1" applyAlignment="1">
      <alignment horizontal="center" vertical="center" wrapText="1"/>
    </xf>
    <xf numFmtId="180" fontId="50" fillId="6" borderId="0" xfId="17" applyNumberFormat="1" applyFont="1" applyFill="1" applyAlignment="1">
      <alignment horizontal="center" vertical="center"/>
    </xf>
    <xf numFmtId="0" fontId="1" fillId="6" borderId="0" xfId="17" applyFill="1">
      <alignment vertical="center"/>
    </xf>
    <xf numFmtId="0" fontId="1" fillId="6" borderId="0" xfId="17" applyFill="1" applyAlignment="1">
      <alignment horizontal="center" vertical="center"/>
    </xf>
    <xf numFmtId="0" fontId="46" fillId="6" borderId="0" xfId="17" applyFont="1" applyFill="1">
      <alignment vertical="center"/>
    </xf>
    <xf numFmtId="0" fontId="50" fillId="0" borderId="0" xfId="16" applyFont="1">
      <alignment vertical="center"/>
    </xf>
    <xf numFmtId="0" fontId="10" fillId="0" borderId="0" xfId="16" applyFont="1">
      <alignment vertical="center"/>
    </xf>
    <xf numFmtId="177" fontId="1" fillId="5" borderId="40" xfId="2" applyNumberFormat="1" applyFont="1" applyFill="1" applyBorder="1" applyAlignment="1">
      <alignment horizontal="center" vertical="center" wrapText="1"/>
    </xf>
    <xf numFmtId="177" fontId="6" fillId="22" borderId="8" xfId="2" applyNumberFormat="1" applyFill="1" applyBorder="1" applyAlignment="1">
      <alignment horizontal="center" vertical="center" shrinkToFit="1"/>
    </xf>
    <xf numFmtId="177" fontId="1" fillId="22" borderId="40" xfId="2" applyNumberFormat="1" applyFont="1" applyFill="1" applyBorder="1" applyAlignment="1">
      <alignment horizontal="center" vertical="center" wrapText="1"/>
    </xf>
    <xf numFmtId="177" fontId="6" fillId="22" borderId="12" xfId="2" applyNumberFormat="1" applyFill="1" applyBorder="1" applyAlignment="1">
      <alignment horizontal="center" vertical="center" shrinkToFit="1"/>
    </xf>
    <xf numFmtId="177" fontId="6" fillId="7" borderId="10" xfId="2" applyNumberFormat="1" applyFill="1" applyBorder="1" applyAlignment="1">
      <alignment horizontal="center" vertical="center" shrinkToFit="1"/>
    </xf>
    <xf numFmtId="177" fontId="6" fillId="6"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5" borderId="8" xfId="2" applyNumberFormat="1" applyFill="1" applyBorder="1" applyAlignment="1">
      <alignment horizontal="center" vertical="center" shrinkToFit="1"/>
    </xf>
    <xf numFmtId="177" fontId="6" fillId="9"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7"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6" borderId="8" xfId="2" applyFill="1" applyBorder="1" applyAlignment="1">
      <alignment horizontal="center" vertical="center" wrapText="1"/>
    </xf>
    <xf numFmtId="177" fontId="6" fillId="0" borderId="107"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7" borderId="8" xfId="2" applyNumberFormat="1" applyFill="1" applyBorder="1" applyAlignment="1">
      <alignment horizontal="center" vertical="center" wrapText="1"/>
    </xf>
    <xf numFmtId="177" fontId="6" fillId="8" borderId="107"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8" borderId="8" xfId="2" applyNumberFormat="1" applyFill="1" applyBorder="1" applyAlignment="1">
      <alignment horizontal="center" vertical="center" wrapText="1"/>
    </xf>
    <xf numFmtId="177" fontId="6" fillId="0" borderId="109" xfId="2" applyNumberFormat="1" applyBorder="1" applyAlignment="1">
      <alignment horizontal="center" vertical="center" wrapText="1"/>
    </xf>
    <xf numFmtId="177" fontId="6" fillId="6" borderId="0" xfId="2" applyNumberFormat="1" applyFill="1" applyAlignment="1">
      <alignment horizontal="center" vertical="center" wrapText="1"/>
    </xf>
    <xf numFmtId="0" fontId="6" fillId="6" borderId="0" xfId="2" applyFill="1" applyAlignment="1">
      <alignment horizontal="center" vertical="center" wrapText="1"/>
    </xf>
    <xf numFmtId="0" fontId="91" fillId="6" borderId="0" xfId="2" applyFont="1" applyFill="1" applyAlignment="1">
      <alignment horizontal="center" vertical="center"/>
    </xf>
    <xf numFmtId="0" fontId="78" fillId="6" borderId="0" xfId="2" applyFont="1" applyFill="1" applyAlignment="1">
      <alignment horizontal="left" vertical="center"/>
    </xf>
    <xf numFmtId="0" fontId="1" fillId="0" borderId="0" xfId="2" applyFont="1">
      <alignment vertical="center"/>
    </xf>
    <xf numFmtId="0" fontId="50" fillId="22" borderId="192" xfId="16" applyFont="1" applyFill="1" applyBorder="1">
      <alignment vertical="center"/>
    </xf>
    <xf numFmtId="0" fontId="50" fillId="22" borderId="193" xfId="16" applyFont="1" applyFill="1" applyBorder="1">
      <alignment vertical="center"/>
    </xf>
    <xf numFmtId="0" fontId="10" fillId="22" borderId="193" xfId="16" applyFont="1" applyFill="1" applyBorder="1">
      <alignment vertical="center"/>
    </xf>
    <xf numFmtId="0" fontId="37" fillId="0" borderId="0" xfId="17" applyFont="1" applyAlignment="1">
      <alignment horizontal="left" vertical="center" indent="2"/>
    </xf>
    <xf numFmtId="0" fontId="143" fillId="28" borderId="0" xfId="0" applyFont="1" applyFill="1">
      <alignment vertical="center"/>
    </xf>
    <xf numFmtId="0" fontId="174" fillId="0" borderId="0" xfId="17" applyFont="1">
      <alignment vertical="center"/>
    </xf>
    <xf numFmtId="0" fontId="24" fillId="5" borderId="7" xfId="2" applyFont="1" applyFill="1" applyBorder="1" applyAlignment="1">
      <alignment horizontal="center" vertical="top" wrapText="1"/>
    </xf>
    <xf numFmtId="10" fontId="138" fillId="27" borderId="0" xfId="0" applyNumberFormat="1" applyFont="1" applyFill="1" applyAlignment="1">
      <alignment horizontal="center" vertical="center" wrapText="1"/>
    </xf>
    <xf numFmtId="3" fontId="137" fillId="27" borderId="0" xfId="0" applyNumberFormat="1" applyFont="1" applyFill="1" applyAlignment="1">
      <alignment vertical="center" wrapText="1"/>
    </xf>
    <xf numFmtId="0" fontId="177" fillId="39" borderId="0" xfId="0" applyFont="1" applyFill="1" applyAlignment="1">
      <alignment vertical="top" wrapText="1"/>
    </xf>
    <xf numFmtId="0" fontId="178" fillId="39" borderId="0" xfId="0" applyFont="1" applyFill="1" applyAlignment="1">
      <alignment vertical="center" wrapText="1"/>
    </xf>
    <xf numFmtId="0" fontId="164" fillId="39" borderId="0" xfId="0" applyFont="1" applyFill="1" applyAlignment="1">
      <alignment vertical="top" wrapText="1"/>
    </xf>
    <xf numFmtId="0" fontId="1" fillId="22" borderId="0" xfId="2" applyFont="1" applyFill="1">
      <alignment vertical="center"/>
    </xf>
    <xf numFmtId="0" fontId="24" fillId="22" borderId="40" xfId="2" applyFont="1" applyFill="1" applyBorder="1" applyAlignment="1">
      <alignment horizontal="center" vertical="top" wrapText="1"/>
    </xf>
    <xf numFmtId="0" fontId="23" fillId="22" borderId="194" xfId="2" applyFont="1" applyFill="1" applyBorder="1" applyAlignment="1">
      <alignment horizontal="left" vertical="center"/>
    </xf>
    <xf numFmtId="0" fontId="23" fillId="22" borderId="11" xfId="2" applyFont="1" applyFill="1" applyBorder="1" applyAlignment="1">
      <alignment horizontal="left" vertical="center"/>
    </xf>
    <xf numFmtId="0" fontId="23" fillId="6" borderId="11" xfId="2" applyFont="1" applyFill="1" applyBorder="1" applyAlignment="1">
      <alignment horizontal="left" vertical="center"/>
    </xf>
    <xf numFmtId="0" fontId="23" fillId="0" borderId="9" xfId="2" applyFont="1" applyBorder="1" applyAlignment="1">
      <alignment horizontal="left" vertical="center"/>
    </xf>
    <xf numFmtId="0" fontId="23" fillId="6" borderId="13" xfId="2" applyFont="1" applyFill="1" applyBorder="1" applyAlignment="1">
      <alignment horizontal="left" vertical="center"/>
    </xf>
    <xf numFmtId="177" fontId="13" fillId="41" borderId="107" xfId="2" applyNumberFormat="1" applyFont="1" applyFill="1" applyBorder="1" applyAlignment="1">
      <alignment horizontal="center" vertical="center" wrapText="1"/>
    </xf>
    <xf numFmtId="177" fontId="13" fillId="41" borderId="8" xfId="2" applyNumberFormat="1" applyFont="1" applyFill="1" applyBorder="1" applyAlignment="1">
      <alignment horizontal="center" vertical="center" shrinkToFit="1"/>
    </xf>
    <xf numFmtId="14" fontId="26" fillId="22" borderId="0" xfId="2" applyNumberFormat="1" applyFont="1" applyFill="1" applyAlignment="1">
      <alignment horizontal="left" vertical="center"/>
    </xf>
    <xf numFmtId="0" fontId="26" fillId="22" borderId="0" xfId="19" applyFont="1" applyFill="1">
      <alignment vertical="center"/>
    </xf>
    <xf numFmtId="0" fontId="26" fillId="22" borderId="0" xfId="2" applyFont="1" applyFill="1" applyAlignment="1">
      <alignment horizontal="left" vertical="center"/>
    </xf>
    <xf numFmtId="0" fontId="41" fillId="22" borderId="0" xfId="17" applyFont="1" applyFill="1">
      <alignment vertical="center"/>
    </xf>
    <xf numFmtId="3" fontId="137" fillId="27" borderId="0" xfId="0" applyNumberFormat="1" applyFont="1" applyFill="1">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8" borderId="8" xfId="2" applyNumberFormat="1" applyFont="1" applyFill="1" applyBorder="1" applyAlignment="1">
      <alignment horizontal="center" vertical="center" shrinkToFit="1"/>
    </xf>
    <xf numFmtId="177" fontId="13" fillId="22" borderId="8" xfId="2" applyNumberFormat="1" applyFont="1" applyFill="1" applyBorder="1" applyAlignment="1">
      <alignment horizontal="center" vertical="center" shrinkToFit="1"/>
    </xf>
    <xf numFmtId="177" fontId="13" fillId="22" borderId="106" xfId="2" applyNumberFormat="1" applyFont="1" applyFill="1" applyBorder="1" applyAlignment="1">
      <alignment horizontal="center" vertical="center" wrapText="1"/>
    </xf>
    <xf numFmtId="177" fontId="13" fillId="22" borderId="107" xfId="2" applyNumberFormat="1" applyFont="1" applyFill="1" applyBorder="1" applyAlignment="1">
      <alignment horizontal="center" vertical="center" wrapText="1"/>
    </xf>
    <xf numFmtId="0" fontId="13" fillId="0" borderId="195" xfId="2" applyFont="1" applyBorder="1" applyAlignment="1">
      <alignment horizontal="center" vertical="center" wrapText="1"/>
    </xf>
    <xf numFmtId="0" fontId="13" fillId="0" borderId="196" xfId="2" applyFont="1" applyBorder="1" applyAlignment="1">
      <alignment horizontal="center" vertical="center" wrapText="1"/>
    </xf>
    <xf numFmtId="0" fontId="13" fillId="0" borderId="197" xfId="2" applyFont="1" applyBorder="1" applyAlignment="1">
      <alignment horizontal="center" vertical="center" wrapText="1"/>
    </xf>
    <xf numFmtId="0" fontId="13" fillId="0" borderId="195" xfId="2" applyFont="1" applyBorder="1" applyAlignment="1">
      <alignment horizontal="center" vertical="center"/>
    </xf>
    <xf numFmtId="0" fontId="13" fillId="6" borderId="195" xfId="2" applyFont="1" applyFill="1" applyBorder="1" applyAlignment="1">
      <alignment horizontal="center" vertical="center" wrapText="1"/>
    </xf>
    <xf numFmtId="0" fontId="160" fillId="22" borderId="157" xfId="0" applyFont="1" applyFill="1" applyBorder="1" applyAlignment="1">
      <alignment horizontal="center" vertical="center" wrapText="1"/>
    </xf>
    <xf numFmtId="0" fontId="160" fillId="22" borderId="186" xfId="0" applyFont="1" applyFill="1" applyBorder="1" applyAlignment="1">
      <alignment horizontal="center" vertical="center" wrapText="1"/>
    </xf>
    <xf numFmtId="0" fontId="184" fillId="22" borderId="194" xfId="2" applyFont="1" applyFill="1" applyBorder="1" applyAlignment="1">
      <alignment horizontal="center" vertical="center"/>
    </xf>
    <xf numFmtId="177" fontId="184" fillId="22" borderId="8" xfId="2" applyNumberFormat="1" applyFont="1" applyFill="1" applyBorder="1" applyAlignment="1">
      <alignment horizontal="center" vertical="center" shrinkToFit="1"/>
    </xf>
    <xf numFmtId="177" fontId="185" fillId="22" borderId="10" xfId="2" applyNumberFormat="1" applyFont="1" applyFill="1" applyBorder="1" applyAlignment="1">
      <alignment horizontal="center" vertical="center" shrinkToFit="1"/>
    </xf>
    <xf numFmtId="177" fontId="186" fillId="22" borderId="106" xfId="2" applyNumberFormat="1" applyFont="1" applyFill="1" applyBorder="1" applyAlignment="1">
      <alignment horizontal="center" vertical="center" wrapText="1"/>
    </xf>
    <xf numFmtId="0" fontId="128" fillId="34" borderId="198" xfId="2" applyFont="1" applyFill="1" applyBorder="1" applyAlignment="1">
      <alignment horizontal="center" vertical="center" wrapText="1"/>
    </xf>
    <xf numFmtId="0" fontId="129" fillId="34" borderId="199" xfId="2" applyFont="1" applyFill="1" applyBorder="1" applyAlignment="1">
      <alignment horizontal="center" vertical="center" wrapText="1"/>
    </xf>
    <xf numFmtId="0" fontId="179" fillId="34" borderId="199" xfId="2" applyFont="1" applyFill="1" applyBorder="1" applyAlignment="1">
      <alignment horizontal="left" vertical="center"/>
    </xf>
    <xf numFmtId="0" fontId="122" fillId="34" borderId="199" xfId="2" applyFont="1" applyFill="1" applyBorder="1" applyAlignment="1">
      <alignment horizontal="center" vertical="center"/>
    </xf>
    <xf numFmtId="0" fontId="122" fillId="34" borderId="200" xfId="2" applyFont="1" applyFill="1" applyBorder="1" applyAlignment="1">
      <alignment horizontal="center" vertical="center"/>
    </xf>
    <xf numFmtId="0" fontId="76" fillId="22" borderId="201" xfId="0" applyFont="1" applyFill="1" applyBorder="1" applyAlignment="1">
      <alignment horizontal="left" vertical="center"/>
    </xf>
    <xf numFmtId="14" fontId="76" fillId="22" borderId="201" xfId="0" applyNumberFormat="1" applyFont="1" applyFill="1" applyBorder="1" applyAlignment="1">
      <alignment horizontal="left" vertical="center"/>
    </xf>
    <xf numFmtId="0" fontId="103" fillId="0" borderId="138" xfId="0" applyFont="1" applyBorder="1" applyAlignment="1">
      <alignment horizontal="center" vertical="center" wrapText="1"/>
    </xf>
    <xf numFmtId="0" fontId="103" fillId="0" borderId="157" xfId="0" applyFont="1" applyBorder="1" applyAlignment="1">
      <alignment horizontal="center" vertical="center" wrapText="1"/>
    </xf>
    <xf numFmtId="184" fontId="163" fillId="42" borderId="0" xfId="0" applyNumberFormat="1" applyFont="1" applyFill="1" applyAlignment="1">
      <alignment horizontal="center" vertical="center" wrapText="1"/>
    </xf>
    <xf numFmtId="177" fontId="23" fillId="22" borderId="8" xfId="2" applyNumberFormat="1" applyFont="1" applyFill="1" applyBorder="1" applyAlignment="1">
      <alignment horizontal="center" vertical="center" shrinkToFit="1"/>
    </xf>
    <xf numFmtId="0" fontId="153" fillId="43" borderId="0" xfId="0" applyFont="1" applyFill="1" applyAlignment="1">
      <alignment horizontal="center" vertical="center" wrapText="1"/>
    </xf>
    <xf numFmtId="0" fontId="152" fillId="43" borderId="113" xfId="0" applyFont="1" applyFill="1" applyBorder="1" applyAlignment="1">
      <alignment horizontal="center" vertical="center" wrapText="1"/>
    </xf>
    <xf numFmtId="0" fontId="113" fillId="24" borderId="27" xfId="2" applyFont="1" applyFill="1" applyBorder="1" applyAlignment="1">
      <alignment horizontal="center" vertical="center"/>
    </xf>
    <xf numFmtId="14" fontId="113" fillId="24" borderId="28" xfId="2" applyNumberFormat="1" applyFont="1" applyFill="1" applyBorder="1" applyAlignment="1">
      <alignment horizontal="center" vertical="center"/>
    </xf>
    <xf numFmtId="14" fontId="113" fillId="24" borderId="1" xfId="2" applyNumberFormat="1" applyFont="1" applyFill="1" applyBorder="1" applyAlignment="1">
      <alignment horizontal="center" vertical="center" wrapText="1"/>
    </xf>
    <xf numFmtId="0" fontId="113" fillId="24" borderId="2" xfId="2" applyFont="1" applyFill="1" applyBorder="1" applyAlignment="1">
      <alignment horizontal="center" vertical="center" shrinkToFit="1"/>
    </xf>
    <xf numFmtId="0" fontId="18" fillId="26" borderId="46" xfId="2" applyFont="1" applyFill="1" applyBorder="1" applyAlignment="1">
      <alignment horizontal="center" vertical="center" wrapText="1"/>
    </xf>
    <xf numFmtId="0" fontId="187" fillId="43" borderId="0" xfId="0" applyFont="1" applyFill="1" applyAlignment="1">
      <alignment horizontal="center" vertical="center" wrapText="1"/>
    </xf>
    <xf numFmtId="0" fontId="6" fillId="22" borderId="0" xfId="2" applyFill="1" applyAlignment="1">
      <alignment vertical="center" wrapText="1"/>
    </xf>
    <xf numFmtId="0" fontId="0" fillId="27" borderId="0" xfId="0" applyFill="1" applyAlignment="1">
      <alignment horizontal="left" vertical="top"/>
    </xf>
    <xf numFmtId="14" fontId="115" fillId="0" borderId="155" xfId="17" applyNumberFormat="1" applyFont="1" applyBorder="1" applyAlignment="1">
      <alignment horizontal="center" vertical="center"/>
    </xf>
    <xf numFmtId="0" fontId="1" fillId="0" borderId="154" xfId="17" applyBorder="1" applyAlignment="1">
      <alignment horizontal="center" vertical="center" wrapText="1"/>
    </xf>
    <xf numFmtId="0" fontId="146" fillId="22" borderId="0" xfId="0" applyFont="1" applyFill="1" applyAlignment="1">
      <alignment horizontal="center" vertical="center" wrapText="1"/>
    </xf>
    <xf numFmtId="14" fontId="37" fillId="22" borderId="155" xfId="17" applyNumberFormat="1" applyFont="1" applyFill="1" applyBorder="1" applyAlignment="1">
      <alignment horizontal="center" vertical="center" wrapText="1"/>
    </xf>
    <xf numFmtId="0" fontId="13" fillId="22" borderId="154" xfId="17" applyFont="1" applyFill="1" applyBorder="1" applyAlignment="1">
      <alignment horizontal="center" vertical="center" wrapText="1"/>
    </xf>
    <xf numFmtId="14" fontId="13" fillId="22" borderId="155" xfId="17" applyNumberFormat="1" applyFont="1" applyFill="1" applyBorder="1" applyAlignment="1">
      <alignment horizontal="center" vertical="center"/>
    </xf>
    <xf numFmtId="0" fontId="37" fillId="22" borderId="154" xfId="17" applyFont="1" applyFill="1" applyBorder="1" applyAlignment="1">
      <alignment horizontal="center" vertical="center" wrapText="1"/>
    </xf>
    <xf numFmtId="14" fontId="37" fillId="22" borderId="155" xfId="17" applyNumberFormat="1" applyFont="1" applyFill="1" applyBorder="1" applyAlignment="1">
      <alignment horizontal="center" vertical="center"/>
    </xf>
    <xf numFmtId="0" fontId="1" fillId="22" borderId="154" xfId="17" applyFill="1" applyBorder="1" applyAlignment="1">
      <alignment horizontal="center" vertical="center" wrapText="1"/>
    </xf>
    <xf numFmtId="14" fontId="1" fillId="22" borderId="155" xfId="17" applyNumberFormat="1" applyFill="1" applyBorder="1" applyAlignment="1">
      <alignment horizontal="center" vertical="center"/>
    </xf>
    <xf numFmtId="3" fontId="13" fillId="22" borderId="0" xfId="0" applyNumberFormat="1" applyFont="1" applyFill="1" applyAlignment="1">
      <alignment horizontal="center" vertical="center"/>
    </xf>
    <xf numFmtId="14" fontId="108" fillId="26" borderId="175" xfId="2" applyNumberFormat="1" applyFont="1" applyFill="1" applyBorder="1" applyAlignment="1">
      <alignment horizontal="center" vertical="center"/>
    </xf>
    <xf numFmtId="0" fontId="108" fillId="0" borderId="0" xfId="0" applyFont="1" applyAlignment="1">
      <alignment horizontal="left" vertical="top" wrapText="1"/>
    </xf>
    <xf numFmtId="0" fontId="13" fillId="0" borderId="0" xfId="2" applyFont="1" applyAlignment="1">
      <alignment horizontal="center" vertical="center"/>
    </xf>
    <xf numFmtId="14" fontId="108" fillId="0" borderId="0" xfId="2" applyNumberFormat="1" applyFont="1" applyAlignment="1">
      <alignment horizontal="center" vertical="center"/>
    </xf>
    <xf numFmtId="0" fontId="13" fillId="0" borderId="0" xfId="2" applyFont="1" applyAlignment="1">
      <alignment vertical="top" wrapText="1"/>
    </xf>
    <xf numFmtId="14" fontId="115" fillId="22" borderId="155" xfId="17" applyNumberFormat="1" applyFont="1" applyFill="1" applyBorder="1" applyAlignment="1">
      <alignment horizontal="center" vertical="center" wrapText="1"/>
    </xf>
    <xf numFmtId="0" fontId="119" fillId="22" borderId="0" xfId="0" applyFont="1" applyFill="1" applyAlignment="1">
      <alignment horizontal="center" vertical="center"/>
    </xf>
    <xf numFmtId="0" fontId="76" fillId="22" borderId="0" xfId="0" applyFont="1" applyFill="1" applyAlignment="1">
      <alignment horizontal="center" vertical="center" wrapText="1"/>
    </xf>
    <xf numFmtId="0" fontId="176" fillId="0" borderId="0" xfId="0" applyFont="1">
      <alignment vertical="center"/>
    </xf>
    <xf numFmtId="14" fontId="29" fillId="24" borderId="1" xfId="2" applyNumberFormat="1" applyFont="1" applyFill="1" applyBorder="1" applyAlignment="1">
      <alignment horizontal="center" vertical="center" shrinkToFit="1"/>
    </xf>
    <xf numFmtId="0" fontId="188" fillId="0" borderId="0" xfId="0" applyFont="1" applyAlignment="1">
      <alignment vertical="center" wrapText="1"/>
    </xf>
    <xf numFmtId="0" fontId="8" fillId="0" borderId="202" xfId="1" applyBorder="1" applyAlignment="1" applyProtection="1">
      <alignment vertical="center"/>
    </xf>
    <xf numFmtId="0" fontId="108" fillId="24" borderId="1" xfId="2" applyFont="1" applyFill="1" applyBorder="1">
      <alignment vertical="center"/>
    </xf>
    <xf numFmtId="14" fontId="108" fillId="24" borderId="1" xfId="1" applyNumberFormat="1" applyFont="1" applyFill="1" applyBorder="1" applyAlignment="1" applyProtection="1">
      <alignment vertical="center" wrapText="1"/>
    </xf>
    <xf numFmtId="14" fontId="108" fillId="24" borderId="205" xfId="1" applyNumberFormat="1" applyFont="1" applyFill="1" applyBorder="1" applyAlignment="1" applyProtection="1">
      <alignment vertical="center" wrapText="1"/>
    </xf>
    <xf numFmtId="0" fontId="8" fillId="0" borderId="206" xfId="1" applyFill="1" applyBorder="1" applyAlignment="1" applyProtection="1">
      <alignment vertical="center"/>
    </xf>
    <xf numFmtId="14" fontId="108" fillId="24" borderId="158" xfId="1" applyNumberFormat="1" applyFont="1" applyFill="1" applyBorder="1" applyAlignment="1" applyProtection="1">
      <alignment vertical="center" wrapText="1"/>
    </xf>
    <xf numFmtId="0" fontId="41" fillId="0" borderId="0" xfId="17" applyFont="1" applyAlignment="1">
      <alignment horizontal="center" vertical="center"/>
    </xf>
    <xf numFmtId="0" fontId="171" fillId="6" borderId="0" xfId="0" applyFont="1" applyFill="1" applyAlignment="1">
      <alignment horizontal="left" vertical="top"/>
    </xf>
    <xf numFmtId="0" fontId="76" fillId="22" borderId="0" xfId="0" applyFont="1" applyFill="1" applyAlignment="1">
      <alignment horizontal="center" vertical="center"/>
    </xf>
    <xf numFmtId="0" fontId="120" fillId="22" borderId="0" xfId="0" applyFont="1" applyFill="1" applyAlignment="1">
      <alignment vertical="center" wrapText="1"/>
    </xf>
    <xf numFmtId="0" fontId="175" fillId="27" borderId="0" xfId="0" applyFont="1" applyFill="1" applyAlignment="1">
      <alignment horizontal="left" vertical="center" wrapText="1"/>
    </xf>
    <xf numFmtId="0" fontId="191" fillId="27" borderId="0" xfId="0" applyFont="1" applyFill="1" applyAlignment="1">
      <alignment horizontal="left" vertical="center" wrapText="1"/>
    </xf>
    <xf numFmtId="0" fontId="175" fillId="42" borderId="0" xfId="0" applyFont="1" applyFill="1" applyAlignment="1">
      <alignment horizontal="left" vertical="center" wrapText="1"/>
    </xf>
    <xf numFmtId="0" fontId="175" fillId="42" borderId="0" xfId="0" applyFont="1" applyFill="1" applyAlignment="1">
      <alignment horizontal="left" vertical="center" shrinkToFit="1"/>
    </xf>
    <xf numFmtId="0" fontId="192" fillId="27" borderId="0" xfId="0" applyFont="1" applyFill="1" applyAlignment="1">
      <alignment horizontal="left" vertical="center" shrinkToFit="1"/>
    </xf>
    <xf numFmtId="0" fontId="193" fillId="24" borderId="183" xfId="1" applyFont="1" applyFill="1" applyBorder="1" applyAlignment="1" applyProtection="1">
      <alignment horizontal="center" vertical="center" wrapText="1"/>
    </xf>
    <xf numFmtId="0" fontId="18" fillId="2" borderId="207" xfId="2" applyFont="1" applyFill="1" applyBorder="1" applyAlignment="1">
      <alignment horizontal="center" vertical="center" wrapText="1"/>
    </xf>
    <xf numFmtId="0" fontId="190" fillId="22" borderId="0" xfId="17" applyFont="1" applyFill="1" applyAlignment="1">
      <alignment horizontal="left" vertical="center"/>
    </xf>
    <xf numFmtId="3" fontId="142" fillId="27" borderId="0" xfId="0" applyNumberFormat="1" applyFont="1" applyFill="1" applyAlignment="1">
      <alignment vertical="center" wrapText="1"/>
    </xf>
    <xf numFmtId="3" fontId="155" fillId="0" borderId="0" xfId="0" applyNumberFormat="1" applyFont="1" applyAlignment="1">
      <alignment vertical="center" wrapText="1"/>
    </xf>
    <xf numFmtId="0" fontId="111" fillId="22" borderId="0" xfId="0" applyFont="1" applyFill="1">
      <alignment vertical="center"/>
    </xf>
    <xf numFmtId="3" fontId="195" fillId="27" borderId="0" xfId="0" applyNumberFormat="1" applyFont="1" applyFill="1" applyAlignment="1">
      <alignment vertical="top" wrapText="1"/>
    </xf>
    <xf numFmtId="0" fontId="194" fillId="27" borderId="0" xfId="0" applyFont="1" applyFill="1" applyAlignment="1">
      <alignment vertical="top" wrapText="1"/>
    </xf>
    <xf numFmtId="0" fontId="196" fillId="22" borderId="0" xfId="0" applyFont="1" applyFill="1" applyAlignment="1">
      <alignment vertical="top" wrapText="1"/>
    </xf>
    <xf numFmtId="177" fontId="158" fillId="27" borderId="0" xfId="0" applyNumberFormat="1" applyFont="1" applyFill="1">
      <alignment vertical="center"/>
    </xf>
    <xf numFmtId="0" fontId="197" fillId="27" borderId="0" xfId="0" applyFont="1" applyFill="1" applyAlignment="1">
      <alignment horizontal="left" vertical="center"/>
    </xf>
    <xf numFmtId="0" fontId="189" fillId="27" borderId="0" xfId="0" applyFont="1" applyFill="1" applyAlignment="1">
      <alignment horizontal="left" vertical="center" shrinkToFit="1"/>
    </xf>
    <xf numFmtId="184" fontId="137" fillId="27" borderId="0" xfId="0" applyNumberFormat="1" applyFont="1" applyFill="1" applyAlignment="1">
      <alignment horizontal="center" vertical="center" wrapText="1"/>
    </xf>
    <xf numFmtId="184" fontId="130" fillId="42" borderId="0" xfId="0" applyNumberFormat="1" applyFont="1" applyFill="1" applyAlignment="1">
      <alignment horizontal="center" vertical="center" wrapText="1"/>
    </xf>
    <xf numFmtId="0" fontId="175" fillId="42" borderId="0" xfId="0" applyFont="1" applyFill="1" applyAlignment="1">
      <alignment horizontal="left" vertical="center"/>
    </xf>
    <xf numFmtId="3" fontId="0" fillId="0" borderId="0" xfId="0" applyNumberFormat="1">
      <alignment vertical="center"/>
    </xf>
    <xf numFmtId="0" fontId="198" fillId="22" borderId="201" xfId="0" applyFont="1" applyFill="1" applyBorder="1" applyAlignment="1">
      <alignment horizontal="left" vertical="center"/>
    </xf>
    <xf numFmtId="0" fontId="108" fillId="0" borderId="0" xfId="2" applyFont="1" applyAlignment="1">
      <alignment vertical="top" wrapText="1"/>
    </xf>
    <xf numFmtId="0" fontId="148" fillId="22" borderId="154" xfId="17" applyFont="1" applyFill="1" applyBorder="1" applyAlignment="1">
      <alignment horizontal="center" vertical="center" wrapText="1"/>
    </xf>
    <xf numFmtId="3" fontId="72" fillId="27" borderId="0" xfId="0" applyNumberFormat="1" applyFont="1" applyFill="1" applyAlignment="1">
      <alignment vertical="top" wrapText="1"/>
    </xf>
    <xf numFmtId="0" fontId="8" fillId="0" borderId="32" xfId="1" applyFill="1" applyBorder="1" applyAlignment="1" applyProtection="1">
      <alignment vertical="center" wrapText="1"/>
    </xf>
    <xf numFmtId="0" fontId="166" fillId="44" borderId="0" xfId="0" applyFont="1" applyFill="1">
      <alignment vertical="center"/>
    </xf>
    <xf numFmtId="0" fontId="149" fillId="24" borderId="0" xfId="0" applyFont="1" applyFill="1" applyAlignment="1">
      <alignment horizontal="center" vertical="center" shrinkToFit="1"/>
    </xf>
    <xf numFmtId="0" fontId="8" fillId="0" borderId="216" xfId="1" applyBorder="1" applyAlignment="1" applyProtection="1">
      <alignment vertical="center" wrapText="1"/>
    </xf>
    <xf numFmtId="0" fontId="200" fillId="0" borderId="157" xfId="0" applyFont="1" applyBorder="1" applyAlignment="1">
      <alignment horizontal="center" vertical="center" wrapText="1"/>
    </xf>
    <xf numFmtId="0" fontId="200" fillId="0" borderId="186" xfId="0" applyFont="1" applyBorder="1" applyAlignment="1">
      <alignment horizontal="center" vertical="center" wrapText="1"/>
    </xf>
    <xf numFmtId="14" fontId="113" fillId="24" borderId="43" xfId="2" applyNumberFormat="1" applyFont="1" applyFill="1" applyBorder="1" applyAlignment="1">
      <alignment horizontal="center" vertical="center"/>
    </xf>
    <xf numFmtId="14" fontId="113" fillId="24" borderId="1" xfId="2" applyNumberFormat="1" applyFont="1" applyFill="1" applyBorder="1" applyAlignment="1">
      <alignment horizontal="center" vertical="center"/>
    </xf>
    <xf numFmtId="14" fontId="113" fillId="24" borderId="2" xfId="2" applyNumberFormat="1" applyFont="1" applyFill="1" applyBorder="1" applyAlignment="1">
      <alignment horizontal="center" vertical="center"/>
    </xf>
    <xf numFmtId="0" fontId="173" fillId="0" borderId="0" xfId="1" applyFont="1" applyAlignment="1" applyProtection="1">
      <alignment horizontal="left" vertical="center" wrapText="1"/>
    </xf>
    <xf numFmtId="0" fontId="8" fillId="0" borderId="0" xfId="1" applyAlignment="1" applyProtection="1">
      <alignment horizontal="left" vertical="center" wrapText="1"/>
    </xf>
    <xf numFmtId="0" fontId="8" fillId="0" borderId="204" xfId="1" applyFill="1" applyBorder="1" applyAlignment="1" applyProtection="1">
      <alignment vertical="center" wrapText="1"/>
    </xf>
    <xf numFmtId="0" fontId="25" fillId="22" borderId="0" xfId="2" applyFont="1" applyFill="1">
      <alignment vertical="center"/>
    </xf>
    <xf numFmtId="0" fontId="113" fillId="3" borderId="9" xfId="2" applyFont="1" applyFill="1" applyBorder="1" applyAlignment="1">
      <alignment horizontal="center" vertical="center" shrinkToFit="1"/>
    </xf>
    <xf numFmtId="0" fontId="8" fillId="0" borderId="204" xfId="1" applyFill="1" applyBorder="1" applyAlignment="1" applyProtection="1">
      <alignment vertical="center"/>
    </xf>
    <xf numFmtId="0" fontId="137" fillId="27" borderId="0" xfId="0" applyFont="1" applyFill="1" applyAlignment="1">
      <alignment horizontal="left" vertical="center" wrapText="1"/>
    </xf>
    <xf numFmtId="180" fontId="50" fillId="13" borderId="217" xfId="17" applyNumberFormat="1" applyFont="1" applyFill="1" applyBorder="1" applyAlignment="1">
      <alignment horizontal="center" vertical="center"/>
    </xf>
    <xf numFmtId="0" fontId="108" fillId="24" borderId="9" xfId="1" applyFont="1" applyFill="1" applyBorder="1" applyAlignment="1" applyProtection="1">
      <alignment horizontal="center" vertical="center" wrapText="1"/>
    </xf>
    <xf numFmtId="0" fontId="8" fillId="0" borderId="190" xfId="1" applyBorder="1" applyAlignment="1" applyProtection="1">
      <alignment vertical="center" wrapText="1"/>
    </xf>
    <xf numFmtId="0" fontId="204" fillId="0" borderId="178" xfId="1" applyFont="1" applyFill="1" applyBorder="1" applyAlignment="1" applyProtection="1">
      <alignment vertical="top" wrapText="1"/>
    </xf>
    <xf numFmtId="0" fontId="204" fillId="0" borderId="178" xfId="2" applyFont="1" applyBorder="1" applyAlignment="1">
      <alignment vertical="top" wrapText="1"/>
    </xf>
    <xf numFmtId="0" fontId="204" fillId="0" borderId="171" xfId="1" applyFont="1" applyBorder="1" applyAlignment="1" applyProtection="1">
      <alignment horizontal="left" vertical="top" wrapText="1"/>
    </xf>
    <xf numFmtId="0" fontId="204" fillId="0" borderId="45" xfId="1" applyFont="1" applyFill="1" applyBorder="1" applyAlignment="1" applyProtection="1">
      <alignment vertical="top" wrapText="1"/>
    </xf>
    <xf numFmtId="0" fontId="205" fillId="0" borderId="0" xfId="1" applyFont="1" applyAlignment="1" applyProtection="1">
      <alignment horizontal="left" vertical="top" wrapText="1"/>
    </xf>
    <xf numFmtId="0" fontId="206" fillId="0" borderId="45" xfId="1" applyFont="1" applyFill="1" applyBorder="1" applyAlignment="1" applyProtection="1">
      <alignment vertical="top" wrapText="1"/>
    </xf>
    <xf numFmtId="0" fontId="207" fillId="3" borderId="9" xfId="2" applyFont="1" applyFill="1" applyBorder="1" applyAlignment="1">
      <alignment horizontal="center" vertical="center"/>
    </xf>
    <xf numFmtId="0" fontId="108" fillId="0" borderId="31" xfId="1" applyFont="1" applyBorder="1" applyAlignment="1" applyProtection="1">
      <alignment horizontal="left" vertical="top" wrapText="1"/>
    </xf>
    <xf numFmtId="0" fontId="127" fillId="0" borderId="0" xfId="0" applyFont="1" applyAlignment="1">
      <alignment vertical="top" wrapText="1"/>
    </xf>
    <xf numFmtId="0" fontId="198" fillId="22" borderId="115" xfId="0" applyFont="1" applyFill="1" applyBorder="1" applyAlignment="1">
      <alignment horizontal="left" vertical="center"/>
    </xf>
    <xf numFmtId="0" fontId="76" fillId="22" borderId="115" xfId="0" applyFont="1" applyFill="1" applyBorder="1" applyAlignment="1">
      <alignment horizontal="left" vertical="center"/>
    </xf>
    <xf numFmtId="14" fontId="76" fillId="22" borderId="115" xfId="0" applyNumberFormat="1" applyFont="1" applyFill="1" applyBorder="1" applyAlignment="1">
      <alignment horizontal="left" vertical="center"/>
    </xf>
    <xf numFmtId="0" fontId="202" fillId="27" borderId="0" xfId="0" applyFont="1" applyFill="1" applyAlignment="1">
      <alignment vertical="center" wrapText="1"/>
    </xf>
    <xf numFmtId="177" fontId="175" fillId="27" borderId="0" xfId="0" applyNumberFormat="1" applyFont="1" applyFill="1" applyAlignment="1">
      <alignment vertical="center" wrapText="1"/>
    </xf>
    <xf numFmtId="184" fontId="175" fillId="27" borderId="0" xfId="0" applyNumberFormat="1" applyFont="1" applyFill="1" applyAlignment="1">
      <alignment vertical="center" wrapText="1"/>
    </xf>
    <xf numFmtId="3" fontId="175" fillId="27" borderId="0" xfId="0" applyNumberFormat="1" applyFont="1" applyFill="1" applyAlignment="1">
      <alignment vertical="center" wrapText="1"/>
    </xf>
    <xf numFmtId="184" fontId="175" fillId="27" borderId="0" xfId="0" applyNumberFormat="1" applyFont="1" applyFill="1" applyAlignment="1">
      <alignment horizontal="center" vertical="center" wrapText="1"/>
    </xf>
    <xf numFmtId="0" fontId="175" fillId="46" borderId="0" xfId="0" applyFont="1" applyFill="1" applyAlignment="1">
      <alignment horizontal="left" vertical="center" wrapText="1"/>
    </xf>
    <xf numFmtId="0" fontId="197" fillId="45" borderId="0" xfId="0" applyFont="1" applyFill="1" applyAlignment="1">
      <alignment horizontal="left" vertical="center"/>
    </xf>
    <xf numFmtId="3" fontId="142" fillId="45" borderId="0" xfId="0" applyNumberFormat="1" applyFont="1" applyFill="1" applyAlignment="1">
      <alignment vertical="center" wrapText="1"/>
    </xf>
    <xf numFmtId="184" fontId="137" fillId="45" borderId="0" xfId="0" applyNumberFormat="1" applyFont="1" applyFill="1" applyAlignment="1">
      <alignment vertical="center" wrapText="1"/>
    </xf>
    <xf numFmtId="177" fontId="158" fillId="45" borderId="0" xfId="0" applyNumberFormat="1" applyFont="1" applyFill="1">
      <alignment vertical="center"/>
    </xf>
    <xf numFmtId="184" fontId="138" fillId="45" borderId="0" xfId="0" applyNumberFormat="1" applyFont="1" applyFill="1" applyAlignment="1">
      <alignment horizontal="center" vertical="center" wrapText="1"/>
    </xf>
    <xf numFmtId="184" fontId="163" fillId="45" borderId="0" xfId="0" applyNumberFormat="1" applyFont="1" applyFill="1" applyAlignment="1">
      <alignment vertical="center" wrapText="1"/>
    </xf>
    <xf numFmtId="0" fontId="154" fillId="47" borderId="102" xfId="2" applyFont="1" applyFill="1" applyBorder="1" applyAlignment="1">
      <alignment horizontal="center" vertical="center" wrapText="1" shrinkToFit="1"/>
    </xf>
    <xf numFmtId="0" fontId="103" fillId="48" borderId="138" xfId="0" applyFont="1" applyFill="1" applyBorder="1" applyAlignment="1">
      <alignment horizontal="center" vertical="center" wrapText="1"/>
    </xf>
    <xf numFmtId="0" fontId="21" fillId="0" borderId="99" xfId="1" applyFont="1" applyBorder="1" applyAlignment="1" applyProtection="1">
      <alignment vertical="top" wrapText="1"/>
    </xf>
    <xf numFmtId="0" fontId="6" fillId="0" borderId="0" xfId="4"/>
    <xf numFmtId="0" fontId="209" fillId="0" borderId="0" xfId="2" applyFont="1">
      <alignment vertical="center"/>
    </xf>
    <xf numFmtId="0" fontId="210" fillId="0" borderId="0" xfId="2" applyFont="1">
      <alignment vertical="center"/>
    </xf>
    <xf numFmtId="0" fontId="204" fillId="0" borderId="203" xfId="1" applyFont="1" applyBorder="1" applyAlignment="1" applyProtection="1">
      <alignment horizontal="left" vertical="top" wrapText="1"/>
    </xf>
    <xf numFmtId="3" fontId="142" fillId="27" borderId="0" xfId="0" applyNumberFormat="1" applyFont="1" applyFill="1" applyAlignment="1">
      <alignment horizontal="right" vertical="center"/>
    </xf>
    <xf numFmtId="14" fontId="148" fillId="22" borderId="155" xfId="17" applyNumberFormat="1" applyFont="1" applyFill="1" applyBorder="1" applyAlignment="1">
      <alignment horizontal="center" vertical="center" wrapText="1"/>
    </xf>
    <xf numFmtId="3" fontId="216" fillId="27" borderId="0" xfId="0" applyNumberFormat="1" applyFont="1" applyFill="1" applyAlignment="1">
      <alignment vertical="center" wrapText="1"/>
    </xf>
    <xf numFmtId="0" fontId="76" fillId="24" borderId="115" xfId="0" applyFont="1" applyFill="1" applyBorder="1" applyAlignment="1">
      <alignment horizontal="left" vertical="center"/>
    </xf>
    <xf numFmtId="0" fontId="76" fillId="24" borderId="201" xfId="0" applyFont="1" applyFill="1" applyBorder="1" applyAlignment="1">
      <alignment horizontal="left" vertical="center"/>
    </xf>
    <xf numFmtId="0" fontId="76" fillId="49" borderId="115" xfId="0" applyFont="1" applyFill="1" applyBorder="1" applyAlignment="1">
      <alignment horizontal="left" vertical="center"/>
    </xf>
    <xf numFmtId="0" fontId="76" fillId="50" borderId="115" xfId="0" applyFont="1" applyFill="1" applyBorder="1" applyAlignment="1">
      <alignment horizontal="left" vertical="center"/>
    </xf>
    <xf numFmtId="0" fontId="76" fillId="38" borderId="115" xfId="0" applyFont="1" applyFill="1" applyBorder="1" applyAlignment="1">
      <alignment horizontal="left" vertical="center"/>
    </xf>
    <xf numFmtId="0" fontId="76" fillId="50" borderId="201" xfId="0" applyFont="1" applyFill="1" applyBorder="1" applyAlignment="1">
      <alignment horizontal="left" vertical="center"/>
    </xf>
    <xf numFmtId="0" fontId="8" fillId="0" borderId="0" xfId="1" applyFill="1" applyAlignment="1" applyProtection="1">
      <alignment vertical="center"/>
    </xf>
    <xf numFmtId="0" fontId="21" fillId="0" borderId="137" xfId="1" applyFont="1" applyFill="1" applyBorder="1" applyAlignment="1" applyProtection="1">
      <alignment horizontal="left" vertical="top" wrapText="1"/>
    </xf>
    <xf numFmtId="0" fontId="113" fillId="3" borderId="9" xfId="2" applyFont="1" applyFill="1" applyBorder="1" applyAlignment="1">
      <alignment horizontal="center" vertical="center" wrapText="1" shrinkToFit="1"/>
    </xf>
    <xf numFmtId="0" fontId="137" fillId="27" borderId="0" xfId="0" applyFont="1" applyFill="1" applyAlignment="1">
      <alignment vertical="top" wrapText="1"/>
    </xf>
    <xf numFmtId="3" fontId="138" fillId="27" borderId="0" xfId="0" applyNumberFormat="1" applyFont="1" applyFill="1">
      <alignment vertical="center"/>
    </xf>
    <xf numFmtId="3" fontId="217" fillId="27" borderId="0" xfId="0" applyNumberFormat="1" applyFont="1" applyFill="1">
      <alignment vertical="center"/>
    </xf>
    <xf numFmtId="3" fontId="218" fillId="0" borderId="0" xfId="0" applyNumberFormat="1" applyFont="1" applyAlignment="1">
      <alignment horizontal="left" vertical="center" wrapText="1"/>
    </xf>
    <xf numFmtId="0" fontId="218" fillId="0" borderId="0" xfId="0" applyFont="1" applyAlignment="1">
      <alignment horizontal="left" vertical="center" wrapText="1"/>
    </xf>
    <xf numFmtId="185" fontId="219" fillId="0" borderId="0" xfId="0" applyNumberFormat="1" applyFont="1" applyAlignment="1">
      <alignment horizontal="left" vertical="center"/>
    </xf>
    <xf numFmtId="0" fontId="8" fillId="22" borderId="0" xfId="1" applyFill="1" applyBorder="1" applyAlignment="1" applyProtection="1">
      <alignment vertical="center" wrapText="1"/>
    </xf>
    <xf numFmtId="14" fontId="113" fillId="24" borderId="1" xfId="2" applyNumberFormat="1" applyFont="1" applyFill="1" applyBorder="1" applyAlignment="1">
      <alignment vertical="center" shrinkToFit="1"/>
    </xf>
    <xf numFmtId="14" fontId="113" fillId="24" borderId="158" xfId="2" applyNumberFormat="1" applyFont="1" applyFill="1" applyBorder="1" applyAlignment="1">
      <alignment vertical="center" shrinkToFit="1"/>
    </xf>
    <xf numFmtId="0" fontId="6" fillId="0" borderId="72" xfId="0" applyFont="1" applyBorder="1" applyAlignment="1">
      <alignment horizontal="left" vertical="center"/>
    </xf>
    <xf numFmtId="0" fontId="6" fillId="0" borderId="0" xfId="0" applyFont="1" applyAlignment="1">
      <alignment horizontal="left" vertical="center"/>
    </xf>
    <xf numFmtId="0" fontId="6" fillId="0" borderId="74" xfId="0" applyFont="1" applyBorder="1" applyAlignment="1">
      <alignment horizontal="left" vertical="center"/>
    </xf>
    <xf numFmtId="0" fontId="171" fillId="6" borderId="0" xfId="0" applyFont="1" applyFill="1" applyAlignment="1">
      <alignment horizontal="left" vertical="center" wrapText="1"/>
    </xf>
    <xf numFmtId="0" fontId="171" fillId="6" borderId="74" xfId="0" applyFont="1" applyFill="1" applyBorder="1" applyAlignment="1">
      <alignment horizontal="left" vertical="center" wrapText="1"/>
    </xf>
    <xf numFmtId="0" fontId="171" fillId="6" borderId="0" xfId="0" applyFont="1" applyFill="1" applyAlignment="1">
      <alignment horizontal="left" vertical="center"/>
    </xf>
    <xf numFmtId="0" fontId="171" fillId="6" borderId="0" xfId="0" applyFont="1" applyFill="1" applyAlignment="1">
      <alignment horizontal="left" vertical="top" wrapText="1"/>
    </xf>
    <xf numFmtId="0" fontId="8" fillId="0" borderId="0" xfId="1" applyAlignment="1" applyProtection="1">
      <alignment horizontal="center" vertical="center" wrapText="1"/>
    </xf>
    <xf numFmtId="0" fontId="88" fillId="0" borderId="0" xfId="0" applyFont="1" applyAlignment="1">
      <alignment horizontal="left" vertical="center" wrapText="1"/>
    </xf>
    <xf numFmtId="0" fontId="84" fillId="0" borderId="0" xfId="0" applyFont="1" applyAlignment="1">
      <alignment horizontal="left" vertical="center" wrapText="1"/>
    </xf>
    <xf numFmtId="0" fontId="87" fillId="0" borderId="0" xfId="0" applyFont="1" applyAlignment="1">
      <alignment horizontal="left" vertical="center" wrapText="1"/>
    </xf>
    <xf numFmtId="0" fontId="85" fillId="0" borderId="0" xfId="0" applyFont="1" applyAlignment="1">
      <alignment horizontal="left" vertical="center" wrapText="1"/>
    </xf>
    <xf numFmtId="0" fontId="88" fillId="0" borderId="0" xfId="0" applyFont="1" applyAlignment="1">
      <alignment horizontal="left" vertical="top" wrapText="1"/>
    </xf>
    <xf numFmtId="0" fontId="84" fillId="0" borderId="0" xfId="0" applyFont="1" applyAlignment="1">
      <alignment horizontal="left" vertical="top" wrapText="1"/>
    </xf>
    <xf numFmtId="0" fontId="178" fillId="39" borderId="0" xfId="0" applyFont="1" applyFill="1" applyAlignment="1">
      <alignment horizontal="left" vertical="center" wrapText="1"/>
    </xf>
    <xf numFmtId="0" fontId="10" fillId="7" borderId="151" xfId="17" applyFont="1" applyFill="1" applyBorder="1" applyAlignment="1">
      <alignment horizontal="left" vertical="center" wrapText="1"/>
    </xf>
    <xf numFmtId="0" fontId="10" fillId="7" borderId="148" xfId="17" applyFont="1" applyFill="1" applyBorder="1" applyAlignment="1">
      <alignment horizontal="left" vertical="center" wrapText="1"/>
    </xf>
    <xf numFmtId="0" fontId="10" fillId="7" borderId="152" xfId="17" applyFont="1" applyFill="1" applyBorder="1" applyAlignment="1">
      <alignment horizontal="left" vertical="center" wrapText="1"/>
    </xf>
    <xf numFmtId="0" fontId="37" fillId="22" borderId="187" xfId="17" applyFont="1" applyFill="1" applyBorder="1" applyAlignment="1">
      <alignment horizontal="left" vertical="top" wrapText="1"/>
    </xf>
    <xf numFmtId="0" fontId="37" fillId="22" borderId="188" xfId="17" applyFont="1" applyFill="1" applyBorder="1" applyAlignment="1">
      <alignment horizontal="left" vertical="top" wrapText="1"/>
    </xf>
    <xf numFmtId="0" fontId="37" fillId="22" borderId="189" xfId="17" applyFont="1" applyFill="1" applyBorder="1" applyAlignment="1">
      <alignment horizontal="left" vertical="top" wrapText="1"/>
    </xf>
    <xf numFmtId="0" fontId="37" fillId="0" borderId="187" xfId="17" applyFont="1" applyBorder="1" applyAlignment="1">
      <alignment horizontal="left" vertical="top" wrapText="1"/>
    </xf>
    <xf numFmtId="0" fontId="37" fillId="0" borderId="188" xfId="17" applyFont="1" applyBorder="1" applyAlignment="1">
      <alignment horizontal="left" vertical="top" wrapText="1"/>
    </xf>
    <xf numFmtId="0" fontId="37" fillId="0" borderId="189" xfId="17" applyFont="1" applyBorder="1" applyAlignment="1">
      <alignment horizontal="left" vertical="top" wrapText="1"/>
    </xf>
    <xf numFmtId="0" fontId="13" fillId="22" borderId="187" xfId="2" applyFont="1" applyFill="1" applyBorder="1" applyAlignment="1">
      <alignment horizontal="left" vertical="top" wrapText="1"/>
    </xf>
    <xf numFmtId="0" fontId="13" fillId="22" borderId="188" xfId="2" applyFont="1" applyFill="1" applyBorder="1" applyAlignment="1">
      <alignment horizontal="left" vertical="top" wrapText="1"/>
    </xf>
    <xf numFmtId="0" fontId="13" fillId="22" borderId="189" xfId="2" applyFont="1" applyFill="1" applyBorder="1" applyAlignment="1">
      <alignment horizontal="left" vertical="top" wrapText="1"/>
    </xf>
    <xf numFmtId="0" fontId="121" fillId="22" borderId="187" xfId="2" applyFont="1" applyFill="1" applyBorder="1" applyAlignment="1">
      <alignment horizontal="left" vertical="top" wrapText="1"/>
    </xf>
    <xf numFmtId="0" fontId="121" fillId="22" borderId="188" xfId="2" applyFont="1" applyFill="1" applyBorder="1" applyAlignment="1">
      <alignment horizontal="left" vertical="top" wrapText="1"/>
    </xf>
    <xf numFmtId="0" fontId="121" fillId="22" borderId="189" xfId="2" applyFont="1" applyFill="1" applyBorder="1" applyAlignment="1">
      <alignment horizontal="left" vertical="top" wrapText="1"/>
    </xf>
    <xf numFmtId="0" fontId="13" fillId="22" borderId="187" xfId="2" applyFont="1" applyFill="1" applyBorder="1" applyAlignment="1">
      <alignment horizontal="center" vertical="center" wrapText="1"/>
    </xf>
    <xf numFmtId="0" fontId="13" fillId="22" borderId="188" xfId="2" applyFont="1" applyFill="1" applyBorder="1" applyAlignment="1">
      <alignment horizontal="center" vertical="center" wrapText="1"/>
    </xf>
    <xf numFmtId="0" fontId="13" fillId="22" borderId="189" xfId="2" applyFont="1" applyFill="1" applyBorder="1" applyAlignment="1">
      <alignment horizontal="center" vertical="center" wrapText="1"/>
    </xf>
    <xf numFmtId="0" fontId="60" fillId="14" borderId="62" xfId="17" applyFont="1" applyFill="1" applyBorder="1" applyAlignment="1">
      <alignment horizontal="right" vertical="center" wrapText="1"/>
    </xf>
    <xf numFmtId="0" fontId="61" fillId="14" borderId="62" xfId="0" applyFont="1" applyFill="1" applyBorder="1" applyAlignment="1">
      <alignment horizontal="right" vertical="center"/>
    </xf>
    <xf numFmtId="0" fontId="0" fillId="14" borderId="62" xfId="0" applyFill="1" applyBorder="1" applyAlignment="1">
      <alignment horizontal="right" vertical="center"/>
    </xf>
    <xf numFmtId="180" fontId="60" fillId="14" borderId="62" xfId="17" applyNumberFormat="1" applyFont="1" applyFill="1" applyBorder="1" applyAlignment="1">
      <alignment horizontal="center" vertical="center" wrapText="1"/>
    </xf>
    <xf numFmtId="180" fontId="0" fillId="14" borderId="62" xfId="0" applyNumberFormat="1" applyFill="1" applyBorder="1" applyAlignment="1">
      <alignment horizontal="center" vertical="center" wrapText="1"/>
    </xf>
    <xf numFmtId="0" fontId="62" fillId="15" borderId="63" xfId="17" applyFont="1" applyFill="1" applyBorder="1" applyAlignment="1">
      <alignment horizontal="center" vertical="center" wrapText="1"/>
    </xf>
    <xf numFmtId="0" fontId="63" fillId="15" borderId="63" xfId="0" applyFont="1" applyFill="1" applyBorder="1" applyAlignment="1">
      <alignment horizontal="center" vertical="center"/>
    </xf>
    <xf numFmtId="0" fontId="62" fillId="11" borderId="63" xfId="0" applyFont="1" applyFill="1" applyBorder="1" applyAlignment="1">
      <alignment horizontal="center" vertical="center"/>
    </xf>
    <xf numFmtId="0" fontId="65" fillId="11" borderId="63" xfId="0" applyFont="1" applyFill="1" applyBorder="1" applyAlignment="1">
      <alignment horizontal="center" vertical="center"/>
    </xf>
    <xf numFmtId="0" fontId="67" fillId="21" borderId="125" xfId="16" applyFont="1" applyFill="1" applyBorder="1" applyAlignment="1">
      <alignment horizontal="center" vertical="center"/>
    </xf>
    <xf numFmtId="0" fontId="67" fillId="21" borderId="130" xfId="16" applyFont="1" applyFill="1" applyBorder="1" applyAlignment="1">
      <alignment horizontal="center" vertical="center"/>
    </xf>
    <xf numFmtId="0" fontId="67" fillId="21" borderId="132" xfId="16" applyFont="1" applyFill="1" applyBorder="1" applyAlignment="1">
      <alignment horizontal="center" vertical="center"/>
    </xf>
    <xf numFmtId="0" fontId="68" fillId="2" borderId="126" xfId="16" applyFont="1" applyFill="1" applyBorder="1" applyAlignment="1">
      <alignment vertical="center" wrapText="1"/>
    </xf>
    <xf numFmtId="0" fontId="68" fillId="2" borderId="127" xfId="16" applyFont="1" applyFill="1" applyBorder="1" applyAlignment="1">
      <alignment vertical="center" wrapText="1"/>
    </xf>
    <xf numFmtId="0" fontId="68" fillId="2" borderId="128" xfId="16" applyFont="1" applyFill="1" applyBorder="1" applyAlignment="1">
      <alignment vertical="center" wrapText="1"/>
    </xf>
    <xf numFmtId="0" fontId="68" fillId="2" borderId="104" xfId="16" applyFont="1" applyFill="1" applyBorder="1" applyAlignment="1">
      <alignment vertical="center" wrapText="1"/>
    </xf>
    <xf numFmtId="0" fontId="68" fillId="2" borderId="0" xfId="16" applyFont="1" applyFill="1" applyAlignment="1">
      <alignment vertical="center" wrapText="1"/>
    </xf>
    <xf numFmtId="0" fontId="68" fillId="2" borderId="105" xfId="16" applyFont="1" applyFill="1" applyBorder="1" applyAlignment="1">
      <alignment vertical="center" wrapText="1"/>
    </xf>
    <xf numFmtId="0" fontId="68" fillId="2" borderId="133" xfId="16" applyFont="1" applyFill="1" applyBorder="1" applyAlignment="1">
      <alignment vertical="center" wrapText="1"/>
    </xf>
    <xf numFmtId="0" fontId="68" fillId="2" borderId="134" xfId="16" applyFont="1" applyFill="1" applyBorder="1" applyAlignment="1">
      <alignment vertical="center" wrapText="1"/>
    </xf>
    <xf numFmtId="0" fontId="68" fillId="2" borderId="135" xfId="16" applyFont="1" applyFill="1" applyBorder="1" applyAlignment="1">
      <alignment vertical="center" wrapText="1"/>
    </xf>
    <xf numFmtId="0" fontId="68" fillId="2" borderId="126" xfId="16" applyFont="1" applyFill="1" applyBorder="1" applyAlignment="1">
      <alignment horizontal="left" vertical="center" wrapText="1"/>
    </xf>
    <xf numFmtId="0" fontId="68" fillId="2" borderId="127" xfId="16" applyFont="1" applyFill="1" applyBorder="1" applyAlignment="1">
      <alignment horizontal="left" vertical="center" wrapText="1"/>
    </xf>
    <xf numFmtId="0" fontId="68" fillId="2" borderId="129" xfId="16" applyFont="1" applyFill="1" applyBorder="1" applyAlignment="1">
      <alignment horizontal="left" vertical="center" wrapText="1"/>
    </xf>
    <xf numFmtId="0" fontId="68" fillId="2" borderId="104"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31" xfId="16" applyFont="1" applyFill="1" applyBorder="1" applyAlignment="1">
      <alignment horizontal="left" vertical="center" wrapText="1"/>
    </xf>
    <xf numFmtId="0" fontId="68" fillId="2" borderId="133" xfId="16" applyFont="1" applyFill="1" applyBorder="1" applyAlignment="1">
      <alignment horizontal="left" vertical="center" wrapText="1"/>
    </xf>
    <xf numFmtId="0" fontId="68" fillId="2" borderId="134" xfId="16" applyFont="1" applyFill="1" applyBorder="1" applyAlignment="1">
      <alignment horizontal="left" vertical="center" wrapText="1"/>
    </xf>
    <xf numFmtId="0" fontId="68" fillId="2" borderId="136" xfId="16" applyFont="1" applyFill="1" applyBorder="1" applyAlignment="1">
      <alignment horizontal="left" vertical="center" wrapText="1"/>
    </xf>
    <xf numFmtId="0" fontId="7" fillId="6" borderId="38" xfId="17" applyFont="1" applyFill="1" applyBorder="1" applyAlignment="1">
      <alignment horizontal="center" vertical="center" wrapText="1"/>
    </xf>
    <xf numFmtId="0" fontId="60" fillId="31" borderId="76" xfId="17" applyFont="1" applyFill="1" applyBorder="1" applyAlignment="1">
      <alignment horizontal="center" vertical="center" wrapText="1"/>
    </xf>
    <xf numFmtId="0" fontId="58" fillId="18" borderId="76" xfId="17" applyFont="1" applyFill="1" applyBorder="1" applyAlignment="1">
      <alignment horizontal="center" vertical="center" wrapText="1"/>
    </xf>
    <xf numFmtId="0" fontId="0" fillId="18" borderId="76" xfId="0" applyFill="1" applyBorder="1" applyAlignment="1">
      <alignment horizontal="center" vertical="center" wrapText="1"/>
    </xf>
    <xf numFmtId="0" fontId="68" fillId="3" borderId="77" xfId="17" applyFont="1" applyFill="1" applyBorder="1" applyAlignment="1">
      <alignment horizontal="center" vertical="center" wrapText="1"/>
    </xf>
    <xf numFmtId="0" fontId="68" fillId="3" borderId="78" xfId="17" applyFont="1" applyFill="1" applyBorder="1" applyAlignment="1">
      <alignment horizontal="center" vertical="center" wrapText="1"/>
    </xf>
    <xf numFmtId="0" fontId="68" fillId="3" borderId="79" xfId="17" applyFont="1" applyFill="1" applyBorder="1" applyAlignment="1">
      <alignment horizontal="center" vertical="center" wrapText="1"/>
    </xf>
    <xf numFmtId="180" fontId="60" fillId="3" borderId="77" xfId="17" applyNumberFormat="1" applyFont="1" applyFill="1" applyBorder="1" applyAlignment="1">
      <alignment horizontal="center" vertical="center" wrapText="1"/>
    </xf>
    <xf numFmtId="180" fontId="60" fillId="3" borderId="79" xfId="17" applyNumberFormat="1" applyFont="1" applyFill="1" applyBorder="1" applyAlignment="1">
      <alignment horizontal="center" vertical="center" wrapText="1"/>
    </xf>
    <xf numFmtId="0" fontId="13" fillId="22" borderId="187" xfId="17" applyFont="1" applyFill="1" applyBorder="1" applyAlignment="1">
      <alignment horizontal="left" vertical="top" wrapText="1"/>
    </xf>
    <xf numFmtId="0" fontId="13" fillId="22" borderId="188" xfId="17" applyFont="1" applyFill="1" applyBorder="1" applyAlignment="1">
      <alignment horizontal="left" vertical="top" wrapText="1"/>
    </xf>
    <xf numFmtId="0" fontId="13" fillId="22" borderId="189" xfId="17" applyFont="1" applyFill="1" applyBorder="1" applyAlignment="1">
      <alignment horizontal="left" vertical="top" wrapText="1"/>
    </xf>
    <xf numFmtId="0" fontId="50" fillId="0" borderId="52" xfId="17" applyFont="1" applyBorder="1" applyAlignment="1">
      <alignment horizontal="center" vertical="center"/>
    </xf>
    <xf numFmtId="0" fontId="50" fillId="0" borderId="53" xfId="17" applyFont="1" applyBorder="1" applyAlignment="1">
      <alignment horizontal="center" vertical="center"/>
    </xf>
    <xf numFmtId="0" fontId="50" fillId="0" borderId="54" xfId="17" applyFont="1" applyBorder="1" applyAlignment="1">
      <alignment horizontal="center" vertical="center"/>
    </xf>
    <xf numFmtId="0" fontId="1" fillId="0" borderId="80" xfId="17" applyBorder="1" applyAlignment="1">
      <alignment horizontal="center" vertical="center"/>
    </xf>
    <xf numFmtId="0" fontId="1" fillId="0" borderId="81" xfId="17" applyBorder="1" applyAlignment="1">
      <alignment horizontal="center" vertical="center"/>
    </xf>
    <xf numFmtId="0" fontId="1" fillId="0" borderId="82" xfId="17" applyBorder="1" applyAlignment="1">
      <alignment horizontal="center" vertical="center"/>
    </xf>
    <xf numFmtId="0" fontId="38" fillId="0" borderId="83" xfId="17" applyFont="1" applyBorder="1" applyAlignment="1">
      <alignment horizontal="center" vertical="center" wrapText="1"/>
    </xf>
    <xf numFmtId="0" fontId="38" fillId="0" borderId="48" xfId="17" applyFont="1" applyBorder="1" applyAlignment="1">
      <alignment horizontal="center" vertical="center" wrapText="1"/>
    </xf>
    <xf numFmtId="0" fontId="34" fillId="19" borderId="0" xfId="17" applyFont="1" applyFill="1" applyAlignment="1">
      <alignment horizontal="center" vertical="center"/>
    </xf>
    <xf numFmtId="179" fontId="11" fillId="0" borderId="84" xfId="17" applyNumberFormat="1" applyFont="1" applyBorder="1" applyAlignment="1">
      <alignment horizontal="center" vertical="center" shrinkToFit="1"/>
    </xf>
    <xf numFmtId="179" fontId="11" fillId="0" borderId="85" xfId="17" applyNumberFormat="1" applyFont="1" applyBorder="1" applyAlignment="1">
      <alignment horizontal="center" vertical="center" shrinkToFit="1"/>
    </xf>
    <xf numFmtId="0" fontId="48" fillId="0" borderId="86" xfId="17" applyFont="1" applyBorder="1" applyAlignment="1">
      <alignment horizontal="center" vertical="center"/>
    </xf>
    <xf numFmtId="0" fontId="48" fillId="0" borderId="87" xfId="17" applyFont="1" applyBorder="1" applyAlignment="1">
      <alignment horizontal="center" vertical="center"/>
    </xf>
    <xf numFmtId="0" fontId="37" fillId="12" borderId="88" xfId="18" applyFont="1" applyFill="1" applyBorder="1" applyAlignment="1">
      <alignment horizontal="center" vertical="center"/>
    </xf>
    <xf numFmtId="0" fontId="37" fillId="12" borderId="89" xfId="18" applyFont="1" applyFill="1" applyBorder="1" applyAlignment="1">
      <alignment horizontal="center" vertical="center"/>
    </xf>
    <xf numFmtId="0" fontId="12" fillId="0" borderId="139" xfId="17" applyFont="1" applyBorder="1" applyAlignment="1">
      <alignment horizontal="center" vertical="center" wrapText="1"/>
    </xf>
    <xf numFmtId="0" fontId="12" fillId="0" borderId="140" xfId="17" applyFont="1" applyBorder="1" applyAlignment="1">
      <alignment horizontal="center" vertical="center" wrapText="1"/>
    </xf>
    <xf numFmtId="0" fontId="12" fillId="0" borderId="141" xfId="17" applyFont="1" applyBorder="1" applyAlignment="1">
      <alignment horizontal="center" vertical="center" wrapText="1"/>
    </xf>
    <xf numFmtId="0" fontId="55" fillId="0" borderId="143" xfId="17" applyFont="1" applyBorder="1" applyAlignment="1">
      <alignment horizontal="center" vertical="center"/>
    </xf>
    <xf numFmtId="0" fontId="55" fillId="0" borderId="144" xfId="17" applyFont="1" applyBorder="1" applyAlignment="1">
      <alignment horizontal="center" vertical="center"/>
    </xf>
    <xf numFmtId="0" fontId="55" fillId="0" borderId="145" xfId="17" applyFont="1" applyBorder="1" applyAlignment="1">
      <alignment horizontal="center" vertical="center"/>
    </xf>
    <xf numFmtId="0" fontId="181" fillId="22" borderId="187" xfId="17" applyFont="1" applyFill="1" applyBorder="1" applyAlignment="1">
      <alignment horizontal="left" vertical="top" wrapText="1"/>
    </xf>
    <xf numFmtId="0" fontId="181" fillId="22" borderId="188" xfId="17" applyFont="1" applyFill="1" applyBorder="1" applyAlignment="1">
      <alignment horizontal="left" vertical="top" wrapText="1"/>
    </xf>
    <xf numFmtId="0" fontId="181" fillId="22" borderId="189" xfId="17" applyFont="1" applyFill="1" applyBorder="1" applyAlignment="1">
      <alignment horizontal="left" vertical="top" wrapText="1"/>
    </xf>
    <xf numFmtId="0" fontId="23" fillId="0" borderId="0" xfId="4" applyFont="1" applyAlignment="1">
      <alignment horizontal="left" vertical="center" wrapText="1"/>
    </xf>
    <xf numFmtId="0" fontId="23" fillId="0" borderId="0" xfId="2" applyFont="1" applyAlignment="1">
      <alignment horizontal="left" vertical="center" wrapText="1"/>
    </xf>
    <xf numFmtId="0" fontId="6" fillId="0" borderId="0" xfId="2">
      <alignment vertical="center"/>
    </xf>
    <xf numFmtId="0" fontId="108" fillId="0" borderId="0" xfId="2" applyFont="1" applyAlignment="1">
      <alignment horizontal="center" vertical="center"/>
    </xf>
    <xf numFmtId="0" fontId="21" fillId="0" borderId="0" xfId="2" applyFont="1" applyAlignment="1">
      <alignment horizontal="center" vertical="center"/>
    </xf>
    <xf numFmtId="0" fontId="211" fillId="0" borderId="0" xfId="2" applyFont="1">
      <alignment vertical="center"/>
    </xf>
    <xf numFmtId="0" fontId="157" fillId="27" borderId="0" xfId="0" applyFont="1" applyFill="1" applyAlignment="1">
      <alignment horizontal="center" vertical="top" wrapText="1"/>
    </xf>
    <xf numFmtId="0" fontId="194" fillId="27" borderId="0" xfId="0" applyFont="1" applyFill="1" applyAlignment="1">
      <alignment horizontal="left" vertical="top" wrapText="1"/>
    </xf>
    <xf numFmtId="0" fontId="199" fillId="27" borderId="0" xfId="0" applyFont="1" applyFill="1" applyAlignment="1">
      <alignment horizontal="left" vertical="top" wrapText="1"/>
    </xf>
    <xf numFmtId="0" fontId="143" fillId="28" borderId="0" xfId="0" applyFont="1" applyFill="1" applyAlignment="1">
      <alignment horizontal="left" vertical="center" wrapText="1"/>
    </xf>
    <xf numFmtId="0" fontId="139" fillId="26" borderId="0" xfId="0" applyFont="1" applyFill="1" applyAlignment="1">
      <alignment horizontal="left" vertical="center"/>
    </xf>
    <xf numFmtId="0" fontId="140" fillId="26" borderId="0" xfId="1" applyFont="1" applyFill="1" applyBorder="1" applyAlignment="1" applyProtection="1">
      <alignment horizontal="left" vertical="top" wrapText="1"/>
    </xf>
    <xf numFmtId="0" fontId="73" fillId="27" borderId="0" xfId="0" applyFont="1" applyFill="1" applyAlignment="1">
      <alignment horizontal="center" vertical="top" wrapText="1"/>
    </xf>
    <xf numFmtId="0" fontId="194" fillId="27" borderId="0" xfId="0" applyFont="1" applyFill="1" applyAlignment="1">
      <alignment horizontal="right" vertical="top" wrapText="1"/>
    </xf>
    <xf numFmtId="0" fontId="116" fillId="32" borderId="0" xfId="0" applyFont="1" applyFill="1" applyAlignment="1">
      <alignment horizontal="center" vertical="top" wrapText="1"/>
    </xf>
    <xf numFmtId="0" fontId="105" fillId="32" borderId="0" xfId="0" applyFont="1" applyFill="1" applyAlignment="1">
      <alignment horizontal="center" vertical="top" wrapText="1"/>
    </xf>
    <xf numFmtId="0" fontId="136" fillId="36" borderId="0" xfId="0" applyFont="1" applyFill="1" applyAlignment="1">
      <alignment horizontal="left" vertical="top" wrapText="1"/>
    </xf>
    <xf numFmtId="0" fontId="135" fillId="36" borderId="0" xfId="0" applyFont="1" applyFill="1" applyAlignment="1">
      <alignment horizontal="left" vertical="top" wrapText="1"/>
    </xf>
    <xf numFmtId="0" fontId="18" fillId="36" borderId="0" xfId="0" applyFont="1" applyFill="1" applyAlignment="1">
      <alignment horizontal="center" vertical="center"/>
    </xf>
    <xf numFmtId="0" fontId="116" fillId="36" borderId="0" xfId="0" applyFont="1" applyFill="1" applyAlignment="1">
      <alignment horizontal="center" vertical="center"/>
    </xf>
    <xf numFmtId="0" fontId="79" fillId="25" borderId="119" xfId="0" applyFont="1" applyFill="1" applyBorder="1" applyAlignment="1">
      <alignment horizontal="left" vertical="center"/>
    </xf>
    <xf numFmtId="0" fontId="79" fillId="25" borderId="120" xfId="0" applyFont="1" applyFill="1" applyBorder="1" applyAlignment="1">
      <alignment horizontal="left" vertical="center"/>
    </xf>
    <xf numFmtId="0" fontId="79" fillId="25" borderId="121" xfId="0" applyFont="1" applyFill="1" applyBorder="1" applyAlignment="1">
      <alignment horizontal="left" vertical="center"/>
    </xf>
    <xf numFmtId="0" fontId="79" fillId="25" borderId="124" xfId="0" applyFont="1" applyFill="1" applyBorder="1" applyAlignment="1">
      <alignment horizontal="left" vertical="center"/>
    </xf>
    <xf numFmtId="0" fontId="79" fillId="25" borderId="122" xfId="0" applyFont="1" applyFill="1" applyBorder="1" applyAlignment="1">
      <alignment horizontal="left" vertical="center"/>
    </xf>
    <xf numFmtId="0" fontId="79" fillId="25" borderId="123" xfId="0" applyFont="1" applyFill="1" applyBorder="1" applyAlignment="1">
      <alignment horizontal="left" vertical="center"/>
    </xf>
    <xf numFmtId="0" fontId="79" fillId="25" borderId="116" xfId="0" applyFont="1" applyFill="1" applyBorder="1" applyAlignment="1">
      <alignment horizontal="left" vertical="center"/>
    </xf>
    <xf numFmtId="0" fontId="79" fillId="25" borderId="117" xfId="0" applyFont="1" applyFill="1" applyBorder="1" applyAlignment="1">
      <alignment horizontal="left" vertical="center"/>
    </xf>
    <xf numFmtId="0" fontId="79" fillId="25" borderId="118" xfId="0" applyFont="1" applyFill="1" applyBorder="1" applyAlignment="1">
      <alignment horizontal="left" vertical="center"/>
    </xf>
    <xf numFmtId="0" fontId="81" fillId="0" borderId="113" xfId="0" applyFont="1" applyBorder="1" applyAlignment="1">
      <alignment horizontal="justify" vertical="center" wrapText="1"/>
    </xf>
    <xf numFmtId="0" fontId="81" fillId="0" borderId="114" xfId="0" applyFont="1" applyBorder="1" applyAlignment="1">
      <alignment horizontal="justify" vertical="center" wrapText="1"/>
    </xf>
    <xf numFmtId="0" fontId="79" fillId="0" borderId="113" xfId="0" applyFont="1" applyBorder="1" applyAlignment="1">
      <alignment horizontal="justify" vertical="center" wrapText="1"/>
    </xf>
    <xf numFmtId="0" fontId="79" fillId="0" borderId="114" xfId="0" applyFont="1" applyBorder="1" applyAlignment="1">
      <alignment horizontal="justify" vertical="center" wrapText="1"/>
    </xf>
    <xf numFmtId="0" fontId="79" fillId="0" borderId="115" xfId="0" applyFont="1" applyBorder="1" applyAlignment="1">
      <alignment horizontal="left" vertical="center"/>
    </xf>
    <xf numFmtId="0" fontId="105" fillId="33" borderId="0" xfId="0" applyFont="1" applyFill="1" applyAlignment="1">
      <alignment horizontal="left" vertical="center" wrapText="1"/>
    </xf>
    <xf numFmtId="0" fontId="107" fillId="26" borderId="116" xfId="0" applyFont="1" applyFill="1" applyBorder="1" applyAlignment="1">
      <alignment horizontal="left" vertical="center"/>
    </xf>
    <xf numFmtId="0" fontId="107" fillId="26" borderId="117" xfId="0" applyFont="1" applyFill="1" applyBorder="1" applyAlignment="1">
      <alignment horizontal="left" vertical="center"/>
    </xf>
    <xf numFmtId="0" fontId="107" fillId="26" borderId="118" xfId="0" applyFont="1" applyFill="1" applyBorder="1" applyAlignment="1">
      <alignment horizontal="left" vertical="center"/>
    </xf>
    <xf numFmtId="0" fontId="104" fillId="22" borderId="0" xfId="0" applyFont="1" applyFill="1" applyAlignment="1">
      <alignment horizontal="left" vertical="center"/>
    </xf>
    <xf numFmtId="0" fontId="79" fillId="22" borderId="115" xfId="0" applyFont="1" applyFill="1" applyBorder="1" applyAlignment="1">
      <alignment horizontal="left" vertical="center"/>
    </xf>
    <xf numFmtId="0" fontId="149" fillId="22" borderId="0" xfId="0" applyFont="1" applyFill="1" applyAlignment="1">
      <alignment horizontal="left" vertical="top" wrapText="1"/>
    </xf>
    <xf numFmtId="56" fontId="113" fillId="24" borderId="43" xfId="2" applyNumberFormat="1" applyFont="1" applyFill="1" applyBorder="1" applyAlignment="1">
      <alignment horizontal="center" vertical="center" wrapText="1"/>
    </xf>
    <xf numFmtId="0" fontId="113" fillId="24" borderId="1" xfId="2" applyFont="1" applyFill="1" applyBorder="1" applyAlignment="1">
      <alignment horizontal="center" vertical="center" wrapText="1"/>
    </xf>
    <xf numFmtId="0" fontId="113" fillId="24" borderId="2" xfId="2" applyFont="1" applyFill="1" applyBorder="1" applyAlignment="1">
      <alignment horizontal="center" vertical="center" wrapText="1"/>
    </xf>
    <xf numFmtId="56" fontId="108" fillId="24" borderId="43" xfId="1" applyNumberFormat="1" applyFont="1" applyFill="1" applyBorder="1" applyAlignment="1" applyProtection="1">
      <alignment horizontal="center" vertical="center" wrapText="1"/>
    </xf>
    <xf numFmtId="56" fontId="108" fillId="24" borderId="1" xfId="1" applyNumberFormat="1" applyFont="1" applyFill="1" applyBorder="1" applyAlignment="1" applyProtection="1">
      <alignment horizontal="center" vertical="center" wrapText="1"/>
    </xf>
    <xf numFmtId="56" fontId="108" fillId="24" borderId="2" xfId="1" applyNumberFormat="1" applyFont="1" applyFill="1" applyBorder="1" applyAlignment="1" applyProtection="1">
      <alignment horizontal="center" vertical="center" wrapText="1"/>
    </xf>
    <xf numFmtId="14" fontId="108" fillId="24" borderId="211" xfId="1" applyNumberFormat="1" applyFont="1" applyFill="1" applyBorder="1" applyAlignment="1" applyProtection="1">
      <alignment horizontal="center" vertical="center" wrapText="1"/>
    </xf>
    <xf numFmtId="14" fontId="108" fillId="24" borderId="212" xfId="1" applyNumberFormat="1" applyFont="1" applyFill="1" applyBorder="1" applyAlignment="1" applyProtection="1">
      <alignment horizontal="center" vertical="center" wrapText="1"/>
    </xf>
    <xf numFmtId="14" fontId="108" fillId="24" borderId="213" xfId="1" applyNumberFormat="1" applyFont="1" applyFill="1" applyBorder="1" applyAlignment="1" applyProtection="1">
      <alignment horizontal="center" vertical="center" wrapText="1"/>
    </xf>
    <xf numFmtId="14" fontId="108" fillId="24" borderId="177" xfId="1" applyNumberFormat="1" applyFont="1" applyFill="1" applyBorder="1" applyAlignment="1" applyProtection="1">
      <alignment horizontal="center" vertical="center" wrapText="1"/>
    </xf>
    <xf numFmtId="0" fontId="108" fillId="24" borderId="177" xfId="2" applyFont="1" applyFill="1" applyBorder="1" applyAlignment="1">
      <alignment horizontal="center" vertical="center"/>
    </xf>
    <xf numFmtId="14" fontId="108" fillId="24" borderId="43" xfId="2" applyNumberFormat="1" applyFont="1" applyFill="1" applyBorder="1" applyAlignment="1">
      <alignment horizontal="center" vertical="center" shrinkToFit="1"/>
    </xf>
    <xf numFmtId="14" fontId="108" fillId="24" borderId="1" xfId="2" applyNumberFormat="1" applyFont="1" applyFill="1" applyBorder="1" applyAlignment="1">
      <alignment horizontal="center" vertical="center" shrinkToFit="1"/>
    </xf>
    <xf numFmtId="14" fontId="108" fillId="24" borderId="158" xfId="2" applyNumberFormat="1" applyFont="1" applyFill="1" applyBorder="1" applyAlignment="1">
      <alignment horizontal="center" vertical="center" shrinkToFit="1"/>
    </xf>
    <xf numFmtId="14" fontId="113" fillId="24" borderId="1" xfId="2" applyNumberFormat="1" applyFont="1" applyFill="1" applyBorder="1" applyAlignment="1">
      <alignment horizontal="center" vertical="center" shrinkToFit="1"/>
    </xf>
    <xf numFmtId="14" fontId="113" fillId="24" borderId="2" xfId="2" applyNumberFormat="1" applyFont="1" applyFill="1" applyBorder="1" applyAlignment="1">
      <alignment horizontal="center" vertical="center" shrinkToFit="1"/>
    </xf>
    <xf numFmtId="14" fontId="108" fillId="24" borderId="205" xfId="2" applyNumberFormat="1" applyFont="1" applyFill="1" applyBorder="1" applyAlignment="1">
      <alignment horizontal="center" vertical="center" shrinkToFit="1"/>
    </xf>
    <xf numFmtId="14" fontId="108" fillId="24" borderId="161" xfId="2" applyNumberFormat="1" applyFont="1" applyFill="1" applyBorder="1" applyAlignment="1">
      <alignment horizontal="center" vertical="center" wrapText="1" shrinkToFit="1"/>
    </xf>
    <xf numFmtId="14" fontId="108" fillId="24" borderId="159" xfId="2" applyNumberFormat="1" applyFont="1" applyFill="1" applyBorder="1" applyAlignment="1">
      <alignment horizontal="center" vertical="center" wrapText="1" shrinkToFit="1"/>
    </xf>
    <xf numFmtId="14" fontId="108" fillId="24" borderId="160" xfId="2" applyNumberFormat="1" applyFont="1" applyFill="1" applyBorder="1" applyAlignment="1">
      <alignment horizontal="center" vertical="center" wrapText="1" shrinkToFit="1"/>
    </xf>
    <xf numFmtId="0" fontId="108" fillId="24" borderId="211" xfId="2" applyFont="1" applyFill="1" applyBorder="1" applyAlignment="1">
      <alignment horizontal="center" vertical="center"/>
    </xf>
    <xf numFmtId="0" fontId="108" fillId="24" borderId="182" xfId="2" applyFont="1" applyFill="1" applyBorder="1" applyAlignment="1">
      <alignment horizontal="center" vertical="center"/>
    </xf>
    <xf numFmtId="56" fontId="108" fillId="24" borderId="43" xfId="2" applyNumberFormat="1" applyFont="1" applyFill="1" applyBorder="1" applyAlignment="1">
      <alignment horizontal="center" vertical="center" wrapText="1"/>
    </xf>
    <xf numFmtId="56" fontId="108" fillId="24" borderId="1" xfId="2" applyNumberFormat="1" applyFont="1" applyFill="1" applyBorder="1" applyAlignment="1">
      <alignment horizontal="center" vertical="center" wrapText="1"/>
    </xf>
    <xf numFmtId="56" fontId="108" fillId="24" borderId="158" xfId="2" applyNumberFormat="1" applyFont="1" applyFill="1" applyBorder="1" applyAlignment="1">
      <alignment horizontal="center" vertical="center" wrapText="1"/>
    </xf>
    <xf numFmtId="14" fontId="108" fillId="24" borderId="208" xfId="2" applyNumberFormat="1" applyFont="1" applyFill="1" applyBorder="1" applyAlignment="1">
      <alignment horizontal="center" vertical="center"/>
    </xf>
    <xf numFmtId="14" fontId="108" fillId="24" borderId="209" xfId="2" applyNumberFormat="1" applyFont="1" applyFill="1" applyBorder="1" applyAlignment="1">
      <alignment horizontal="center" vertical="center"/>
    </xf>
    <xf numFmtId="14" fontId="108" fillId="24" borderId="210" xfId="2" applyNumberFormat="1" applyFont="1" applyFill="1" applyBorder="1" applyAlignment="1">
      <alignment horizontal="center" vertical="center"/>
    </xf>
    <xf numFmtId="14" fontId="108" fillId="24" borderId="162" xfId="1" applyNumberFormat="1" applyFont="1" applyFill="1" applyBorder="1" applyAlignment="1" applyProtection="1">
      <alignment horizontal="center" vertical="center" wrapText="1" shrinkToFit="1"/>
    </xf>
    <xf numFmtId="14" fontId="108" fillId="24" borderId="164" xfId="1" applyNumberFormat="1" applyFont="1" applyFill="1" applyBorder="1" applyAlignment="1" applyProtection="1">
      <alignment horizontal="center" vertical="center" wrapText="1" shrinkToFit="1"/>
    </xf>
    <xf numFmtId="14" fontId="108" fillId="24" borderId="163" xfId="1" applyNumberFormat="1" applyFont="1" applyFill="1" applyBorder="1" applyAlignment="1" applyProtection="1">
      <alignment horizontal="center" vertical="center" wrapText="1" shrinkToFit="1"/>
    </xf>
    <xf numFmtId="0" fontId="204" fillId="0" borderId="218" xfId="1" applyFont="1" applyFill="1" applyBorder="1" applyAlignment="1" applyProtection="1">
      <alignment horizontal="left" vertical="top" wrapText="1"/>
    </xf>
    <xf numFmtId="0" fontId="204" fillId="0" borderId="219" xfId="1" applyFont="1" applyFill="1" applyBorder="1" applyAlignment="1" applyProtection="1">
      <alignment horizontal="left" vertical="top" wrapText="1"/>
    </xf>
    <xf numFmtId="0" fontId="113" fillId="24" borderId="1" xfId="2" quotePrefix="1" applyFont="1" applyFill="1" applyBorder="1" applyAlignment="1">
      <alignment horizontal="center" vertical="center" wrapText="1"/>
    </xf>
    <xf numFmtId="0" fontId="108" fillId="0" borderId="214" xfId="2" applyFont="1" applyBorder="1" applyAlignment="1">
      <alignment horizontal="left" vertical="top" wrapText="1"/>
    </xf>
    <xf numFmtId="0" fontId="108" fillId="0" borderId="215" xfId="2" applyFont="1" applyBorder="1" applyAlignment="1">
      <alignment horizontal="left" vertical="top" wrapText="1"/>
    </xf>
    <xf numFmtId="0" fontId="113" fillId="24" borderId="43" xfId="2" applyFont="1" applyFill="1" applyBorder="1" applyAlignment="1">
      <alignment horizontal="center" vertical="center" wrapText="1"/>
    </xf>
    <xf numFmtId="0" fontId="10" fillId="0" borderId="60" xfId="2" applyFont="1" applyBorder="1">
      <alignment vertical="center"/>
    </xf>
    <xf numFmtId="0" fontId="10" fillId="0" borderId="0" xfId="2" applyFont="1" applyAlignment="1">
      <alignment vertical="center" wrapText="1"/>
    </xf>
    <xf numFmtId="0" fontId="10" fillId="0" borderId="0" xfId="2" applyFont="1">
      <alignment vertical="center"/>
    </xf>
    <xf numFmtId="0" fontId="204" fillId="0" borderId="220" xfId="1" applyFont="1" applyFill="1" applyBorder="1" applyAlignment="1" applyProtection="1">
      <alignment horizontal="left" vertical="top" wrapText="1"/>
    </xf>
    <xf numFmtId="0" fontId="204" fillId="0" borderId="2" xfId="1" applyFont="1" applyFill="1" applyBorder="1" applyAlignment="1" applyProtection="1">
      <alignment horizontal="left" vertical="top" wrapText="1"/>
    </xf>
    <xf numFmtId="0" fontId="113" fillId="3" borderId="1" xfId="2" applyFont="1" applyFill="1" applyBorder="1" applyAlignment="1">
      <alignment horizontal="center" vertical="center"/>
    </xf>
    <xf numFmtId="0" fontId="113" fillId="3" borderId="2" xfId="2" applyFont="1" applyFill="1" applyBorder="1" applyAlignment="1">
      <alignment horizontal="center" vertical="center"/>
    </xf>
    <xf numFmtId="14" fontId="113" fillId="3" borderId="1" xfId="2" applyNumberFormat="1" applyFont="1" applyFill="1" applyBorder="1" applyAlignment="1">
      <alignment horizontal="center" vertical="center"/>
    </xf>
    <xf numFmtId="14" fontId="113" fillId="3" borderId="2" xfId="2" applyNumberFormat="1" applyFont="1" applyFill="1" applyBorder="1" applyAlignment="1">
      <alignment horizontal="center" vertical="center"/>
    </xf>
    <xf numFmtId="0" fontId="113" fillId="24" borderId="221" xfId="2" applyFont="1" applyFill="1" applyBorder="1" applyAlignment="1">
      <alignment horizontal="center" vertical="center" wrapText="1"/>
    </xf>
    <xf numFmtId="0" fontId="113" fillId="24" borderId="0" xfId="2" applyFont="1" applyFill="1" applyAlignment="1">
      <alignment horizontal="center" vertical="center" wrapText="1"/>
    </xf>
    <xf numFmtId="0" fontId="113" fillId="24" borderId="222" xfId="2" applyFont="1" applyFill="1" applyBorder="1" applyAlignment="1">
      <alignment horizontal="center" vertical="center" wrapText="1"/>
    </xf>
    <xf numFmtId="14" fontId="113" fillId="24" borderId="221" xfId="2" applyNumberFormat="1" applyFont="1" applyFill="1" applyBorder="1" applyAlignment="1">
      <alignment horizontal="center" vertical="center"/>
    </xf>
    <xf numFmtId="14" fontId="113" fillId="24" borderId="0" xfId="2" applyNumberFormat="1" applyFont="1" applyFill="1" applyAlignment="1">
      <alignment horizontal="center" vertical="center"/>
    </xf>
    <xf numFmtId="14" fontId="113" fillId="24" borderId="222" xfId="2" applyNumberFormat="1" applyFont="1" applyFill="1" applyBorder="1" applyAlignment="1">
      <alignment horizontal="center" vertical="center"/>
    </xf>
    <xf numFmtId="0" fontId="1" fillId="17" borderId="70" xfId="2" applyFont="1" applyFill="1" applyBorder="1" applyAlignment="1">
      <alignment vertical="top" wrapText="1"/>
    </xf>
    <xf numFmtId="0" fontId="6" fillId="0" borderId="66" xfId="2" applyBorder="1" applyAlignment="1">
      <alignment vertical="top" wrapText="1"/>
    </xf>
    <xf numFmtId="0" fontId="69" fillId="0" borderId="0" xfId="1" applyFont="1" applyAlignment="1" applyProtection="1">
      <alignment vertical="center"/>
    </xf>
    <xf numFmtId="0" fontId="6" fillId="29" borderId="58" xfId="2" applyFill="1" applyBorder="1" applyAlignment="1">
      <alignment horizontal="left" vertical="top" wrapText="1"/>
    </xf>
    <xf numFmtId="0" fontId="6" fillId="29" borderId="142" xfId="2" applyFill="1" applyBorder="1" applyAlignment="1">
      <alignment horizontal="left" vertical="top" wrapText="1"/>
    </xf>
    <xf numFmtId="0" fontId="6" fillId="29" borderId="166" xfId="2" applyFill="1" applyBorder="1" applyAlignment="1">
      <alignment horizontal="left" vertical="top" wrapText="1"/>
    </xf>
    <xf numFmtId="0" fontId="1" fillId="38" borderId="58" xfId="2" applyFont="1" applyFill="1" applyBorder="1" applyAlignment="1">
      <alignment horizontal="left" vertical="top" wrapText="1"/>
    </xf>
    <xf numFmtId="0" fontId="1" fillId="38" borderId="69" xfId="2" applyFont="1" applyFill="1" applyBorder="1" applyAlignment="1">
      <alignment horizontal="left" vertical="top" wrapText="1"/>
    </xf>
    <xf numFmtId="0" fontId="8" fillId="38" borderId="142" xfId="1" applyFill="1" applyBorder="1" applyAlignment="1" applyProtection="1">
      <alignment horizontal="left" vertical="top"/>
    </xf>
    <xf numFmtId="0" fontId="6" fillId="38" borderId="165" xfId="2" applyFill="1" applyBorder="1" applyAlignment="1">
      <alignment horizontal="left" vertical="top"/>
    </xf>
    <xf numFmtId="0" fontId="6" fillId="2" borderId="75" xfId="2" applyFill="1" applyBorder="1" applyAlignment="1">
      <alignment vertical="top" wrapText="1"/>
    </xf>
    <xf numFmtId="0" fontId="15" fillId="2" borderId="66" xfId="0" applyFont="1" applyFill="1" applyBorder="1" applyAlignment="1">
      <alignment vertical="top" wrapText="1"/>
    </xf>
    <xf numFmtId="0" fontId="1" fillId="2" borderId="75" xfId="2" applyFont="1" applyFill="1" applyBorder="1" applyAlignment="1">
      <alignment horizontal="left" vertical="top" wrapText="1"/>
    </xf>
    <xf numFmtId="0" fontId="1" fillId="2" borderId="66" xfId="2" applyFont="1" applyFill="1" applyBorder="1" applyAlignment="1">
      <alignment horizontal="left" vertical="top" wrapText="1"/>
    </xf>
    <xf numFmtId="0" fontId="14" fillId="6" borderId="18" xfId="2" applyFont="1" applyFill="1" applyBorder="1" applyAlignment="1">
      <alignment horizontal="left" vertical="center"/>
    </xf>
    <xf numFmtId="0" fontId="14" fillId="6" borderId="4" xfId="2" applyFont="1" applyFill="1" applyBorder="1" applyAlignment="1">
      <alignment horizontal="left" vertical="center"/>
    </xf>
    <xf numFmtId="0" fontId="6" fillId="6" borderId="90" xfId="2" applyFill="1" applyBorder="1">
      <alignment vertical="center"/>
    </xf>
    <xf numFmtId="0" fontId="6" fillId="6" borderId="25" xfId="2" applyFill="1" applyBorder="1">
      <alignment vertical="center"/>
    </xf>
    <xf numFmtId="0" fontId="6" fillId="6" borderId="91" xfId="2" applyFill="1" applyBorder="1">
      <alignment vertical="center"/>
    </xf>
    <xf numFmtId="0" fontId="6" fillId="6" borderId="92" xfId="2" applyFill="1" applyBorder="1">
      <alignment vertical="center"/>
    </xf>
    <xf numFmtId="0" fontId="6" fillId="6" borderId="93" xfId="2" applyFill="1" applyBorder="1">
      <alignment vertical="center"/>
    </xf>
    <xf numFmtId="0" fontId="6" fillId="6" borderId="94" xfId="2" applyFill="1" applyBorder="1">
      <alignment vertical="center"/>
    </xf>
    <xf numFmtId="0" fontId="22" fillId="6" borderId="95" xfId="2" applyFont="1" applyFill="1" applyBorder="1" applyAlignment="1">
      <alignment horizontal="center" vertical="top" wrapText="1"/>
    </xf>
    <xf numFmtId="0" fontId="22" fillId="6" borderId="87" xfId="2" applyFont="1" applyFill="1" applyBorder="1" applyAlignment="1">
      <alignment horizontal="center" vertical="top" wrapText="1"/>
    </xf>
    <xf numFmtId="0" fontId="22" fillId="6" borderId="96" xfId="2" applyFont="1" applyFill="1" applyBorder="1" applyAlignment="1">
      <alignment horizontal="center" vertical="top" wrapText="1"/>
    </xf>
    <xf numFmtId="0" fontId="22" fillId="6" borderId="97" xfId="2" applyFont="1" applyFill="1" applyBorder="1" applyAlignment="1">
      <alignment horizontal="center" vertical="top" wrapText="1"/>
    </xf>
    <xf numFmtId="0" fontId="22" fillId="6" borderId="98" xfId="2" applyFont="1" applyFill="1" applyBorder="1" applyAlignment="1">
      <alignment horizontal="center" vertical="top" wrapText="1"/>
    </xf>
    <xf numFmtId="0" fontId="1" fillId="6" borderId="15" xfId="2" applyFont="1" applyFill="1" applyBorder="1" applyAlignment="1">
      <alignment vertical="top" wrapText="1"/>
    </xf>
    <xf numFmtId="0" fontId="6" fillId="6" borderId="0" xfId="2" applyFill="1" applyAlignment="1">
      <alignment vertical="top" wrapText="1"/>
    </xf>
    <xf numFmtId="0" fontId="6" fillId="6" borderId="16" xfId="2" applyFill="1" applyBorder="1" applyAlignment="1">
      <alignment vertical="top" wrapText="1"/>
    </xf>
    <xf numFmtId="0" fontId="26" fillId="0" borderId="0" xfId="19" applyFont="1" applyAlignment="1">
      <alignment vertical="center" wrapText="1"/>
    </xf>
    <xf numFmtId="0" fontId="28" fillId="22" borderId="168" xfId="2" applyFont="1" applyFill="1" applyBorder="1" applyAlignment="1">
      <alignment horizontal="center" vertical="center" wrapText="1" shrinkToFit="1"/>
    </xf>
    <xf numFmtId="0" fontId="28" fillId="22" borderId="169" xfId="2" applyFont="1" applyFill="1" applyBorder="1" applyAlignment="1">
      <alignment horizontal="center" vertical="center" wrapText="1" shrinkToFit="1"/>
    </xf>
    <xf numFmtId="0" fontId="28" fillId="22" borderId="170" xfId="2" applyFont="1" applyFill="1" applyBorder="1" applyAlignment="1">
      <alignment horizontal="center" vertical="center" wrapText="1" shrinkToFit="1"/>
    </xf>
    <xf numFmtId="0" fontId="20" fillId="22" borderId="59" xfId="2" applyFont="1" applyFill="1" applyBorder="1" applyAlignment="1">
      <alignment horizontal="left" vertical="top" wrapText="1" shrinkToFit="1"/>
    </xf>
    <xf numFmtId="0" fontId="20" fillId="22" borderId="60" xfId="2" applyFont="1" applyFill="1" applyBorder="1" applyAlignment="1">
      <alignment horizontal="left" vertical="top" wrapText="1" shrinkToFit="1"/>
    </xf>
    <xf numFmtId="0" fontId="20" fillId="22" borderId="61" xfId="2" applyFont="1" applyFill="1" applyBorder="1" applyAlignment="1">
      <alignment horizontal="left" vertical="top" wrapText="1" shrinkToFit="1"/>
    </xf>
    <xf numFmtId="0" fontId="25" fillId="22" borderId="110" xfId="2" applyFont="1" applyFill="1" applyBorder="1" applyAlignment="1">
      <alignment horizontal="left" vertical="top" wrapText="1"/>
    </xf>
    <xf numFmtId="0" fontId="25" fillId="22" borderId="111" xfId="2" applyFont="1" applyFill="1" applyBorder="1" applyAlignment="1">
      <alignment horizontal="left" vertical="top" wrapText="1"/>
    </xf>
    <xf numFmtId="0" fontId="25" fillId="22" borderId="112" xfId="2" applyFont="1" applyFill="1" applyBorder="1" applyAlignment="1">
      <alignment horizontal="left" vertical="top" wrapText="1"/>
    </xf>
    <xf numFmtId="0" fontId="28" fillId="40" borderId="168" xfId="2" applyFont="1" applyFill="1" applyBorder="1" applyAlignment="1">
      <alignment horizontal="center" vertical="center" wrapText="1" shrinkToFit="1"/>
    </xf>
    <xf numFmtId="0" fontId="28" fillId="40" borderId="169" xfId="2" applyFont="1" applyFill="1" applyBorder="1" applyAlignment="1">
      <alignment horizontal="center" vertical="center" wrapText="1" shrinkToFit="1"/>
    </xf>
    <xf numFmtId="0" fontId="28" fillId="40" borderId="170" xfId="2" applyFont="1" applyFill="1" applyBorder="1" applyAlignment="1">
      <alignment horizontal="center" vertical="center" wrapText="1" shrinkToFit="1"/>
    </xf>
    <xf numFmtId="0" fontId="20" fillId="40" borderId="59" xfId="2" applyFont="1" applyFill="1" applyBorder="1" applyAlignment="1">
      <alignment horizontal="left" vertical="top" wrapText="1" shrinkToFit="1"/>
    </xf>
    <xf numFmtId="0" fontId="20" fillId="40" borderId="60" xfId="2" applyFont="1" applyFill="1" applyBorder="1" applyAlignment="1">
      <alignment horizontal="left" vertical="top" wrapText="1" shrinkToFit="1"/>
    </xf>
    <xf numFmtId="0" fontId="20" fillId="40" borderId="61" xfId="2" applyFont="1" applyFill="1" applyBorder="1" applyAlignment="1">
      <alignment horizontal="left" vertical="top" wrapText="1" shrinkToFit="1"/>
    </xf>
    <xf numFmtId="0" fontId="28" fillId="20" borderId="60" xfId="2" applyFont="1" applyFill="1" applyBorder="1" applyAlignment="1">
      <alignment horizontal="center" vertical="center" shrinkToFit="1"/>
    </xf>
    <xf numFmtId="0" fontId="28" fillId="20" borderId="61" xfId="2" applyFont="1" applyFill="1" applyBorder="1" applyAlignment="1">
      <alignment horizontal="center" vertical="center" shrinkToFit="1"/>
    </xf>
    <xf numFmtId="0" fontId="109" fillId="22" borderId="102" xfId="1" applyFont="1" applyFill="1" applyBorder="1" applyAlignment="1" applyProtection="1">
      <alignment horizontal="center" vertical="center" wrapText="1"/>
    </xf>
    <xf numFmtId="0" fontId="109" fillId="22" borderId="29" xfId="1" applyFont="1" applyFill="1" applyBorder="1" applyAlignment="1" applyProtection="1">
      <alignment horizontal="center" vertical="center" wrapText="1"/>
    </xf>
    <xf numFmtId="0" fontId="109" fillId="22" borderId="103" xfId="1" applyFont="1" applyFill="1" applyBorder="1" applyAlignment="1" applyProtection="1">
      <alignment horizontal="center" vertical="center" wrapText="1"/>
    </xf>
    <xf numFmtId="0" fontId="21" fillId="22" borderId="99" xfId="1" applyFont="1" applyFill="1" applyBorder="1" applyAlignment="1" applyProtection="1">
      <alignment horizontal="left" vertical="top" wrapText="1"/>
    </xf>
    <xf numFmtId="0" fontId="21" fillId="22" borderId="184" xfId="1" applyFont="1" applyFill="1" applyBorder="1" applyAlignment="1" applyProtection="1">
      <alignment horizontal="left" vertical="top" wrapText="1"/>
    </xf>
    <xf numFmtId="0" fontId="21" fillId="22" borderId="185" xfId="1" applyFont="1" applyFill="1" applyBorder="1" applyAlignment="1" applyProtection="1">
      <alignment horizontal="left" vertical="top" wrapText="1"/>
    </xf>
    <xf numFmtId="0" fontId="28" fillId="24" borderId="102" xfId="2" applyFont="1" applyFill="1" applyBorder="1" applyAlignment="1">
      <alignment horizontal="center" vertical="center" shrinkToFit="1"/>
    </xf>
    <xf numFmtId="0" fontId="18" fillId="24" borderId="29" xfId="2" applyFont="1" applyFill="1" applyBorder="1" applyAlignment="1">
      <alignment horizontal="center" vertical="center" shrinkToFit="1"/>
    </xf>
    <xf numFmtId="0" fontId="18" fillId="24" borderId="103" xfId="2" applyFont="1" applyFill="1" applyBorder="1" applyAlignment="1">
      <alignment horizontal="center" vertical="center" shrinkToFit="1"/>
    </xf>
    <xf numFmtId="0" fontId="145" fillId="22" borderId="102" xfId="2" applyFont="1" applyFill="1" applyBorder="1" applyAlignment="1">
      <alignment horizontal="center" vertical="center" wrapText="1" shrinkToFit="1"/>
    </xf>
    <xf numFmtId="0" fontId="32" fillId="22" borderId="29" xfId="2" applyFont="1" applyFill="1" applyBorder="1" applyAlignment="1">
      <alignment horizontal="center" vertical="center" shrinkToFit="1"/>
    </xf>
    <xf numFmtId="0" fontId="32" fillId="22" borderId="103" xfId="2" applyFont="1" applyFill="1" applyBorder="1" applyAlignment="1">
      <alignment horizontal="center" vertical="center" shrinkToFit="1"/>
    </xf>
    <xf numFmtId="0" fontId="21" fillId="22" borderId="99" xfId="1" applyFont="1" applyFill="1" applyBorder="1" applyAlignment="1" applyProtection="1">
      <alignment vertical="top" wrapText="1"/>
    </xf>
    <xf numFmtId="0" fontId="21" fillId="22" borderId="100" xfId="2" applyFont="1" applyFill="1" applyBorder="1" applyAlignment="1">
      <alignment vertical="top" wrapText="1"/>
    </xf>
    <xf numFmtId="0" fontId="21" fillId="22" borderId="101" xfId="2" applyFont="1" applyFill="1" applyBorder="1" applyAlignment="1">
      <alignment vertical="top" wrapText="1"/>
    </xf>
    <xf numFmtId="0" fontId="21" fillId="40" borderId="99" xfId="1" applyFont="1" applyFill="1" applyBorder="1" applyAlignment="1" applyProtection="1">
      <alignment vertical="top" wrapText="1"/>
    </xf>
    <xf numFmtId="0" fontId="21" fillId="40" borderId="100" xfId="2" applyFont="1" applyFill="1" applyBorder="1" applyAlignment="1">
      <alignment vertical="top" wrapText="1"/>
    </xf>
    <xf numFmtId="0" fontId="21" fillId="40" borderId="101" xfId="2" applyFont="1" applyFill="1" applyBorder="1" applyAlignment="1">
      <alignment vertical="top" wrapText="1"/>
    </xf>
    <xf numFmtId="0" fontId="145" fillId="40" borderId="102" xfId="2" applyFont="1" applyFill="1" applyBorder="1" applyAlignment="1">
      <alignment horizontal="center" vertical="center" wrapText="1" shrinkToFit="1"/>
    </xf>
    <xf numFmtId="0" fontId="32" fillId="40" borderId="29" xfId="2" applyFont="1" applyFill="1" applyBorder="1" applyAlignment="1">
      <alignment horizontal="center" vertical="center" shrinkToFit="1"/>
    </xf>
    <xf numFmtId="0" fontId="32" fillId="40" borderId="103" xfId="2" applyFont="1" applyFill="1" applyBorder="1" applyAlignment="1">
      <alignment horizontal="center" vertical="center" shrinkToFi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xf numFmtId="0" fontId="208" fillId="33" borderId="0" xfId="2" applyFont="1" applyFill="1" applyAlignment="1">
      <alignment horizontal="center" vertical="center"/>
    </xf>
    <xf numFmtId="0" fontId="6" fillId="33" borderId="0" xfId="2" applyFill="1">
      <alignment vertical="center"/>
    </xf>
    <xf numFmtId="0" fontId="220" fillId="51" borderId="0" xfId="2" applyFont="1" applyFill="1" applyAlignment="1">
      <alignment horizontal="center" vertical="center" wrapText="1" shrinkToFit="1"/>
    </xf>
    <xf numFmtId="0" fontId="17" fillId="51" borderId="0" xfId="2" applyFont="1" applyFill="1" applyAlignment="1">
      <alignment horizontal="center" vertical="center" wrapText="1" shrinkToFit="1"/>
    </xf>
    <xf numFmtId="0" fontId="7" fillId="0" borderId="0" xfId="2" applyFont="1" applyAlignment="1">
      <alignment horizontal="center" vertical="center"/>
    </xf>
    <xf numFmtId="0" fontId="15" fillId="0" borderId="0" xfId="2" applyFont="1" applyAlignment="1">
      <alignment horizontal="center" vertical="center"/>
    </xf>
    <xf numFmtId="0" fontId="34" fillId="37" borderId="0" xfId="2" applyFont="1" applyFill="1" applyAlignment="1">
      <alignment horizontal="left" vertical="center" wrapText="1" indent="1"/>
    </xf>
    <xf numFmtId="0" fontId="214" fillId="37" borderId="0" xfId="2" applyFont="1" applyFill="1" applyAlignment="1">
      <alignment horizontal="left" vertical="center" wrapText="1" indent="1"/>
    </xf>
    <xf numFmtId="0" fontId="7" fillId="52" borderId="0" xfId="4" applyFont="1" applyFill="1" applyAlignment="1">
      <alignment vertical="top"/>
    </xf>
    <xf numFmtId="0" fontId="7" fillId="52" borderId="0" xfId="2" applyFont="1" applyFill="1" applyAlignment="1">
      <alignment vertical="top"/>
    </xf>
    <xf numFmtId="0" fontId="212" fillId="52" borderId="0" xfId="2" applyFont="1" applyFill="1" applyAlignment="1">
      <alignment vertical="top" wrapText="1"/>
    </xf>
    <xf numFmtId="0" fontId="213" fillId="52" borderId="0" xfId="2" applyFont="1" applyFill="1" applyAlignment="1">
      <alignment vertical="top" wrapText="1"/>
    </xf>
    <xf numFmtId="0" fontId="215" fillId="52" borderId="0" xfId="2" applyFont="1" applyFill="1" applyAlignment="1">
      <alignment vertical="top"/>
    </xf>
    <xf numFmtId="0" fontId="34" fillId="52" borderId="0" xfId="2" applyFont="1" applyFill="1" applyAlignment="1">
      <alignment vertical="top"/>
    </xf>
    <xf numFmtId="0" fontId="6" fillId="52" borderId="0" xfId="2" applyFill="1" applyAlignment="1">
      <alignment vertical="top" wrapText="1"/>
    </xf>
    <xf numFmtId="0" fontId="35" fillId="43" borderId="0" xfId="4" applyFont="1" applyFill="1"/>
    <xf numFmtId="0" fontId="112" fillId="43" borderId="0" xfId="4" applyFont="1" applyFill="1"/>
    <xf numFmtId="0" fontId="6" fillId="43" borderId="0" xfId="4" applyFill="1"/>
    <xf numFmtId="0" fontId="68" fillId="43" borderId="223" xfId="4" applyFont="1" applyFill="1" applyBorder="1" applyAlignment="1">
      <alignment horizontal="left" vertical="center" wrapText="1" indent="1"/>
    </xf>
    <xf numFmtId="0" fontId="13" fillId="43" borderId="224" xfId="4" applyFont="1" applyFill="1" applyBorder="1" applyAlignment="1">
      <alignment horizontal="left" vertical="center" wrapText="1" indent="1"/>
    </xf>
    <xf numFmtId="0" fontId="13" fillId="43" borderId="225" xfId="4" applyFont="1" applyFill="1" applyBorder="1" applyAlignment="1">
      <alignment horizontal="left" vertical="center" wrapText="1" indent="1"/>
    </xf>
    <xf numFmtId="0" fontId="13" fillId="43" borderId="226" xfId="4" applyFont="1" applyFill="1" applyBorder="1" applyAlignment="1">
      <alignment horizontal="left" vertical="center" wrapText="1" indent="1"/>
    </xf>
    <xf numFmtId="0" fontId="13" fillId="43" borderId="0" xfId="4" applyFont="1" applyFill="1" applyAlignment="1">
      <alignment horizontal="left" vertical="center" wrapText="1" indent="1"/>
    </xf>
    <xf numFmtId="0" fontId="13" fillId="43" borderId="227" xfId="4" applyFont="1" applyFill="1" applyBorder="1" applyAlignment="1">
      <alignment horizontal="left" vertical="center" wrapText="1" indent="1"/>
    </xf>
    <xf numFmtId="0" fontId="13" fillId="43" borderId="228" xfId="4" applyFont="1" applyFill="1" applyBorder="1" applyAlignment="1">
      <alignment horizontal="left" vertical="center" wrapText="1" indent="1"/>
    </xf>
    <xf numFmtId="0" fontId="13" fillId="43" borderId="229" xfId="4" applyFont="1" applyFill="1" applyBorder="1" applyAlignment="1">
      <alignment horizontal="left" vertical="center" wrapText="1" indent="1"/>
    </xf>
    <xf numFmtId="0" fontId="13" fillId="43" borderId="230" xfId="4" applyFont="1" applyFill="1" applyBorder="1" applyAlignment="1">
      <alignment horizontal="left" vertical="center" wrapText="1" indent="1"/>
    </xf>
  </cellXfs>
  <cellStyles count="25">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DDDF7"/>
      <color rgb="FF3399FF"/>
      <color rgb="FF6EF729"/>
      <color rgb="FF00CC00"/>
      <color rgb="FF0033CC"/>
      <color rgb="FF66CCFF"/>
      <color rgb="FFFF99FF"/>
      <color rgb="FFFF0066"/>
      <color rgb="FFBB1F05"/>
      <color rgb="FFEBA91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'34　感染症統計'!$A$7</c:f>
              <c:strCache>
                <c:ptCount val="1"/>
                <c:pt idx="0">
                  <c:v>2022年</c:v>
                </c:pt>
              </c:strCache>
            </c:strRef>
          </c:tx>
          <c:spPr>
            <a:ln w="63500" cap="rnd">
              <a:solidFill>
                <a:srgbClr val="FF0000"/>
              </a:solidFill>
              <a:round/>
            </a:ln>
            <a:effectLst/>
          </c:spPr>
          <c:marker>
            <c:symbol val="none"/>
          </c:marker>
          <c:val>
            <c:numRef>
              <c:f>'34　感染症統計'!$B$7:$M$7</c:f>
              <c:numCache>
                <c:formatCode>#,##0_ </c:formatCode>
                <c:ptCount val="12"/>
                <c:pt idx="0" formatCode="General">
                  <c:v>81</c:v>
                </c:pt>
                <c:pt idx="1">
                  <c:v>39</c:v>
                </c:pt>
                <c:pt idx="2">
                  <c:v>72</c:v>
                </c:pt>
                <c:pt idx="3" formatCode="General">
                  <c:v>88</c:v>
                </c:pt>
                <c:pt idx="4" formatCode="General">
                  <c:v>258</c:v>
                </c:pt>
                <c:pt idx="5" formatCode="General">
                  <c:v>412</c:v>
                </c:pt>
                <c:pt idx="6" formatCode="General">
                  <c:v>541</c:v>
                </c:pt>
                <c:pt idx="7" formatCode="General">
                  <c:v>522</c:v>
                </c:pt>
              </c:numCache>
            </c:numRef>
          </c:val>
          <c:smooth val="0"/>
          <c:extLst>
            <c:ext xmlns:c16="http://schemas.microsoft.com/office/drawing/2014/chart" uri="{C3380CC4-5D6E-409C-BE32-E72D297353CC}">
              <c16:uniqueId val="{00000000-B26B-4AAB-ADDF-AF634710DDB6}"/>
            </c:ext>
          </c:extLst>
        </c:ser>
        <c:ser>
          <c:idx val="7"/>
          <c:order val="1"/>
          <c:tx>
            <c:strRef>
              <c:f>'34　感染症統計'!$A$8</c:f>
              <c:strCache>
                <c:ptCount val="1"/>
                <c:pt idx="0">
                  <c:v>2021年</c:v>
                </c:pt>
              </c:strCache>
            </c:strRef>
          </c:tx>
          <c:spPr>
            <a:ln w="25400" cap="rnd">
              <a:solidFill>
                <a:schemeClr val="accent6">
                  <a:lumMod val="75000"/>
                </a:schemeClr>
              </a:solidFill>
              <a:round/>
            </a:ln>
            <a:effectLst/>
          </c:spPr>
          <c:marker>
            <c:symbol val="none"/>
          </c:marker>
          <c:val>
            <c:numRef>
              <c:f>'34　感染症統計'!$B$8:$M$8</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1-B26B-4AAB-ADDF-AF634710DDB6}"/>
            </c:ext>
          </c:extLst>
        </c:ser>
        <c:ser>
          <c:idx val="0"/>
          <c:order val="2"/>
          <c:tx>
            <c:strRef>
              <c:f>'34　感染症統計'!$A$9</c:f>
              <c:strCache>
                <c:ptCount val="1"/>
                <c:pt idx="0">
                  <c:v>2020年</c:v>
                </c:pt>
              </c:strCache>
            </c:strRef>
          </c:tx>
          <c:spPr>
            <a:ln w="19050" cap="rnd">
              <a:solidFill>
                <a:schemeClr val="accent1"/>
              </a:solidFill>
              <a:round/>
            </a:ln>
            <a:effectLst/>
          </c:spPr>
          <c:marker>
            <c:symbol val="none"/>
          </c:marker>
          <c:val>
            <c:numRef>
              <c:f>'34　感染症統計'!$B$9:$M$9</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2-B26B-4AAB-ADDF-AF634710DDB6}"/>
            </c:ext>
          </c:extLst>
        </c:ser>
        <c:ser>
          <c:idx val="1"/>
          <c:order val="3"/>
          <c:tx>
            <c:strRef>
              <c:f>'34　感染症統計'!$A$10</c:f>
              <c:strCache>
                <c:ptCount val="1"/>
                <c:pt idx="0">
                  <c:v>2019年</c:v>
                </c:pt>
              </c:strCache>
            </c:strRef>
          </c:tx>
          <c:spPr>
            <a:ln w="12700" cap="rnd">
              <a:solidFill>
                <a:srgbClr val="FF0066"/>
              </a:solidFill>
              <a:round/>
            </a:ln>
            <a:effectLst/>
          </c:spPr>
          <c:marker>
            <c:symbol val="none"/>
          </c:marker>
          <c:val>
            <c:numRef>
              <c:f>'34　感染症統計'!$B$10:$M$10</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3-B26B-4AAB-ADDF-AF634710DDB6}"/>
            </c:ext>
          </c:extLst>
        </c:ser>
        <c:ser>
          <c:idx val="2"/>
          <c:order val="4"/>
          <c:tx>
            <c:strRef>
              <c:f>'34　感染症統計'!$A$11</c:f>
              <c:strCache>
                <c:ptCount val="1"/>
                <c:pt idx="0">
                  <c:v>2018年</c:v>
                </c:pt>
              </c:strCache>
            </c:strRef>
          </c:tx>
          <c:spPr>
            <a:ln w="12700" cap="rnd">
              <a:solidFill>
                <a:schemeClr val="accent3"/>
              </a:solidFill>
              <a:round/>
            </a:ln>
            <a:effectLst/>
          </c:spPr>
          <c:marker>
            <c:symbol val="none"/>
          </c:marker>
          <c:val>
            <c:numRef>
              <c:f>'34　感染症統計'!$B$11:$M$11</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4-B26B-4AAB-ADDF-AF634710DDB6}"/>
            </c:ext>
          </c:extLst>
        </c:ser>
        <c:ser>
          <c:idx val="3"/>
          <c:order val="5"/>
          <c:tx>
            <c:strRef>
              <c:f>'34　感染症統計'!$A$12</c:f>
              <c:strCache>
                <c:ptCount val="1"/>
                <c:pt idx="0">
                  <c:v>2017年</c:v>
                </c:pt>
              </c:strCache>
            </c:strRef>
          </c:tx>
          <c:spPr>
            <a:ln w="12700" cap="rnd">
              <a:solidFill>
                <a:schemeClr val="accent4"/>
              </a:solidFill>
              <a:round/>
            </a:ln>
            <a:effectLst/>
          </c:spPr>
          <c:marker>
            <c:symbol val="none"/>
          </c:marker>
          <c:val>
            <c:numRef>
              <c:f>'34　感染症統計'!$B$12:$M$12</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5-B26B-4AAB-ADDF-AF634710DDB6}"/>
            </c:ext>
          </c:extLst>
        </c:ser>
        <c:ser>
          <c:idx val="4"/>
          <c:order val="6"/>
          <c:tx>
            <c:strRef>
              <c:f>'34　感染症統計'!$A$13</c:f>
              <c:strCache>
                <c:ptCount val="1"/>
                <c:pt idx="0">
                  <c:v>2016年</c:v>
                </c:pt>
              </c:strCache>
            </c:strRef>
          </c:tx>
          <c:spPr>
            <a:ln w="12700" cap="rnd">
              <a:solidFill>
                <a:schemeClr val="accent5"/>
              </a:solidFill>
              <a:round/>
            </a:ln>
            <a:effectLst/>
          </c:spPr>
          <c:marker>
            <c:symbol val="none"/>
          </c:marker>
          <c:val>
            <c:numRef>
              <c:f>'34　感染症統計'!$B$13:$M$13</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6-B26B-4AAB-ADDF-AF634710DDB6}"/>
            </c:ext>
          </c:extLst>
        </c:ser>
        <c:ser>
          <c:idx val="5"/>
          <c:order val="7"/>
          <c:tx>
            <c:strRef>
              <c:f>'34　感染症統計'!$A$14</c:f>
              <c:strCache>
                <c:ptCount val="1"/>
                <c:pt idx="0">
                  <c:v>2015年</c:v>
                </c:pt>
              </c:strCache>
            </c:strRef>
          </c:tx>
          <c:spPr>
            <a:ln w="12700" cap="rnd">
              <a:solidFill>
                <a:schemeClr val="accent6"/>
              </a:solidFill>
              <a:round/>
            </a:ln>
            <a:effectLst/>
          </c:spPr>
          <c:marker>
            <c:symbol val="none"/>
          </c:marker>
          <c:val>
            <c:numRef>
              <c:f>'34　感染症統計'!$B$14:$M$14</c:f>
              <c:numCache>
                <c:formatCode>#,##0_ </c:formatCode>
                <c:ptCount val="12"/>
                <c:pt idx="0">
                  <c:v>71</c:v>
                </c:pt>
                <c:pt idx="1">
                  <c:v>97</c:v>
                </c:pt>
                <c:pt idx="2">
                  <c:v>61</c:v>
                </c:pt>
                <c:pt idx="3">
                  <c:v>105</c:v>
                </c:pt>
                <c:pt idx="4">
                  <c:v>198</c:v>
                </c:pt>
                <c:pt idx="5">
                  <c:v>442</c:v>
                </c:pt>
                <c:pt idx="6">
                  <c:v>790</c:v>
                </c:pt>
                <c:pt idx="7" formatCode="General">
                  <c:v>674</c:v>
                </c:pt>
                <c:pt idx="8" formatCode="General">
                  <c:v>594</c:v>
                </c:pt>
                <c:pt idx="9">
                  <c:v>275</c:v>
                </c:pt>
                <c:pt idx="10">
                  <c:v>133</c:v>
                </c:pt>
                <c:pt idx="11">
                  <c:v>108</c:v>
                </c:pt>
              </c:numCache>
            </c:numRef>
          </c:val>
          <c:smooth val="0"/>
          <c:extLst>
            <c:ext xmlns:c16="http://schemas.microsoft.com/office/drawing/2014/chart" uri="{C3380CC4-5D6E-409C-BE32-E72D297353CC}">
              <c16:uniqueId val="{00000007-B26B-4AAB-ADDF-AF634710DDB6}"/>
            </c:ext>
          </c:extLst>
        </c:ser>
        <c:dLbls>
          <c:showLegendKey val="0"/>
          <c:showVal val="0"/>
          <c:showCatName val="0"/>
          <c:showSerName val="0"/>
          <c:showPercent val="0"/>
          <c:showBubbleSize val="0"/>
        </c:dLbls>
        <c:smooth val="0"/>
        <c:axId val="1938067200"/>
        <c:axId val="1938062304"/>
      </c:lineChart>
      <c:catAx>
        <c:axId val="193806720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2304"/>
        <c:crosses val="autoZero"/>
        <c:auto val="1"/>
        <c:lblAlgn val="ctr"/>
        <c:lblOffset val="100"/>
        <c:noMultiLvlLbl val="0"/>
      </c:catAx>
      <c:valAx>
        <c:axId val="1938062304"/>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7200"/>
        <c:crosses val="autoZero"/>
        <c:crossBetween val="between"/>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2831174079629443"/>
          <c:h val="0.6223490617283844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'34　感染症統計'!$P$8</c:f>
              <c:strCache>
                <c:ptCount val="1"/>
                <c:pt idx="0">
                  <c:v>2021年</c:v>
                </c:pt>
              </c:strCache>
            </c:strRef>
          </c:tx>
          <c:spPr>
            <a:ln w="63500" cap="rnd">
              <a:solidFill>
                <a:srgbClr val="FF0000"/>
              </a:solidFill>
              <a:round/>
            </a:ln>
            <a:effectLst/>
          </c:spPr>
          <c:marker>
            <c:symbol val="none"/>
          </c:marker>
          <c:cat>
            <c:numRef>
              <c:f>'34　感染症統計'!$Q$7:$AB$7</c:f>
              <c:numCache>
                <c:formatCode>#,##0_ </c:formatCode>
                <c:ptCount val="12"/>
                <c:pt idx="0" formatCode="General">
                  <c:v>0</c:v>
                </c:pt>
                <c:pt idx="1">
                  <c:v>5</c:v>
                </c:pt>
                <c:pt idx="2">
                  <c:v>4</c:v>
                </c:pt>
                <c:pt idx="3">
                  <c:v>1</c:v>
                </c:pt>
                <c:pt idx="4">
                  <c:v>1</c:v>
                </c:pt>
                <c:pt idx="5">
                  <c:v>1</c:v>
                </c:pt>
                <c:pt idx="6">
                  <c:v>1</c:v>
                </c:pt>
                <c:pt idx="7">
                  <c:v>1</c:v>
                </c:pt>
              </c:numCache>
            </c:numRef>
          </c:cat>
          <c:val>
            <c:numRef>
              <c:f>'34　感染症統計'!$Q$8:$AB$8</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0-2962-4A89-9B35-A3E6A78CA0FE}"/>
            </c:ext>
          </c:extLst>
        </c:ser>
        <c:ser>
          <c:idx val="7"/>
          <c:order val="1"/>
          <c:tx>
            <c:strRef>
              <c:f>'34　感染症統計'!$P$9</c:f>
              <c:strCache>
                <c:ptCount val="1"/>
                <c:pt idx="0">
                  <c:v>2020年</c:v>
                </c:pt>
              </c:strCache>
            </c:strRef>
          </c:tx>
          <c:spPr>
            <a:ln w="25400" cap="rnd">
              <a:solidFill>
                <a:schemeClr val="accent6">
                  <a:lumMod val="75000"/>
                </a:schemeClr>
              </a:solidFill>
              <a:round/>
            </a:ln>
            <a:effectLst/>
          </c:spPr>
          <c:marker>
            <c:symbol val="none"/>
          </c:marker>
          <c:cat>
            <c:numRef>
              <c:f>'34　感染症統計'!$Q$7:$AB$7</c:f>
              <c:numCache>
                <c:formatCode>#,##0_ </c:formatCode>
                <c:ptCount val="12"/>
                <c:pt idx="0" formatCode="General">
                  <c:v>0</c:v>
                </c:pt>
                <c:pt idx="1">
                  <c:v>5</c:v>
                </c:pt>
                <c:pt idx="2">
                  <c:v>4</c:v>
                </c:pt>
                <c:pt idx="3">
                  <c:v>1</c:v>
                </c:pt>
                <c:pt idx="4">
                  <c:v>1</c:v>
                </c:pt>
                <c:pt idx="5">
                  <c:v>1</c:v>
                </c:pt>
                <c:pt idx="6">
                  <c:v>1</c:v>
                </c:pt>
                <c:pt idx="7">
                  <c:v>1</c:v>
                </c:pt>
              </c:numCache>
            </c:numRef>
          </c:cat>
          <c:val>
            <c:numRef>
              <c:f>'34　感染症統計'!$Q$9:$AB$9</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1</c:v>
                </c:pt>
              </c:numCache>
            </c:numRef>
          </c:val>
          <c:smooth val="0"/>
          <c:extLst>
            <c:ext xmlns:c16="http://schemas.microsoft.com/office/drawing/2014/chart" uri="{C3380CC4-5D6E-409C-BE32-E72D297353CC}">
              <c16:uniqueId val="{00000001-2962-4A89-9B35-A3E6A78CA0FE}"/>
            </c:ext>
          </c:extLst>
        </c:ser>
        <c:ser>
          <c:idx val="0"/>
          <c:order val="2"/>
          <c:tx>
            <c:strRef>
              <c:f>'34　感染症統計'!$P$10</c:f>
              <c:strCache>
                <c:ptCount val="1"/>
                <c:pt idx="0">
                  <c:v>2019年</c:v>
                </c:pt>
              </c:strCache>
            </c:strRef>
          </c:tx>
          <c:spPr>
            <a:ln w="19050" cap="rnd">
              <a:solidFill>
                <a:schemeClr val="accent1"/>
              </a:solidFill>
              <a:round/>
            </a:ln>
            <a:effectLst/>
          </c:spPr>
          <c:marker>
            <c:symbol val="none"/>
          </c:marker>
          <c:cat>
            <c:numRef>
              <c:f>'34　感染症統計'!$Q$7:$AB$7</c:f>
              <c:numCache>
                <c:formatCode>#,##0_ </c:formatCode>
                <c:ptCount val="12"/>
                <c:pt idx="0" formatCode="General">
                  <c:v>0</c:v>
                </c:pt>
                <c:pt idx="1">
                  <c:v>5</c:v>
                </c:pt>
                <c:pt idx="2">
                  <c:v>4</c:v>
                </c:pt>
                <c:pt idx="3">
                  <c:v>1</c:v>
                </c:pt>
                <c:pt idx="4">
                  <c:v>1</c:v>
                </c:pt>
                <c:pt idx="5">
                  <c:v>1</c:v>
                </c:pt>
                <c:pt idx="6">
                  <c:v>1</c:v>
                </c:pt>
                <c:pt idx="7">
                  <c:v>1</c:v>
                </c:pt>
              </c:numCache>
            </c:numRef>
          </c:cat>
          <c:val>
            <c:numRef>
              <c:f>'34　感染症統計'!$Q$10:$AB$10</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35</c:v>
                </c:pt>
              </c:numCache>
            </c:numRef>
          </c:val>
          <c:smooth val="0"/>
          <c:extLst>
            <c:ext xmlns:c16="http://schemas.microsoft.com/office/drawing/2014/chart" uri="{C3380CC4-5D6E-409C-BE32-E72D297353CC}">
              <c16:uniqueId val="{00000002-2962-4A89-9B35-A3E6A78CA0FE}"/>
            </c:ext>
          </c:extLst>
        </c:ser>
        <c:ser>
          <c:idx val="1"/>
          <c:order val="3"/>
          <c:tx>
            <c:strRef>
              <c:f>'34　感染症統計'!$P$11</c:f>
              <c:strCache>
                <c:ptCount val="1"/>
                <c:pt idx="0">
                  <c:v>2018年</c:v>
                </c:pt>
              </c:strCache>
            </c:strRef>
          </c:tx>
          <c:spPr>
            <a:ln w="12700" cap="rnd">
              <a:solidFill>
                <a:schemeClr val="accent2"/>
              </a:solidFill>
              <a:round/>
            </a:ln>
            <a:effectLst/>
          </c:spPr>
          <c:marker>
            <c:symbol val="none"/>
          </c:marker>
          <c:cat>
            <c:numRef>
              <c:f>'34　感染症統計'!$Q$7:$AB$7</c:f>
              <c:numCache>
                <c:formatCode>#,##0_ </c:formatCode>
                <c:ptCount val="12"/>
                <c:pt idx="0" formatCode="General">
                  <c:v>0</c:v>
                </c:pt>
                <c:pt idx="1">
                  <c:v>5</c:v>
                </c:pt>
                <c:pt idx="2">
                  <c:v>4</c:v>
                </c:pt>
                <c:pt idx="3">
                  <c:v>1</c:v>
                </c:pt>
                <c:pt idx="4">
                  <c:v>1</c:v>
                </c:pt>
                <c:pt idx="5">
                  <c:v>1</c:v>
                </c:pt>
                <c:pt idx="6">
                  <c:v>1</c:v>
                </c:pt>
                <c:pt idx="7">
                  <c:v>1</c:v>
                </c:pt>
              </c:numCache>
            </c:numRef>
          </c:cat>
          <c:val>
            <c:numRef>
              <c:f>'34　感染症統計'!$Q$11:$AB$11</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3-2962-4A89-9B35-A3E6A78CA0FE}"/>
            </c:ext>
          </c:extLst>
        </c:ser>
        <c:ser>
          <c:idx val="2"/>
          <c:order val="4"/>
          <c:tx>
            <c:strRef>
              <c:f>'34　感染症統計'!$P$12</c:f>
              <c:strCache>
                <c:ptCount val="1"/>
                <c:pt idx="0">
                  <c:v>2017年</c:v>
                </c:pt>
              </c:strCache>
            </c:strRef>
          </c:tx>
          <c:spPr>
            <a:ln w="12700" cap="rnd">
              <a:solidFill>
                <a:schemeClr val="accent3"/>
              </a:solidFill>
              <a:round/>
            </a:ln>
            <a:effectLst/>
          </c:spPr>
          <c:marker>
            <c:symbol val="none"/>
          </c:marker>
          <c:cat>
            <c:numRef>
              <c:f>'34　感染症統計'!$Q$7:$AB$7</c:f>
              <c:numCache>
                <c:formatCode>#,##0_ </c:formatCode>
                <c:ptCount val="12"/>
                <c:pt idx="0" formatCode="General">
                  <c:v>0</c:v>
                </c:pt>
                <c:pt idx="1">
                  <c:v>5</c:v>
                </c:pt>
                <c:pt idx="2">
                  <c:v>4</c:v>
                </c:pt>
                <c:pt idx="3">
                  <c:v>1</c:v>
                </c:pt>
                <c:pt idx="4">
                  <c:v>1</c:v>
                </c:pt>
                <c:pt idx="5">
                  <c:v>1</c:v>
                </c:pt>
                <c:pt idx="6">
                  <c:v>1</c:v>
                </c:pt>
                <c:pt idx="7">
                  <c:v>1</c:v>
                </c:pt>
              </c:numCache>
            </c:numRef>
          </c:cat>
          <c:val>
            <c:numRef>
              <c:f>'34　感染症統計'!$Q$12:$AB$12</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4-2962-4A89-9B35-A3E6A78CA0FE}"/>
            </c:ext>
          </c:extLst>
        </c:ser>
        <c:ser>
          <c:idx val="3"/>
          <c:order val="5"/>
          <c:tx>
            <c:strRef>
              <c:f>'34　感染症統計'!$P$13</c:f>
              <c:strCache>
                <c:ptCount val="1"/>
                <c:pt idx="0">
                  <c:v>2016年</c:v>
                </c:pt>
              </c:strCache>
            </c:strRef>
          </c:tx>
          <c:spPr>
            <a:ln w="12700" cap="rnd">
              <a:solidFill>
                <a:schemeClr val="accent4"/>
              </a:solidFill>
              <a:round/>
            </a:ln>
            <a:effectLst/>
          </c:spPr>
          <c:marker>
            <c:symbol val="none"/>
          </c:marker>
          <c:cat>
            <c:numRef>
              <c:f>'34　感染症統計'!$Q$7:$AB$7</c:f>
              <c:numCache>
                <c:formatCode>#,##0_ </c:formatCode>
                <c:ptCount val="12"/>
                <c:pt idx="0" formatCode="General">
                  <c:v>0</c:v>
                </c:pt>
                <c:pt idx="1">
                  <c:v>5</c:v>
                </c:pt>
                <c:pt idx="2">
                  <c:v>4</c:v>
                </c:pt>
                <c:pt idx="3">
                  <c:v>1</c:v>
                </c:pt>
                <c:pt idx="4">
                  <c:v>1</c:v>
                </c:pt>
                <c:pt idx="5">
                  <c:v>1</c:v>
                </c:pt>
                <c:pt idx="6">
                  <c:v>1</c:v>
                </c:pt>
                <c:pt idx="7">
                  <c:v>1</c:v>
                </c:pt>
              </c:numCache>
            </c:numRef>
          </c:cat>
          <c:val>
            <c:numRef>
              <c:f>'34　感染症統計'!$Q$13:$AB$13</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5-2962-4A89-9B35-A3E6A78CA0FE}"/>
            </c:ext>
          </c:extLst>
        </c:ser>
        <c:ser>
          <c:idx val="4"/>
          <c:order val="6"/>
          <c:tx>
            <c:strRef>
              <c:f>'34　感染症統計'!$P$14</c:f>
              <c:strCache>
                <c:ptCount val="1"/>
                <c:pt idx="0">
                  <c:v>2015年</c:v>
                </c:pt>
              </c:strCache>
            </c:strRef>
          </c:tx>
          <c:spPr>
            <a:ln w="12700" cap="rnd">
              <a:solidFill>
                <a:schemeClr val="accent5"/>
              </a:solidFill>
              <a:round/>
            </a:ln>
            <a:effectLst/>
          </c:spPr>
          <c:marker>
            <c:symbol val="none"/>
          </c:marker>
          <c:cat>
            <c:numRef>
              <c:f>'34　感染症統計'!$Q$7:$AB$7</c:f>
              <c:numCache>
                <c:formatCode>#,##0_ </c:formatCode>
                <c:ptCount val="12"/>
                <c:pt idx="0" formatCode="General">
                  <c:v>0</c:v>
                </c:pt>
                <c:pt idx="1">
                  <c:v>5</c:v>
                </c:pt>
                <c:pt idx="2">
                  <c:v>4</c:v>
                </c:pt>
                <c:pt idx="3">
                  <c:v>1</c:v>
                </c:pt>
                <c:pt idx="4">
                  <c:v>1</c:v>
                </c:pt>
                <c:pt idx="5">
                  <c:v>1</c:v>
                </c:pt>
                <c:pt idx="6">
                  <c:v>1</c:v>
                </c:pt>
                <c:pt idx="7">
                  <c:v>1</c:v>
                </c:pt>
              </c:numCache>
            </c:numRef>
          </c:cat>
          <c:val>
            <c:numRef>
              <c:f>'34　感染症統計'!$Q$14:$AB$14</c:f>
              <c:numCache>
                <c:formatCode>#,##0_ </c:formatCode>
                <c:ptCount val="12"/>
                <c:pt idx="0">
                  <c:v>7</c:v>
                </c:pt>
                <c:pt idx="1">
                  <c:v>13</c:v>
                </c:pt>
                <c:pt idx="2">
                  <c:v>11</c:v>
                </c:pt>
                <c:pt idx="3">
                  <c:v>11</c:v>
                </c:pt>
                <c:pt idx="4">
                  <c:v>12</c:v>
                </c:pt>
                <c:pt idx="5">
                  <c:v>15</c:v>
                </c:pt>
                <c:pt idx="6">
                  <c:v>20</c:v>
                </c:pt>
                <c:pt idx="7">
                  <c:v>15</c:v>
                </c:pt>
                <c:pt idx="8">
                  <c:v>15</c:v>
                </c:pt>
                <c:pt idx="9">
                  <c:v>20</c:v>
                </c:pt>
                <c:pt idx="10">
                  <c:v>9</c:v>
                </c:pt>
                <c:pt idx="11">
                  <c:v>7</c:v>
                </c:pt>
              </c:numCache>
            </c:numRef>
          </c:val>
          <c:smooth val="0"/>
          <c:extLst>
            <c:ext xmlns:c16="http://schemas.microsoft.com/office/drawing/2014/chart" uri="{C3380CC4-5D6E-409C-BE32-E72D297353CC}">
              <c16:uniqueId val="{00000006-2962-4A89-9B35-A3E6A78CA0FE}"/>
            </c:ext>
          </c:extLst>
        </c:ser>
        <c:dLbls>
          <c:showLegendKey val="0"/>
          <c:showVal val="0"/>
          <c:showCatName val="0"/>
          <c:showSerName val="0"/>
          <c:showPercent val="0"/>
          <c:showBubbleSize val="0"/>
        </c:dLbls>
        <c:smooth val="0"/>
        <c:axId val="1938063392"/>
        <c:axId val="1938064480"/>
        <c:extLst/>
      </c:lineChart>
      <c:catAx>
        <c:axId val="1938063392"/>
        <c:scaling>
          <c:orientation val="minMax"/>
        </c:scaling>
        <c:delete val="1"/>
        <c:axPos val="b"/>
        <c:numFmt formatCode="General" sourceLinked="1"/>
        <c:majorTickMark val="none"/>
        <c:minorTickMark val="none"/>
        <c:tickLblPos val="nextTo"/>
        <c:crossAx val="1938064480"/>
        <c:crosses val="autoZero"/>
        <c:auto val="0"/>
        <c:lblAlgn val="ctr"/>
        <c:lblOffset val="100"/>
        <c:noMultiLvlLbl val="0"/>
      </c:catAx>
      <c:valAx>
        <c:axId val="1938064480"/>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3392"/>
        <c:crosses val="max"/>
        <c:crossBetween val="between"/>
      </c:valAx>
      <c:spPr>
        <a:noFill/>
        <a:ln>
          <a:noFill/>
        </a:ln>
        <a:effectLst/>
      </c:spPr>
    </c:plotArea>
    <c:legend>
      <c:legendPos val="b"/>
      <c:layout>
        <c:manualLayout>
          <c:xMode val="edge"/>
          <c:yMode val="edge"/>
          <c:x val="0.85543391131567292"/>
          <c:y val="8.9866993536922485E-2"/>
          <c:w val="0.11916934337491826"/>
          <c:h val="0.7307317816411962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gif"/><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hyperlink" Target="http://www.google.com/imgres?imgurl=http://www.kyocera.co.jp/news/2009/images/0101.jpg&amp;imgrefurl=http://www.kyocera.co.jp/news/2009/0101.html&amp;h=336&amp;w=480&amp;tbnid=SD-Y1ZugGeFTqM:&amp;zoom=1&amp;docid=rqzbgXKNLpcoNM&amp;hl=ja&amp;ei=M2LMU9T1EYvn8AWb0oLAAw&amp;tbm=isch&amp;ved=0CCgQMygGMAY&amp;iact=rc&amp;uact=3&amp;dur=546&amp;page=1&amp;start=0&amp;ndsp=12" TargetMode="External"/><Relationship Id="rId2" Type="http://schemas.openxmlformats.org/officeDocument/2006/relationships/hyperlink" Target="http://www.google.com/imgres?imgurl=http://www.kyocera.co.jp/news/2009/images/0101.jpg&amp;imgrefurl=http://www.kyocera.co.jp/news/2009/0101.html&amp;h=336&amp;w=480&amp;tbnid=SD-Y1ZugGeFTqM:&amp;zoom=1&amp;docid=rqzbgXKNLpcoNM&amp;hl=ja&amp;ei=M2LMU9T1EYvn8AWb0oLAAw&amp;tbm=isch&amp;ved=0CCgQMygGMAY&amp;iact=rc&amp;uact=3&amp;dur=323&amp;page=1&amp;start=0&amp;ndsp=12" TargetMode="External"/><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 Id="rId6" Type="http://schemas.openxmlformats.org/officeDocument/2006/relationships/image" Target="../media/image7.jpeg"/><Relationship Id="rId5" Type="http://schemas.openxmlformats.org/officeDocument/2006/relationships/image" Target="../media/image6.jpeg"/><Relationship Id="rId4" Type="http://schemas.openxmlformats.org/officeDocument/2006/relationships/hyperlink" Target="http://www.google.com/imgres?imgurl=http://t.pimg.jp/002/314/501/1/2314501.jpg&amp;imgrefurl=http://pixta.jp/illustration/2314501&amp;h=450&amp;w=403&amp;tbnid=g8e9hKY8WtvDpM:&amp;zoom=1&amp;docid=iPZhJz2EOLrt7M&amp;hl=ja&amp;ei=SXboU7D5FIq78gWok4HoAw&amp;tbm=isch&amp;ved=0CB0QMygCMAI&amp;iact=rc&amp;uact=3&amp;dur=191&amp;page=1&amp;start=0&amp;ndsp=15" TargetMode="External"/></Relationships>
</file>

<file path=xl/drawings/_rels/drawing5.xml.rels><?xml version="1.0" encoding="UTF-8" standalone="yes"?>
<Relationships xmlns="http://schemas.openxmlformats.org/package/2006/relationships"><Relationship Id="rId3" Type="http://schemas.openxmlformats.org/officeDocument/2006/relationships/image" Target="../media/image10.svg"/><Relationship Id="rId7" Type="http://schemas.openxmlformats.org/officeDocument/2006/relationships/image" Target="../media/image14.png"/><Relationship Id="rId2" Type="http://schemas.openxmlformats.org/officeDocument/2006/relationships/image" Target="../media/image9.png"/><Relationship Id="rId1" Type="http://schemas.openxmlformats.org/officeDocument/2006/relationships/image" Target="../media/image8.png"/><Relationship Id="rId6" Type="http://schemas.openxmlformats.org/officeDocument/2006/relationships/image" Target="../media/image13.png"/><Relationship Id="rId5" Type="http://schemas.openxmlformats.org/officeDocument/2006/relationships/image" Target="../media/image12.svg"/><Relationship Id="rId4" Type="http://schemas.openxmlformats.org/officeDocument/2006/relationships/image" Target="../media/image1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5.png"/></Relationships>
</file>

<file path=xl/drawings/_rels/drawing7.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6.png"/></Relationships>
</file>

<file path=xl/drawings/drawing1.xml><?xml version="1.0" encoding="utf-8"?>
<xdr:wsDr xmlns:xdr="http://schemas.openxmlformats.org/drawingml/2006/spreadsheetDrawing" xmlns:a="http://schemas.openxmlformats.org/drawingml/2006/main">
  <xdr:twoCellAnchor>
    <xdr:from>
      <xdr:col>1</xdr:col>
      <xdr:colOff>0</xdr:colOff>
      <xdr:row>22</xdr:row>
      <xdr:rowOff>76200</xdr:rowOff>
    </xdr:from>
    <xdr:to>
      <xdr:col>6</xdr:col>
      <xdr:colOff>28575</xdr:colOff>
      <xdr:row>28</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36</xdr:row>
      <xdr:rowOff>0</xdr:rowOff>
    </xdr:from>
    <xdr:to>
      <xdr:col>10</xdr:col>
      <xdr:colOff>47625</xdr:colOff>
      <xdr:row>36</xdr:row>
      <xdr:rowOff>9525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60959</xdr:colOff>
      <xdr:row>0</xdr:row>
      <xdr:rowOff>78178</xdr:rowOff>
    </xdr:from>
    <xdr:to>
      <xdr:col>12</xdr:col>
      <xdr:colOff>333984</xdr:colOff>
      <xdr:row>18</xdr:row>
      <xdr:rowOff>30480</xdr:rowOff>
    </xdr:to>
    <xdr:pic>
      <xdr:nvPicPr>
        <xdr:cNvPr id="3" name="図 2">
          <a:extLst>
            <a:ext uri="{FF2B5EF4-FFF2-40B4-BE49-F238E27FC236}">
              <a16:creationId xmlns:a16="http://schemas.microsoft.com/office/drawing/2014/main" id="{03428EA0-23C6-D1B0-C3AA-D789460AAC7E}"/>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60959" y="78178"/>
          <a:ext cx="7519645" cy="50577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15240</xdr:colOff>
      <xdr:row>4</xdr:row>
      <xdr:rowOff>0</xdr:rowOff>
    </xdr:from>
    <xdr:to>
      <xdr:col>13</xdr:col>
      <xdr:colOff>167640</xdr:colOff>
      <xdr:row>18</xdr:row>
      <xdr:rowOff>0</xdr:rowOff>
    </xdr:to>
    <xdr:pic>
      <xdr:nvPicPr>
        <xdr:cNvPr id="25" name="図 24" descr="感染性胃腸炎患者報告数　直近5シーズン">
          <a:extLst>
            <a:ext uri="{FF2B5EF4-FFF2-40B4-BE49-F238E27FC236}">
              <a16:creationId xmlns:a16="http://schemas.microsoft.com/office/drawing/2014/main" id="{10EDE3B2-F557-9B4B-33B6-8B1A4245B0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9140" y="990600"/>
          <a:ext cx="7223760" cy="2811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531680</xdr:colOff>
      <xdr:row>9</xdr:row>
      <xdr:rowOff>91419</xdr:rowOff>
    </xdr:from>
    <xdr:to>
      <xdr:col>13</xdr:col>
      <xdr:colOff>350705</xdr:colOff>
      <xdr:row>16</xdr:row>
      <xdr:rowOff>22843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65580" y="1973559"/>
          <a:ext cx="6890385" cy="1104904"/>
          <a:chOff x="15526115" y="3871792"/>
          <a:chExt cx="7163624"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19050" algn="ctr">
            <a:solidFill>
              <a:srgbClr val="FF0000"/>
            </a:solidFill>
            <a:prstDash val="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flipV="1">
            <a:off x="15659576" y="4473705"/>
            <a:ext cx="7030163" cy="23932"/>
          </a:xfrm>
          <a:prstGeom prst="line">
            <a:avLst/>
          </a:prstGeom>
          <a:noFill/>
          <a:ln w="12700" algn="ctr">
            <a:solidFill>
              <a:srgbClr val="00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a:t>
          </a:r>
          <a:r>
            <a:rPr lang="en-US" altLang="ja-JP" sz="1200" b="1" i="0" u="none" strike="noStrike" baseline="0">
              <a:solidFill>
                <a:srgbClr val="FF0000"/>
              </a:solidFill>
              <a:latin typeface="ＭＳ Ｐゴシック"/>
              <a:ea typeface="ＭＳ Ｐゴシック"/>
            </a:rPr>
            <a:t>1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200" b="1" i="0" u="none" strike="noStrike" baseline="0">
              <a:solidFill>
                <a:srgbClr val="FF0000"/>
              </a:solidFill>
              <a:latin typeface="ＭＳ Ｐゴシック"/>
              <a:ea typeface="ＭＳ Ｐゴシック"/>
            </a:rPr>
            <a:t>1)</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1.92</a:t>
          </a: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759922</xdr:colOff>
      <xdr:row>4</xdr:row>
      <xdr:rowOff>38471</xdr:rowOff>
    </xdr:from>
    <xdr:to>
      <xdr:col>12</xdr:col>
      <xdr:colOff>893651</xdr:colOff>
      <xdr:row>7</xdr:row>
      <xdr:rowOff>76383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119062" y="1029071"/>
          <a:ext cx="2457829" cy="594172"/>
        </a:xfrm>
        <a:prstGeom prst="borderCallout2">
          <a:avLst>
            <a:gd name="adj1" fmla="val 101279"/>
            <a:gd name="adj2" fmla="val 51060"/>
            <a:gd name="adj3" fmla="val 210486"/>
            <a:gd name="adj4" fmla="val 51057"/>
            <a:gd name="adj5" fmla="val 340388"/>
            <a:gd name="adj6" fmla="val 82911"/>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散発事故事例の報告多数</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12</xdr:col>
      <xdr:colOff>404584</xdr:colOff>
      <xdr:row>15</xdr:row>
      <xdr:rowOff>62087</xdr:rowOff>
    </xdr:from>
    <xdr:to>
      <xdr:col>12</xdr:col>
      <xdr:colOff>727402</xdr:colOff>
      <xdr:row>16</xdr:row>
      <xdr:rowOff>193846</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11087824" y="2950067"/>
          <a:ext cx="322818" cy="299399"/>
        </a:xfrm>
        <a:prstGeom prst="ellipse">
          <a:avLst/>
        </a:prstGeom>
        <a:noFill/>
        <a:ln w="25400" algn="ctr">
          <a:solidFill>
            <a:srgbClr val="000000"/>
          </a:solidFill>
          <a:round/>
          <a:headEnd/>
          <a:tailEnd/>
        </a:ln>
      </xdr:spPr>
    </xdr:sp>
    <xdr:clientData/>
  </xdr:twoCellAnchor>
  <xdr:twoCellAnchor editAs="oneCell">
    <xdr:from>
      <xdr:col>5</xdr:col>
      <xdr:colOff>76200</xdr:colOff>
      <xdr:row>2</xdr:row>
      <xdr:rowOff>1</xdr:rowOff>
    </xdr:from>
    <xdr:to>
      <xdr:col>7</xdr:col>
      <xdr:colOff>1497</xdr:colOff>
      <xdr:row>16</xdr:row>
      <xdr:rowOff>7621</xdr:rowOff>
    </xdr:to>
    <xdr:pic>
      <xdr:nvPicPr>
        <xdr:cNvPr id="16" name="図 15">
          <a:extLst>
            <a:ext uri="{FF2B5EF4-FFF2-40B4-BE49-F238E27FC236}">
              <a16:creationId xmlns:a16="http://schemas.microsoft.com/office/drawing/2014/main" id="{661BDEDF-2F72-485F-8BAA-F475482FB5BF}"/>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933700" y="548641"/>
          <a:ext cx="1601697" cy="2514600"/>
        </a:xfrm>
        <a:prstGeom prst="rect">
          <a:avLst/>
        </a:prstGeom>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xdr:row>
      <xdr:rowOff>0</xdr:rowOff>
    </xdr:from>
    <xdr:to>
      <xdr:col>3</xdr:col>
      <xdr:colOff>115797</xdr:colOff>
      <xdr:row>16</xdr:row>
      <xdr:rowOff>7620</xdr:rowOff>
    </xdr:to>
    <xdr:pic>
      <xdr:nvPicPr>
        <xdr:cNvPr id="28" name="図 27">
          <a:extLst>
            <a:ext uri="{FF2B5EF4-FFF2-40B4-BE49-F238E27FC236}">
              <a16:creationId xmlns:a16="http://schemas.microsoft.com/office/drawing/2014/main" id="{5AA39A46-D5AF-4312-8085-1AA65E2770E6}"/>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0" y="548640"/>
          <a:ext cx="1601697" cy="2514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8</xdr:col>
      <xdr:colOff>0</xdr:colOff>
      <xdr:row>16</xdr:row>
      <xdr:rowOff>0</xdr:rowOff>
    </xdr:from>
    <xdr:ext cx="304800" cy="310092"/>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83C8BE52-EC96-4D01-9762-29208100F727}"/>
            </a:ext>
          </a:extLst>
        </xdr:cNvPr>
        <xdr:cNvSpPr>
          <a:spLocks noChangeAspect="1" noChangeArrowheads="1"/>
        </xdr:cNvSpPr>
      </xdr:nvSpPr>
      <xdr:spPr bwMode="auto">
        <a:xfrm>
          <a:off x="4655820" y="4358640"/>
          <a:ext cx="304800" cy="310092"/>
        </a:xfrm>
        <a:prstGeom prst="rect">
          <a:avLst/>
        </a:prstGeom>
        <a:noFill/>
        <a:ln w="9525">
          <a:noFill/>
          <a:miter lim="800000"/>
          <a:headEnd/>
          <a:tailEnd/>
        </a:ln>
      </xdr:spPr>
    </xdr:sp>
    <xdr:clientData/>
  </xdr:oneCellAnchor>
  <xdr:twoCellAnchor>
    <xdr:from>
      <xdr:col>5</xdr:col>
      <xdr:colOff>257175</xdr:colOff>
      <xdr:row>7</xdr:row>
      <xdr:rowOff>228600</xdr:rowOff>
    </xdr:from>
    <xdr:to>
      <xdr:col>6</xdr:col>
      <xdr:colOff>485775</xdr:colOff>
      <xdr:row>11</xdr:row>
      <xdr:rowOff>28575</xdr:rowOff>
    </xdr:to>
    <xdr:sp macro="" textlink="">
      <xdr:nvSpPr>
        <xdr:cNvPr id="3" name="右矢印 2">
          <a:extLst>
            <a:ext uri="{FF2B5EF4-FFF2-40B4-BE49-F238E27FC236}">
              <a16:creationId xmlns:a16="http://schemas.microsoft.com/office/drawing/2014/main" id="{CEF1AEE7-7681-433E-918A-137737B26B29}"/>
            </a:ext>
          </a:extLst>
        </xdr:cNvPr>
        <xdr:cNvSpPr>
          <a:spLocks noChangeArrowheads="1"/>
        </xdr:cNvSpPr>
      </xdr:nvSpPr>
      <xdr:spPr bwMode="auto">
        <a:xfrm>
          <a:off x="3061335" y="2179320"/>
          <a:ext cx="845820" cy="897255"/>
        </a:xfrm>
        <a:prstGeom prst="rightArrow">
          <a:avLst>
            <a:gd name="adj1" fmla="val 50000"/>
            <a:gd name="adj2" fmla="val 49825"/>
          </a:avLst>
        </a:prstGeom>
        <a:solidFill>
          <a:srgbClr val="C0C0C0"/>
        </a:solidFill>
        <a:ln w="25400" algn="ctr">
          <a:solidFill>
            <a:srgbClr val="C0C0C0"/>
          </a:solidFill>
          <a:miter lim="800000"/>
          <a:headEnd/>
          <a:tailEnd/>
        </a:ln>
        <a:effectLst>
          <a:outerShdw dist="38100" dir="2700000" sx="108000" sy="108000" algn="tl" rotWithShape="0">
            <a:srgbClr val="FFFFFF">
              <a:alpha val="93999"/>
            </a:srgbClr>
          </a:outerShdw>
        </a:effectLst>
      </xdr:spPr>
      <xdr:txBody>
        <a:bodyPr/>
        <a:lstStyle/>
        <a:p>
          <a:endParaRPr lang="ja-JP" altLang="en-US"/>
        </a:p>
      </xdr:txBody>
    </xdr:sp>
    <xdr:clientData/>
  </xdr:twoCellAnchor>
  <xdr:oneCellAnchor>
    <xdr:from>
      <xdr:col>14</xdr:col>
      <xdr:colOff>0</xdr:colOff>
      <xdr:row>11</xdr:row>
      <xdr:rowOff>0</xdr:rowOff>
    </xdr:from>
    <xdr:ext cx="304800" cy="303742"/>
    <xdr:sp macro="" textlink="">
      <xdr:nvSpPr>
        <xdr:cNvPr id="4" name="AutoShape 180"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2"/>
          <a:extLst>
            <a:ext uri="{FF2B5EF4-FFF2-40B4-BE49-F238E27FC236}">
              <a16:creationId xmlns:a16="http://schemas.microsoft.com/office/drawing/2014/main" id="{49F2A6A1-038E-4E2C-8CDC-8CA3778C1ED6}"/>
            </a:ext>
          </a:extLst>
        </xdr:cNvPr>
        <xdr:cNvSpPr>
          <a:spLocks noChangeAspect="1" noChangeArrowheads="1"/>
        </xdr:cNvSpPr>
      </xdr:nvSpPr>
      <xdr:spPr bwMode="auto">
        <a:xfrm>
          <a:off x="10668000" y="3048000"/>
          <a:ext cx="304800" cy="303742"/>
        </a:xfrm>
        <a:prstGeom prst="rect">
          <a:avLst/>
        </a:prstGeom>
        <a:noFill/>
        <a:ln w="9525">
          <a:noFill/>
          <a:miter lim="800000"/>
          <a:headEnd/>
          <a:tailEnd/>
        </a:ln>
      </xdr:spPr>
    </xdr:sp>
    <xdr:clientData/>
  </xdr:oneCellAnchor>
  <xdr:oneCellAnchor>
    <xdr:from>
      <xdr:col>14</xdr:col>
      <xdr:colOff>0</xdr:colOff>
      <xdr:row>11</xdr:row>
      <xdr:rowOff>0</xdr:rowOff>
    </xdr:from>
    <xdr:ext cx="304800" cy="303742"/>
    <xdr:sp macro="" textlink="">
      <xdr:nvSpPr>
        <xdr:cNvPr id="5" name="AutoShape 181"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2"/>
          <a:extLst>
            <a:ext uri="{FF2B5EF4-FFF2-40B4-BE49-F238E27FC236}">
              <a16:creationId xmlns:a16="http://schemas.microsoft.com/office/drawing/2014/main" id="{88D4957C-3326-4401-96AD-C90B497619F6}"/>
            </a:ext>
          </a:extLst>
        </xdr:cNvPr>
        <xdr:cNvSpPr>
          <a:spLocks noChangeAspect="1" noChangeArrowheads="1"/>
        </xdr:cNvSpPr>
      </xdr:nvSpPr>
      <xdr:spPr bwMode="auto">
        <a:xfrm>
          <a:off x="10668000" y="3048000"/>
          <a:ext cx="304800" cy="303742"/>
        </a:xfrm>
        <a:prstGeom prst="rect">
          <a:avLst/>
        </a:prstGeom>
        <a:noFill/>
        <a:ln w="9525">
          <a:noFill/>
          <a:miter lim="800000"/>
          <a:headEnd/>
          <a:tailEnd/>
        </a:ln>
      </xdr:spPr>
    </xdr:sp>
    <xdr:clientData/>
  </xdr:oneCellAnchor>
  <xdr:oneCellAnchor>
    <xdr:from>
      <xdr:col>14</xdr:col>
      <xdr:colOff>0</xdr:colOff>
      <xdr:row>11</xdr:row>
      <xdr:rowOff>0</xdr:rowOff>
    </xdr:from>
    <xdr:ext cx="304800" cy="303742"/>
    <xdr:sp macro="" textlink="">
      <xdr:nvSpPr>
        <xdr:cNvPr id="6" name="AutoShape 182"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3"/>
          <a:extLst>
            <a:ext uri="{FF2B5EF4-FFF2-40B4-BE49-F238E27FC236}">
              <a16:creationId xmlns:a16="http://schemas.microsoft.com/office/drawing/2014/main" id="{3AC8857E-FAEC-47FB-A024-D96268C27E6C}"/>
            </a:ext>
          </a:extLst>
        </xdr:cNvPr>
        <xdr:cNvSpPr>
          <a:spLocks noChangeAspect="1" noChangeArrowheads="1"/>
        </xdr:cNvSpPr>
      </xdr:nvSpPr>
      <xdr:spPr bwMode="auto">
        <a:xfrm>
          <a:off x="10668000" y="3048000"/>
          <a:ext cx="304800" cy="303742"/>
        </a:xfrm>
        <a:prstGeom prst="rect">
          <a:avLst/>
        </a:prstGeom>
        <a:noFill/>
        <a:ln w="9525">
          <a:noFill/>
          <a:miter lim="800000"/>
          <a:headEnd/>
          <a:tailEnd/>
        </a:ln>
      </xdr:spPr>
    </xdr:sp>
    <xdr:clientData/>
  </xdr:oneCellAnchor>
  <xdr:oneCellAnchor>
    <xdr:from>
      <xdr:col>17</xdr:col>
      <xdr:colOff>0</xdr:colOff>
      <xdr:row>5</xdr:row>
      <xdr:rowOff>0</xdr:rowOff>
    </xdr:from>
    <xdr:ext cx="304800" cy="303742"/>
    <xdr:sp macro="" textlink="">
      <xdr:nvSpPr>
        <xdr:cNvPr id="7" name="AutoShape 285" descr="Z">
          <a:hlinkClick xmlns:r="http://schemas.openxmlformats.org/officeDocument/2006/relationships" r:id="rId4"/>
          <a:extLst>
            <a:ext uri="{FF2B5EF4-FFF2-40B4-BE49-F238E27FC236}">
              <a16:creationId xmlns:a16="http://schemas.microsoft.com/office/drawing/2014/main" id="{F661F6A0-42DC-4912-AD9B-413CDA4F371E}"/>
            </a:ext>
          </a:extLst>
        </xdr:cNvPr>
        <xdr:cNvSpPr>
          <a:spLocks noChangeAspect="1" noChangeArrowheads="1"/>
        </xdr:cNvSpPr>
      </xdr:nvSpPr>
      <xdr:spPr bwMode="auto">
        <a:xfrm>
          <a:off x="12519660" y="1402080"/>
          <a:ext cx="304800" cy="303742"/>
        </a:xfrm>
        <a:prstGeom prst="rect">
          <a:avLst/>
        </a:prstGeom>
        <a:noFill/>
        <a:ln w="9525">
          <a:noFill/>
          <a:miter lim="800000"/>
          <a:headEnd/>
          <a:tailEnd/>
        </a:ln>
      </xdr:spPr>
    </xdr:sp>
    <xdr:clientData/>
  </xdr:oneCellAnchor>
  <xdr:oneCellAnchor>
    <xdr:from>
      <xdr:col>1</xdr:col>
      <xdr:colOff>9525</xdr:colOff>
      <xdr:row>5</xdr:row>
      <xdr:rowOff>9525</xdr:rowOff>
    </xdr:from>
    <xdr:ext cx="1985433" cy="2466975"/>
    <xdr:pic>
      <xdr:nvPicPr>
        <xdr:cNvPr id="8" name="Picture 287" descr="ANd9GcS2bYmAiUGlBVFdnjlAHIHtB6HuH_RFM568G7qTQnuUXQtg9ENW">
          <a:extLst>
            <a:ext uri="{FF2B5EF4-FFF2-40B4-BE49-F238E27FC236}">
              <a16:creationId xmlns:a16="http://schemas.microsoft.com/office/drawing/2014/main" id="{2C66200E-6929-42EA-A5D9-95F22D7B873F}"/>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344805" y="1411605"/>
          <a:ext cx="1985433" cy="2466975"/>
        </a:xfrm>
        <a:prstGeom prst="rect">
          <a:avLst/>
        </a:prstGeom>
        <a:noFill/>
        <a:ln w="9525">
          <a:noFill/>
          <a:miter lim="800000"/>
          <a:headEnd/>
          <a:tailEnd/>
        </a:ln>
      </xdr:spPr>
    </xdr:pic>
    <xdr:clientData/>
  </xdr:oneCellAnchor>
  <xdr:oneCellAnchor>
    <xdr:from>
      <xdr:col>3</xdr:col>
      <xdr:colOff>76200</xdr:colOff>
      <xdr:row>10</xdr:row>
      <xdr:rowOff>9525</xdr:rowOff>
    </xdr:from>
    <xdr:ext cx="1278467" cy="1054100"/>
    <xdr:pic>
      <xdr:nvPicPr>
        <xdr:cNvPr id="9" name="Picture 284" descr="ANd9GcRAaIzAPSlqu1lEXcOos_xFNAcOM5fW838WCtxI7lvzCwfIyQGB">
          <a:extLst>
            <a:ext uri="{FF2B5EF4-FFF2-40B4-BE49-F238E27FC236}">
              <a16:creationId xmlns:a16="http://schemas.microsoft.com/office/drawing/2014/main" id="{A7EA493A-AF99-4A27-907E-9819F482E60D}"/>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1645920" y="2783205"/>
          <a:ext cx="1278467" cy="1054100"/>
        </a:xfrm>
        <a:prstGeom prst="rect">
          <a:avLst/>
        </a:prstGeom>
        <a:noFill/>
        <a:ln w="9525">
          <a:noFill/>
          <a:miter lim="800000"/>
          <a:headEnd/>
          <a:tailEnd/>
        </a:ln>
      </xdr:spPr>
    </xdr:pic>
    <xdr:clientData/>
  </xdr:oneCellAnchor>
  <xdr:twoCellAnchor>
    <xdr:from>
      <xdr:col>1</xdr:col>
      <xdr:colOff>0</xdr:colOff>
      <xdr:row>5</xdr:row>
      <xdr:rowOff>0</xdr:rowOff>
    </xdr:from>
    <xdr:to>
      <xdr:col>5</xdr:col>
      <xdr:colOff>0</xdr:colOff>
      <xdr:row>14</xdr:row>
      <xdr:rowOff>0</xdr:rowOff>
    </xdr:to>
    <xdr:sp macro="" textlink="">
      <xdr:nvSpPr>
        <xdr:cNvPr id="10" name="Rectangle 10">
          <a:extLst>
            <a:ext uri="{FF2B5EF4-FFF2-40B4-BE49-F238E27FC236}">
              <a16:creationId xmlns:a16="http://schemas.microsoft.com/office/drawing/2014/main" id="{67B29E3F-1FB5-4557-A806-1DCA61D09968}"/>
            </a:ext>
          </a:extLst>
        </xdr:cNvPr>
        <xdr:cNvSpPr>
          <a:spLocks noChangeArrowheads="1"/>
        </xdr:cNvSpPr>
      </xdr:nvSpPr>
      <xdr:spPr bwMode="auto">
        <a:xfrm>
          <a:off x="335280" y="1402080"/>
          <a:ext cx="2468880" cy="2468880"/>
        </a:xfrm>
        <a:prstGeom prst="rect">
          <a:avLst/>
        </a:prstGeom>
        <a:noFill/>
        <a:ln w="9525">
          <a:solidFill>
            <a:srgbClr val="000000"/>
          </a:solidFill>
          <a:miter lim="800000"/>
          <a:headEnd/>
          <a:tailEnd/>
        </a:ln>
        <a:effectLst>
          <a:outerShdw dist="107763" dir="2700000" algn="ctr" rotWithShape="0">
            <a:srgbClr val="808080">
              <a:alpha val="50000"/>
            </a:srgbClr>
          </a:outerShdw>
        </a:effectLst>
      </xdr:spPr>
      <xdr:txBody>
        <a:bodyP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91441</xdr:colOff>
      <xdr:row>31</xdr:row>
      <xdr:rowOff>30480</xdr:rowOff>
    </xdr:from>
    <xdr:to>
      <xdr:col>10</xdr:col>
      <xdr:colOff>436881</xdr:colOff>
      <xdr:row>41</xdr:row>
      <xdr:rowOff>254000</xdr:rowOff>
    </xdr:to>
    <xdr:pic>
      <xdr:nvPicPr>
        <xdr:cNvPr id="7" name="図 6">
          <a:extLst>
            <a:ext uri="{FF2B5EF4-FFF2-40B4-BE49-F238E27FC236}">
              <a16:creationId xmlns:a16="http://schemas.microsoft.com/office/drawing/2014/main" id="{0759B23D-4AA7-B8C7-DD64-BDD36963F417}"/>
            </a:ext>
          </a:extLst>
        </xdr:cNvPr>
        <xdr:cNvPicPr>
          <a:picLocks noChangeAspect="1"/>
        </xdr:cNvPicPr>
      </xdr:nvPicPr>
      <xdr:blipFill>
        <a:blip xmlns:r="http://schemas.openxmlformats.org/officeDocument/2006/relationships" r:embed="rId1"/>
        <a:stretch>
          <a:fillRect/>
        </a:stretch>
      </xdr:blipFill>
      <xdr:spPr>
        <a:xfrm>
          <a:off x="965201" y="14010640"/>
          <a:ext cx="11094720" cy="2966720"/>
        </a:xfrm>
        <a:prstGeom prst="rect">
          <a:avLst/>
        </a:prstGeom>
      </xdr:spPr>
    </xdr:pic>
    <xdr:clientData/>
  </xdr:twoCellAnchor>
  <xdr:twoCellAnchor>
    <xdr:from>
      <xdr:col>11</xdr:col>
      <xdr:colOff>740411</xdr:colOff>
      <xdr:row>7</xdr:row>
      <xdr:rowOff>78742</xdr:rowOff>
    </xdr:from>
    <xdr:to>
      <xdr:col>13</xdr:col>
      <xdr:colOff>1930400</xdr:colOff>
      <xdr:row>11</xdr:row>
      <xdr:rowOff>121920</xdr:rowOff>
    </xdr:to>
    <xdr:sp macro="" textlink="">
      <xdr:nvSpPr>
        <xdr:cNvPr id="3" name="四角形吹き出し 7">
          <a:extLst>
            <a:ext uri="{FF2B5EF4-FFF2-40B4-BE49-F238E27FC236}">
              <a16:creationId xmlns:a16="http://schemas.microsoft.com/office/drawing/2014/main" id="{4536BC87-42E0-412F-82F9-981865BD05B8}"/>
            </a:ext>
          </a:extLst>
        </xdr:cNvPr>
        <xdr:cNvSpPr/>
      </xdr:nvSpPr>
      <xdr:spPr>
        <a:xfrm>
          <a:off x="13115291" y="8572502"/>
          <a:ext cx="3191509" cy="1059178"/>
        </a:xfrm>
        <a:prstGeom prst="wedgeRectCallout">
          <a:avLst>
            <a:gd name="adj1" fmla="val -44124"/>
            <a:gd name="adj2" fmla="val 69116"/>
          </a:avLst>
        </a:prstGeom>
        <a:solidFill>
          <a:schemeClr val="tx1"/>
        </a:solidFill>
        <a:ln>
          <a:solidFill>
            <a:schemeClr val="accent6">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solidFill>
                <a:srgbClr val="FFFF00"/>
              </a:solidFill>
            </a:rPr>
            <a:t>世界の感染率は</a:t>
          </a:r>
          <a:r>
            <a:rPr kumimoji="1" lang="en-US" altLang="ja-JP" sz="1400" b="1">
              <a:solidFill>
                <a:srgbClr val="FFFF00"/>
              </a:solidFill>
            </a:rPr>
            <a:t>1.08% :</a:t>
          </a:r>
          <a:r>
            <a:rPr kumimoji="1" lang="ja-JP" altLang="en-US" sz="1400" b="1">
              <a:solidFill>
                <a:srgbClr val="FFFF00"/>
              </a:solidFill>
            </a:rPr>
            <a:t>　　　　　　　　　　前週より</a:t>
          </a:r>
          <a:r>
            <a:rPr kumimoji="1" lang="en-US" altLang="ja-JP" sz="1400" b="1">
              <a:solidFill>
                <a:srgbClr val="FFFF00"/>
              </a:solidFill>
            </a:rPr>
            <a:t>0.01</a:t>
          </a:r>
          <a:r>
            <a:rPr kumimoji="1" lang="ja-JP" altLang="en-US" sz="1400" b="1">
              <a:solidFill>
                <a:srgbClr val="FFFF00"/>
              </a:solidFill>
            </a:rPr>
            <a:t>％減少</a:t>
          </a:r>
        </a:p>
        <a:p>
          <a:pPr algn="l"/>
          <a:r>
            <a:rPr kumimoji="1" lang="en-US" altLang="ja-JP" sz="1100">
              <a:solidFill>
                <a:schemeClr val="bg1"/>
              </a:solidFill>
            </a:rPr>
            <a:t>65</a:t>
          </a:r>
          <a:r>
            <a:rPr kumimoji="1" lang="ja-JP" altLang="en-US" sz="1100">
              <a:solidFill>
                <a:schemeClr val="bg1"/>
              </a:solidFill>
            </a:rPr>
            <a:t>歳以上の高齢者に肺炎発症による重度化リスクが高い　　</a:t>
          </a:r>
          <a:r>
            <a:rPr kumimoji="1" lang="ja-JP" altLang="en-US" sz="1100" b="1">
              <a:solidFill>
                <a:schemeClr val="bg1"/>
              </a:solidFill>
            </a:rPr>
            <a:t>　    </a:t>
          </a:r>
          <a:endParaRPr kumimoji="1" lang="en-US" altLang="ja-JP" sz="1100" b="1">
            <a:solidFill>
              <a:schemeClr val="bg1"/>
            </a:solidFill>
          </a:endParaRPr>
        </a:p>
        <a:p>
          <a:pPr algn="l"/>
          <a:endParaRPr kumimoji="1" lang="ja-JP" altLang="en-US" sz="1400" b="1" i="0" u="sng">
            <a:solidFill>
              <a:srgbClr val="FFFF00"/>
            </a:solidFill>
          </a:endParaRPr>
        </a:p>
        <a:p>
          <a:pPr algn="l"/>
          <a:endParaRPr kumimoji="1" lang="en-US" altLang="ja-JP" sz="1400" b="1" i="0" u="sng">
            <a:solidFill>
              <a:srgbClr val="FFC000"/>
            </a:solidFill>
          </a:endParaRPr>
        </a:p>
        <a:p>
          <a:pPr algn="l"/>
          <a:r>
            <a:rPr kumimoji="1" lang="en-US" altLang="ja-JP" sz="1400" b="1" i="0" u="sng">
              <a:solidFill>
                <a:srgbClr val="FFC000"/>
              </a:solidFill>
            </a:rPr>
            <a:t>)</a:t>
          </a:r>
          <a:endParaRPr kumimoji="1" lang="ja-JP" altLang="en-US" sz="1400" b="1" i="0" u="sng">
            <a:solidFill>
              <a:srgbClr val="FFC000"/>
            </a:solidFill>
          </a:endParaRPr>
        </a:p>
      </xdr:txBody>
    </xdr:sp>
    <xdr:clientData/>
  </xdr:twoCellAnchor>
  <xdr:twoCellAnchor>
    <xdr:from>
      <xdr:col>5</xdr:col>
      <xdr:colOff>558800</xdr:colOff>
      <xdr:row>49</xdr:row>
      <xdr:rowOff>265814</xdr:rowOff>
    </xdr:from>
    <xdr:to>
      <xdr:col>5</xdr:col>
      <xdr:colOff>593651</xdr:colOff>
      <xdr:row>70</xdr:row>
      <xdr:rowOff>101600</xdr:rowOff>
    </xdr:to>
    <xdr:cxnSp macro="">
      <xdr:nvCxnSpPr>
        <xdr:cNvPr id="5" name="直線矢印コネクタ 4">
          <a:extLst>
            <a:ext uri="{FF2B5EF4-FFF2-40B4-BE49-F238E27FC236}">
              <a16:creationId xmlns:a16="http://schemas.microsoft.com/office/drawing/2014/main" id="{38D8CF2F-16BC-4C80-BA5E-A4B32E25EEC4}"/>
            </a:ext>
          </a:extLst>
        </xdr:cNvPr>
        <xdr:cNvCxnSpPr/>
      </xdr:nvCxnSpPr>
      <xdr:spPr>
        <a:xfrm flipH="1">
          <a:off x="6685280" y="26549734"/>
          <a:ext cx="34851" cy="5322186"/>
        </a:xfrm>
        <a:prstGeom prst="straightConnector1">
          <a:avLst/>
        </a:prstGeom>
        <a:ln>
          <a:tailEnd type="triangle"/>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0</xdr:col>
      <xdr:colOff>828644</xdr:colOff>
      <xdr:row>10</xdr:row>
      <xdr:rowOff>163254</xdr:rowOff>
    </xdr:from>
    <xdr:to>
      <xdr:col>2</xdr:col>
      <xdr:colOff>150627</xdr:colOff>
      <xdr:row>27</xdr:row>
      <xdr:rowOff>265814</xdr:rowOff>
    </xdr:to>
    <xdr:sp macro="" textlink="">
      <xdr:nvSpPr>
        <xdr:cNvPr id="6" name="吹き出し: 四角形 5">
          <a:extLst>
            <a:ext uri="{FF2B5EF4-FFF2-40B4-BE49-F238E27FC236}">
              <a16:creationId xmlns:a16="http://schemas.microsoft.com/office/drawing/2014/main" id="{3CC40751-A841-46FA-96C6-42F7806D92A4}"/>
            </a:ext>
          </a:extLst>
        </xdr:cNvPr>
        <xdr:cNvSpPr/>
      </xdr:nvSpPr>
      <xdr:spPr>
        <a:xfrm>
          <a:off x="828644" y="10780454"/>
          <a:ext cx="1912783" cy="3689040"/>
        </a:xfrm>
        <a:prstGeom prst="wedgeRectCallout">
          <a:avLst>
            <a:gd name="adj1" fmla="val 153383"/>
            <a:gd name="adj2" fmla="val -40876"/>
          </a:avLst>
        </a:prstGeom>
        <a:solidFill>
          <a:schemeClr val="tx1"/>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r>
            <a:rPr kumimoji="1" lang="ja-JP" altLang="en-US" sz="1400" b="1">
              <a:solidFill>
                <a:srgbClr val="FFFF00"/>
              </a:solidFill>
            </a:rPr>
            <a:t>世界の増加率が上昇</a:t>
          </a:r>
        </a:p>
        <a:p>
          <a:pPr algn="l"/>
          <a:endParaRPr kumimoji="1" lang="ja-JP" altLang="en-US" sz="1400" b="1">
            <a:solidFill>
              <a:srgbClr val="FFFF00"/>
            </a:solidFill>
          </a:endParaRPr>
        </a:p>
        <a:p>
          <a:pPr algn="l"/>
          <a:r>
            <a:rPr kumimoji="1" lang="en-US" altLang="ja-JP" sz="1400" b="1">
              <a:solidFill>
                <a:srgbClr val="FFFF00"/>
              </a:solidFill>
            </a:rPr>
            <a:t>o</a:t>
          </a:r>
          <a:r>
            <a:rPr kumimoji="1" lang="ja-JP" altLang="en-US" sz="1400" b="1">
              <a:solidFill>
                <a:srgbClr val="FFFF00"/>
              </a:solidFill>
            </a:rPr>
            <a:t>　</a:t>
          </a:r>
          <a:r>
            <a:rPr kumimoji="1" lang="en-US" altLang="ja-JP" sz="1400" b="1">
              <a:solidFill>
                <a:srgbClr val="FFFF00"/>
              </a:solidFill>
            </a:rPr>
            <a:t>BA5</a:t>
          </a:r>
          <a:r>
            <a:rPr kumimoji="1" lang="ja-JP" altLang="en-US" sz="1400" b="1">
              <a:solidFill>
                <a:srgbClr val="FFFF00"/>
              </a:solidFill>
            </a:rPr>
            <a:t>・</a:t>
          </a:r>
          <a:r>
            <a:rPr kumimoji="1" lang="en-US" altLang="ja-JP" sz="1400" b="1">
              <a:solidFill>
                <a:srgbClr val="FFFF00"/>
              </a:solidFill>
            </a:rPr>
            <a:t>2</a:t>
          </a:r>
          <a:endParaRPr kumimoji="1" lang="ja-JP" altLang="en-US" sz="1400" b="1">
            <a:solidFill>
              <a:srgbClr val="FFFF00"/>
            </a:solidFill>
          </a:endParaRPr>
        </a:p>
        <a:p>
          <a:pPr algn="l"/>
          <a:endParaRPr kumimoji="1" lang="ja-JP" altLang="en-US" sz="1400" b="1">
            <a:solidFill>
              <a:srgbClr val="FFFF00"/>
            </a:solidFill>
          </a:endParaRPr>
        </a:p>
        <a:p>
          <a:pPr algn="l"/>
          <a:endParaRPr kumimoji="1" lang="ja-JP" altLang="en-US" sz="1400" b="1">
            <a:solidFill>
              <a:srgbClr val="FFFF00"/>
            </a:solidFill>
          </a:endParaRPr>
        </a:p>
      </xdr:txBody>
    </xdr:sp>
    <xdr:clientData/>
  </xdr:twoCellAnchor>
  <xdr:twoCellAnchor>
    <xdr:from>
      <xdr:col>1</xdr:col>
      <xdr:colOff>1348740</xdr:colOff>
      <xdr:row>4</xdr:row>
      <xdr:rowOff>1181100</xdr:rowOff>
    </xdr:from>
    <xdr:to>
      <xdr:col>13</xdr:col>
      <xdr:colOff>1402080</xdr:colOff>
      <xdr:row>4</xdr:row>
      <xdr:rowOff>2367280</xdr:rowOff>
    </xdr:to>
    <xdr:sp macro="" textlink="">
      <xdr:nvSpPr>
        <xdr:cNvPr id="10" name="テキスト ボックス 9">
          <a:extLst>
            <a:ext uri="{FF2B5EF4-FFF2-40B4-BE49-F238E27FC236}">
              <a16:creationId xmlns:a16="http://schemas.microsoft.com/office/drawing/2014/main" id="{995E2A9C-FBB0-4719-9C03-1A670623514F}"/>
            </a:ext>
          </a:extLst>
        </xdr:cNvPr>
        <xdr:cNvSpPr txBox="1"/>
      </xdr:nvSpPr>
      <xdr:spPr>
        <a:xfrm>
          <a:off x="2222500" y="5722620"/>
          <a:ext cx="12926060" cy="118618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2000" b="1">
              <a:solidFill>
                <a:srgbClr val="FFFF00"/>
              </a:solidFill>
            </a:rPr>
            <a:t>*評価に値する政府のコロナ対策</a:t>
          </a:r>
          <a:r>
            <a:rPr kumimoji="1" lang="ja-JP" altLang="en-US" sz="2000" b="1" baseline="0">
              <a:solidFill>
                <a:srgbClr val="FFFF00"/>
              </a:solidFill>
            </a:rPr>
            <a:t>   </a:t>
          </a:r>
          <a:r>
            <a:rPr kumimoji="1" lang="ja-JP" altLang="en-US" sz="2000" b="1" baseline="0">
              <a:solidFill>
                <a:schemeClr val="bg1"/>
              </a:solidFill>
            </a:rPr>
            <a:t>第三回ブースター接種の予定を明確にすべき時期</a:t>
          </a:r>
          <a:r>
            <a:rPr kumimoji="1" lang="en-US" altLang="ja-JP" sz="2000" b="1" baseline="0">
              <a:solidFill>
                <a:schemeClr val="bg1"/>
              </a:solidFill>
            </a:rPr>
            <a:t>!!</a:t>
          </a:r>
          <a:endParaRPr kumimoji="1" lang="en-US" altLang="ja-JP" sz="2000" b="1">
            <a:solidFill>
              <a:schemeClr val="bg1"/>
            </a:solidFill>
          </a:endParaRPr>
        </a:p>
        <a:p>
          <a:pPr algn="l"/>
          <a:r>
            <a:rPr kumimoji="1" lang="ja-JP" altLang="en-US" sz="2000" b="1">
              <a:solidFill>
                <a:srgbClr val="FFFF00"/>
              </a:solidFill>
            </a:rPr>
            <a:t>*世界は感染第</a:t>
          </a:r>
          <a:r>
            <a:rPr kumimoji="1" lang="en-US" altLang="ja-JP" sz="2000" b="1">
              <a:solidFill>
                <a:srgbClr val="FFFF00"/>
              </a:solidFill>
            </a:rPr>
            <a:t>6</a:t>
          </a:r>
          <a:r>
            <a:rPr kumimoji="1" lang="ja-JP" altLang="en-US" sz="2000" b="1">
              <a:solidFill>
                <a:srgbClr val="FFFF00"/>
              </a:solidFill>
            </a:rPr>
            <a:t>波リバウンドもピークアウトしているものの　今週はまだ毎日</a:t>
          </a:r>
          <a:r>
            <a:rPr kumimoji="1" lang="en-US" altLang="ja-JP" sz="2000" b="1">
              <a:solidFill>
                <a:srgbClr val="FFFF00"/>
              </a:solidFill>
            </a:rPr>
            <a:t>50</a:t>
          </a:r>
          <a:r>
            <a:rPr kumimoji="1" lang="ja-JP" altLang="en-US" sz="2000" b="1">
              <a:solidFill>
                <a:srgbClr val="FFFF00"/>
              </a:solidFill>
            </a:rPr>
            <a:t>万人が新規感染状態。　　　　　　　　　　　　　　　　　　　　　　　　　　　*なぜ進まない</a:t>
          </a:r>
          <a:r>
            <a:rPr kumimoji="1" lang="ja-JP" altLang="en-US" sz="2000" b="1">
              <a:solidFill>
                <a:schemeClr val="bg1"/>
              </a:solidFill>
            </a:rPr>
            <a:t>国産ワクチン製造承認</a:t>
          </a:r>
          <a:endParaRPr kumimoji="1" lang="en-US" altLang="ja-JP" sz="2000" b="1">
            <a:solidFill>
              <a:schemeClr val="bg1"/>
            </a:solidFill>
          </a:endParaRPr>
        </a:p>
      </xdr:txBody>
    </xdr:sp>
    <xdr:clientData/>
  </xdr:twoCellAnchor>
  <xdr:twoCellAnchor editAs="oneCell">
    <xdr:from>
      <xdr:col>1</xdr:col>
      <xdr:colOff>277511</xdr:colOff>
      <xdr:row>4</xdr:row>
      <xdr:rowOff>964727</xdr:rowOff>
    </xdr:from>
    <xdr:to>
      <xdr:col>1</xdr:col>
      <xdr:colOff>1190021</xdr:colOff>
      <xdr:row>4</xdr:row>
      <xdr:rowOff>1879127</xdr:rowOff>
    </xdr:to>
    <xdr:pic>
      <xdr:nvPicPr>
        <xdr:cNvPr id="8" name="グラフィックス 7" descr="針">
          <a:extLst>
            <a:ext uri="{FF2B5EF4-FFF2-40B4-BE49-F238E27FC236}">
              <a16:creationId xmlns:a16="http://schemas.microsoft.com/office/drawing/2014/main" id="{4F2E414E-B222-4085-A733-CD7BE0A0758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a:ext>
            <a:ext uri="{96DAC541-7B7A-43D3-8B79-37D633B846F1}">
              <asvg:svgBlip xmlns:asvg="http://schemas.microsoft.com/office/drawing/2016/SVG/main" r:embed="rId3"/>
            </a:ext>
          </a:extLst>
        </a:blip>
        <a:stretch>
          <a:fillRect/>
        </a:stretch>
      </xdr:blipFill>
      <xdr:spPr>
        <a:xfrm>
          <a:off x="1151271" y="5110007"/>
          <a:ext cx="912510" cy="914400"/>
        </a:xfrm>
        <a:prstGeom prst="rect">
          <a:avLst/>
        </a:prstGeom>
      </xdr:spPr>
    </xdr:pic>
    <xdr:clientData/>
  </xdr:twoCellAnchor>
  <xdr:twoCellAnchor editAs="oneCell">
    <xdr:from>
      <xdr:col>2</xdr:col>
      <xdr:colOff>117195</xdr:colOff>
      <xdr:row>32</xdr:row>
      <xdr:rowOff>101600</xdr:rowOff>
    </xdr:from>
    <xdr:to>
      <xdr:col>3</xdr:col>
      <xdr:colOff>399785</xdr:colOff>
      <xdr:row>35</xdr:row>
      <xdr:rowOff>235215</xdr:rowOff>
    </xdr:to>
    <xdr:pic>
      <xdr:nvPicPr>
        <xdr:cNvPr id="11" name="グラフィックス 10" descr="針">
          <a:extLst>
            <a:ext uri="{FF2B5EF4-FFF2-40B4-BE49-F238E27FC236}">
              <a16:creationId xmlns:a16="http://schemas.microsoft.com/office/drawing/2014/main" id="{A728F270-B4D6-417C-AD76-74AD289D8B6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a:ext>
            <a:ext uri="{96DAC541-7B7A-43D3-8B79-37D633B846F1}">
              <asvg:svgBlip xmlns:asvg="http://schemas.microsoft.com/office/drawing/2016/SVG/main" r:embed="rId5"/>
            </a:ext>
          </a:extLst>
        </a:blip>
        <a:stretch>
          <a:fillRect/>
        </a:stretch>
      </xdr:blipFill>
      <xdr:spPr>
        <a:xfrm rot="10800000">
          <a:off x="2707995" y="15656560"/>
          <a:ext cx="912510" cy="956575"/>
        </a:xfrm>
        <a:prstGeom prst="rect">
          <a:avLst/>
        </a:prstGeom>
      </xdr:spPr>
    </xdr:pic>
    <xdr:clientData/>
  </xdr:twoCellAnchor>
  <xdr:twoCellAnchor>
    <xdr:from>
      <xdr:col>5</xdr:col>
      <xdr:colOff>680720</xdr:colOff>
      <xdr:row>2</xdr:row>
      <xdr:rowOff>345440</xdr:rowOff>
    </xdr:from>
    <xdr:to>
      <xdr:col>13</xdr:col>
      <xdr:colOff>1320800</xdr:colOff>
      <xdr:row>2</xdr:row>
      <xdr:rowOff>3088640</xdr:rowOff>
    </xdr:to>
    <xdr:sp macro="" textlink="">
      <xdr:nvSpPr>
        <xdr:cNvPr id="24" name="テキスト ボックス 23">
          <a:extLst>
            <a:ext uri="{FF2B5EF4-FFF2-40B4-BE49-F238E27FC236}">
              <a16:creationId xmlns:a16="http://schemas.microsoft.com/office/drawing/2014/main" id="{87A11060-5553-4DE4-913E-BB156696BAD6}"/>
            </a:ext>
          </a:extLst>
        </xdr:cNvPr>
        <xdr:cNvSpPr txBox="1"/>
      </xdr:nvSpPr>
      <xdr:spPr>
        <a:xfrm>
          <a:off x="6807200" y="1137920"/>
          <a:ext cx="8890000" cy="2743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2000" b="0" i="0">
              <a:solidFill>
                <a:schemeClr val="dk1"/>
              </a:solidFill>
              <a:effectLst/>
              <a:latin typeface="+mn-lt"/>
              <a:ea typeface="+mn-ea"/>
              <a:cs typeface="+mn-cs"/>
            </a:rPr>
            <a:t>アジアの感染者はどのようなペースで増えているのか。横軸は累計感染者が</a:t>
          </a:r>
          <a:r>
            <a:rPr lang="en-US" altLang="ja-JP" sz="2000" b="0" i="0">
              <a:solidFill>
                <a:schemeClr val="dk1"/>
              </a:solidFill>
              <a:effectLst/>
              <a:latin typeface="+mn-lt"/>
              <a:ea typeface="+mn-ea"/>
              <a:cs typeface="+mn-cs"/>
            </a:rPr>
            <a:t>100</a:t>
          </a:r>
          <a:r>
            <a:rPr lang="ja-JP" altLang="en-US" sz="2000" b="0" i="0">
              <a:solidFill>
                <a:schemeClr val="dk1"/>
              </a:solidFill>
              <a:effectLst/>
              <a:latin typeface="+mn-lt"/>
              <a:ea typeface="+mn-ea"/>
              <a:cs typeface="+mn-cs"/>
            </a:rPr>
            <a:t>人を超えてからの日数を、縦軸は累計感染者数を示す。縦軸は対数目盛り。傾きが増加のペースを表す。中国は武漢閉鎖前の</a:t>
          </a:r>
          <a:r>
            <a:rPr lang="en-US" altLang="ja-JP" sz="2000" b="0" i="0">
              <a:solidFill>
                <a:schemeClr val="dk1"/>
              </a:solidFill>
              <a:effectLst/>
              <a:latin typeface="+mn-lt"/>
              <a:ea typeface="+mn-ea"/>
              <a:cs typeface="+mn-cs"/>
            </a:rPr>
            <a:t>2020</a:t>
          </a:r>
          <a:r>
            <a:rPr lang="ja-JP" altLang="en-US" sz="2000" b="0" i="0">
              <a:solidFill>
                <a:schemeClr val="dk1"/>
              </a:solidFill>
              <a:effectLst/>
              <a:latin typeface="+mn-lt"/>
              <a:ea typeface="+mn-ea"/>
              <a:cs typeface="+mn-cs"/>
            </a:rPr>
            <a:t>年</a:t>
          </a:r>
          <a:r>
            <a:rPr lang="en-US" altLang="ja-JP" sz="2000" b="0" i="0">
              <a:solidFill>
                <a:schemeClr val="dk1"/>
              </a:solidFill>
              <a:effectLst/>
              <a:latin typeface="+mn-lt"/>
              <a:ea typeface="+mn-ea"/>
              <a:cs typeface="+mn-cs"/>
            </a:rPr>
            <a:t>1</a:t>
          </a:r>
          <a:r>
            <a:rPr lang="ja-JP" altLang="en-US" sz="2000" b="0" i="0">
              <a:solidFill>
                <a:schemeClr val="dk1"/>
              </a:solidFill>
              <a:effectLst/>
              <a:latin typeface="+mn-lt"/>
              <a:ea typeface="+mn-ea"/>
              <a:cs typeface="+mn-cs"/>
            </a:rPr>
            <a:t>月中旬に</a:t>
          </a:r>
          <a:r>
            <a:rPr lang="en-US" altLang="ja-JP" sz="2000" b="0" i="0">
              <a:solidFill>
                <a:schemeClr val="dk1"/>
              </a:solidFill>
              <a:effectLst/>
              <a:latin typeface="+mn-lt"/>
              <a:ea typeface="+mn-ea"/>
              <a:cs typeface="+mn-cs"/>
            </a:rPr>
            <a:t>100</a:t>
          </a:r>
          <a:r>
            <a:rPr lang="ja-JP" altLang="en-US" sz="2000" b="0" i="0">
              <a:solidFill>
                <a:schemeClr val="dk1"/>
              </a:solidFill>
              <a:effectLst/>
              <a:latin typeface="+mn-lt"/>
              <a:ea typeface="+mn-ea"/>
              <a:cs typeface="+mn-cs"/>
            </a:rPr>
            <a:t>人を超えた。インドは</a:t>
          </a:r>
          <a:r>
            <a:rPr lang="en-US" altLang="ja-JP" sz="2000" b="0" i="0">
              <a:solidFill>
                <a:schemeClr val="dk1"/>
              </a:solidFill>
              <a:effectLst/>
              <a:latin typeface="+mn-lt"/>
              <a:ea typeface="+mn-ea"/>
              <a:cs typeface="+mn-cs"/>
            </a:rPr>
            <a:t>31</a:t>
          </a:r>
          <a:r>
            <a:rPr lang="ja-JP" altLang="en-US" sz="2000" b="0" i="0">
              <a:solidFill>
                <a:schemeClr val="dk1"/>
              </a:solidFill>
              <a:effectLst/>
              <a:latin typeface="+mn-lt"/>
              <a:ea typeface="+mn-ea"/>
              <a:cs typeface="+mn-cs"/>
            </a:rPr>
            <a:t>日目で</a:t>
          </a:r>
          <a:r>
            <a:rPr lang="en-US" altLang="ja-JP" sz="2000" b="0" i="0">
              <a:solidFill>
                <a:schemeClr val="dk1"/>
              </a:solidFill>
              <a:effectLst/>
              <a:latin typeface="+mn-lt"/>
              <a:ea typeface="+mn-ea"/>
              <a:cs typeface="+mn-cs"/>
            </a:rPr>
            <a:t>1</a:t>
          </a:r>
          <a:r>
            <a:rPr lang="ja-JP" altLang="en-US" sz="2000" b="0" i="0">
              <a:solidFill>
                <a:schemeClr val="dk1"/>
              </a:solidFill>
              <a:effectLst/>
              <a:latin typeface="+mn-lt"/>
              <a:ea typeface="+mn-ea"/>
              <a:cs typeface="+mn-cs"/>
            </a:rPr>
            <a:t>万人、</a:t>
          </a:r>
          <a:r>
            <a:rPr lang="en-US" altLang="ja-JP" sz="2000" b="0" i="0">
              <a:solidFill>
                <a:schemeClr val="dk1"/>
              </a:solidFill>
              <a:effectLst/>
              <a:latin typeface="+mn-lt"/>
              <a:ea typeface="+mn-ea"/>
              <a:cs typeface="+mn-cs"/>
            </a:rPr>
            <a:t>66</a:t>
          </a:r>
          <a:r>
            <a:rPr lang="ja-JP" altLang="en-US" sz="2000" b="0" i="0">
              <a:solidFill>
                <a:schemeClr val="dk1"/>
              </a:solidFill>
              <a:effectLst/>
              <a:latin typeface="+mn-lt"/>
              <a:ea typeface="+mn-ea"/>
              <a:cs typeface="+mn-cs"/>
            </a:rPr>
            <a:t>日目で</a:t>
          </a:r>
          <a:r>
            <a:rPr lang="en-US" altLang="ja-JP" sz="2000" b="0" i="0">
              <a:solidFill>
                <a:schemeClr val="dk1"/>
              </a:solidFill>
              <a:effectLst/>
              <a:latin typeface="+mn-lt"/>
              <a:ea typeface="+mn-ea"/>
              <a:cs typeface="+mn-cs"/>
            </a:rPr>
            <a:t>10</a:t>
          </a:r>
          <a:r>
            <a:rPr lang="ja-JP" altLang="en-US" sz="2000" b="0" i="0">
              <a:solidFill>
                <a:schemeClr val="dk1"/>
              </a:solidFill>
              <a:effectLst/>
              <a:latin typeface="+mn-lt"/>
              <a:ea typeface="+mn-ea"/>
              <a:cs typeface="+mn-cs"/>
            </a:rPr>
            <a:t>万人、</a:t>
          </a:r>
          <a:r>
            <a:rPr lang="en-US" altLang="ja-JP" sz="2000" b="0" i="0">
              <a:solidFill>
                <a:schemeClr val="dk1"/>
              </a:solidFill>
              <a:effectLst/>
              <a:latin typeface="+mn-lt"/>
              <a:ea typeface="+mn-ea"/>
              <a:cs typeface="+mn-cs"/>
            </a:rPr>
            <a:t>125</a:t>
          </a:r>
          <a:r>
            <a:rPr lang="ja-JP" altLang="en-US" sz="2000" b="0" i="0">
              <a:solidFill>
                <a:schemeClr val="dk1"/>
              </a:solidFill>
              <a:effectLst/>
              <a:latin typeface="+mn-lt"/>
              <a:ea typeface="+mn-ea"/>
              <a:cs typeface="+mn-cs"/>
            </a:rPr>
            <a:t>日目で</a:t>
          </a:r>
          <a:r>
            <a:rPr lang="en-US" altLang="ja-JP" sz="2000" b="0" i="0">
              <a:solidFill>
                <a:schemeClr val="dk1"/>
              </a:solidFill>
              <a:effectLst/>
              <a:latin typeface="+mn-lt"/>
              <a:ea typeface="+mn-ea"/>
              <a:cs typeface="+mn-cs"/>
            </a:rPr>
            <a:t>100</a:t>
          </a:r>
          <a:r>
            <a:rPr lang="ja-JP" altLang="en-US" sz="2000" b="0" i="0">
              <a:solidFill>
                <a:schemeClr val="dk1"/>
              </a:solidFill>
              <a:effectLst/>
              <a:latin typeface="+mn-lt"/>
              <a:ea typeface="+mn-ea"/>
              <a:cs typeface="+mn-cs"/>
            </a:rPr>
            <a:t>万人、</a:t>
          </a:r>
          <a:r>
            <a:rPr lang="en-US" altLang="ja-JP" sz="2000" b="0" i="0">
              <a:solidFill>
                <a:schemeClr val="dk1"/>
              </a:solidFill>
              <a:effectLst/>
              <a:latin typeface="+mn-lt"/>
              <a:ea typeface="+mn-ea"/>
              <a:cs typeface="+mn-cs"/>
            </a:rPr>
            <a:t>280</a:t>
          </a:r>
          <a:r>
            <a:rPr lang="ja-JP" altLang="en-US" sz="2000" b="0" i="0">
              <a:solidFill>
                <a:schemeClr val="dk1"/>
              </a:solidFill>
              <a:effectLst/>
              <a:latin typeface="+mn-lt"/>
              <a:ea typeface="+mn-ea"/>
              <a:cs typeface="+mn-cs"/>
            </a:rPr>
            <a:t>日目に</a:t>
          </a:r>
          <a:r>
            <a:rPr lang="en-US" altLang="ja-JP" sz="2000" b="0" i="0">
              <a:solidFill>
                <a:schemeClr val="dk1"/>
              </a:solidFill>
              <a:effectLst/>
              <a:latin typeface="+mn-lt"/>
              <a:ea typeface="+mn-ea"/>
              <a:cs typeface="+mn-cs"/>
            </a:rPr>
            <a:t>1000</a:t>
          </a:r>
          <a:r>
            <a:rPr lang="ja-JP" altLang="en-US" sz="2000" b="0" i="0">
              <a:solidFill>
                <a:schemeClr val="dk1"/>
              </a:solidFill>
              <a:effectLst/>
              <a:latin typeface="+mn-lt"/>
              <a:ea typeface="+mn-ea"/>
              <a:cs typeface="+mn-cs"/>
            </a:rPr>
            <a:t>万人に到達した。日本は</a:t>
          </a:r>
          <a:r>
            <a:rPr lang="en-US" altLang="ja-JP" sz="2000" b="0" i="0">
              <a:solidFill>
                <a:schemeClr val="dk1"/>
              </a:solidFill>
              <a:effectLst/>
              <a:latin typeface="+mn-lt"/>
              <a:ea typeface="+mn-ea"/>
              <a:cs typeface="+mn-cs"/>
            </a:rPr>
            <a:t>253</a:t>
          </a:r>
          <a:r>
            <a:rPr lang="ja-JP" altLang="en-US" sz="2000" b="0" i="0">
              <a:solidFill>
                <a:schemeClr val="dk1"/>
              </a:solidFill>
              <a:effectLst/>
              <a:latin typeface="+mn-lt"/>
              <a:ea typeface="+mn-ea"/>
              <a:cs typeface="+mn-cs"/>
            </a:rPr>
            <a:t>日目に</a:t>
          </a:r>
          <a:r>
            <a:rPr lang="en-US" altLang="ja-JP" sz="2000" b="0" i="0">
              <a:solidFill>
                <a:schemeClr val="dk1"/>
              </a:solidFill>
              <a:effectLst/>
              <a:latin typeface="+mn-lt"/>
              <a:ea typeface="+mn-ea"/>
              <a:cs typeface="+mn-cs"/>
            </a:rPr>
            <a:t>10</a:t>
          </a:r>
          <a:r>
            <a:rPr lang="ja-JP" altLang="en-US" sz="2000" b="0" i="0">
              <a:solidFill>
                <a:schemeClr val="dk1"/>
              </a:solidFill>
              <a:effectLst/>
              <a:latin typeface="+mn-lt"/>
              <a:ea typeface="+mn-ea"/>
              <a:cs typeface="+mn-cs"/>
            </a:rPr>
            <a:t>万人を超えた。</a:t>
          </a:r>
          <a:endParaRPr lang="ja-JP" altLang="en-US" sz="2000" b="1" i="0">
            <a:solidFill>
              <a:schemeClr val="dk1"/>
            </a:solidFill>
            <a:effectLst/>
            <a:latin typeface="+mn-lt"/>
            <a:ea typeface="+mn-ea"/>
            <a:cs typeface="+mn-cs"/>
          </a:endParaRPr>
        </a:p>
      </xdr:txBody>
    </xdr:sp>
    <xdr:clientData/>
  </xdr:twoCellAnchor>
  <xdr:twoCellAnchor>
    <xdr:from>
      <xdr:col>1</xdr:col>
      <xdr:colOff>1688641</xdr:colOff>
      <xdr:row>36</xdr:row>
      <xdr:rowOff>50800</xdr:rowOff>
    </xdr:from>
    <xdr:to>
      <xdr:col>3</xdr:col>
      <xdr:colOff>955040</xdr:colOff>
      <xdr:row>39</xdr:row>
      <xdr:rowOff>193040</xdr:rowOff>
    </xdr:to>
    <xdr:sp macro="" textlink="">
      <xdr:nvSpPr>
        <xdr:cNvPr id="12" name="右大かっこ 11">
          <a:extLst>
            <a:ext uri="{FF2B5EF4-FFF2-40B4-BE49-F238E27FC236}">
              <a16:creationId xmlns:a16="http://schemas.microsoft.com/office/drawing/2014/main" id="{7EC26A29-06D7-4F9D-9756-685D7BAB9327}"/>
            </a:ext>
          </a:extLst>
        </xdr:cNvPr>
        <xdr:cNvSpPr/>
      </xdr:nvSpPr>
      <xdr:spPr>
        <a:xfrm rot="16200000">
          <a:off x="2886481" y="15078480"/>
          <a:ext cx="965200" cy="1613359"/>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5</xdr:col>
      <xdr:colOff>508452</xdr:colOff>
      <xdr:row>34</xdr:row>
      <xdr:rowOff>152400</xdr:rowOff>
    </xdr:from>
    <xdr:to>
      <xdr:col>7</xdr:col>
      <xdr:colOff>528324</xdr:colOff>
      <xdr:row>39</xdr:row>
      <xdr:rowOff>182880</xdr:rowOff>
    </xdr:to>
    <xdr:sp macro="" textlink="">
      <xdr:nvSpPr>
        <xdr:cNvPr id="20" name="右大かっこ 19">
          <a:extLst>
            <a:ext uri="{FF2B5EF4-FFF2-40B4-BE49-F238E27FC236}">
              <a16:creationId xmlns:a16="http://schemas.microsoft.com/office/drawing/2014/main" id="{E149C133-9A92-4DC0-AF69-33E2207543DC}"/>
            </a:ext>
          </a:extLst>
        </xdr:cNvPr>
        <xdr:cNvSpPr/>
      </xdr:nvSpPr>
      <xdr:spPr>
        <a:xfrm rot="16200000">
          <a:off x="6873468" y="14716984"/>
          <a:ext cx="1402080" cy="1879152"/>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3</xdr:col>
      <xdr:colOff>1493523</xdr:colOff>
      <xdr:row>34</xdr:row>
      <xdr:rowOff>193043</xdr:rowOff>
    </xdr:from>
    <xdr:to>
      <xdr:col>4</xdr:col>
      <xdr:colOff>1270002</xdr:colOff>
      <xdr:row>39</xdr:row>
      <xdr:rowOff>200369</xdr:rowOff>
    </xdr:to>
    <xdr:sp macro="" textlink="">
      <xdr:nvSpPr>
        <xdr:cNvPr id="21" name="右大かっこ 20">
          <a:extLst>
            <a:ext uri="{FF2B5EF4-FFF2-40B4-BE49-F238E27FC236}">
              <a16:creationId xmlns:a16="http://schemas.microsoft.com/office/drawing/2014/main" id="{CFCF7CC2-DDE6-424C-8939-C0A100D79072}"/>
            </a:ext>
          </a:extLst>
        </xdr:cNvPr>
        <xdr:cNvSpPr/>
      </xdr:nvSpPr>
      <xdr:spPr>
        <a:xfrm rot="16200000">
          <a:off x="4700420" y="15009986"/>
          <a:ext cx="1378926" cy="1351279"/>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2</xdr:col>
      <xdr:colOff>42428</xdr:colOff>
      <xdr:row>39</xdr:row>
      <xdr:rowOff>138796</xdr:rowOff>
    </xdr:from>
    <xdr:to>
      <xdr:col>10</xdr:col>
      <xdr:colOff>243840</xdr:colOff>
      <xdr:row>41</xdr:row>
      <xdr:rowOff>142220</xdr:rowOff>
    </xdr:to>
    <xdr:sp macro="" textlink="">
      <xdr:nvSpPr>
        <xdr:cNvPr id="2" name="テキスト ボックス 1">
          <a:extLst>
            <a:ext uri="{FF2B5EF4-FFF2-40B4-BE49-F238E27FC236}">
              <a16:creationId xmlns:a16="http://schemas.microsoft.com/office/drawing/2014/main" id="{608ABBFC-599C-4C80-A56F-6D52C64F54A5}"/>
            </a:ext>
          </a:extLst>
        </xdr:cNvPr>
        <xdr:cNvSpPr txBox="1"/>
      </xdr:nvSpPr>
      <xdr:spPr>
        <a:xfrm>
          <a:off x="2633228" y="16313516"/>
          <a:ext cx="9233652" cy="5520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solidFill>
            </a:rPr>
            <a:t>      第一波　　　　　      第二波　　　　　　　　　　第三波      　        　　第四波　　　　　　第五波</a:t>
          </a:r>
        </a:p>
      </xdr:txBody>
    </xdr:sp>
    <xdr:clientData/>
  </xdr:twoCellAnchor>
  <xdr:twoCellAnchor>
    <xdr:from>
      <xdr:col>7</xdr:col>
      <xdr:colOff>843280</xdr:colOff>
      <xdr:row>34</xdr:row>
      <xdr:rowOff>40640</xdr:rowOff>
    </xdr:from>
    <xdr:to>
      <xdr:col>8</xdr:col>
      <xdr:colOff>538480</xdr:colOff>
      <xdr:row>39</xdr:row>
      <xdr:rowOff>213360</xdr:rowOff>
    </xdr:to>
    <xdr:sp macro="" textlink="">
      <xdr:nvSpPr>
        <xdr:cNvPr id="29" name="右大かっこ 28">
          <a:extLst>
            <a:ext uri="{FF2B5EF4-FFF2-40B4-BE49-F238E27FC236}">
              <a16:creationId xmlns:a16="http://schemas.microsoft.com/office/drawing/2014/main" id="{CBC0D307-3F7A-4B60-831C-AAAC0594D26F}"/>
            </a:ext>
          </a:extLst>
        </xdr:cNvPr>
        <xdr:cNvSpPr/>
      </xdr:nvSpPr>
      <xdr:spPr>
        <a:xfrm rot="16200000">
          <a:off x="8620760" y="15052040"/>
          <a:ext cx="1544320" cy="112776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8</xdr:col>
      <xdr:colOff>782320</xdr:colOff>
      <xdr:row>31</xdr:row>
      <xdr:rowOff>111760</xdr:rowOff>
    </xdr:from>
    <xdr:to>
      <xdr:col>10</xdr:col>
      <xdr:colOff>650240</xdr:colOff>
      <xdr:row>33</xdr:row>
      <xdr:rowOff>20320</xdr:rowOff>
    </xdr:to>
    <xdr:sp macro="" textlink="">
      <xdr:nvSpPr>
        <xdr:cNvPr id="18" name="テキスト ボックス 17">
          <a:extLst>
            <a:ext uri="{FF2B5EF4-FFF2-40B4-BE49-F238E27FC236}">
              <a16:creationId xmlns:a16="http://schemas.microsoft.com/office/drawing/2014/main" id="{CF185106-E988-47D3-B811-81F36DA744F4}"/>
            </a:ext>
          </a:extLst>
        </xdr:cNvPr>
        <xdr:cNvSpPr txBox="1"/>
      </xdr:nvSpPr>
      <xdr:spPr>
        <a:xfrm>
          <a:off x="10200640" y="14091920"/>
          <a:ext cx="2072640" cy="45720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FF00"/>
              </a:solidFill>
            </a:rPr>
            <a:t>世界の第</a:t>
          </a:r>
          <a:r>
            <a:rPr kumimoji="1" lang="en-US" altLang="ja-JP" sz="1800">
              <a:solidFill>
                <a:srgbClr val="FFFF00"/>
              </a:solidFill>
            </a:rPr>
            <a:t>5</a:t>
          </a:r>
          <a:r>
            <a:rPr kumimoji="1" lang="ja-JP" altLang="en-US" sz="1800">
              <a:solidFill>
                <a:srgbClr val="FFFF00"/>
              </a:solidFill>
            </a:rPr>
            <a:t>波 </a:t>
          </a:r>
          <a:r>
            <a:rPr kumimoji="1" lang="en-US" altLang="ja-JP" sz="1800">
              <a:solidFill>
                <a:srgbClr val="FFFF00"/>
              </a:solidFill>
            </a:rPr>
            <a:t>BA5</a:t>
          </a:r>
          <a:endParaRPr kumimoji="1" lang="ja-JP" altLang="en-US" sz="1800">
            <a:solidFill>
              <a:srgbClr val="FFFF00"/>
            </a:solidFill>
          </a:endParaRPr>
        </a:p>
      </xdr:txBody>
    </xdr:sp>
    <xdr:clientData/>
  </xdr:twoCellAnchor>
  <xdr:twoCellAnchor>
    <xdr:from>
      <xdr:col>8</xdr:col>
      <xdr:colOff>975360</xdr:colOff>
      <xdr:row>37</xdr:row>
      <xdr:rowOff>162560</xdr:rowOff>
    </xdr:from>
    <xdr:to>
      <xdr:col>9</xdr:col>
      <xdr:colOff>589280</xdr:colOff>
      <xdr:row>39</xdr:row>
      <xdr:rowOff>193040</xdr:rowOff>
    </xdr:to>
    <xdr:sp macro="" textlink="">
      <xdr:nvSpPr>
        <xdr:cNvPr id="32" name="右大かっこ 31">
          <a:extLst>
            <a:ext uri="{FF2B5EF4-FFF2-40B4-BE49-F238E27FC236}">
              <a16:creationId xmlns:a16="http://schemas.microsoft.com/office/drawing/2014/main" id="{24555815-A3D9-4279-927D-CF7B8FA48425}"/>
            </a:ext>
          </a:extLst>
        </xdr:cNvPr>
        <xdr:cNvSpPr/>
      </xdr:nvSpPr>
      <xdr:spPr>
        <a:xfrm rot="16200000">
          <a:off x="10561320" y="15621000"/>
          <a:ext cx="579120" cy="91440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editAs="oneCell">
    <xdr:from>
      <xdr:col>5</xdr:col>
      <xdr:colOff>558800</xdr:colOff>
      <xdr:row>0</xdr:row>
      <xdr:rowOff>375920</xdr:rowOff>
    </xdr:from>
    <xdr:to>
      <xdr:col>8</xdr:col>
      <xdr:colOff>686912</xdr:colOff>
      <xdr:row>2</xdr:row>
      <xdr:rowOff>97862</xdr:rowOff>
    </xdr:to>
    <xdr:pic>
      <xdr:nvPicPr>
        <xdr:cNvPr id="23" name="図 22">
          <a:extLst>
            <a:ext uri="{FF2B5EF4-FFF2-40B4-BE49-F238E27FC236}">
              <a16:creationId xmlns:a16="http://schemas.microsoft.com/office/drawing/2014/main" id="{B9E1364F-868C-27A3-7EA5-B57C762E86D0}"/>
            </a:ext>
          </a:extLst>
        </xdr:cNvPr>
        <xdr:cNvPicPr>
          <a:picLocks noChangeAspect="1"/>
        </xdr:cNvPicPr>
      </xdr:nvPicPr>
      <xdr:blipFill>
        <a:blip xmlns:r="http://schemas.openxmlformats.org/officeDocument/2006/relationships" r:embed="rId6"/>
        <a:stretch>
          <a:fillRect/>
        </a:stretch>
      </xdr:blipFill>
      <xdr:spPr>
        <a:xfrm>
          <a:off x="6685280" y="375920"/>
          <a:ext cx="3419952" cy="514422"/>
        </a:xfrm>
        <a:prstGeom prst="rect">
          <a:avLst/>
        </a:prstGeom>
      </xdr:spPr>
    </xdr:pic>
    <xdr:clientData/>
  </xdr:twoCellAnchor>
  <xdr:twoCellAnchor editAs="oneCell">
    <xdr:from>
      <xdr:col>1</xdr:col>
      <xdr:colOff>1188721</xdr:colOff>
      <xdr:row>0</xdr:row>
      <xdr:rowOff>386080</xdr:rowOff>
    </xdr:from>
    <xdr:to>
      <xdr:col>5</xdr:col>
      <xdr:colOff>396241</xdr:colOff>
      <xdr:row>2</xdr:row>
      <xdr:rowOff>3232385</xdr:rowOff>
    </xdr:to>
    <xdr:pic>
      <xdr:nvPicPr>
        <xdr:cNvPr id="13" name="図 12">
          <a:extLst>
            <a:ext uri="{FF2B5EF4-FFF2-40B4-BE49-F238E27FC236}">
              <a16:creationId xmlns:a16="http://schemas.microsoft.com/office/drawing/2014/main" id="{DD2F04F8-0EE8-B3B0-7016-127A4A31E451}"/>
            </a:ext>
          </a:extLst>
        </xdr:cNvPr>
        <xdr:cNvPicPr>
          <a:picLocks noChangeAspect="1"/>
        </xdr:cNvPicPr>
      </xdr:nvPicPr>
      <xdr:blipFill>
        <a:blip xmlns:r="http://schemas.openxmlformats.org/officeDocument/2006/relationships" r:embed="rId7"/>
        <a:stretch>
          <a:fillRect/>
        </a:stretch>
      </xdr:blipFill>
      <xdr:spPr>
        <a:xfrm>
          <a:off x="2062481" y="386080"/>
          <a:ext cx="4460240" cy="363878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13335</xdr:rowOff>
    </xdr:from>
    <xdr:to>
      <xdr:col>2</xdr:col>
      <xdr:colOff>470535</xdr:colOff>
      <xdr:row>0</xdr:row>
      <xdr:rowOff>230505</xdr:rowOff>
    </xdr:to>
    <xdr:pic>
      <xdr:nvPicPr>
        <xdr:cNvPr id="2" name="図 1" descr="感染症・食中毒情報">
          <a:extLst>
            <a:ext uri="{FF2B5EF4-FFF2-40B4-BE49-F238E27FC236}">
              <a16:creationId xmlns:a16="http://schemas.microsoft.com/office/drawing/2014/main" id="{E085B89B-5E14-41DB-8A4F-5FB14AD3B791}"/>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6200" y="13335"/>
          <a:ext cx="2306955" cy="21717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0</xdr:colOff>
      <xdr:row>34</xdr:row>
      <xdr:rowOff>0</xdr:rowOff>
    </xdr:from>
    <xdr:ext cx="47625" cy="9525"/>
    <xdr:pic>
      <xdr:nvPicPr>
        <xdr:cNvPr id="2" name="図 4" descr="http://www1.pref.shimane.lg.jp/contents/kansen/dis/zensu/sp.gif">
          <a:extLst>
            <a:ext uri="{FF2B5EF4-FFF2-40B4-BE49-F238E27FC236}">
              <a16:creationId xmlns:a16="http://schemas.microsoft.com/office/drawing/2014/main" id="{983735D9-D01C-4784-9FC6-2FDFCCD6D66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699760"/>
          <a:ext cx="47625" cy="9525"/>
        </a:xfrm>
        <a:prstGeom prst="rect">
          <a:avLst/>
        </a:prstGeom>
        <a:noFill/>
        <a:ln w="9525">
          <a:noFill/>
          <a:miter lim="800000"/>
          <a:headEnd/>
          <a:tailEnd/>
        </a:ln>
      </xdr:spPr>
    </xdr:pic>
    <xdr:clientData/>
  </xdr:oneCellAnchor>
  <xdr:twoCellAnchor>
    <xdr:from>
      <xdr:col>6</xdr:col>
      <xdr:colOff>457199</xdr:colOff>
      <xdr:row>22</xdr:row>
      <xdr:rowOff>66675</xdr:rowOff>
    </xdr:from>
    <xdr:to>
      <xdr:col>9</xdr:col>
      <xdr:colOff>447674</xdr:colOff>
      <xdr:row>24</xdr:row>
      <xdr:rowOff>811</xdr:rowOff>
    </xdr:to>
    <xdr:sp macro="" textlink="">
      <xdr:nvSpPr>
        <xdr:cNvPr id="3" name="テキスト ボックス 2">
          <a:extLst>
            <a:ext uri="{FF2B5EF4-FFF2-40B4-BE49-F238E27FC236}">
              <a16:creationId xmlns:a16="http://schemas.microsoft.com/office/drawing/2014/main" id="{AD1C65E8-7A90-4452-B4A2-B25C11F82174}"/>
            </a:ext>
          </a:extLst>
        </xdr:cNvPr>
        <xdr:cNvSpPr txBox="1"/>
      </xdr:nvSpPr>
      <xdr:spPr>
        <a:xfrm>
          <a:off x="4160519" y="3754755"/>
          <a:ext cx="1842135" cy="2694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14</xdr:row>
      <xdr:rowOff>0</xdr:rowOff>
    </xdr:from>
    <xdr:to>
      <xdr:col>24</xdr:col>
      <xdr:colOff>851</xdr:colOff>
      <xdr:row>20</xdr:row>
      <xdr:rowOff>90488</xdr:rowOff>
    </xdr:to>
    <xdr:cxnSp macro="">
      <xdr:nvCxnSpPr>
        <xdr:cNvPr id="4" name="直線矢印コネクタ 3">
          <a:extLst>
            <a:ext uri="{FF2B5EF4-FFF2-40B4-BE49-F238E27FC236}">
              <a16:creationId xmlns:a16="http://schemas.microsoft.com/office/drawing/2014/main" id="{11827319-2040-4CEC-A1FE-B4FC11AC2EE6}"/>
            </a:ext>
          </a:extLst>
        </xdr:cNvPr>
        <xdr:cNvCxnSpPr>
          <a:stCxn id="5" idx="1"/>
        </xdr:cNvCxnSpPr>
      </xdr:nvCxnSpPr>
      <xdr:spPr>
        <a:xfrm flipV="1">
          <a:off x="13056870" y="2346960"/>
          <a:ext cx="1757261" cy="109632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18</xdr:row>
      <xdr:rowOff>95250</xdr:rowOff>
    </xdr:from>
    <xdr:to>
      <xdr:col>27</xdr:col>
      <xdr:colOff>171450</xdr:colOff>
      <xdr:row>22</xdr:row>
      <xdr:rowOff>28575</xdr:rowOff>
    </xdr:to>
    <xdr:sp macro="" textlink="">
      <xdr:nvSpPr>
        <xdr:cNvPr id="5" name="テキスト ボックス 4">
          <a:extLst>
            <a:ext uri="{FF2B5EF4-FFF2-40B4-BE49-F238E27FC236}">
              <a16:creationId xmlns:a16="http://schemas.microsoft.com/office/drawing/2014/main" id="{AFC911BB-E012-42D7-A04A-CBF8F2411314}"/>
            </a:ext>
          </a:extLst>
        </xdr:cNvPr>
        <xdr:cNvSpPr txBox="1"/>
      </xdr:nvSpPr>
      <xdr:spPr>
        <a:xfrm>
          <a:off x="13056870" y="3112770"/>
          <a:ext cx="3779520" cy="6038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10</xdr:row>
      <xdr:rowOff>9525</xdr:rowOff>
    </xdr:from>
    <xdr:to>
      <xdr:col>31</xdr:col>
      <xdr:colOff>613410</xdr:colOff>
      <xdr:row>14</xdr:row>
      <xdr:rowOff>0</xdr:rowOff>
    </xdr:to>
    <xdr:grpSp>
      <xdr:nvGrpSpPr>
        <xdr:cNvPr id="6" name="グループ化 8580">
          <a:extLst>
            <a:ext uri="{FF2B5EF4-FFF2-40B4-BE49-F238E27FC236}">
              <a16:creationId xmlns:a16="http://schemas.microsoft.com/office/drawing/2014/main" id="{304C5CC6-7E4D-4A1F-A280-88CA6FFD93A4}"/>
            </a:ext>
          </a:extLst>
        </xdr:cNvPr>
        <xdr:cNvGrpSpPr>
          <a:grpSpLocks/>
        </xdr:cNvGrpSpPr>
      </xdr:nvGrpSpPr>
      <xdr:grpSpPr bwMode="auto">
        <a:xfrm>
          <a:off x="11851735" y="2125291"/>
          <a:ext cx="3474760" cy="898390"/>
          <a:chOff x="13125451" y="1438276"/>
          <a:chExt cx="3733799" cy="628650"/>
        </a:xfrm>
      </xdr:grpSpPr>
      <xdr:sp macro="" textlink="">
        <xdr:nvSpPr>
          <xdr:cNvPr id="7" name="テキスト ボックス 6">
            <a:extLst>
              <a:ext uri="{FF2B5EF4-FFF2-40B4-BE49-F238E27FC236}">
                <a16:creationId xmlns:a16="http://schemas.microsoft.com/office/drawing/2014/main" id="{6E493F21-878D-4129-9B26-0400B414624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C9725314-141E-4210-BCD3-EAA8F3C6C931}"/>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11</xdr:row>
      <xdr:rowOff>129541</xdr:rowOff>
    </xdr:from>
    <xdr:to>
      <xdr:col>13</xdr:col>
      <xdr:colOff>447675</xdr:colOff>
      <xdr:row>21</xdr:row>
      <xdr:rowOff>190501</xdr:rowOff>
    </xdr:to>
    <xdr:grpSp>
      <xdr:nvGrpSpPr>
        <xdr:cNvPr id="9" name="グループ化 8584">
          <a:extLst>
            <a:ext uri="{FF2B5EF4-FFF2-40B4-BE49-F238E27FC236}">
              <a16:creationId xmlns:a16="http://schemas.microsoft.com/office/drawing/2014/main" id="{B68A6A49-4AA4-4910-ACB2-781E4894FDA3}"/>
            </a:ext>
          </a:extLst>
        </xdr:cNvPr>
        <xdr:cNvGrpSpPr>
          <a:grpSpLocks/>
        </xdr:cNvGrpSpPr>
      </xdr:nvGrpSpPr>
      <xdr:grpSpPr bwMode="auto">
        <a:xfrm>
          <a:off x="4125663" y="2472286"/>
          <a:ext cx="2369374" cy="1260704"/>
          <a:chOff x="4514850" y="1800225"/>
          <a:chExt cx="2619375" cy="1809750"/>
        </a:xfrm>
      </xdr:grpSpPr>
      <xdr:sp macro="" textlink="">
        <xdr:nvSpPr>
          <xdr:cNvPr id="10" name="テキスト ボックス 9">
            <a:extLst>
              <a:ext uri="{FF2B5EF4-FFF2-40B4-BE49-F238E27FC236}">
                <a16:creationId xmlns:a16="http://schemas.microsoft.com/office/drawing/2014/main" id="{66C9EE18-919E-4B7F-88EB-99B9E14B7D20}"/>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8DC5A893-C479-43A5-90A5-9D97E7F68062}"/>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14</xdr:row>
      <xdr:rowOff>0</xdr:rowOff>
    </xdr:from>
    <xdr:to>
      <xdr:col>9</xdr:col>
      <xdr:colOff>68580</xdr:colOff>
      <xdr:row>21</xdr:row>
      <xdr:rowOff>190500</xdr:rowOff>
    </xdr:to>
    <xdr:grpSp>
      <xdr:nvGrpSpPr>
        <xdr:cNvPr id="12" name="グループ化 8588">
          <a:extLst>
            <a:ext uri="{FF2B5EF4-FFF2-40B4-BE49-F238E27FC236}">
              <a16:creationId xmlns:a16="http://schemas.microsoft.com/office/drawing/2014/main" id="{4DEBAEA0-A2A2-4B65-9003-317797C520FF}"/>
            </a:ext>
          </a:extLst>
        </xdr:cNvPr>
        <xdr:cNvGrpSpPr>
          <a:grpSpLocks/>
        </xdr:cNvGrpSpPr>
      </xdr:nvGrpSpPr>
      <xdr:grpSpPr bwMode="auto">
        <a:xfrm>
          <a:off x="2503251" y="3023681"/>
          <a:ext cx="1764435" cy="709308"/>
          <a:chOff x="2697628" y="2705100"/>
          <a:chExt cx="1969622" cy="904876"/>
        </a:xfrm>
      </xdr:grpSpPr>
      <xdr:sp macro="" textlink="">
        <xdr:nvSpPr>
          <xdr:cNvPr id="13" name="テキスト ボックス 12">
            <a:extLst>
              <a:ext uri="{FF2B5EF4-FFF2-40B4-BE49-F238E27FC236}">
                <a16:creationId xmlns:a16="http://schemas.microsoft.com/office/drawing/2014/main" id="{BAB727EC-4F72-40D7-997B-3E705FFAD85F}"/>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6975EFF-B2FD-4E23-BF8F-8BF5AD6E8F59}"/>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76200</xdr:colOff>
      <xdr:row>24</xdr:row>
      <xdr:rowOff>53340</xdr:rowOff>
    </xdr:from>
    <xdr:to>
      <xdr:col>13</xdr:col>
      <xdr:colOff>502920</xdr:colOff>
      <xdr:row>51</xdr:row>
      <xdr:rowOff>99060</xdr:rowOff>
    </xdr:to>
    <xdr:graphicFrame macro="">
      <xdr:nvGraphicFramePr>
        <xdr:cNvPr id="15" name="グラフ 14">
          <a:extLst>
            <a:ext uri="{FF2B5EF4-FFF2-40B4-BE49-F238E27FC236}">
              <a16:creationId xmlns:a16="http://schemas.microsoft.com/office/drawing/2014/main" id="{0C280FF2-956E-490F-A79A-75C65130F2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24</xdr:row>
      <xdr:rowOff>45720</xdr:rowOff>
    </xdr:from>
    <xdr:to>
      <xdr:col>29</xdr:col>
      <xdr:colOff>7620</xdr:colOff>
      <xdr:row>51</xdr:row>
      <xdr:rowOff>114300</xdr:rowOff>
    </xdr:to>
    <xdr:graphicFrame macro="">
      <xdr:nvGraphicFramePr>
        <xdr:cNvPr id="16" name="グラフ 15">
          <a:extLst>
            <a:ext uri="{FF2B5EF4-FFF2-40B4-BE49-F238E27FC236}">
              <a16:creationId xmlns:a16="http://schemas.microsoft.com/office/drawing/2014/main" id="{6BC686FF-76A7-40CF-B3AC-E5254A5257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373380</xdr:colOff>
      <xdr:row>47</xdr:row>
      <xdr:rowOff>22861</xdr:rowOff>
    </xdr:from>
    <xdr:ext cx="4553463" cy="261674"/>
    <xdr:pic>
      <xdr:nvPicPr>
        <xdr:cNvPr id="17" name="図 16">
          <a:extLst>
            <a:ext uri="{FF2B5EF4-FFF2-40B4-BE49-F238E27FC236}">
              <a16:creationId xmlns:a16="http://schemas.microsoft.com/office/drawing/2014/main" id="{BFAC2631-46AE-4BB2-8B79-2501E103279B}"/>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9631680" y="7901941"/>
          <a:ext cx="4553463" cy="261674"/>
        </a:xfrm>
        <a:prstGeom prst="rect">
          <a:avLst/>
        </a:prstGeom>
      </xdr:spPr>
    </xdr:pic>
    <xdr:clientData/>
  </xdr:oneCellAnchor>
  <xdr:twoCellAnchor>
    <xdr:from>
      <xdr:col>18</xdr:col>
      <xdr:colOff>2675</xdr:colOff>
      <xdr:row>22</xdr:row>
      <xdr:rowOff>0</xdr:rowOff>
    </xdr:from>
    <xdr:to>
      <xdr:col>21</xdr:col>
      <xdr:colOff>364787</xdr:colOff>
      <xdr:row>44</xdr:row>
      <xdr:rowOff>129702</xdr:rowOff>
    </xdr:to>
    <xdr:cxnSp macro="">
      <xdr:nvCxnSpPr>
        <xdr:cNvPr id="18" name="直線矢印コネクタ 17">
          <a:extLst>
            <a:ext uri="{FF2B5EF4-FFF2-40B4-BE49-F238E27FC236}">
              <a16:creationId xmlns:a16="http://schemas.microsoft.com/office/drawing/2014/main" id="{4B533FD0-965A-432F-A4AD-1153F2431FD6}"/>
            </a:ext>
          </a:extLst>
        </xdr:cNvPr>
        <xdr:cNvCxnSpPr/>
      </xdr:nvCxnSpPr>
      <xdr:spPr>
        <a:xfrm>
          <a:off x="8400888" y="3753255"/>
          <a:ext cx="1748303" cy="3850532"/>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70930</xdr:colOff>
      <xdr:row>22</xdr:row>
      <xdr:rowOff>141862</xdr:rowOff>
    </xdr:from>
    <xdr:to>
      <xdr:col>7</xdr:col>
      <xdr:colOff>332361</xdr:colOff>
      <xdr:row>39</xdr:row>
      <xdr:rowOff>32425</xdr:rowOff>
    </xdr:to>
    <xdr:cxnSp macro="">
      <xdr:nvCxnSpPr>
        <xdr:cNvPr id="19" name="直線矢印コネクタ 18">
          <a:extLst>
            <a:ext uri="{FF2B5EF4-FFF2-40B4-BE49-F238E27FC236}">
              <a16:creationId xmlns:a16="http://schemas.microsoft.com/office/drawing/2014/main" id="{B374DCA4-779F-4C72-B409-811F2193402B}"/>
            </a:ext>
          </a:extLst>
        </xdr:cNvPr>
        <xdr:cNvCxnSpPr/>
      </xdr:nvCxnSpPr>
      <xdr:spPr>
        <a:xfrm>
          <a:off x="1959717" y="3895117"/>
          <a:ext cx="1647623" cy="2760223"/>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thebridge.jp/2022/09/farmwise-develops-autonomous-weeding-robot" TargetMode="External"/><Relationship Id="rId1" Type="http://schemas.openxmlformats.org/officeDocument/2006/relationships/hyperlink" Target="https://www.atpress.ne.jp/news/32309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gisanddata.maps.arcgis.com/apps/opsdashboard/index.htm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chugoku-np.co.jp/articles/-/208776" TargetMode="External"/><Relationship Id="rId2" Type="http://schemas.openxmlformats.org/officeDocument/2006/relationships/hyperlink" Target="https://www.daily-tohoku.news/archives/126034" TargetMode="External"/><Relationship Id="rId1" Type="http://schemas.openxmlformats.org/officeDocument/2006/relationships/hyperlink" Target="https://www.chukei-news.co.jp/news/2022/09/03/OK0002209030501_01/" TargetMode="External"/><Relationship Id="rId6" Type="http://schemas.openxmlformats.org/officeDocument/2006/relationships/printerSettings" Target="../printerSettings/printerSettings6.bin"/><Relationship Id="rId5" Type="http://schemas.openxmlformats.org/officeDocument/2006/relationships/hyperlink" Target="http://www.chibanippo.co.jp/news/national/972646" TargetMode="External"/><Relationship Id="rId4" Type="http://schemas.openxmlformats.org/officeDocument/2006/relationships/hyperlink" Target="https://srad.jp/comment/4315110"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news.nissyoku.co.jp/news/kwsk20220823063038904" TargetMode="External"/><Relationship Id="rId3" Type="http://schemas.openxmlformats.org/officeDocument/2006/relationships/hyperlink" Target="https://jp.wsj.com/articles/theres-a-carbon-dioxide-shortage-and-food-and-drink-makers-are-scrambling-11661731089" TargetMode="External"/><Relationship Id="rId7" Type="http://schemas.openxmlformats.org/officeDocument/2006/relationships/hyperlink" Target="https://forbesjapan.com/articles/detail/49970" TargetMode="External"/><Relationship Id="rId2" Type="http://schemas.openxmlformats.org/officeDocument/2006/relationships/hyperlink" Target="https://www.asahi.com/articles/ASQ8W5GGCQ8TULFA01B.html?iref=comtop_7_02" TargetMode="External"/><Relationship Id="rId1" Type="http://schemas.openxmlformats.org/officeDocument/2006/relationships/hyperlink" Target="https://www.nikkei.com/article/DGXZQOUC2699X0W2A820C2000000/" TargetMode="External"/><Relationship Id="rId6" Type="http://schemas.openxmlformats.org/officeDocument/2006/relationships/hyperlink" Target="https://www.wowkorea.jp/news/korea/2022/0830/10361808.html" TargetMode="External"/><Relationship Id="rId11" Type="http://schemas.openxmlformats.org/officeDocument/2006/relationships/printerSettings" Target="../printerSettings/printerSettings7.bin"/><Relationship Id="rId5" Type="http://schemas.openxmlformats.org/officeDocument/2006/relationships/hyperlink" Target="https://news.nissyoku.co.jp/news/fujimura20220829034527185" TargetMode="External"/><Relationship Id="rId10" Type="http://schemas.openxmlformats.org/officeDocument/2006/relationships/hyperlink" Target="https://news.livedoor.com/article/detail/22753174/" TargetMode="External"/><Relationship Id="rId4" Type="http://schemas.openxmlformats.org/officeDocument/2006/relationships/hyperlink" Target="https://www3.nhk.or.jp/news/html/20220828/k10013791431000.html" TargetMode="External"/><Relationship Id="rId9" Type="http://schemas.openxmlformats.org/officeDocument/2006/relationships/hyperlink" Target="https://news.yahoo.co.jp/articles/edce08f62420d9044700b21189970bba0faddde5"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s://www.mhlw.go.jp/stf/covid-19/kokunainohasseijoukyou.html"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0"/>
  <sheetViews>
    <sheetView zoomScaleNormal="100" workbookViewId="0">
      <selection activeCell="F18" sqref="A9:H18"/>
    </sheetView>
  </sheetViews>
  <sheetFormatPr defaultRowHeight="13.2"/>
  <cols>
    <col min="1" max="1" width="15.21875" customWidth="1"/>
    <col min="2" max="2" width="8.2187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10" ht="13.8" thickTop="1">
      <c r="A1" s="221" t="s">
        <v>275</v>
      </c>
      <c r="B1" s="222"/>
      <c r="C1" s="222" t="s">
        <v>276</v>
      </c>
      <c r="D1" s="222"/>
      <c r="E1" s="222"/>
      <c r="F1" s="222"/>
      <c r="G1" s="222"/>
      <c r="H1" s="222"/>
      <c r="I1" s="122"/>
    </row>
    <row r="2" spans="1:10">
      <c r="A2" s="223" t="s">
        <v>121</v>
      </c>
      <c r="B2" s="224"/>
      <c r="C2" s="224"/>
      <c r="D2" s="224"/>
      <c r="E2" s="224"/>
      <c r="F2" s="224"/>
      <c r="G2" s="224"/>
      <c r="H2" s="224"/>
      <c r="I2" s="122"/>
    </row>
    <row r="3" spans="1:10" ht="15.75" customHeight="1">
      <c r="A3" s="574" t="s">
        <v>29</v>
      </c>
      <c r="B3" s="575"/>
      <c r="C3" s="575"/>
      <c r="D3" s="575"/>
      <c r="E3" s="575"/>
      <c r="F3" s="575"/>
      <c r="G3" s="575"/>
      <c r="H3" s="576"/>
      <c r="I3" s="122"/>
    </row>
    <row r="4" spans="1:10">
      <c r="A4" s="223" t="s">
        <v>194</v>
      </c>
      <c r="B4" s="224"/>
      <c r="C4" s="224"/>
      <c r="D4" s="224"/>
      <c r="E4" s="224"/>
      <c r="F4" s="224"/>
      <c r="G4" s="224"/>
      <c r="H4" s="224"/>
      <c r="I4" s="122"/>
    </row>
    <row r="5" spans="1:10">
      <c r="A5" s="223" t="s">
        <v>122</v>
      </c>
      <c r="B5" s="224"/>
      <c r="C5" s="224"/>
      <c r="D5" s="224"/>
      <c r="E5" s="224"/>
      <c r="F5" s="224"/>
      <c r="G5" s="224"/>
      <c r="H5" s="224"/>
      <c r="I5" s="122"/>
    </row>
    <row r="6" spans="1:10">
      <c r="A6" s="225" t="s">
        <v>121</v>
      </c>
      <c r="B6" s="226"/>
      <c r="C6" s="226"/>
      <c r="D6" s="226"/>
      <c r="E6" s="226"/>
      <c r="F6" s="226"/>
      <c r="G6" s="226"/>
      <c r="H6" s="226"/>
      <c r="I6" s="122"/>
    </row>
    <row r="7" spans="1:10">
      <c r="A7" s="225" t="s">
        <v>123</v>
      </c>
      <c r="B7" s="226"/>
      <c r="C7" s="226"/>
      <c r="D7" s="226"/>
      <c r="E7" s="226"/>
      <c r="F7" s="226"/>
      <c r="G7" s="226"/>
      <c r="H7" s="226"/>
      <c r="I7" s="122"/>
    </row>
    <row r="8" spans="1:10">
      <c r="A8" s="227" t="s">
        <v>124</v>
      </c>
      <c r="B8" s="228"/>
      <c r="C8" s="228"/>
      <c r="D8" s="228"/>
      <c r="E8" s="228"/>
      <c r="F8" s="228"/>
      <c r="G8" s="228"/>
      <c r="H8" s="228"/>
      <c r="I8" s="122"/>
    </row>
    <row r="9" spans="1:10" ht="15" customHeight="1">
      <c r="A9" s="290" t="s">
        <v>125</v>
      </c>
      <c r="B9" s="291" t="str">
        <f>+'34　食中毒記事等 '!A5</f>
        <v>男子高校生4人が食中毒</v>
      </c>
      <c r="C9" s="292"/>
      <c r="D9" s="292"/>
      <c r="E9" s="292"/>
      <c r="F9" s="292"/>
      <c r="G9" s="292"/>
      <c r="H9" s="292"/>
      <c r="I9" s="122"/>
    </row>
    <row r="10" spans="1:10" ht="15" customHeight="1">
      <c r="A10" s="290" t="s">
        <v>126</v>
      </c>
      <c r="B10" s="291" t="str">
        <f>+'34　ノロウイルス関連情報 '!H72</f>
        <v>管理レベル「1」　</v>
      </c>
      <c r="C10" s="291" t="s">
        <v>231</v>
      </c>
      <c r="D10" s="293">
        <f>+'34　ノロウイルス関連情報 '!G73</f>
        <v>1.92</v>
      </c>
      <c r="E10" s="291" t="s">
        <v>232</v>
      </c>
      <c r="F10" s="294">
        <f>+'34　ノロウイルス関連情報 '!I73</f>
        <v>0.25</v>
      </c>
      <c r="G10" s="292" t="s">
        <v>137</v>
      </c>
      <c r="H10" s="292"/>
      <c r="I10" s="122"/>
    </row>
    <row r="11" spans="1:10" s="141" customFormat="1" ht="15" customHeight="1">
      <c r="A11" s="295" t="s">
        <v>127</v>
      </c>
      <c r="B11" s="580" t="s">
        <v>288</v>
      </c>
      <c r="C11" s="580"/>
      <c r="D11" s="580"/>
      <c r="E11" s="580"/>
      <c r="F11" s="580"/>
      <c r="G11" s="580"/>
      <c r="H11" s="296"/>
      <c r="I11" s="140"/>
      <c r="J11" s="141" t="s">
        <v>128</v>
      </c>
    </row>
    <row r="12" spans="1:10" ht="15" customHeight="1">
      <c r="A12" s="290" t="s">
        <v>129</v>
      </c>
      <c r="B12" s="291" t="str">
        <f>+'34　食品表示'!A2</f>
        <v>賞味期限表示が廃止される、その理由とは</v>
      </c>
      <c r="C12" s="292"/>
      <c r="D12" s="292"/>
      <c r="E12" s="292"/>
      <c r="F12" s="292"/>
      <c r="G12" s="292"/>
      <c r="H12" s="292"/>
      <c r="I12" s="122"/>
    </row>
    <row r="13" spans="1:10" ht="15" customHeight="1">
      <c r="A13" s="290" t="s">
        <v>130</v>
      </c>
      <c r="B13" s="297" t="str">
        <f>+'34　海外情報'!B2</f>
        <v>タイ</v>
      </c>
      <c r="C13" s="292" t="str">
        <f>+'34　海外情報'!A2</f>
        <v>タイで食の健康志向進む　コロナ後、経済回復のテーマに - 日本食糧新聞電子版</v>
      </c>
      <c r="D13" s="292"/>
      <c r="E13" s="292"/>
      <c r="F13" s="292"/>
      <c r="G13" s="292"/>
      <c r="H13" s="292"/>
      <c r="I13" s="122"/>
    </row>
    <row r="14" spans="1:10" ht="15" customHeight="1">
      <c r="A14" s="297" t="s">
        <v>131</v>
      </c>
      <c r="B14" s="298" t="str">
        <f>+'34　海外情報'!B6</f>
        <v>シンガポール</v>
      </c>
      <c r="C14" s="577" t="str">
        <f>+'34　海外情報'!A5</f>
        <v>サイバー攻撃　1400万円の支払い要求（共同通信） - Yahoo!ニュース</v>
      </c>
      <c r="D14" s="577"/>
      <c r="E14" s="577"/>
      <c r="F14" s="577"/>
      <c r="G14" s="577"/>
      <c r="H14" s="578"/>
      <c r="I14" s="122"/>
    </row>
    <row r="15" spans="1:10" ht="15" customHeight="1">
      <c r="A15" s="290" t="s">
        <v>132</v>
      </c>
      <c r="B15" s="291" t="str">
        <f>+'34　感染症統計'!A20</f>
        <v>※2022年 第34週（8/22～8/28） 現在</v>
      </c>
      <c r="C15" s="292"/>
      <c r="D15" s="291" t="s">
        <v>174</v>
      </c>
      <c r="E15" s="292"/>
      <c r="F15" s="292"/>
      <c r="G15" s="292"/>
      <c r="H15" s="292"/>
      <c r="I15" s="122"/>
    </row>
    <row r="16" spans="1:10" ht="15" customHeight="1">
      <c r="A16" s="290" t="s">
        <v>133</v>
      </c>
      <c r="B16" s="579" t="str">
        <f>+'33　感染症情報'!B2</f>
        <v>2022年第33週（8月15日〜8月21日）</v>
      </c>
      <c r="C16" s="579"/>
      <c r="D16" s="579"/>
      <c r="E16" s="579"/>
      <c r="F16" s="579"/>
      <c r="G16" s="579"/>
      <c r="H16" s="292"/>
      <c r="I16" s="122"/>
    </row>
    <row r="17" spans="1:14" ht="15" customHeight="1">
      <c r="A17" s="290" t="s">
        <v>235</v>
      </c>
      <c r="B17" s="475" t="str">
        <f>+'34  衛生訓話'!A2</f>
        <v>今週のお題　(検便でサルモネラ菌が見つかったら？)</v>
      </c>
      <c r="C17" s="292"/>
      <c r="D17" s="292"/>
      <c r="E17" s="292"/>
      <c r="F17" s="299"/>
      <c r="G17" s="292"/>
      <c r="H17" s="292"/>
      <c r="I17" s="122"/>
    </row>
    <row r="18" spans="1:14" ht="15" customHeight="1">
      <c r="A18" s="290" t="s">
        <v>138</v>
      </c>
      <c r="B18" s="292" t="str">
        <f>+'34　新型コロナウイルス情報'!C4</f>
        <v>今週の新型コロナ 新規感染者数　世界で348万人(対前週に対し1432万人減少)</v>
      </c>
      <c r="C18" s="292"/>
      <c r="D18" s="292"/>
      <c r="E18" s="292"/>
      <c r="F18" s="292" t="s">
        <v>21</v>
      </c>
      <c r="G18" s="292"/>
      <c r="H18" s="292"/>
      <c r="I18" s="122"/>
    </row>
    <row r="19" spans="1:14" ht="15" customHeight="1">
      <c r="A19" s="290" t="s">
        <v>197</v>
      </c>
      <c r="B19" s="292" t="s">
        <v>255</v>
      </c>
      <c r="C19" s="292"/>
      <c r="D19" s="292"/>
      <c r="E19" s="292"/>
      <c r="F19" s="292"/>
      <c r="G19" s="292"/>
      <c r="H19" s="292"/>
      <c r="I19" s="122"/>
    </row>
    <row r="20" spans="1:14">
      <c r="A20" s="227" t="s">
        <v>124</v>
      </c>
      <c r="B20" s="228"/>
      <c r="C20" s="228"/>
      <c r="D20" s="228"/>
      <c r="E20" s="228"/>
      <c r="F20" s="228"/>
      <c r="G20" s="228"/>
      <c r="H20" s="228"/>
      <c r="I20" s="122"/>
    </row>
    <row r="21" spans="1:14">
      <c r="A21" s="225" t="s">
        <v>21</v>
      </c>
      <c r="B21" s="226"/>
      <c r="C21" s="226"/>
      <c r="D21" s="226"/>
      <c r="E21" s="226"/>
      <c r="F21" s="226"/>
      <c r="G21" s="226"/>
      <c r="H21" s="226"/>
      <c r="I21" s="122"/>
    </row>
    <row r="22" spans="1:14">
      <c r="A22" s="123" t="s">
        <v>134</v>
      </c>
      <c r="I22" s="122"/>
    </row>
    <row r="23" spans="1:14">
      <c r="A23" s="122"/>
      <c r="I23" s="122"/>
    </row>
    <row r="24" spans="1:14">
      <c r="A24" s="122"/>
      <c r="I24" s="122"/>
    </row>
    <row r="25" spans="1:14">
      <c r="A25" s="122"/>
      <c r="I25" s="122"/>
      <c r="N25" t="s">
        <v>174</v>
      </c>
    </row>
    <row r="26" spans="1:14">
      <c r="A26" s="122"/>
      <c r="I26" s="122"/>
    </row>
    <row r="27" spans="1:14">
      <c r="A27" s="122"/>
      <c r="I27" s="122"/>
    </row>
    <row r="28" spans="1:14">
      <c r="A28" s="122"/>
      <c r="I28" s="122"/>
    </row>
    <row r="29" spans="1:14">
      <c r="A29" s="122"/>
      <c r="I29" s="122"/>
    </row>
    <row r="30" spans="1:14">
      <c r="A30" s="122"/>
      <c r="I30" s="122"/>
    </row>
    <row r="31" spans="1:14">
      <c r="A31" s="122"/>
      <c r="I31" s="122"/>
    </row>
    <row r="32" spans="1:14">
      <c r="A32" s="122"/>
      <c r="I32" s="122"/>
    </row>
    <row r="33" spans="1:9" ht="13.8" thickBot="1">
      <c r="A33" s="124"/>
      <c r="B33" s="125"/>
      <c r="C33" s="125"/>
      <c r="D33" s="125"/>
      <c r="E33" s="125"/>
      <c r="F33" s="125"/>
      <c r="G33" s="125"/>
      <c r="H33" s="125"/>
      <c r="I33" s="122"/>
    </row>
    <row r="34" spans="1:9" ht="13.8" thickTop="1"/>
    <row r="37" spans="1:9" ht="24.6">
      <c r="A37" s="154" t="s">
        <v>159</v>
      </c>
    </row>
    <row r="38" spans="1:9" ht="40.5" customHeight="1">
      <c r="A38" s="581" t="s">
        <v>160</v>
      </c>
      <c r="B38" s="581"/>
      <c r="C38" s="581"/>
      <c r="D38" s="581"/>
      <c r="E38" s="581"/>
      <c r="F38" s="581"/>
      <c r="G38" s="581"/>
    </row>
    <row r="39" spans="1:9" ht="30.75" customHeight="1">
      <c r="A39" s="585" t="s">
        <v>161</v>
      </c>
      <c r="B39" s="585"/>
      <c r="C39" s="585"/>
      <c r="D39" s="585"/>
      <c r="E39" s="585"/>
      <c r="F39" s="585"/>
      <c r="G39" s="585"/>
    </row>
    <row r="40" spans="1:9" ht="15">
      <c r="A40" s="155"/>
    </row>
    <row r="41" spans="1:9" ht="69.75" customHeight="1">
      <c r="A41" s="583" t="s">
        <v>169</v>
      </c>
      <c r="B41" s="583"/>
      <c r="C41" s="583"/>
      <c r="D41" s="583"/>
      <c r="E41" s="583"/>
      <c r="F41" s="583"/>
      <c r="G41" s="583"/>
    </row>
    <row r="42" spans="1:9" ht="35.25" customHeight="1">
      <c r="A42" s="585" t="s">
        <v>162</v>
      </c>
      <c r="B42" s="585"/>
      <c r="C42" s="585"/>
      <c r="D42" s="585"/>
      <c r="E42" s="585"/>
      <c r="F42" s="585"/>
      <c r="G42" s="585"/>
    </row>
    <row r="43" spans="1:9" ht="59.25" customHeight="1">
      <c r="A43" s="583" t="s">
        <v>163</v>
      </c>
      <c r="B43" s="583"/>
      <c r="C43" s="583"/>
      <c r="D43" s="583"/>
      <c r="E43" s="583"/>
      <c r="F43" s="583"/>
      <c r="G43" s="583"/>
    </row>
    <row r="44" spans="1:9" ht="15">
      <c r="A44" s="156"/>
    </row>
    <row r="45" spans="1:9" ht="27.75" customHeight="1">
      <c r="A45" s="584" t="s">
        <v>164</v>
      </c>
      <c r="B45" s="584"/>
      <c r="C45" s="584"/>
      <c r="D45" s="584"/>
      <c r="E45" s="584"/>
      <c r="F45" s="584"/>
      <c r="G45" s="584"/>
    </row>
    <row r="46" spans="1:9" ht="53.25" customHeight="1">
      <c r="A46" s="582" t="s">
        <v>170</v>
      </c>
      <c r="B46" s="583"/>
      <c r="C46" s="583"/>
      <c r="D46" s="583"/>
      <c r="E46" s="583"/>
      <c r="F46" s="583"/>
      <c r="G46" s="583"/>
    </row>
    <row r="47" spans="1:9" ht="15">
      <c r="A47" s="156"/>
    </row>
    <row r="48" spans="1:9" ht="32.25" customHeight="1">
      <c r="A48" s="584" t="s">
        <v>165</v>
      </c>
      <c r="B48" s="584"/>
      <c r="C48" s="584"/>
      <c r="D48" s="584"/>
      <c r="E48" s="584"/>
      <c r="F48" s="584"/>
      <c r="G48" s="584"/>
    </row>
    <row r="49" spans="1:7" ht="15">
      <c r="A49" s="155"/>
    </row>
    <row r="50" spans="1:7" ht="87" customHeight="1">
      <c r="A50" s="582" t="s">
        <v>171</v>
      </c>
      <c r="B50" s="583"/>
      <c r="C50" s="583"/>
      <c r="D50" s="583"/>
      <c r="E50" s="583"/>
      <c r="F50" s="583"/>
      <c r="G50" s="583"/>
    </row>
    <row r="51" spans="1:7" ht="15">
      <c r="A51" s="156"/>
    </row>
    <row r="52" spans="1:7" ht="32.25" customHeight="1">
      <c r="A52" s="584" t="s">
        <v>166</v>
      </c>
      <c r="B52" s="584"/>
      <c r="C52" s="584"/>
      <c r="D52" s="584"/>
      <c r="E52" s="584"/>
      <c r="F52" s="584"/>
      <c r="G52" s="584"/>
    </row>
    <row r="53" spans="1:7" ht="29.25" customHeight="1">
      <c r="A53" s="583" t="s">
        <v>167</v>
      </c>
      <c r="B53" s="583"/>
      <c r="C53" s="583"/>
      <c r="D53" s="583"/>
      <c r="E53" s="583"/>
      <c r="F53" s="583"/>
      <c r="G53" s="583"/>
    </row>
    <row r="54" spans="1:7" ht="15">
      <c r="A54" s="156"/>
    </row>
    <row r="55" spans="1:7" s="141" customFormat="1" ht="110.25" customHeight="1">
      <c r="A55" s="586" t="s">
        <v>172</v>
      </c>
      <c r="B55" s="587"/>
      <c r="C55" s="587"/>
      <c r="D55" s="587"/>
      <c r="E55" s="587"/>
      <c r="F55" s="587"/>
      <c r="G55" s="587"/>
    </row>
    <row r="56" spans="1:7" ht="34.5" customHeight="1">
      <c r="A56" s="585" t="s">
        <v>168</v>
      </c>
      <c r="B56" s="585"/>
      <c r="C56" s="585"/>
      <c r="D56" s="585"/>
      <c r="E56" s="585"/>
      <c r="F56" s="585"/>
      <c r="G56" s="585"/>
    </row>
    <row r="57" spans="1:7" ht="114" customHeight="1">
      <c r="A57" s="582" t="s">
        <v>173</v>
      </c>
      <c r="B57" s="583"/>
      <c r="C57" s="583"/>
      <c r="D57" s="583"/>
      <c r="E57" s="583"/>
      <c r="F57" s="583"/>
      <c r="G57" s="583"/>
    </row>
    <row r="58" spans="1:7" ht="109.5" customHeight="1">
      <c r="A58" s="583"/>
      <c r="B58" s="583"/>
      <c r="C58" s="583"/>
      <c r="D58" s="583"/>
      <c r="E58" s="583"/>
      <c r="F58" s="583"/>
      <c r="G58" s="583"/>
    </row>
    <row r="59" spans="1:7" ht="15">
      <c r="A59" s="156"/>
    </row>
    <row r="60" spans="1:7" s="153" customFormat="1" ht="57.75" customHeight="1">
      <c r="A60" s="583"/>
      <c r="B60" s="583"/>
      <c r="C60" s="583"/>
      <c r="D60" s="583"/>
      <c r="E60" s="583"/>
      <c r="F60" s="583"/>
      <c r="G60" s="583"/>
    </row>
  </sheetData>
  <mergeCells count="20">
    <mergeCell ref="A58:G58"/>
    <mergeCell ref="A57:G57"/>
    <mergeCell ref="A60:G60"/>
    <mergeCell ref="A50:G50"/>
    <mergeCell ref="A48:G48"/>
    <mergeCell ref="A55:G55"/>
    <mergeCell ref="A53:G53"/>
    <mergeCell ref="A56:G56"/>
    <mergeCell ref="A46:G46"/>
    <mergeCell ref="A45:G45"/>
    <mergeCell ref="A52:G52"/>
    <mergeCell ref="A39:G39"/>
    <mergeCell ref="A41:G41"/>
    <mergeCell ref="A43:G43"/>
    <mergeCell ref="A42:G42"/>
    <mergeCell ref="A3:H3"/>
    <mergeCell ref="C14:H14"/>
    <mergeCell ref="B16:G16"/>
    <mergeCell ref="B11:G11"/>
    <mergeCell ref="A38:G38"/>
  </mergeCells>
  <phoneticPr fontId="33"/>
  <hyperlinks>
    <hyperlink ref="A38"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33"/>
  <sheetViews>
    <sheetView view="pageBreakPreview" zoomScaleNormal="100" zoomScaleSheetLayoutView="100" workbookViewId="0">
      <selection activeCell="G26" sqref="G26"/>
    </sheetView>
  </sheetViews>
  <sheetFormatPr defaultColWidth="9" defaultRowHeight="13.2"/>
  <cols>
    <col min="1" max="1" width="21.33203125" style="44" customWidth="1"/>
    <col min="2" max="2" width="19.77734375" style="44" customWidth="1"/>
    <col min="3" max="3" width="80.21875" style="405" customWidth="1"/>
    <col min="4" max="4" width="14.44140625" style="45" customWidth="1"/>
    <col min="5" max="5" width="13.6640625" style="45"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425" t="s">
        <v>295</v>
      </c>
      <c r="B1" s="426" t="s">
        <v>226</v>
      </c>
      <c r="C1" s="427" t="s">
        <v>286</v>
      </c>
      <c r="D1" s="428" t="s">
        <v>25</v>
      </c>
      <c r="E1" s="429" t="s">
        <v>26</v>
      </c>
    </row>
    <row r="2" spans="1:5" s="131" customFormat="1" ht="22.95" customHeight="1">
      <c r="A2" s="499" t="s">
        <v>267</v>
      </c>
      <c r="B2" s="430" t="s">
        <v>366</v>
      </c>
      <c r="C2" s="561" t="s">
        <v>404</v>
      </c>
      <c r="D2" s="431">
        <v>44806</v>
      </c>
      <c r="E2" s="431">
        <v>44806</v>
      </c>
    </row>
    <row r="3" spans="1:5" s="131" customFormat="1" ht="22.95" customHeight="1">
      <c r="A3" s="531" t="s">
        <v>267</v>
      </c>
      <c r="B3" s="532" t="s">
        <v>367</v>
      </c>
      <c r="C3" s="559" t="s">
        <v>405</v>
      </c>
      <c r="D3" s="533">
        <v>44806</v>
      </c>
      <c r="E3" s="533">
        <v>44806</v>
      </c>
    </row>
    <row r="4" spans="1:5" s="131" customFormat="1" ht="22.95" customHeight="1">
      <c r="A4" s="531" t="s">
        <v>267</v>
      </c>
      <c r="B4" s="532" t="s">
        <v>368</v>
      </c>
      <c r="C4" s="559" t="s">
        <v>406</v>
      </c>
      <c r="D4" s="533">
        <v>44806</v>
      </c>
      <c r="E4" s="533">
        <v>44806</v>
      </c>
    </row>
    <row r="5" spans="1:5" s="131" customFormat="1" ht="22.95" customHeight="1">
      <c r="A5" s="499" t="s">
        <v>267</v>
      </c>
      <c r="B5" s="430" t="s">
        <v>285</v>
      </c>
      <c r="C5" s="557" t="s">
        <v>407</v>
      </c>
      <c r="D5" s="431">
        <v>44806</v>
      </c>
      <c r="E5" s="431">
        <v>44806</v>
      </c>
    </row>
    <row r="6" spans="1:5" s="131" customFormat="1" ht="22.95" customHeight="1">
      <c r="A6" s="499" t="s">
        <v>267</v>
      </c>
      <c r="B6" s="430" t="s">
        <v>369</v>
      </c>
      <c r="C6" s="561" t="s">
        <v>408</v>
      </c>
      <c r="D6" s="431">
        <v>44806</v>
      </c>
      <c r="E6" s="431">
        <v>44806</v>
      </c>
    </row>
    <row r="7" spans="1:5" s="131" customFormat="1" ht="22.95" customHeight="1">
      <c r="A7" s="531" t="s">
        <v>370</v>
      </c>
      <c r="B7" s="532" t="s">
        <v>371</v>
      </c>
      <c r="C7" s="558" t="s">
        <v>409</v>
      </c>
      <c r="D7" s="533">
        <v>44804</v>
      </c>
      <c r="E7" s="533">
        <v>44806</v>
      </c>
    </row>
    <row r="8" spans="1:5" s="131" customFormat="1" ht="22.95" customHeight="1">
      <c r="A8" s="531" t="s">
        <v>267</v>
      </c>
      <c r="B8" s="532" t="s">
        <v>372</v>
      </c>
      <c r="C8" s="556" t="s">
        <v>410</v>
      </c>
      <c r="D8" s="533">
        <v>44805</v>
      </c>
      <c r="E8" s="533">
        <v>44806</v>
      </c>
    </row>
    <row r="9" spans="1:5" s="131" customFormat="1" ht="22.95" customHeight="1">
      <c r="A9" s="531" t="s">
        <v>267</v>
      </c>
      <c r="B9" s="532" t="s">
        <v>373</v>
      </c>
      <c r="C9" s="558" t="s">
        <v>411</v>
      </c>
      <c r="D9" s="533">
        <v>44805</v>
      </c>
      <c r="E9" s="533">
        <v>44806</v>
      </c>
    </row>
    <row r="10" spans="1:5" s="131" customFormat="1" ht="22.95" customHeight="1">
      <c r="A10" s="531" t="s">
        <v>267</v>
      </c>
      <c r="B10" s="532" t="s">
        <v>374</v>
      </c>
      <c r="C10" s="532" t="s">
        <v>412</v>
      </c>
      <c r="D10" s="533">
        <v>44805</v>
      </c>
      <c r="E10" s="533">
        <v>44806</v>
      </c>
    </row>
    <row r="11" spans="1:5" s="131" customFormat="1" ht="22.95" customHeight="1">
      <c r="A11" s="531" t="s">
        <v>267</v>
      </c>
      <c r="B11" s="532" t="s">
        <v>375</v>
      </c>
      <c r="C11" s="558" t="s">
        <v>376</v>
      </c>
      <c r="D11" s="533">
        <v>44805</v>
      </c>
      <c r="E11" s="533">
        <v>44805</v>
      </c>
    </row>
    <row r="12" spans="1:5" s="131" customFormat="1" ht="22.95" customHeight="1">
      <c r="A12" s="531" t="s">
        <v>269</v>
      </c>
      <c r="B12" s="532" t="s">
        <v>377</v>
      </c>
      <c r="C12" s="556" t="s">
        <v>378</v>
      </c>
      <c r="D12" s="533">
        <v>44805</v>
      </c>
      <c r="E12" s="533">
        <v>44805</v>
      </c>
    </row>
    <row r="13" spans="1:5" s="131" customFormat="1" ht="22.95" customHeight="1">
      <c r="A13" s="531" t="s">
        <v>267</v>
      </c>
      <c r="B13" s="532" t="s">
        <v>379</v>
      </c>
      <c r="C13" s="556" t="s">
        <v>380</v>
      </c>
      <c r="D13" s="533">
        <v>44804</v>
      </c>
      <c r="E13" s="533">
        <v>44805</v>
      </c>
    </row>
    <row r="14" spans="1:5" s="131" customFormat="1" ht="22.95" customHeight="1">
      <c r="A14" s="531" t="s">
        <v>267</v>
      </c>
      <c r="B14" s="532" t="s">
        <v>284</v>
      </c>
      <c r="C14" s="558" t="s">
        <v>381</v>
      </c>
      <c r="D14" s="533">
        <v>44803</v>
      </c>
      <c r="E14" s="533">
        <v>44804</v>
      </c>
    </row>
    <row r="15" spans="1:5" s="131" customFormat="1" ht="22.95" customHeight="1">
      <c r="A15" s="531" t="s">
        <v>267</v>
      </c>
      <c r="B15" s="532" t="s">
        <v>382</v>
      </c>
      <c r="C15" s="556" t="s">
        <v>383</v>
      </c>
      <c r="D15" s="533">
        <v>44803</v>
      </c>
      <c r="E15" s="533">
        <v>44804</v>
      </c>
    </row>
    <row r="16" spans="1:5" s="131" customFormat="1" ht="22.95" customHeight="1">
      <c r="A16" s="531" t="s">
        <v>267</v>
      </c>
      <c r="B16" s="532" t="s">
        <v>384</v>
      </c>
      <c r="C16" s="556" t="s">
        <v>385</v>
      </c>
      <c r="D16" s="533">
        <v>44803</v>
      </c>
      <c r="E16" s="533">
        <v>44804</v>
      </c>
    </row>
    <row r="17" spans="1:5" s="131" customFormat="1" ht="22.95" customHeight="1">
      <c r="A17" s="531" t="s">
        <v>267</v>
      </c>
      <c r="B17" s="532" t="s">
        <v>386</v>
      </c>
      <c r="C17" s="556" t="s">
        <v>387</v>
      </c>
      <c r="D17" s="533">
        <v>44803</v>
      </c>
      <c r="E17" s="533">
        <v>44804</v>
      </c>
    </row>
    <row r="18" spans="1:5" s="131" customFormat="1" ht="22.95" customHeight="1">
      <c r="A18" s="531" t="s">
        <v>268</v>
      </c>
      <c r="B18" s="532" t="s">
        <v>388</v>
      </c>
      <c r="C18" s="556" t="s">
        <v>389</v>
      </c>
      <c r="D18" s="533">
        <v>44803</v>
      </c>
      <c r="E18" s="533">
        <v>44803</v>
      </c>
    </row>
    <row r="19" spans="1:5" s="131" customFormat="1" ht="22.95" customHeight="1">
      <c r="A19" s="531" t="s">
        <v>267</v>
      </c>
      <c r="B19" s="532" t="s">
        <v>390</v>
      </c>
      <c r="C19" s="556" t="s">
        <v>391</v>
      </c>
      <c r="D19" s="533">
        <v>44802</v>
      </c>
      <c r="E19" s="533">
        <v>44803</v>
      </c>
    </row>
    <row r="20" spans="1:5" s="131" customFormat="1" ht="22.95" customHeight="1">
      <c r="A20" s="531" t="s">
        <v>268</v>
      </c>
      <c r="B20" s="532" t="s">
        <v>392</v>
      </c>
      <c r="C20" s="556" t="s">
        <v>393</v>
      </c>
      <c r="D20" s="533">
        <v>44802</v>
      </c>
      <c r="E20" s="533">
        <v>44803</v>
      </c>
    </row>
    <row r="21" spans="1:5" s="131" customFormat="1" ht="22.95" customHeight="1">
      <c r="A21" s="531" t="s">
        <v>267</v>
      </c>
      <c r="B21" s="532" t="s">
        <v>394</v>
      </c>
      <c r="C21" s="556" t="s">
        <v>395</v>
      </c>
      <c r="D21" s="533">
        <v>44802</v>
      </c>
      <c r="E21" s="533">
        <v>44803</v>
      </c>
    </row>
    <row r="22" spans="1:5" s="131" customFormat="1" ht="22.95" customHeight="1">
      <c r="A22" s="531" t="s">
        <v>269</v>
      </c>
      <c r="B22" s="532" t="s">
        <v>396</v>
      </c>
      <c r="C22" s="532" t="s">
        <v>397</v>
      </c>
      <c r="D22" s="533">
        <v>44802</v>
      </c>
      <c r="E22" s="533">
        <v>44802</v>
      </c>
    </row>
    <row r="23" spans="1:5" s="131" customFormat="1" ht="22.95" customHeight="1">
      <c r="A23" s="531" t="s">
        <v>267</v>
      </c>
      <c r="B23" s="532" t="s">
        <v>398</v>
      </c>
      <c r="C23" s="560" t="s">
        <v>399</v>
      </c>
      <c r="D23" s="533">
        <v>44799</v>
      </c>
      <c r="E23" s="533">
        <v>44802</v>
      </c>
    </row>
    <row r="24" spans="1:5" s="131" customFormat="1" ht="22.95" customHeight="1">
      <c r="A24" s="531" t="s">
        <v>267</v>
      </c>
      <c r="B24" s="532" t="s">
        <v>400</v>
      </c>
      <c r="C24" s="560" t="s">
        <v>401</v>
      </c>
      <c r="D24" s="533">
        <v>44799</v>
      </c>
      <c r="E24" s="533">
        <v>44802</v>
      </c>
    </row>
    <row r="25" spans="1:5" s="131" customFormat="1" ht="22.95" customHeight="1">
      <c r="A25" s="531" t="s">
        <v>267</v>
      </c>
      <c r="B25" s="532" t="s">
        <v>402</v>
      </c>
      <c r="C25" s="560" t="s">
        <v>403</v>
      </c>
      <c r="D25" s="533">
        <v>44799</v>
      </c>
      <c r="E25" s="533">
        <v>44802</v>
      </c>
    </row>
    <row r="26" spans="1:5" s="131" customFormat="1" ht="22.95" customHeight="1">
      <c r="A26" s="531"/>
      <c r="B26" s="532"/>
      <c r="C26" s="532"/>
      <c r="D26" s="533"/>
      <c r="E26" s="533"/>
    </row>
    <row r="27" spans="1:5" s="131" customFormat="1" ht="22.95" customHeight="1">
      <c r="A27" s="499"/>
      <c r="B27" s="430"/>
      <c r="C27" s="430"/>
      <c r="D27" s="431"/>
      <c r="E27" s="431"/>
    </row>
    <row r="28" spans="1:5" s="131" customFormat="1" ht="22.2" customHeight="1">
      <c r="A28" s="253"/>
      <c r="B28" s="254"/>
      <c r="C28" s="255"/>
      <c r="D28" s="254"/>
      <c r="E28" s="254"/>
    </row>
    <row r="29" spans="1:5" s="131" customFormat="1" ht="18" customHeight="1">
      <c r="A29" s="41"/>
      <c r="B29" s="42"/>
      <c r="C29" s="403" t="s">
        <v>225</v>
      </c>
      <c r="D29" s="43"/>
      <c r="E29" s="43"/>
    </row>
    <row r="30" spans="1:5" ht="18.75" customHeight="1">
      <c r="A30" s="1"/>
      <c r="B30" s="1"/>
      <c r="C30" s="131"/>
      <c r="D30" s="1"/>
      <c r="E30" s="1"/>
    </row>
    <row r="31" spans="1:5" ht="9" customHeight="1">
      <c r="A31" s="41"/>
      <c r="B31" s="42"/>
      <c r="C31" s="403"/>
      <c r="D31" s="43"/>
      <c r="E31" s="43"/>
    </row>
    <row r="32" spans="1:5" ht="20.25" customHeight="1">
      <c r="A32" s="175" t="s">
        <v>175</v>
      </c>
      <c r="B32" s="175"/>
      <c r="C32" s="404"/>
      <c r="D32" s="53"/>
      <c r="E32" s="53"/>
    </row>
    <row r="33" spans="1:11" ht="20.25" customHeight="1">
      <c r="A33" s="796" t="s">
        <v>27</v>
      </c>
      <c r="B33" s="796"/>
      <c r="C33" s="796"/>
      <c r="D33" s="54"/>
      <c r="E33" s="54"/>
      <c r="J33" s="174"/>
      <c r="K33" s="174"/>
    </row>
  </sheetData>
  <mergeCells count="1">
    <mergeCell ref="A33:C33"/>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O1024"/>
  <sheetViews>
    <sheetView zoomScale="91" zoomScaleNormal="91" zoomScaleSheetLayoutView="100" workbookViewId="0">
      <selection activeCell="A17" sqref="A17:N17"/>
    </sheetView>
  </sheetViews>
  <sheetFormatPr defaultColWidth="9" defaultRowHeight="16.8" customHeight="1"/>
  <cols>
    <col min="1" max="13" width="9" style="1"/>
    <col min="14" max="14" width="108.6640625" style="1" customWidth="1"/>
    <col min="15" max="15" width="26.88671875" style="11" customWidth="1"/>
    <col min="16" max="16384" width="9" style="1"/>
  </cols>
  <sheetData>
    <row r="1" spans="1:15" ht="43.8" customHeight="1" thickBot="1">
      <c r="A1" s="820" t="s">
        <v>296</v>
      </c>
      <c r="B1" s="821"/>
      <c r="C1" s="821"/>
      <c r="D1" s="821"/>
      <c r="E1" s="821"/>
      <c r="F1" s="821"/>
      <c r="G1" s="821"/>
      <c r="H1" s="821"/>
      <c r="I1" s="821"/>
      <c r="J1" s="821"/>
      <c r="K1" s="821"/>
      <c r="L1" s="821"/>
      <c r="M1" s="821"/>
      <c r="N1" s="822"/>
    </row>
    <row r="2" spans="1:15" ht="47.4" customHeight="1">
      <c r="A2" s="823" t="s">
        <v>419</v>
      </c>
      <c r="B2" s="824"/>
      <c r="C2" s="824"/>
      <c r="D2" s="824"/>
      <c r="E2" s="824"/>
      <c r="F2" s="824"/>
      <c r="G2" s="824"/>
      <c r="H2" s="824"/>
      <c r="I2" s="824"/>
      <c r="J2" s="824"/>
      <c r="K2" s="824"/>
      <c r="L2" s="824"/>
      <c r="M2" s="824"/>
      <c r="N2" s="825"/>
    </row>
    <row r="3" spans="1:15" ht="378.6" customHeight="1" thickBot="1">
      <c r="A3" s="826" t="s">
        <v>420</v>
      </c>
      <c r="B3" s="827"/>
      <c r="C3" s="827"/>
      <c r="D3" s="827"/>
      <c r="E3" s="827"/>
      <c r="F3" s="827"/>
      <c r="G3" s="827"/>
      <c r="H3" s="827"/>
      <c r="I3" s="827"/>
      <c r="J3" s="827"/>
      <c r="K3" s="827"/>
      <c r="L3" s="827"/>
      <c r="M3" s="827"/>
      <c r="N3" s="828"/>
    </row>
    <row r="4" spans="1:15" ht="42" customHeight="1">
      <c r="A4" s="832" t="s">
        <v>421</v>
      </c>
      <c r="B4" s="833"/>
      <c r="C4" s="833"/>
      <c r="D4" s="833"/>
      <c r="E4" s="833"/>
      <c r="F4" s="833"/>
      <c r="G4" s="833"/>
      <c r="H4" s="833"/>
      <c r="I4" s="833"/>
      <c r="J4" s="833"/>
      <c r="K4" s="833"/>
      <c r="L4" s="833"/>
      <c r="M4" s="833"/>
      <c r="N4" s="834"/>
    </row>
    <row r="5" spans="1:15" ht="276" customHeight="1" thickBot="1">
      <c r="A5" s="829" t="s">
        <v>422</v>
      </c>
      <c r="B5" s="830"/>
      <c r="C5" s="830"/>
      <c r="D5" s="830"/>
      <c r="E5" s="830"/>
      <c r="F5" s="830"/>
      <c r="G5" s="830"/>
      <c r="H5" s="830"/>
      <c r="I5" s="830"/>
      <c r="J5" s="830"/>
      <c r="K5" s="830"/>
      <c r="L5" s="830"/>
      <c r="M5" s="830"/>
      <c r="N5" s="831"/>
    </row>
    <row r="6" spans="1:15" ht="48" customHeight="1" thickBot="1">
      <c r="A6" s="797" t="s">
        <v>423</v>
      </c>
      <c r="B6" s="798"/>
      <c r="C6" s="798"/>
      <c r="D6" s="798"/>
      <c r="E6" s="798"/>
      <c r="F6" s="798"/>
      <c r="G6" s="798"/>
      <c r="H6" s="798"/>
      <c r="I6" s="798"/>
      <c r="J6" s="798"/>
      <c r="K6" s="798"/>
      <c r="L6" s="798"/>
      <c r="M6" s="798"/>
      <c r="N6" s="799"/>
    </row>
    <row r="7" spans="1:15" ht="106.8" customHeight="1" thickBot="1">
      <c r="A7" s="800" t="s">
        <v>424</v>
      </c>
      <c r="B7" s="801"/>
      <c r="C7" s="801"/>
      <c r="D7" s="801"/>
      <c r="E7" s="801"/>
      <c r="F7" s="801"/>
      <c r="G7" s="801"/>
      <c r="H7" s="801"/>
      <c r="I7" s="801"/>
      <c r="J7" s="801"/>
      <c r="K7" s="801"/>
      <c r="L7" s="801"/>
      <c r="M7" s="801"/>
      <c r="N7" s="802"/>
      <c r="O7" s="46"/>
    </row>
    <row r="8" spans="1:15" ht="50.4" customHeight="1" thickBot="1">
      <c r="A8" s="806" t="s">
        <v>425</v>
      </c>
      <c r="B8" s="807"/>
      <c r="C8" s="807"/>
      <c r="D8" s="807"/>
      <c r="E8" s="807"/>
      <c r="F8" s="807"/>
      <c r="G8" s="807"/>
      <c r="H8" s="807"/>
      <c r="I8" s="807"/>
      <c r="J8" s="807"/>
      <c r="K8" s="807"/>
      <c r="L8" s="807"/>
      <c r="M8" s="807"/>
      <c r="N8" s="808"/>
      <c r="O8" s="49"/>
    </row>
    <row r="9" spans="1:15" ht="275.39999999999998" customHeight="1" thickBot="1">
      <c r="A9" s="809" t="s">
        <v>426</v>
      </c>
      <c r="B9" s="810"/>
      <c r="C9" s="810"/>
      <c r="D9" s="810"/>
      <c r="E9" s="810"/>
      <c r="F9" s="810"/>
      <c r="G9" s="810"/>
      <c r="H9" s="810"/>
      <c r="I9" s="810"/>
      <c r="J9" s="810"/>
      <c r="K9" s="810"/>
      <c r="L9" s="810"/>
      <c r="M9" s="810"/>
      <c r="N9" s="811"/>
      <c r="O9" s="49"/>
    </row>
    <row r="10" spans="1:15" s="131" customFormat="1" ht="57.6" customHeight="1">
      <c r="A10" s="814" t="s">
        <v>427</v>
      </c>
      <c r="B10" s="815"/>
      <c r="C10" s="815"/>
      <c r="D10" s="815"/>
      <c r="E10" s="815"/>
      <c r="F10" s="815"/>
      <c r="G10" s="815"/>
      <c r="H10" s="815"/>
      <c r="I10" s="815"/>
      <c r="J10" s="815"/>
      <c r="K10" s="815"/>
      <c r="L10" s="815"/>
      <c r="M10" s="815"/>
      <c r="N10" s="816"/>
      <c r="O10" s="444"/>
    </row>
    <row r="11" spans="1:15" s="131" customFormat="1" ht="91.2" customHeight="1" thickBot="1">
      <c r="A11" s="817" t="s">
        <v>428</v>
      </c>
      <c r="B11" s="818"/>
      <c r="C11" s="818"/>
      <c r="D11" s="818"/>
      <c r="E11" s="818"/>
      <c r="F11" s="818"/>
      <c r="G11" s="818"/>
      <c r="H11" s="818"/>
      <c r="I11" s="818"/>
      <c r="J11" s="818"/>
      <c r="K11" s="818"/>
      <c r="L11" s="818"/>
      <c r="M11" s="818"/>
      <c r="N11" s="819"/>
      <c r="O11" s="444"/>
    </row>
    <row r="12" spans="1:15" s="131" customFormat="1" ht="27.6" customHeight="1">
      <c r="A12" s="127"/>
      <c r="B12" s="128"/>
      <c r="C12" s="128"/>
      <c r="D12" s="128"/>
      <c r="E12" s="128"/>
      <c r="F12" s="128"/>
      <c r="G12" s="128"/>
      <c r="H12" s="128"/>
      <c r="I12" s="128"/>
      <c r="J12" s="128"/>
      <c r="K12" s="128"/>
      <c r="L12" s="128"/>
      <c r="M12" s="128"/>
      <c r="N12" s="129"/>
      <c r="O12" s="130"/>
    </row>
    <row r="13" spans="1:15" s="131" customFormat="1" ht="16.8" customHeight="1" thickBot="1">
      <c r="A13" s="127"/>
      <c r="B13" s="128"/>
      <c r="C13" s="128"/>
      <c r="D13" s="128"/>
      <c r="E13" s="128"/>
      <c r="F13" s="128"/>
      <c r="G13" s="128"/>
      <c r="H13" s="128"/>
      <c r="I13" s="128"/>
      <c r="J13" s="128"/>
      <c r="K13" s="128"/>
      <c r="L13" s="128"/>
      <c r="M13" s="128"/>
      <c r="N13" s="129"/>
      <c r="O13" s="130"/>
    </row>
    <row r="14" spans="1:15" ht="49.2" customHeight="1">
      <c r="A14" s="812" t="s">
        <v>413</v>
      </c>
      <c r="B14" s="812"/>
      <c r="C14" s="812"/>
      <c r="D14" s="812"/>
      <c r="E14" s="812"/>
      <c r="F14" s="812"/>
      <c r="G14" s="812"/>
      <c r="H14" s="812"/>
      <c r="I14" s="812"/>
      <c r="J14" s="812"/>
      <c r="K14" s="812"/>
      <c r="L14" s="812"/>
      <c r="M14" s="812"/>
      <c r="N14" s="813"/>
    </row>
    <row r="15" spans="1:15" ht="21.6" customHeight="1">
      <c r="A15" s="803" t="s">
        <v>240</v>
      </c>
      <c r="B15" s="804"/>
      <c r="C15" s="804"/>
      <c r="D15" s="804"/>
      <c r="E15" s="804"/>
      <c r="F15" s="804"/>
      <c r="G15" s="804"/>
      <c r="H15" s="804"/>
      <c r="I15" s="804"/>
      <c r="J15" s="804"/>
      <c r="K15" s="804"/>
      <c r="L15" s="804"/>
      <c r="M15" s="804"/>
      <c r="N15" s="805"/>
      <c r="O15" s="55" t="s">
        <v>215</v>
      </c>
    </row>
    <row r="16" spans="1:15" ht="30" customHeight="1" thickBot="1">
      <c r="A16" s="50"/>
      <c r="B16" s="51"/>
      <c r="C16" s="51"/>
      <c r="D16" s="51"/>
      <c r="E16" s="51"/>
      <c r="F16" s="51"/>
      <c r="G16" s="51"/>
      <c r="H16" s="51"/>
      <c r="I16" s="51"/>
      <c r="J16" s="51"/>
      <c r="K16" s="51"/>
      <c r="L16" s="51"/>
      <c r="M16" s="51"/>
      <c r="N16" s="52"/>
    </row>
    <row r="17" spans="1:14" ht="22.8" customHeight="1">
      <c r="A17" s="751" t="s">
        <v>29</v>
      </c>
      <c r="B17" s="751"/>
      <c r="C17" s="751"/>
      <c r="D17" s="751"/>
      <c r="E17" s="751"/>
      <c r="F17" s="751"/>
      <c r="G17" s="751"/>
      <c r="H17" s="751"/>
      <c r="I17" s="751"/>
      <c r="J17" s="751"/>
      <c r="K17" s="751"/>
      <c r="L17" s="751"/>
      <c r="M17" s="751"/>
      <c r="N17" s="751"/>
    </row>
    <row r="18" spans="1:14" ht="40.200000000000003" customHeight="1">
      <c r="A18" s="752" t="s">
        <v>27</v>
      </c>
      <c r="B18" s="753"/>
      <c r="C18" s="753"/>
      <c r="D18" s="753"/>
      <c r="E18" s="753"/>
      <c r="F18" s="753"/>
      <c r="G18" s="753"/>
      <c r="H18" s="753"/>
      <c r="I18" s="753"/>
      <c r="J18" s="753"/>
      <c r="K18" s="753"/>
      <c r="L18" s="753"/>
      <c r="M18" s="753"/>
      <c r="N18" s="753"/>
    </row>
    <row r="19" spans="1:14" ht="18.600000000000001" customHeight="1"/>
    <row r="20" spans="1:14" ht="18.600000000000001" customHeight="1"/>
    <row r="21" spans="1:14" ht="18.600000000000001" customHeight="1"/>
    <row r="22" spans="1:14" ht="18.600000000000001" customHeight="1"/>
    <row r="23" spans="1:14" ht="18.600000000000001" customHeight="1"/>
    <row r="24" spans="1:14" ht="18.600000000000001" customHeight="1"/>
    <row r="25" spans="1:14" ht="18.600000000000001" customHeight="1"/>
    <row r="26" spans="1:14" ht="18.600000000000001" customHeight="1"/>
    <row r="27" spans="1:14" ht="18.600000000000001" customHeight="1"/>
    <row r="28" spans="1:14" ht="18.600000000000001" customHeight="1"/>
    <row r="29" spans="1:14" ht="18.600000000000001" customHeight="1"/>
    <row r="30" spans="1:14" ht="18.600000000000001" customHeight="1"/>
    <row r="31" spans="1:14" ht="18.600000000000001" customHeight="1"/>
    <row r="32" spans="1:14" ht="18.600000000000001" customHeight="1"/>
    <row r="33" spans="14:14" ht="18.600000000000001" customHeight="1"/>
    <row r="34" spans="14:14" ht="18.600000000000001" customHeight="1"/>
    <row r="35" spans="14:14" ht="18.600000000000001" customHeight="1"/>
    <row r="36" spans="14:14" ht="18.600000000000001" customHeight="1"/>
    <row r="37" spans="14:14" ht="18.600000000000001" customHeight="1"/>
    <row r="38" spans="14:14" ht="18.600000000000001" customHeight="1"/>
    <row r="39" spans="14:14" ht="18.600000000000001" customHeight="1"/>
    <row r="40" spans="14:14" ht="18.600000000000001" customHeight="1"/>
    <row r="41" spans="14:14" ht="18.600000000000001" customHeight="1"/>
    <row r="42" spans="14:14" ht="18.600000000000001" customHeight="1"/>
    <row r="43" spans="14:14" ht="18.600000000000001" customHeight="1"/>
    <row r="44" spans="14:14" ht="18.600000000000001" customHeight="1"/>
    <row r="45" spans="14:14" ht="18.600000000000001" customHeight="1"/>
    <row r="46" spans="14:14" ht="18.600000000000001" customHeight="1"/>
    <row r="47" spans="14:14" ht="18.600000000000001" customHeight="1">
      <c r="N47" s="1" t="s">
        <v>272</v>
      </c>
    </row>
    <row r="48" spans="14:14"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row r="727" ht="18.600000000000001" customHeight="1"/>
    <row r="728" ht="18.600000000000001" customHeight="1"/>
    <row r="729" ht="18.600000000000001" customHeight="1"/>
    <row r="730" ht="18.600000000000001" customHeight="1"/>
    <row r="731" ht="18.600000000000001" customHeight="1"/>
    <row r="732" ht="18.600000000000001" customHeight="1"/>
    <row r="733" ht="18.600000000000001" customHeight="1"/>
    <row r="734" ht="18.600000000000001" customHeight="1"/>
    <row r="735" ht="18.600000000000001" customHeight="1"/>
    <row r="736" ht="18.600000000000001" customHeight="1"/>
    <row r="737" ht="18.600000000000001" customHeight="1"/>
    <row r="738" ht="18.600000000000001" customHeight="1"/>
    <row r="739" ht="18.600000000000001" customHeight="1"/>
    <row r="740" ht="18.600000000000001" customHeight="1"/>
    <row r="741" ht="18.600000000000001" customHeight="1"/>
    <row r="742" ht="18.600000000000001" customHeight="1"/>
    <row r="743" ht="18.600000000000001" customHeight="1"/>
    <row r="744" ht="18.600000000000001" customHeight="1"/>
    <row r="745" ht="18.600000000000001" customHeight="1"/>
    <row r="746" ht="18.600000000000001" customHeight="1"/>
    <row r="747" ht="18.600000000000001" customHeight="1"/>
    <row r="748" ht="18.600000000000001" customHeight="1"/>
    <row r="749" ht="18.600000000000001" customHeight="1"/>
    <row r="750" ht="18.600000000000001" customHeight="1"/>
    <row r="751" ht="18.600000000000001" customHeight="1"/>
    <row r="752" ht="18.600000000000001" customHeight="1"/>
    <row r="753" ht="18.600000000000001" customHeight="1"/>
    <row r="754" ht="18.600000000000001" customHeight="1"/>
    <row r="755" ht="18.600000000000001" customHeight="1"/>
    <row r="756" ht="18.600000000000001" customHeight="1"/>
    <row r="757" ht="18.600000000000001" customHeight="1"/>
    <row r="758" ht="18.600000000000001" customHeight="1"/>
    <row r="759" ht="18.600000000000001" customHeight="1"/>
    <row r="760" ht="18.600000000000001" customHeight="1"/>
    <row r="761" ht="18.600000000000001" customHeight="1"/>
    <row r="762" ht="18.600000000000001" customHeight="1"/>
    <row r="763" ht="18.600000000000001" customHeight="1"/>
    <row r="764" ht="18.600000000000001" customHeight="1"/>
    <row r="765" ht="18.600000000000001" customHeight="1"/>
    <row r="766" ht="18.600000000000001" customHeight="1"/>
    <row r="767" ht="18.600000000000001" customHeight="1"/>
    <row r="768" ht="18.600000000000001" customHeight="1"/>
    <row r="769" ht="18.600000000000001" customHeight="1"/>
    <row r="770" ht="18.600000000000001" customHeight="1"/>
    <row r="771" ht="18.600000000000001" customHeight="1"/>
    <row r="772" ht="18.600000000000001" customHeight="1"/>
    <row r="773" ht="18.600000000000001" customHeight="1"/>
    <row r="774" ht="18.600000000000001" customHeight="1"/>
    <row r="775" ht="18.600000000000001" customHeight="1"/>
    <row r="776" ht="18.600000000000001" customHeight="1"/>
    <row r="777" ht="18.600000000000001" customHeight="1"/>
    <row r="778" ht="18.600000000000001" customHeight="1"/>
    <row r="779" ht="18.600000000000001" customHeight="1"/>
    <row r="780" ht="18.600000000000001" customHeight="1"/>
    <row r="781" ht="18.600000000000001" customHeight="1"/>
    <row r="782" ht="18.600000000000001" customHeight="1"/>
    <row r="783" ht="18.600000000000001" customHeight="1"/>
    <row r="784" ht="18.600000000000001" customHeight="1"/>
    <row r="785" ht="18.600000000000001" customHeight="1"/>
    <row r="786" ht="18.600000000000001" customHeight="1"/>
    <row r="787" ht="18.600000000000001" customHeight="1"/>
    <row r="788" ht="18.600000000000001" customHeight="1"/>
    <row r="789" ht="18.600000000000001" customHeight="1"/>
    <row r="790" ht="18.600000000000001" customHeight="1"/>
    <row r="791" ht="18.600000000000001" customHeight="1"/>
    <row r="792" ht="18.600000000000001" customHeight="1"/>
    <row r="793" ht="18.600000000000001" customHeight="1"/>
    <row r="794" ht="18.600000000000001" customHeight="1"/>
    <row r="795" ht="18.600000000000001" customHeight="1"/>
    <row r="796" ht="18.600000000000001" customHeight="1"/>
    <row r="797" ht="18.600000000000001" customHeight="1"/>
    <row r="798" ht="18.600000000000001" customHeight="1"/>
    <row r="799" ht="18.600000000000001" customHeight="1"/>
    <row r="800" ht="18.600000000000001" customHeight="1"/>
    <row r="801" ht="18.600000000000001" customHeight="1"/>
    <row r="802" ht="18.600000000000001" customHeight="1"/>
    <row r="803" ht="18.600000000000001" customHeight="1"/>
    <row r="804" ht="18.600000000000001" customHeight="1"/>
    <row r="805" ht="18.600000000000001" customHeight="1"/>
    <row r="806" ht="18.600000000000001" customHeight="1"/>
    <row r="807" ht="18.600000000000001" customHeight="1"/>
    <row r="808" ht="18.600000000000001" customHeight="1"/>
    <row r="809" ht="18.600000000000001" customHeight="1"/>
    <row r="810" ht="18.600000000000001" customHeight="1"/>
    <row r="811" ht="18.600000000000001" customHeight="1"/>
    <row r="812" ht="18.600000000000001" customHeight="1"/>
    <row r="813" ht="18.600000000000001" customHeight="1"/>
    <row r="814" ht="18.600000000000001" customHeight="1"/>
    <row r="815" ht="18.600000000000001" customHeight="1"/>
    <row r="816" ht="18.600000000000001" customHeight="1"/>
    <row r="817" ht="18.600000000000001" customHeight="1"/>
    <row r="818" ht="18.600000000000001" customHeight="1"/>
    <row r="819" ht="18.600000000000001" customHeight="1"/>
    <row r="820" ht="18.600000000000001" customHeight="1"/>
    <row r="821" ht="18.600000000000001" customHeight="1"/>
    <row r="822" ht="18.600000000000001" customHeight="1"/>
    <row r="823" ht="18.600000000000001" customHeight="1"/>
    <row r="824" ht="18.600000000000001" customHeight="1"/>
    <row r="825" ht="18.600000000000001" customHeight="1"/>
    <row r="826" ht="18.600000000000001" customHeight="1"/>
    <row r="827" ht="18.600000000000001" customHeight="1"/>
    <row r="828" ht="18.600000000000001" customHeight="1"/>
    <row r="829" ht="18.600000000000001" customHeight="1"/>
    <row r="830" ht="18.600000000000001" customHeight="1"/>
    <row r="831" ht="18.600000000000001" customHeight="1"/>
    <row r="832" ht="18.600000000000001" customHeight="1"/>
    <row r="833" ht="18.600000000000001" customHeight="1"/>
    <row r="834" ht="18.600000000000001" customHeight="1"/>
    <row r="835" ht="18.600000000000001" customHeight="1"/>
    <row r="836" ht="18.600000000000001" customHeight="1"/>
    <row r="837" ht="18.600000000000001" customHeight="1"/>
    <row r="838" ht="18.600000000000001" customHeight="1"/>
    <row r="839" ht="18.600000000000001" customHeight="1"/>
    <row r="840" ht="18.600000000000001" customHeight="1"/>
    <row r="841" ht="18.600000000000001" customHeight="1"/>
    <row r="842" ht="18.600000000000001" customHeight="1"/>
    <row r="843" ht="18.600000000000001" customHeight="1"/>
    <row r="844" ht="18.600000000000001" customHeight="1"/>
    <row r="845" ht="18.600000000000001" customHeight="1"/>
    <row r="846" ht="18.600000000000001" customHeight="1"/>
    <row r="847" ht="18.600000000000001" customHeight="1"/>
    <row r="848" ht="18.600000000000001" customHeight="1"/>
    <row r="849" ht="18.600000000000001" customHeight="1"/>
    <row r="850" ht="18.600000000000001" customHeight="1"/>
    <row r="851" ht="18.600000000000001" customHeight="1"/>
    <row r="852" ht="18.600000000000001" customHeight="1"/>
    <row r="853" ht="18.600000000000001" customHeight="1"/>
    <row r="854" ht="18.600000000000001" customHeight="1"/>
    <row r="855" ht="18.600000000000001" customHeight="1"/>
    <row r="856" ht="18.600000000000001" customHeight="1"/>
    <row r="857" ht="18.600000000000001" customHeight="1"/>
    <row r="858" ht="18.600000000000001" customHeight="1"/>
    <row r="859" ht="18.600000000000001" customHeight="1"/>
    <row r="860" ht="18.600000000000001" customHeight="1"/>
    <row r="861" ht="18.600000000000001" customHeight="1"/>
    <row r="862" ht="18.600000000000001" customHeight="1"/>
    <row r="863" ht="18.600000000000001" customHeight="1"/>
    <row r="864" ht="18.600000000000001" customHeight="1"/>
    <row r="865" ht="18.600000000000001" customHeight="1"/>
    <row r="866" ht="18.600000000000001" customHeight="1"/>
    <row r="867" ht="18.600000000000001" customHeight="1"/>
    <row r="868" ht="18.600000000000001" customHeight="1"/>
    <row r="869" ht="18.600000000000001" customHeight="1"/>
    <row r="870" ht="18.600000000000001" customHeight="1"/>
    <row r="871" ht="18.600000000000001" customHeight="1"/>
    <row r="872" ht="18.600000000000001" customHeight="1"/>
    <row r="873" ht="18.600000000000001" customHeight="1"/>
    <row r="874" ht="18.600000000000001" customHeight="1"/>
    <row r="875" ht="18.600000000000001" customHeight="1"/>
    <row r="876" ht="18.600000000000001" customHeight="1"/>
    <row r="877" ht="18.600000000000001" customHeight="1"/>
    <row r="878" ht="18.600000000000001" customHeight="1"/>
    <row r="879" ht="18.600000000000001" customHeight="1"/>
    <row r="880" ht="18.600000000000001" customHeight="1"/>
    <row r="881" ht="18.600000000000001" customHeight="1"/>
    <row r="882" ht="18.600000000000001" customHeight="1"/>
    <row r="883" ht="18.600000000000001" customHeight="1"/>
    <row r="884" ht="18.600000000000001" customHeight="1"/>
    <row r="885" ht="18.600000000000001" customHeight="1"/>
    <row r="886" ht="18.600000000000001" customHeight="1"/>
    <row r="887" ht="18.600000000000001" customHeight="1"/>
    <row r="888" ht="18.600000000000001" customHeight="1"/>
    <row r="889" ht="18.600000000000001" customHeight="1"/>
    <row r="890" ht="18.600000000000001" customHeight="1"/>
    <row r="891" ht="18.600000000000001" customHeight="1"/>
    <row r="892" ht="18.600000000000001" customHeight="1"/>
    <row r="893" ht="18.600000000000001" customHeight="1"/>
    <row r="894" ht="18.600000000000001" customHeight="1"/>
    <row r="895" ht="18.600000000000001" customHeight="1"/>
    <row r="896" ht="18.600000000000001" customHeight="1"/>
    <row r="897" ht="18.600000000000001" customHeight="1"/>
    <row r="898" ht="18.600000000000001" customHeight="1"/>
    <row r="899" ht="18.600000000000001" customHeight="1"/>
    <row r="900" ht="18.600000000000001" customHeight="1"/>
    <row r="901" ht="18.600000000000001" customHeight="1"/>
    <row r="902" ht="18.600000000000001" customHeight="1"/>
    <row r="903" ht="18.600000000000001" customHeight="1"/>
    <row r="904" ht="18.600000000000001" customHeight="1"/>
    <row r="905" ht="18.600000000000001" customHeight="1"/>
    <row r="906" ht="18.600000000000001" customHeight="1"/>
    <row r="907" ht="18.600000000000001" customHeight="1"/>
    <row r="908" ht="18.600000000000001" customHeight="1"/>
    <row r="909" ht="18.600000000000001" customHeight="1"/>
    <row r="910" ht="18.600000000000001" customHeight="1"/>
    <row r="911" ht="18.600000000000001" customHeight="1"/>
    <row r="912" ht="18.600000000000001" customHeight="1"/>
    <row r="913" ht="18.600000000000001" customHeight="1"/>
    <row r="914" ht="18.600000000000001" customHeight="1"/>
    <row r="915" ht="18.600000000000001" customHeight="1"/>
    <row r="916" ht="18.600000000000001" customHeight="1"/>
    <row r="917" ht="18.600000000000001" customHeight="1"/>
    <row r="918" ht="18.600000000000001" customHeight="1"/>
    <row r="919" ht="18.600000000000001" customHeight="1"/>
    <row r="920" ht="18.600000000000001" customHeight="1"/>
    <row r="921" ht="18.600000000000001" customHeight="1"/>
    <row r="922" ht="18.600000000000001" customHeight="1"/>
    <row r="923" ht="18.600000000000001" customHeight="1"/>
    <row r="924" ht="18.600000000000001" customHeight="1"/>
    <row r="925" ht="18.600000000000001" customHeight="1"/>
    <row r="926" ht="18.600000000000001" customHeight="1"/>
    <row r="927" ht="18.600000000000001" customHeight="1"/>
    <row r="928" ht="18.600000000000001" customHeight="1"/>
    <row r="929" ht="18.600000000000001" customHeight="1"/>
    <row r="930" ht="18.600000000000001" customHeight="1"/>
    <row r="931" ht="18.600000000000001" customHeight="1"/>
    <row r="932" ht="18.600000000000001" customHeight="1"/>
    <row r="933" ht="18.600000000000001" customHeight="1"/>
    <row r="934" ht="18.600000000000001" customHeight="1"/>
    <row r="935" ht="18.600000000000001" customHeight="1"/>
    <row r="936" ht="18.600000000000001" customHeight="1"/>
    <row r="937" ht="18.600000000000001" customHeight="1"/>
    <row r="938" ht="18.600000000000001" customHeight="1"/>
    <row r="939" ht="18.600000000000001" customHeight="1"/>
    <row r="940" ht="18.600000000000001" customHeight="1"/>
    <row r="941" ht="18.600000000000001" customHeight="1"/>
    <row r="942" ht="18.600000000000001" customHeight="1"/>
    <row r="943" ht="18.600000000000001" customHeight="1"/>
    <row r="944" ht="18.600000000000001" customHeight="1"/>
    <row r="945" ht="18.600000000000001" customHeight="1"/>
    <row r="946" ht="18.600000000000001" customHeight="1"/>
    <row r="947" ht="18.600000000000001" customHeight="1"/>
    <row r="948" ht="18.600000000000001" customHeight="1"/>
    <row r="949" ht="18.600000000000001" customHeight="1"/>
    <row r="950" ht="18.600000000000001" customHeight="1"/>
    <row r="951" ht="18.600000000000001" customHeight="1"/>
    <row r="952" ht="18.600000000000001" customHeight="1"/>
    <row r="953" ht="18.600000000000001" customHeight="1"/>
    <row r="954" ht="18.600000000000001" customHeight="1"/>
    <row r="955" ht="18.600000000000001" customHeight="1"/>
    <row r="956" ht="18.600000000000001" customHeight="1"/>
    <row r="957" ht="18.600000000000001" customHeight="1"/>
    <row r="958" ht="18.600000000000001" customHeight="1"/>
    <row r="959" ht="18.600000000000001" customHeight="1"/>
    <row r="960" ht="18.600000000000001" customHeight="1"/>
    <row r="961" ht="18.600000000000001" customHeight="1"/>
    <row r="962" ht="18.600000000000001" customHeight="1"/>
    <row r="963" ht="18.600000000000001" customHeight="1"/>
    <row r="964" ht="18.600000000000001" customHeight="1"/>
    <row r="965" ht="18.600000000000001" customHeight="1"/>
    <row r="966" ht="18.600000000000001" customHeight="1"/>
    <row r="967" ht="18.600000000000001" customHeight="1"/>
    <row r="968" ht="18.600000000000001" customHeight="1"/>
    <row r="969" ht="18.600000000000001" customHeight="1"/>
    <row r="970" ht="18.600000000000001" customHeight="1"/>
    <row r="971" ht="18.600000000000001" customHeight="1"/>
    <row r="972" ht="18.600000000000001" customHeight="1"/>
    <row r="973" ht="18.600000000000001" customHeight="1"/>
    <row r="974" ht="18.600000000000001" customHeight="1"/>
    <row r="975" ht="18.600000000000001" customHeight="1"/>
    <row r="976" ht="18.600000000000001" customHeight="1"/>
    <row r="977" ht="18.600000000000001" customHeight="1"/>
    <row r="978" ht="18.600000000000001" customHeight="1"/>
    <row r="979" ht="18.600000000000001" customHeight="1"/>
    <row r="980" ht="18.600000000000001" customHeight="1"/>
    <row r="981" ht="18.600000000000001" customHeight="1"/>
    <row r="982" ht="18.600000000000001" customHeight="1"/>
    <row r="983" ht="18.600000000000001" customHeight="1"/>
    <row r="984" ht="18.600000000000001" customHeight="1"/>
    <row r="985" ht="18.600000000000001" customHeight="1"/>
    <row r="986" ht="18.600000000000001" customHeight="1"/>
    <row r="987" ht="18.600000000000001" customHeight="1"/>
    <row r="988" ht="18.600000000000001" customHeight="1"/>
    <row r="989" ht="18.600000000000001" customHeight="1"/>
    <row r="990" ht="18.600000000000001" customHeight="1"/>
    <row r="991" ht="18.600000000000001" customHeight="1"/>
    <row r="992" ht="18.600000000000001" customHeight="1"/>
    <row r="993" ht="18.600000000000001" customHeight="1"/>
    <row r="994" ht="18.600000000000001" customHeight="1"/>
    <row r="995" ht="18.600000000000001" customHeight="1"/>
    <row r="996" ht="18.600000000000001" customHeight="1"/>
    <row r="997" ht="18.600000000000001" customHeight="1"/>
    <row r="998" ht="18.600000000000001" customHeight="1"/>
    <row r="999" ht="18.600000000000001" customHeight="1"/>
    <row r="1000" ht="18.600000000000001" customHeight="1"/>
    <row r="1001" ht="18.600000000000001" customHeight="1"/>
    <row r="1002" ht="18.600000000000001" customHeight="1"/>
    <row r="1003" ht="18.600000000000001" customHeight="1"/>
    <row r="1004" ht="18.600000000000001" customHeight="1"/>
    <row r="1005" ht="18.600000000000001" customHeight="1"/>
    <row r="1006" ht="18.600000000000001" customHeight="1"/>
    <row r="1007" ht="18.600000000000001" customHeight="1"/>
    <row r="1008" ht="18.600000000000001" customHeight="1"/>
    <row r="1009" ht="18.600000000000001" customHeight="1"/>
    <row r="1010" ht="18.600000000000001" customHeight="1"/>
    <row r="1011" ht="18.600000000000001" customHeight="1"/>
    <row r="1012" ht="18.600000000000001" customHeight="1"/>
    <row r="1013" ht="18.600000000000001" customHeight="1"/>
    <row r="1014" ht="18.600000000000001" customHeight="1"/>
    <row r="1015" ht="18.600000000000001" customHeight="1"/>
    <row r="1016" ht="18.600000000000001" customHeight="1"/>
    <row r="1017" ht="18.600000000000001" customHeight="1"/>
    <row r="1018" ht="18.600000000000001" customHeight="1"/>
    <row r="1019" ht="18.600000000000001" customHeight="1"/>
    <row r="1020" ht="18.600000000000001" customHeight="1"/>
    <row r="1021" ht="18.600000000000001" customHeight="1"/>
    <row r="1022" ht="18.600000000000001" customHeight="1"/>
    <row r="1023" ht="18.600000000000001" customHeight="1"/>
    <row r="1024" ht="18.600000000000001" customHeight="1"/>
  </sheetData>
  <mergeCells count="15">
    <mergeCell ref="A1:N1"/>
    <mergeCell ref="A2:N2"/>
    <mergeCell ref="A3:N3"/>
    <mergeCell ref="A5:N5"/>
    <mergeCell ref="A4:N4"/>
    <mergeCell ref="A6:N6"/>
    <mergeCell ref="A7:N7"/>
    <mergeCell ref="A18:N18"/>
    <mergeCell ref="A17:N17"/>
    <mergeCell ref="A15:N15"/>
    <mergeCell ref="A8:N8"/>
    <mergeCell ref="A9:N9"/>
    <mergeCell ref="A14:N14"/>
    <mergeCell ref="A10:N10"/>
    <mergeCell ref="A11:N11"/>
  </mergeCells>
  <phoneticPr fontId="16"/>
  <pageMargins left="0.7" right="0.7" top="0.75" bottom="0.75" header="0.3" footer="0.3"/>
  <pageSetup paperSize="9" scale="59" orientation="portrait" horizontalDpi="300" verticalDpi="300" r:id="rId1"/>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1"/>
  </sheetPr>
  <dimension ref="A1:N40"/>
  <sheetViews>
    <sheetView view="pageBreakPreview" zoomScale="95" zoomScaleNormal="75" zoomScaleSheetLayoutView="95" workbookViewId="0"/>
  </sheetViews>
  <sheetFormatPr defaultColWidth="9" defaultRowHeight="14.4"/>
  <cols>
    <col min="1" max="1" width="212.109375" style="5" customWidth="1"/>
    <col min="2" max="2" width="33.109375" style="3" hidden="1" customWidth="1"/>
    <col min="3" max="3" width="23.109375" style="4" hidden="1" customWidth="1"/>
    <col min="4" max="16384" width="9" style="1"/>
  </cols>
  <sheetData>
    <row r="1" spans="1:14" s="44" customFormat="1" ht="46.2" customHeight="1" thickBot="1">
      <c r="A1" s="190" t="s">
        <v>297</v>
      </c>
      <c r="B1" s="47" t="s">
        <v>0</v>
      </c>
      <c r="C1" s="48" t="s">
        <v>2</v>
      </c>
    </row>
    <row r="2" spans="1:14" ht="40.799999999999997" customHeight="1">
      <c r="A2" s="443" t="s">
        <v>429</v>
      </c>
      <c r="B2" s="2"/>
      <c r="C2" s="835"/>
    </row>
    <row r="3" spans="1:14" ht="218.4" customHeight="1">
      <c r="A3" s="529" t="s">
        <v>430</v>
      </c>
      <c r="B3" s="56"/>
      <c r="C3" s="836"/>
    </row>
    <row r="4" spans="1:14" ht="31.8" customHeight="1" thickBot="1">
      <c r="A4" s="165" t="s">
        <v>431</v>
      </c>
      <c r="B4" s="1"/>
      <c r="C4" s="1"/>
    </row>
    <row r="5" spans="1:14" ht="41.4" customHeight="1">
      <c r="A5" s="436" t="s">
        <v>432</v>
      </c>
      <c r="B5" s="2"/>
      <c r="C5" s="835"/>
    </row>
    <row r="6" spans="1:14" ht="298.8" customHeight="1">
      <c r="A6" s="530" t="s">
        <v>433</v>
      </c>
      <c r="B6" s="56"/>
      <c r="C6" s="836"/>
      <c r="D6" t="s">
        <v>215</v>
      </c>
    </row>
    <row r="7" spans="1:14" ht="42.6" customHeight="1">
      <c r="A7" s="562" t="s">
        <v>434</v>
      </c>
      <c r="B7" s="1"/>
      <c r="C7" s="1"/>
    </row>
    <row r="8" spans="1:14" ht="43.2" hidden="1" customHeight="1">
      <c r="A8" s="437"/>
      <c r="B8" s="238"/>
      <c r="C8" s="835"/>
    </row>
    <row r="9" spans="1:14" ht="129.6" hidden="1" customHeight="1" thickBot="1">
      <c r="A9" s="563"/>
      <c r="B9" s="239"/>
      <c r="C9" s="836"/>
    </row>
    <row r="10" spans="1:14" ht="28.8" hidden="1" customHeight="1" thickBot="1">
      <c r="A10" s="240"/>
      <c r="B10" s="1"/>
      <c r="C10" s="1"/>
    </row>
    <row r="11" spans="1:14" ht="42.6" hidden="1" customHeight="1">
      <c r="A11" s="546"/>
      <c r="B11" s="264"/>
      <c r="C11" s="264"/>
      <c r="D11" s="264"/>
      <c r="E11" s="264"/>
      <c r="F11" s="264"/>
      <c r="G11" s="264"/>
      <c r="H11" s="264"/>
      <c r="I11" s="264"/>
      <c r="J11" s="264"/>
      <c r="K11" s="264"/>
      <c r="L11" s="264"/>
      <c r="M11" s="264"/>
      <c r="N11" s="265"/>
    </row>
    <row r="12" spans="1:14" ht="179.4" hidden="1" customHeight="1" thickBot="1">
      <c r="A12" s="548"/>
      <c r="B12" s="271"/>
      <c r="C12" s="271"/>
      <c r="D12" s="271"/>
      <c r="E12" s="271"/>
      <c r="F12" s="271"/>
      <c r="G12" s="271"/>
      <c r="H12" s="271"/>
      <c r="I12" s="271"/>
      <c r="J12" s="271"/>
      <c r="K12" s="271"/>
      <c r="L12" s="271"/>
      <c r="M12" s="271"/>
      <c r="N12" s="272"/>
    </row>
    <row r="13" spans="1:14" ht="42.6" hidden="1" customHeight="1" thickBot="1">
      <c r="A13" s="165"/>
      <c r="B13" s="1"/>
      <c r="C13" s="1"/>
    </row>
    <row r="14" spans="1:14" ht="42.6" hidden="1" customHeight="1">
      <c r="A14" s="546"/>
      <c r="B14" s="264"/>
      <c r="C14" s="264"/>
      <c r="D14" s="264"/>
      <c r="E14" s="264"/>
      <c r="F14" s="264"/>
      <c r="G14" s="264"/>
      <c r="H14" s="264"/>
      <c r="I14" s="264"/>
      <c r="J14" s="264"/>
      <c r="K14" s="264"/>
      <c r="L14" s="264"/>
      <c r="M14" s="264"/>
      <c r="N14" s="265"/>
    </row>
    <row r="15" spans="1:14" ht="141.6" hidden="1" customHeight="1" thickBot="1">
      <c r="A15" s="548"/>
      <c r="B15" s="271"/>
      <c r="C15" s="271"/>
      <c r="D15" s="271"/>
      <c r="E15" s="271"/>
      <c r="F15" s="271"/>
      <c r="G15" s="271"/>
      <c r="H15" s="271"/>
      <c r="I15" s="271"/>
      <c r="J15" s="271"/>
      <c r="K15" s="271"/>
      <c r="L15" s="271"/>
      <c r="M15" s="271"/>
      <c r="N15" s="272"/>
    </row>
    <row r="16" spans="1:14" ht="42.6" hidden="1" customHeight="1" thickBot="1">
      <c r="A16" s="165"/>
      <c r="B16" s="1"/>
      <c r="C16" s="1"/>
    </row>
    <row r="17" spans="1:3" ht="42.6" customHeight="1">
      <c r="A17" s="252"/>
      <c r="B17" s="1"/>
      <c r="C17" s="1"/>
    </row>
    <row r="18" spans="1:3" ht="39" customHeight="1">
      <c r="A18" s="1" t="s">
        <v>222</v>
      </c>
      <c r="B18" s="1"/>
      <c r="C18" s="1"/>
    </row>
    <row r="19" spans="1:3" ht="32.25" customHeight="1">
      <c r="A19" s="1" t="s">
        <v>223</v>
      </c>
      <c r="B19" s="1"/>
      <c r="C19" s="1"/>
    </row>
    <row r="20" spans="1:3" ht="36.75" customHeight="1"/>
    <row r="21" spans="1:3" ht="33" customHeight="1"/>
    <row r="22" spans="1:3" ht="36.75" customHeight="1"/>
    <row r="23" spans="1:3" ht="36.75" customHeight="1"/>
    <row r="24" spans="1:3" ht="25.5" customHeight="1"/>
    <row r="25" spans="1:3" ht="32.25" customHeight="1"/>
    <row r="26" spans="1:3" ht="30.75" customHeight="1"/>
    <row r="27" spans="1:3" ht="42.75" customHeight="1"/>
    <row r="28" spans="1:3" ht="43.5" customHeight="1"/>
    <row r="29" spans="1:3" ht="27.75" customHeight="1"/>
    <row r="30" spans="1:3" ht="30.75" customHeight="1"/>
    <row r="31" spans="1:3" ht="29.25" customHeight="1"/>
    <row r="32" spans="1:3" ht="27" customHeight="1"/>
    <row r="33" ht="27" customHeight="1"/>
    <row r="34" ht="27" customHeight="1"/>
    <row r="35" ht="27" customHeight="1"/>
    <row r="36" ht="27" customHeight="1"/>
    <row r="37" ht="27" customHeight="1"/>
    <row r="38" ht="27" customHeight="1"/>
    <row r="39" ht="27" customHeight="1"/>
    <row r="40" ht="27" customHeight="1"/>
  </sheetData>
  <mergeCells count="3">
    <mergeCell ref="C2:C3"/>
    <mergeCell ref="C5:C6"/>
    <mergeCell ref="C8:C9"/>
  </mergeCells>
  <phoneticPr fontId="16"/>
  <hyperlinks>
    <hyperlink ref="A4" r:id="rId1" xr:uid="{8D573AFA-AC9B-4351-9F43-65E38119691D}"/>
    <hyperlink ref="A7" r:id="rId2" xr:uid="{C1359026-DB3F-4E16-9D44-467EBC181E9B}"/>
  </hyperlinks>
  <pageMargins left="0" right="0" top="0.19685039370078741" bottom="0.39370078740157483" header="0" footer="0.19685039370078741"/>
  <pageSetup paperSize="8" scale="55" orientation="portrait" horizontalDpi="300" verticalDpi="300"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D61E0-C409-4505-9502-76758B85CCC6}">
  <dimension ref="A1:N100"/>
  <sheetViews>
    <sheetView view="pageBreakPreview" zoomScaleNormal="94" zoomScaleSheetLayoutView="100" workbookViewId="0">
      <selection activeCell="Q12" sqref="Q12"/>
    </sheetView>
  </sheetViews>
  <sheetFormatPr defaultColWidth="8.88671875" defaultRowHeight="13.2"/>
  <cols>
    <col min="1" max="1" width="1.6640625" customWidth="1"/>
    <col min="2" max="2" width="2.6640625" hidden="1" customWidth="1"/>
    <col min="3" max="4" width="14.77734375" customWidth="1"/>
    <col min="5" max="5" width="14.77734375" style="289" customWidth="1"/>
    <col min="6" max="6" width="8.88671875" style="289"/>
    <col min="7" max="7" width="5.21875" style="289" customWidth="1"/>
    <col min="8" max="8" width="12.5546875" customWidth="1"/>
    <col min="10" max="10" width="6.33203125" customWidth="1"/>
    <col min="13" max="13" width="6.109375" customWidth="1"/>
  </cols>
  <sheetData>
    <row r="1" spans="1:14" ht="11.4" customHeight="1">
      <c r="A1" s="504" t="s">
        <v>207</v>
      </c>
      <c r="B1" s="504"/>
      <c r="C1" s="504"/>
      <c r="D1" s="504"/>
      <c r="E1" s="504"/>
      <c r="F1" s="504"/>
      <c r="G1" s="504"/>
      <c r="H1" s="504"/>
      <c r="I1" s="504"/>
      <c r="J1" s="504"/>
      <c r="K1" s="504"/>
      <c r="L1" s="504"/>
      <c r="M1" s="504"/>
      <c r="N1" s="504"/>
    </row>
    <row r="2" spans="1:14" ht="39.6" customHeight="1">
      <c r="A2" s="504"/>
      <c r="B2" s="504"/>
      <c r="C2" s="504"/>
      <c r="D2" s="504"/>
      <c r="E2" s="504"/>
      <c r="F2" s="504"/>
      <c r="G2" s="504"/>
      <c r="H2" s="504"/>
      <c r="I2" s="504"/>
      <c r="J2" s="504"/>
      <c r="K2" s="504"/>
      <c r="L2" s="504"/>
      <c r="M2" s="504"/>
      <c r="N2" s="504"/>
    </row>
    <row r="3" spans="1:14" ht="37.200000000000003" customHeight="1">
      <c r="A3" s="504"/>
      <c r="B3" s="504"/>
      <c r="C3" s="504"/>
      <c r="D3" s="504"/>
      <c r="E3" s="504"/>
      <c r="F3" s="504"/>
      <c r="G3" s="504"/>
      <c r="H3" s="504"/>
      <c r="I3" s="504"/>
      <c r="J3" s="504"/>
      <c r="K3" s="504"/>
      <c r="L3" s="504"/>
      <c r="M3" s="504"/>
      <c r="N3" s="504"/>
    </row>
    <row r="4" spans="1:14" ht="32.4" customHeight="1">
      <c r="A4" s="504"/>
      <c r="B4" s="504"/>
      <c r="C4" s="504"/>
      <c r="D4" s="504"/>
      <c r="E4" s="504"/>
      <c r="F4" s="504"/>
      <c r="G4" s="504"/>
      <c r="H4" s="504"/>
      <c r="I4" s="504"/>
      <c r="J4" s="504"/>
      <c r="K4" s="504"/>
      <c r="L4" s="504"/>
      <c r="M4" s="504"/>
      <c r="N4" s="504"/>
    </row>
    <row r="5" spans="1:14" ht="11.4" customHeight="1">
      <c r="A5" s="504"/>
      <c r="B5" s="504"/>
      <c r="C5" s="504"/>
      <c r="D5" s="504"/>
      <c r="E5" s="504"/>
      <c r="F5" s="504"/>
      <c r="G5" s="504"/>
      <c r="H5" s="504"/>
      <c r="I5" s="504"/>
      <c r="J5" s="504"/>
      <c r="K5" s="504"/>
      <c r="L5" s="504"/>
      <c r="M5" s="504"/>
      <c r="N5" s="504"/>
    </row>
    <row r="6" spans="1:14" ht="23.4" customHeight="1">
      <c r="A6" s="504"/>
      <c r="B6" s="504"/>
      <c r="C6" s="504"/>
      <c r="D6" s="504"/>
      <c r="E6" s="504"/>
      <c r="F6" s="504"/>
      <c r="G6" s="504"/>
      <c r="H6" s="504"/>
      <c r="I6" s="504"/>
      <c r="J6" s="504"/>
      <c r="K6" s="504"/>
      <c r="L6" s="504"/>
      <c r="M6" s="504"/>
      <c r="N6" s="504"/>
    </row>
    <row r="7" spans="1:14" ht="16.2" customHeight="1">
      <c r="A7" s="504"/>
      <c r="B7" s="504"/>
      <c r="C7" s="504"/>
      <c r="D7" s="504"/>
      <c r="E7" s="504"/>
      <c r="F7" s="504"/>
      <c r="G7" s="504"/>
      <c r="H7" s="504"/>
      <c r="I7" s="504"/>
      <c r="J7" s="504"/>
      <c r="K7" s="504"/>
      <c r="L7" s="504"/>
      <c r="M7" s="504"/>
      <c r="N7" s="504"/>
    </row>
    <row r="8" spans="1:14" ht="11.4" customHeight="1">
      <c r="A8" s="504"/>
      <c r="B8" s="504"/>
      <c r="C8" s="504"/>
      <c r="D8" s="504"/>
      <c r="E8" s="504"/>
      <c r="F8" s="504"/>
      <c r="G8" s="504"/>
      <c r="H8" s="504"/>
      <c r="I8" s="504"/>
      <c r="J8" s="504"/>
      <c r="K8" s="504"/>
      <c r="L8" s="504"/>
      <c r="M8" s="504"/>
      <c r="N8" s="504"/>
    </row>
    <row r="9" spans="1:14" ht="16.2" customHeight="1">
      <c r="A9" s="504"/>
      <c r="B9" s="504"/>
      <c r="C9" s="504"/>
      <c r="D9" s="504"/>
      <c r="E9" s="504"/>
      <c r="F9" s="504"/>
      <c r="G9" s="504"/>
      <c r="H9" s="504"/>
      <c r="I9" s="504"/>
      <c r="J9" s="504"/>
      <c r="K9" s="504"/>
      <c r="L9" s="504"/>
      <c r="M9" s="504"/>
      <c r="N9" s="504"/>
    </row>
    <row r="10" spans="1:14" ht="16.2" customHeight="1">
      <c r="A10" s="504"/>
      <c r="B10" s="504"/>
      <c r="C10" s="504"/>
      <c r="D10" s="504"/>
      <c r="E10" s="504"/>
      <c r="F10" s="504"/>
      <c r="G10" s="504"/>
      <c r="H10" s="504"/>
      <c r="I10" s="504"/>
      <c r="J10" s="504"/>
      <c r="K10" s="504"/>
      <c r="L10" s="504"/>
      <c r="M10" s="504"/>
      <c r="N10" s="504"/>
    </row>
    <row r="11" spans="1:14" ht="11.4" customHeight="1">
      <c r="A11" s="504"/>
      <c r="B11" s="504"/>
      <c r="C11" s="504"/>
      <c r="D11" s="504"/>
      <c r="E11" s="504"/>
      <c r="F11" s="504"/>
      <c r="G11" s="504"/>
      <c r="H11" s="504"/>
      <c r="I11" s="504"/>
      <c r="J11" s="504"/>
      <c r="K11" s="504"/>
      <c r="L11" s="504"/>
      <c r="M11" s="504"/>
      <c r="N11" s="504"/>
    </row>
    <row r="12" spans="1:14" ht="107.4" customHeight="1">
      <c r="A12" s="504"/>
      <c r="B12" s="504"/>
      <c r="C12" s="504"/>
      <c r="D12" s="504"/>
      <c r="E12" s="504"/>
      <c r="F12" s="504"/>
      <c r="G12" s="504"/>
      <c r="H12" s="504"/>
      <c r="I12" s="504"/>
      <c r="J12" s="504"/>
      <c r="K12" s="504"/>
      <c r="L12" s="504"/>
      <c r="M12" s="504"/>
      <c r="N12" s="504"/>
    </row>
    <row r="13" spans="1:14" ht="16.2" customHeight="1">
      <c r="A13" s="504"/>
      <c r="B13" s="504"/>
      <c r="C13" s="504"/>
      <c r="D13" s="504"/>
      <c r="E13" s="504"/>
      <c r="F13" s="504"/>
      <c r="G13" s="504"/>
      <c r="H13" s="504"/>
      <c r="I13" s="504"/>
      <c r="J13" s="504"/>
      <c r="K13" s="504"/>
      <c r="L13" s="504"/>
      <c r="M13" s="504"/>
      <c r="N13" s="504"/>
    </row>
    <row r="14" spans="1:14" ht="11.4" customHeight="1">
      <c r="A14" s="504"/>
      <c r="B14" s="504"/>
      <c r="C14" s="504"/>
      <c r="D14" s="504"/>
      <c r="E14" s="504"/>
      <c r="F14" s="504"/>
      <c r="G14" s="504"/>
      <c r="H14" s="504"/>
      <c r="I14" s="504"/>
      <c r="J14" s="504"/>
      <c r="K14" s="504"/>
      <c r="L14" s="504"/>
      <c r="M14" s="504"/>
      <c r="N14" s="504"/>
    </row>
    <row r="15" spans="1:14" ht="24" customHeight="1">
      <c r="A15" s="504"/>
      <c r="B15" s="504"/>
      <c r="C15" s="504"/>
      <c r="D15" s="504"/>
      <c r="E15" s="504"/>
      <c r="F15" s="504"/>
      <c r="G15" s="504"/>
      <c r="H15" s="504"/>
      <c r="I15" s="504"/>
      <c r="J15" s="504"/>
      <c r="K15" s="504"/>
      <c r="L15" s="504"/>
      <c r="M15" s="504"/>
      <c r="N15" s="504"/>
    </row>
    <row r="16" spans="1:14" ht="16.2" customHeight="1">
      <c r="A16" s="504"/>
      <c r="B16" s="504"/>
      <c r="C16" s="504"/>
      <c r="D16" s="504"/>
      <c r="E16" s="504"/>
      <c r="F16" s="504"/>
      <c r="G16" s="504"/>
      <c r="H16" s="504"/>
      <c r="I16" s="504"/>
      <c r="J16" s="504"/>
      <c r="K16" s="504"/>
      <c r="L16" s="504"/>
      <c r="M16" s="504"/>
      <c r="N16" s="504"/>
    </row>
    <row r="17" spans="1:14" ht="16.2" hidden="1" customHeight="1">
      <c r="A17" s="504"/>
      <c r="B17" s="504"/>
      <c r="C17" s="504"/>
      <c r="D17" s="504"/>
      <c r="E17" s="504"/>
      <c r="F17" s="504"/>
      <c r="G17" s="504"/>
      <c r="H17" s="504"/>
      <c r="I17" s="504"/>
      <c r="J17" s="504"/>
      <c r="K17" s="504"/>
      <c r="L17" s="504"/>
      <c r="M17" s="504"/>
      <c r="N17" s="504"/>
    </row>
    <row r="18" spans="1:14" ht="48.6" hidden="1" customHeight="1">
      <c r="A18" s="504"/>
      <c r="B18" s="504"/>
      <c r="C18" s="504"/>
      <c r="D18" s="504"/>
      <c r="E18" s="504"/>
      <c r="F18" s="504"/>
      <c r="G18" s="504"/>
      <c r="H18" s="504"/>
      <c r="I18" s="504"/>
      <c r="J18" s="504"/>
      <c r="K18" s="504"/>
      <c r="L18" s="504"/>
      <c r="M18" s="504"/>
      <c r="N18" s="504"/>
    </row>
    <row r="19" spans="1:14" ht="9.6" customHeight="1">
      <c r="A19" s="504"/>
      <c r="B19" s="504"/>
      <c r="C19" s="504"/>
      <c r="D19" s="504"/>
      <c r="E19" s="504"/>
      <c r="F19" s="504"/>
      <c r="G19" s="504"/>
      <c r="H19" s="504"/>
      <c r="I19" s="504"/>
      <c r="J19" s="504"/>
      <c r="K19" s="504"/>
      <c r="L19" s="504"/>
      <c r="M19" s="504"/>
      <c r="N19" s="504"/>
    </row>
    <row r="20" spans="1:14" ht="16.2" customHeight="1">
      <c r="A20" s="281"/>
      <c r="B20" s="281"/>
      <c r="C20" s="281"/>
      <c r="D20" s="281"/>
      <c r="E20" s="281"/>
      <c r="F20" s="391"/>
      <c r="G20" s="391"/>
      <c r="H20" s="391"/>
      <c r="I20" s="391"/>
      <c r="J20" s="392"/>
      <c r="K20" s="392"/>
      <c r="L20" s="392"/>
      <c r="M20" s="392"/>
    </row>
    <row r="21" spans="1:14" ht="16.2" customHeight="1">
      <c r="A21" s="281"/>
      <c r="B21" s="281"/>
      <c r="C21" s="281"/>
      <c r="D21" s="281"/>
      <c r="E21" s="281"/>
      <c r="F21" s="391"/>
      <c r="G21" s="391"/>
      <c r="H21" s="391"/>
      <c r="I21" s="391"/>
      <c r="J21" s="588"/>
      <c r="K21" s="588"/>
      <c r="L21" s="588"/>
      <c r="M21" s="588"/>
    </row>
    <row r="22" spans="1:14" ht="13.2" customHeight="1">
      <c r="A22" s="284"/>
      <c r="B22" s="284"/>
      <c r="C22" s="284"/>
      <c r="D22" s="284"/>
      <c r="E22" s="285"/>
      <c r="F22" s="393"/>
      <c r="G22" s="393"/>
      <c r="H22" s="393"/>
      <c r="I22" s="393"/>
      <c r="J22" s="588"/>
      <c r="K22" s="588"/>
      <c r="L22" s="588"/>
      <c r="M22" s="588"/>
    </row>
    <row r="23" spans="1:14" ht="13.2" customHeight="1">
      <c r="A23" s="284"/>
      <c r="B23" s="284"/>
      <c r="C23" s="284"/>
      <c r="D23" s="284"/>
      <c r="E23" s="285"/>
      <c r="F23" s="393"/>
      <c r="G23" s="393"/>
      <c r="H23" s="393"/>
      <c r="I23" s="393"/>
      <c r="J23" s="588"/>
      <c r="K23" s="588"/>
      <c r="L23" s="588"/>
      <c r="M23" s="588"/>
    </row>
    <row r="24" spans="1:14" ht="13.2" customHeight="1">
      <c r="A24" s="284"/>
      <c r="B24" s="284"/>
      <c r="C24" s="284"/>
      <c r="D24" s="284"/>
      <c r="E24" s="285"/>
      <c r="F24" s="285"/>
      <c r="G24" s="285"/>
      <c r="H24" s="285"/>
      <c r="I24" s="285"/>
      <c r="J24" s="283"/>
      <c r="K24" s="283"/>
      <c r="L24" s="283"/>
      <c r="M24" s="283"/>
    </row>
    <row r="25" spans="1:14" ht="13.2" customHeight="1">
      <c r="A25" s="284"/>
      <c r="B25" s="284"/>
      <c r="C25" s="284"/>
      <c r="D25" s="284"/>
      <c r="E25" s="285"/>
      <c r="F25" s="285"/>
      <c r="G25" s="285"/>
      <c r="H25" s="285"/>
      <c r="I25" s="285"/>
      <c r="J25" s="283"/>
      <c r="K25" s="283"/>
      <c r="L25" s="283"/>
      <c r="M25" s="283"/>
    </row>
    <row r="26" spans="1:14">
      <c r="A26" s="284"/>
      <c r="B26" s="284"/>
      <c r="C26" s="284"/>
      <c r="D26" s="284"/>
      <c r="E26" s="285"/>
      <c r="F26" s="285"/>
      <c r="G26" s="285"/>
      <c r="H26" s="285"/>
      <c r="I26" s="285"/>
      <c r="J26" s="285"/>
      <c r="K26" s="285"/>
      <c r="L26" s="285"/>
      <c r="M26" s="285"/>
    </row>
    <row r="27" spans="1:14">
      <c r="A27" s="284"/>
      <c r="B27" s="284"/>
      <c r="C27" s="284"/>
      <c r="D27" s="284"/>
      <c r="E27" s="285"/>
      <c r="F27" s="285"/>
      <c r="G27" s="285"/>
      <c r="H27" s="282"/>
      <c r="I27" s="282"/>
      <c r="J27" s="282"/>
      <c r="K27" s="282"/>
      <c r="L27" s="282"/>
      <c r="M27" s="282"/>
    </row>
    <row r="28" spans="1:14">
      <c r="A28" s="282"/>
      <c r="B28" s="282"/>
      <c r="C28" s="282"/>
      <c r="D28" s="282"/>
      <c r="E28" s="285"/>
      <c r="F28" s="285"/>
      <c r="G28" s="285"/>
      <c r="H28" s="282"/>
      <c r="I28" s="282"/>
      <c r="J28" s="282"/>
      <c r="K28" s="282"/>
      <c r="L28" s="282"/>
      <c r="M28" s="282"/>
    </row>
    <row r="29" spans="1:14" ht="156.6" customHeight="1">
      <c r="A29" s="282"/>
      <c r="B29" s="282"/>
      <c r="C29" s="282"/>
      <c r="D29" s="282"/>
      <c r="E29" s="286"/>
      <c r="F29" s="287"/>
      <c r="G29" s="287"/>
      <c r="H29" s="287"/>
      <c r="I29" s="287"/>
      <c r="J29" s="287"/>
      <c r="K29" s="287"/>
      <c r="L29" s="287"/>
      <c r="M29" s="287"/>
    </row>
    <row r="30" spans="1:14">
      <c r="A30" s="282"/>
      <c r="B30" s="282"/>
      <c r="C30" s="282"/>
      <c r="D30" s="282"/>
      <c r="E30" s="282"/>
      <c r="F30" s="285"/>
      <c r="G30" s="285"/>
      <c r="H30" s="282"/>
      <c r="I30" s="282"/>
      <c r="J30" s="282"/>
      <c r="K30" s="282"/>
      <c r="L30" s="282"/>
      <c r="M30" s="282"/>
    </row>
    <row r="31" spans="1:14">
      <c r="A31" s="282"/>
      <c r="B31" s="282"/>
      <c r="C31" s="282"/>
      <c r="D31" s="282"/>
      <c r="E31" s="282"/>
      <c r="F31" s="285"/>
      <c r="G31" s="285"/>
      <c r="H31" s="282"/>
      <c r="I31" s="282"/>
      <c r="J31" s="282"/>
      <c r="K31" s="282"/>
      <c r="L31" s="282"/>
      <c r="M31" s="282"/>
    </row>
    <row r="32" spans="1:14">
      <c r="A32" s="282"/>
      <c r="B32" s="282"/>
      <c r="C32" s="282"/>
      <c r="D32" s="282"/>
      <c r="E32" s="282"/>
      <c r="F32" s="285"/>
      <c r="G32" s="285"/>
      <c r="H32" s="282"/>
      <c r="I32" s="282"/>
      <c r="J32" s="282"/>
      <c r="K32" s="282"/>
      <c r="L32" s="282"/>
      <c r="M32" s="282"/>
    </row>
    <row r="33" spans="1:13">
      <c r="A33" s="282"/>
      <c r="B33" s="282"/>
      <c r="C33" s="282"/>
      <c r="D33" s="282"/>
      <c r="E33" s="282"/>
      <c r="F33" s="285"/>
      <c r="G33" s="285"/>
      <c r="H33" s="282"/>
      <c r="I33" s="282"/>
      <c r="J33" s="282"/>
      <c r="K33" s="282"/>
      <c r="L33" s="282"/>
      <c r="M33" s="282"/>
    </row>
    <row r="34" spans="1:13">
      <c r="A34" s="282"/>
      <c r="B34" s="282"/>
      <c r="C34" s="282"/>
      <c r="D34" s="282"/>
      <c r="E34" s="282"/>
      <c r="F34" s="285"/>
      <c r="G34" s="285"/>
      <c r="H34" s="282"/>
      <c r="I34" s="282"/>
      <c r="J34" s="282"/>
      <c r="K34" s="282"/>
      <c r="L34" s="282"/>
      <c r="M34" s="282"/>
    </row>
    <row r="35" spans="1:13">
      <c r="A35" s="282"/>
      <c r="B35" s="282"/>
      <c r="C35" s="282"/>
      <c r="D35" s="282"/>
      <c r="E35" s="282"/>
      <c r="F35" s="282"/>
      <c r="G35" s="282"/>
      <c r="H35" s="282"/>
      <c r="I35" s="282"/>
      <c r="J35" s="282"/>
      <c r="K35" s="282"/>
      <c r="L35" s="282"/>
      <c r="M35" s="282"/>
    </row>
    <row r="36" spans="1:13">
      <c r="A36" s="282"/>
      <c r="B36" s="282"/>
      <c r="C36" s="282"/>
      <c r="D36" s="282"/>
      <c r="E36" s="282"/>
      <c r="F36" s="282"/>
      <c r="G36" s="282"/>
      <c r="H36" s="282"/>
      <c r="I36" s="282"/>
      <c r="J36" s="282"/>
      <c r="K36" s="282"/>
      <c r="L36" s="282"/>
      <c r="M36" s="282"/>
    </row>
    <row r="37" spans="1:13">
      <c r="A37" s="282"/>
      <c r="B37" s="282"/>
      <c r="C37" s="282"/>
      <c r="D37" s="282"/>
      <c r="E37" s="282"/>
      <c r="F37" s="282"/>
      <c r="G37" s="282"/>
      <c r="H37" s="282"/>
      <c r="I37" s="282"/>
      <c r="J37" s="282"/>
      <c r="K37" s="282"/>
      <c r="L37" s="282"/>
      <c r="M37" s="282"/>
    </row>
    <row r="38" spans="1:13">
      <c r="A38" s="282"/>
      <c r="B38" s="282"/>
      <c r="C38" s="282"/>
      <c r="D38" s="282"/>
      <c r="E38" s="282"/>
      <c r="F38" s="282"/>
      <c r="G38" s="282"/>
      <c r="H38" s="282"/>
      <c r="I38" s="282"/>
      <c r="J38" s="282"/>
      <c r="K38" s="282"/>
      <c r="L38" s="282"/>
      <c r="M38" s="282"/>
    </row>
    <row r="39" spans="1:13">
      <c r="A39" s="282"/>
      <c r="B39" s="282"/>
      <c r="C39" s="282"/>
      <c r="D39" s="282"/>
      <c r="E39" s="282"/>
      <c r="F39" s="282"/>
      <c r="G39" s="282"/>
      <c r="H39" s="282"/>
      <c r="I39" s="282"/>
      <c r="J39" s="282"/>
      <c r="K39" s="282"/>
      <c r="L39" s="282"/>
      <c r="M39" s="282"/>
    </row>
    <row r="40" spans="1:13">
      <c r="A40" s="282"/>
      <c r="B40" s="282"/>
      <c r="C40" s="282"/>
      <c r="D40" s="282"/>
      <c r="E40" s="288"/>
      <c r="F40" s="285"/>
      <c r="G40" s="285"/>
      <c r="H40" s="282"/>
      <c r="I40" s="282"/>
      <c r="J40" s="282"/>
      <c r="K40" s="282"/>
      <c r="L40" s="282"/>
      <c r="M40" s="282"/>
    </row>
    <row r="41" spans="1:13">
      <c r="A41" s="282"/>
      <c r="B41" s="282"/>
      <c r="C41" s="282"/>
      <c r="D41" s="282"/>
      <c r="E41" s="285"/>
      <c r="F41" s="285"/>
      <c r="G41" s="285"/>
      <c r="H41" s="282"/>
      <c r="I41" s="282"/>
      <c r="J41" s="282"/>
      <c r="K41" s="282"/>
      <c r="L41" s="282"/>
      <c r="M41" s="282"/>
    </row>
    <row r="42" spans="1:13">
      <c r="A42" s="282"/>
      <c r="B42" s="282"/>
      <c r="C42" s="282"/>
      <c r="D42" s="282"/>
      <c r="E42" s="285"/>
      <c r="F42" s="285"/>
      <c r="G42" s="285"/>
      <c r="H42" s="282"/>
      <c r="I42" s="282"/>
      <c r="J42" s="282"/>
      <c r="K42" s="282"/>
      <c r="L42" s="282"/>
      <c r="M42" s="282"/>
    </row>
    <row r="43" spans="1:13">
      <c r="A43" s="282"/>
      <c r="B43" s="282"/>
      <c r="C43" s="282"/>
      <c r="D43" s="282"/>
      <c r="E43" s="285"/>
      <c r="F43" s="285"/>
      <c r="G43" s="285"/>
      <c r="H43" s="282"/>
      <c r="I43" s="282"/>
      <c r="J43" s="282"/>
      <c r="K43" s="282"/>
      <c r="L43" s="282"/>
      <c r="M43" s="282"/>
    </row>
    <row r="44" spans="1:13">
      <c r="A44" s="282"/>
      <c r="B44" s="282"/>
      <c r="C44" s="282"/>
      <c r="D44" s="282"/>
      <c r="E44" s="285"/>
      <c r="F44" s="285"/>
      <c r="G44" s="285"/>
      <c r="H44" s="282"/>
      <c r="I44" s="282"/>
      <c r="J44" s="282"/>
      <c r="K44" s="282"/>
      <c r="L44" s="282"/>
      <c r="M44" s="282"/>
    </row>
    <row r="45" spans="1:13">
      <c r="A45" s="282"/>
      <c r="B45" s="282"/>
      <c r="C45" s="282"/>
      <c r="D45" s="282"/>
      <c r="E45" s="285"/>
      <c r="F45" s="285"/>
      <c r="G45" s="285"/>
      <c r="H45" s="282"/>
      <c r="I45" s="282"/>
      <c r="J45" s="282"/>
      <c r="K45" s="282"/>
      <c r="L45" s="282"/>
      <c r="M45" s="282"/>
    </row>
    <row r="46" spans="1:13">
      <c r="A46" s="282"/>
      <c r="B46" s="282"/>
      <c r="C46" s="282"/>
      <c r="D46" s="282"/>
      <c r="E46" s="285"/>
      <c r="F46" s="285"/>
      <c r="G46" s="285"/>
      <c r="H46" s="282"/>
      <c r="I46" s="282"/>
      <c r="J46" s="282"/>
      <c r="K46" s="282"/>
      <c r="L46" s="282"/>
      <c r="M46" s="282"/>
    </row>
    <row r="47" spans="1:13">
      <c r="A47" s="282"/>
      <c r="B47" s="282"/>
      <c r="C47" s="282"/>
      <c r="D47" s="282"/>
      <c r="E47" s="285"/>
      <c r="F47" s="285"/>
      <c r="G47" s="285"/>
      <c r="H47" s="282"/>
      <c r="I47" s="282"/>
      <c r="J47" s="282"/>
      <c r="K47" s="282"/>
      <c r="L47" s="282"/>
      <c r="M47" s="282"/>
    </row>
    <row r="48" spans="1:13">
      <c r="A48" s="282"/>
      <c r="B48" s="282"/>
      <c r="C48" s="282"/>
      <c r="D48" s="282"/>
      <c r="E48" s="285"/>
      <c r="F48" s="285"/>
      <c r="G48" s="285"/>
      <c r="H48" s="282"/>
      <c r="I48" s="282"/>
      <c r="J48" s="282"/>
      <c r="K48" s="282"/>
      <c r="L48" s="282"/>
      <c r="M48" s="282"/>
    </row>
    <row r="49" spans="1:13">
      <c r="A49" s="282"/>
      <c r="B49" s="282"/>
      <c r="C49" s="282"/>
      <c r="D49" s="282"/>
      <c r="E49" s="285"/>
      <c r="F49" s="285"/>
      <c r="G49" s="285"/>
      <c r="H49" s="282"/>
      <c r="I49" s="282"/>
      <c r="J49" s="282"/>
      <c r="K49" s="282"/>
      <c r="L49" s="282"/>
      <c r="M49" s="282"/>
    </row>
    <row r="50" spans="1:13">
      <c r="A50" s="282"/>
      <c r="B50" s="282"/>
      <c r="C50" s="282"/>
      <c r="D50" s="282"/>
      <c r="E50" s="285"/>
      <c r="F50" s="285"/>
      <c r="G50" s="285"/>
      <c r="H50" s="282"/>
      <c r="I50" s="282"/>
      <c r="J50" s="282"/>
      <c r="K50" s="282"/>
      <c r="L50" s="282"/>
      <c r="M50" s="282"/>
    </row>
    <row r="51" spans="1:13">
      <c r="A51" s="282"/>
      <c r="B51" s="282"/>
      <c r="C51" s="282"/>
      <c r="D51" s="282"/>
      <c r="E51" s="285"/>
      <c r="F51" s="285"/>
      <c r="G51" s="285"/>
      <c r="H51" s="282"/>
      <c r="I51" s="282"/>
      <c r="J51" s="282"/>
      <c r="K51" s="282"/>
      <c r="L51" s="282"/>
      <c r="M51" s="282"/>
    </row>
    <row r="52" spans="1:13">
      <c r="A52" s="282"/>
      <c r="B52" s="282"/>
      <c r="C52" s="282"/>
      <c r="D52" s="282"/>
      <c r="E52" s="285"/>
      <c r="F52" s="285"/>
      <c r="G52" s="285"/>
      <c r="H52" s="282"/>
      <c r="I52" s="282"/>
      <c r="J52" s="282"/>
      <c r="K52" s="282"/>
      <c r="L52" s="282"/>
      <c r="M52" s="282"/>
    </row>
    <row r="53" spans="1:13">
      <c r="A53" s="282"/>
      <c r="B53" s="282"/>
      <c r="C53" s="282"/>
      <c r="D53" s="282"/>
      <c r="E53" s="285"/>
      <c r="F53" s="285"/>
      <c r="G53" s="285"/>
      <c r="H53" s="282"/>
      <c r="I53" s="282"/>
      <c r="J53" s="282"/>
      <c r="K53" s="282"/>
      <c r="L53" s="282"/>
      <c r="M53" s="282"/>
    </row>
    <row r="54" spans="1:13">
      <c r="A54" s="282"/>
      <c r="B54" s="282"/>
      <c r="C54" s="282"/>
      <c r="D54" s="282"/>
      <c r="E54" s="285"/>
      <c r="F54" s="285"/>
      <c r="G54" s="285"/>
      <c r="H54" s="282"/>
      <c r="I54" s="282"/>
      <c r="J54" s="282"/>
      <c r="K54" s="282"/>
      <c r="L54" s="282"/>
      <c r="M54" s="282"/>
    </row>
    <row r="55" spans="1:13">
      <c r="A55" s="282"/>
      <c r="B55" s="282"/>
      <c r="C55" s="282"/>
      <c r="D55" s="282"/>
      <c r="E55" s="285"/>
      <c r="F55" s="285"/>
      <c r="G55" s="285"/>
      <c r="H55" s="282"/>
      <c r="I55" s="282"/>
      <c r="J55" s="282"/>
      <c r="K55" s="282"/>
      <c r="L55" s="282"/>
      <c r="M55" s="282"/>
    </row>
    <row r="56" spans="1:13">
      <c r="A56" s="282"/>
      <c r="B56" s="282"/>
      <c r="C56" s="282"/>
      <c r="D56" s="282"/>
      <c r="E56" s="285"/>
      <c r="F56" s="285"/>
      <c r="G56" s="285"/>
      <c r="H56" s="282"/>
      <c r="I56" s="282"/>
      <c r="J56" s="282"/>
      <c r="K56" s="282"/>
      <c r="L56" s="282"/>
      <c r="M56" s="282"/>
    </row>
    <row r="57" spans="1:13">
      <c r="A57" s="282"/>
      <c r="B57" s="282"/>
      <c r="C57" s="282"/>
      <c r="D57" s="282"/>
      <c r="E57" s="285"/>
      <c r="F57" s="285"/>
      <c r="G57" s="285"/>
      <c r="H57" s="282"/>
      <c r="I57" s="282"/>
      <c r="J57" s="282"/>
      <c r="K57" s="282"/>
      <c r="L57" s="282"/>
      <c r="M57" s="282"/>
    </row>
    <row r="58" spans="1:13">
      <c r="A58" s="282"/>
      <c r="B58" s="282"/>
      <c r="C58" s="282"/>
      <c r="D58" s="282"/>
      <c r="E58" s="285"/>
      <c r="F58" s="285"/>
      <c r="G58" s="285"/>
      <c r="H58" s="282"/>
      <c r="I58" s="282"/>
      <c r="J58" s="282"/>
      <c r="K58" s="282"/>
      <c r="L58" s="282"/>
      <c r="M58" s="282"/>
    </row>
    <row r="59" spans="1:13">
      <c r="A59" s="282"/>
      <c r="B59" s="282"/>
      <c r="C59" s="282"/>
      <c r="D59" s="282"/>
      <c r="E59" s="282"/>
      <c r="F59" s="282"/>
      <c r="G59" s="282"/>
      <c r="H59" s="282"/>
      <c r="I59" s="282"/>
      <c r="J59" s="282"/>
      <c r="K59" s="282"/>
      <c r="L59" s="282"/>
      <c r="M59" s="282"/>
    </row>
    <row r="60" spans="1:13">
      <c r="A60" s="282"/>
      <c r="B60" s="282"/>
      <c r="C60" s="282"/>
      <c r="D60" s="282"/>
      <c r="E60" s="282"/>
      <c r="F60" s="282"/>
      <c r="G60" s="282"/>
      <c r="H60" s="282"/>
      <c r="I60" s="282"/>
      <c r="J60" s="282"/>
      <c r="K60" s="282"/>
      <c r="L60" s="282"/>
      <c r="M60" s="282"/>
    </row>
    <row r="61" spans="1:13">
      <c r="A61" s="282"/>
      <c r="B61" s="282"/>
      <c r="C61" s="282"/>
      <c r="D61" s="282"/>
      <c r="E61" s="282"/>
      <c r="F61" s="282"/>
      <c r="G61" s="282"/>
      <c r="H61" s="282"/>
      <c r="I61" s="282"/>
      <c r="J61" s="282"/>
      <c r="K61" s="282"/>
      <c r="L61" s="282"/>
      <c r="M61" s="282"/>
    </row>
    <row r="62" spans="1:13">
      <c r="A62" s="282"/>
      <c r="B62" s="282"/>
      <c r="C62" s="282"/>
      <c r="D62" s="282"/>
      <c r="E62" s="282"/>
      <c r="F62" s="282"/>
      <c r="G62" s="282"/>
      <c r="H62" s="282"/>
      <c r="I62" s="282"/>
      <c r="J62" s="282"/>
      <c r="K62" s="282"/>
      <c r="L62" s="282"/>
      <c r="M62" s="282"/>
    </row>
    <row r="63" spans="1:13">
      <c r="A63" s="282"/>
      <c r="B63" s="282"/>
      <c r="C63" s="282"/>
      <c r="D63" s="282"/>
      <c r="E63" s="282"/>
      <c r="F63" s="282"/>
      <c r="G63" s="282"/>
      <c r="H63" s="282"/>
      <c r="I63" s="282"/>
      <c r="J63" s="282"/>
      <c r="K63" s="282"/>
      <c r="L63" s="282"/>
      <c r="M63" s="282"/>
    </row>
    <row r="64" spans="1:13">
      <c r="A64" s="282"/>
      <c r="B64" s="282"/>
      <c r="C64" s="282"/>
      <c r="D64" s="282"/>
      <c r="E64" s="282"/>
      <c r="F64" s="282"/>
      <c r="G64" s="282"/>
      <c r="H64" s="282"/>
      <c r="I64" s="282"/>
      <c r="J64" s="282"/>
      <c r="K64" s="282"/>
      <c r="L64" s="282"/>
      <c r="M64" s="282"/>
    </row>
    <row r="65" spans="1:13">
      <c r="A65" s="282"/>
      <c r="B65" s="282"/>
      <c r="C65" s="282"/>
      <c r="D65" s="282"/>
      <c r="E65" s="282"/>
      <c r="F65" s="282"/>
      <c r="G65" s="282"/>
      <c r="H65" s="282"/>
      <c r="I65" s="282"/>
      <c r="J65" s="282"/>
      <c r="K65" s="282"/>
      <c r="L65" s="282"/>
      <c r="M65" s="282"/>
    </row>
    <row r="66" spans="1:13">
      <c r="A66" s="282"/>
      <c r="B66" s="282"/>
      <c r="C66" s="282"/>
      <c r="D66" s="282"/>
      <c r="E66" s="282"/>
      <c r="F66" s="282"/>
      <c r="G66" s="282"/>
      <c r="H66" s="282"/>
      <c r="I66" s="282"/>
      <c r="J66" s="282"/>
      <c r="K66" s="282"/>
      <c r="L66" s="282"/>
      <c r="M66" s="282"/>
    </row>
    <row r="67" spans="1:13">
      <c r="A67" s="282"/>
      <c r="B67" s="282"/>
      <c r="C67" s="282"/>
      <c r="D67" s="282"/>
      <c r="E67" s="282"/>
      <c r="F67" s="282"/>
      <c r="G67" s="282"/>
      <c r="H67" s="282"/>
      <c r="I67" s="282"/>
      <c r="J67" s="282"/>
      <c r="K67" s="282"/>
      <c r="L67" s="282"/>
      <c r="M67" s="282"/>
    </row>
    <row r="68" spans="1:13">
      <c r="A68" s="282"/>
      <c r="B68" s="282"/>
      <c r="C68" s="282"/>
      <c r="D68" s="282"/>
      <c r="E68" s="282"/>
      <c r="F68" s="282"/>
      <c r="G68" s="282"/>
      <c r="H68" s="282"/>
      <c r="I68" s="282"/>
      <c r="J68" s="282"/>
      <c r="K68" s="282"/>
      <c r="L68" s="282"/>
      <c r="M68" s="282"/>
    </row>
    <row r="69" spans="1:13">
      <c r="A69" s="282"/>
      <c r="B69" s="282"/>
      <c r="C69" s="282"/>
      <c r="D69" s="282"/>
      <c r="E69" s="282"/>
      <c r="F69" s="282"/>
      <c r="G69" s="282"/>
      <c r="H69" s="282"/>
      <c r="I69" s="282"/>
      <c r="J69" s="282"/>
      <c r="K69" s="282"/>
      <c r="L69" s="282"/>
      <c r="M69" s="282"/>
    </row>
    <row r="70" spans="1:13">
      <c r="A70" s="282"/>
      <c r="B70" s="282"/>
      <c r="C70" s="282"/>
      <c r="D70" s="282"/>
      <c r="E70" s="282"/>
      <c r="F70" s="282"/>
      <c r="G70" s="282"/>
      <c r="H70" s="282"/>
      <c r="I70" s="282"/>
      <c r="J70" s="282"/>
      <c r="K70" s="282"/>
      <c r="L70" s="282"/>
      <c r="M70" s="282"/>
    </row>
    <row r="71" spans="1:13">
      <c r="A71" s="282"/>
      <c r="B71" s="282"/>
      <c r="C71" s="282"/>
      <c r="D71" s="282"/>
      <c r="E71" s="282"/>
      <c r="F71" s="282"/>
      <c r="G71" s="282"/>
      <c r="H71" s="282"/>
      <c r="I71" s="282"/>
      <c r="J71" s="282"/>
      <c r="K71" s="282"/>
      <c r="L71" s="282"/>
      <c r="M71" s="282"/>
    </row>
    <row r="72" spans="1:13">
      <c r="A72" s="282"/>
      <c r="B72" s="282"/>
      <c r="C72" s="282"/>
      <c r="D72" s="282"/>
      <c r="E72" s="282"/>
      <c r="F72" s="282"/>
      <c r="G72" s="282"/>
      <c r="H72" s="282"/>
      <c r="I72" s="282"/>
      <c r="J72" s="282"/>
      <c r="K72" s="282"/>
      <c r="L72" s="282"/>
      <c r="M72" s="282"/>
    </row>
    <row r="73" spans="1:13">
      <c r="A73" s="282"/>
      <c r="B73" s="282"/>
      <c r="C73" s="282"/>
      <c r="D73" s="282"/>
      <c r="E73" s="282"/>
      <c r="F73" s="282"/>
      <c r="G73" s="282"/>
      <c r="H73" s="282"/>
      <c r="I73" s="282"/>
      <c r="J73" s="282"/>
      <c r="K73" s="282"/>
      <c r="L73" s="282"/>
      <c r="M73" s="282"/>
    </row>
    <row r="74" spans="1:13">
      <c r="A74" s="282"/>
      <c r="B74" s="282"/>
      <c r="C74" s="282"/>
      <c r="D74" s="282"/>
      <c r="E74" s="282"/>
      <c r="F74" s="282"/>
      <c r="G74" s="282"/>
      <c r="H74" s="282"/>
      <c r="I74" s="282"/>
      <c r="J74" s="282"/>
      <c r="K74" s="282"/>
      <c r="L74" s="282"/>
      <c r="M74" s="282"/>
    </row>
    <row r="75" spans="1:13">
      <c r="A75" s="282"/>
      <c r="B75" s="282"/>
      <c r="C75" s="282"/>
      <c r="D75" s="282"/>
      <c r="E75" s="282"/>
      <c r="F75" s="282"/>
      <c r="G75" s="282"/>
      <c r="H75" s="282"/>
      <c r="I75" s="282"/>
      <c r="J75" s="282"/>
      <c r="K75" s="282"/>
      <c r="L75" s="282"/>
      <c r="M75" s="282"/>
    </row>
    <row r="76" spans="1:13">
      <c r="A76" s="282"/>
      <c r="B76" s="282"/>
      <c r="C76" s="282"/>
      <c r="D76" s="282"/>
      <c r="E76" s="282"/>
      <c r="F76" s="282"/>
      <c r="G76" s="282"/>
      <c r="H76" s="282"/>
      <c r="I76" s="282"/>
      <c r="J76" s="282"/>
      <c r="K76" s="282"/>
      <c r="L76" s="282"/>
      <c r="M76" s="282"/>
    </row>
    <row r="77" spans="1:13">
      <c r="A77" s="282"/>
      <c r="B77" s="282"/>
      <c r="C77" s="282"/>
      <c r="D77" s="282"/>
      <c r="E77" s="282"/>
      <c r="F77" s="282"/>
      <c r="G77" s="282"/>
      <c r="H77" s="282"/>
      <c r="I77" s="282"/>
      <c r="J77" s="282"/>
      <c r="K77" s="282"/>
      <c r="L77" s="282"/>
      <c r="M77" s="282"/>
    </row>
    <row r="78" spans="1:13">
      <c r="A78" s="282"/>
      <c r="B78" s="282"/>
      <c r="C78" s="282"/>
      <c r="D78" s="282"/>
      <c r="E78" s="282"/>
      <c r="F78" s="282"/>
      <c r="G78" s="282"/>
      <c r="H78" s="282"/>
      <c r="I78" s="282"/>
      <c r="J78" s="282"/>
      <c r="K78" s="282"/>
      <c r="L78" s="282"/>
      <c r="M78" s="282"/>
    </row>
    <row r="79" spans="1:13">
      <c r="A79" s="282"/>
      <c r="B79" s="282"/>
      <c r="C79" s="282"/>
      <c r="D79" s="282"/>
      <c r="E79" s="282"/>
      <c r="F79" s="282"/>
      <c r="G79" s="282"/>
      <c r="H79" s="282"/>
      <c r="I79" s="282"/>
      <c r="J79" s="282"/>
      <c r="K79" s="282"/>
      <c r="L79" s="282"/>
      <c r="M79" s="282"/>
    </row>
    <row r="80" spans="1:13">
      <c r="A80" s="282"/>
      <c r="B80" s="282"/>
      <c r="C80" s="282"/>
      <c r="D80" s="282"/>
      <c r="E80" s="282"/>
      <c r="F80" s="282"/>
      <c r="G80" s="282"/>
      <c r="H80" s="282"/>
      <c r="I80" s="282"/>
      <c r="J80" s="282"/>
      <c r="K80" s="282"/>
      <c r="L80" s="282"/>
      <c r="M80" s="282"/>
    </row>
    <row r="81" spans="1:13">
      <c r="A81" s="282"/>
      <c r="B81" s="282"/>
      <c r="C81" s="282"/>
      <c r="D81" s="282"/>
      <c r="E81" s="282"/>
      <c r="F81" s="282"/>
      <c r="G81" s="282"/>
      <c r="H81" s="282"/>
      <c r="I81" s="282"/>
      <c r="J81" s="282"/>
      <c r="K81" s="282"/>
      <c r="L81" s="282"/>
      <c r="M81" s="282"/>
    </row>
    <row r="82" spans="1:13">
      <c r="A82" s="282"/>
      <c r="B82" s="282"/>
      <c r="C82" s="282"/>
      <c r="D82" s="282"/>
      <c r="E82" s="282"/>
      <c r="F82" s="282"/>
      <c r="G82" s="282"/>
      <c r="H82" s="282"/>
      <c r="I82" s="282"/>
      <c r="J82" s="282"/>
      <c r="K82" s="282"/>
      <c r="L82" s="282"/>
      <c r="M82" s="282"/>
    </row>
    <row r="83" spans="1:13">
      <c r="A83" s="282"/>
      <c r="B83" s="282"/>
      <c r="C83" s="282"/>
      <c r="D83" s="282"/>
      <c r="E83" s="282"/>
      <c r="F83" s="282"/>
      <c r="G83" s="282"/>
      <c r="H83" s="282"/>
      <c r="I83" s="282"/>
      <c r="J83" s="282"/>
      <c r="K83" s="282"/>
      <c r="L83" s="282"/>
      <c r="M83" s="282"/>
    </row>
    <row r="84" spans="1:13">
      <c r="A84" s="282"/>
      <c r="B84" s="282"/>
      <c r="C84" s="282"/>
      <c r="D84" s="282"/>
      <c r="E84" s="282"/>
      <c r="F84" s="282"/>
      <c r="G84" s="282"/>
      <c r="H84" s="282"/>
      <c r="I84" s="282"/>
      <c r="J84" s="282"/>
      <c r="K84" s="282"/>
      <c r="L84" s="282"/>
      <c r="M84" s="282"/>
    </row>
    <row r="85" spans="1:13">
      <c r="A85" s="282"/>
      <c r="B85" s="282"/>
      <c r="C85" s="282"/>
      <c r="D85" s="282"/>
      <c r="E85" s="282"/>
      <c r="F85" s="282"/>
      <c r="G85" s="282"/>
      <c r="H85" s="282"/>
      <c r="I85" s="282"/>
      <c r="J85" s="282"/>
      <c r="K85" s="282"/>
      <c r="L85" s="282"/>
      <c r="M85" s="282"/>
    </row>
    <row r="86" spans="1:13">
      <c r="A86" s="282"/>
      <c r="B86" s="282"/>
      <c r="C86" s="282"/>
      <c r="D86" s="282"/>
      <c r="E86" s="282"/>
      <c r="F86" s="282"/>
      <c r="G86" s="282"/>
      <c r="H86" s="282"/>
      <c r="I86" s="282"/>
      <c r="J86" s="282"/>
      <c r="K86" s="282"/>
      <c r="L86" s="282"/>
      <c r="M86" s="282"/>
    </row>
    <row r="87" spans="1:13">
      <c r="A87" s="282"/>
      <c r="B87" s="282"/>
      <c r="C87" s="282"/>
      <c r="D87" s="282"/>
      <c r="E87" s="282"/>
      <c r="F87" s="282"/>
      <c r="G87" s="282"/>
      <c r="H87" s="282"/>
      <c r="I87" s="282"/>
      <c r="J87" s="282"/>
      <c r="K87" s="282"/>
      <c r="L87" s="282"/>
      <c r="M87" s="282"/>
    </row>
    <row r="88" spans="1:13">
      <c r="A88" s="282"/>
      <c r="B88" s="282"/>
      <c r="C88" s="282"/>
      <c r="D88" s="282"/>
      <c r="E88" s="282"/>
      <c r="F88" s="282"/>
      <c r="G88" s="282"/>
      <c r="H88" s="282"/>
      <c r="I88" s="282"/>
      <c r="J88" s="282"/>
      <c r="K88" s="282"/>
      <c r="L88" s="282"/>
      <c r="M88" s="282"/>
    </row>
    <row r="89" spans="1:13">
      <c r="A89" s="282"/>
      <c r="B89" s="282"/>
      <c r="C89" s="282"/>
      <c r="D89" s="282"/>
      <c r="E89" s="282"/>
      <c r="F89" s="282"/>
      <c r="G89" s="282"/>
      <c r="H89" s="282"/>
      <c r="I89" s="282"/>
      <c r="J89" s="282"/>
      <c r="K89" s="282"/>
      <c r="L89" s="282"/>
      <c r="M89" s="282"/>
    </row>
    <row r="90" spans="1:13">
      <c r="A90" s="282"/>
      <c r="B90" s="282"/>
      <c r="C90" s="282"/>
      <c r="D90" s="282"/>
      <c r="E90" s="282"/>
      <c r="F90" s="282"/>
      <c r="G90" s="282"/>
      <c r="H90" s="282"/>
      <c r="I90" s="282"/>
      <c r="J90" s="282"/>
      <c r="K90" s="282"/>
      <c r="L90" s="282"/>
      <c r="M90" s="282"/>
    </row>
    <row r="91" spans="1:13">
      <c r="A91" s="282"/>
      <c r="B91" s="282"/>
      <c r="C91" s="282"/>
      <c r="D91" s="282"/>
      <c r="E91" s="282"/>
      <c r="F91" s="282"/>
      <c r="G91" s="282"/>
      <c r="H91" s="282"/>
      <c r="I91" s="282"/>
      <c r="J91" s="282"/>
      <c r="K91" s="282"/>
      <c r="L91" s="282"/>
      <c r="M91" s="282"/>
    </row>
    <row r="92" spans="1:13">
      <c r="A92" s="282"/>
      <c r="B92" s="282"/>
      <c r="C92" s="282"/>
      <c r="D92" s="282"/>
      <c r="E92" s="282"/>
      <c r="F92" s="282"/>
      <c r="G92" s="282"/>
      <c r="H92" s="282"/>
      <c r="I92" s="282"/>
      <c r="J92" s="282"/>
      <c r="K92" s="282"/>
      <c r="L92" s="282"/>
      <c r="M92" s="282"/>
    </row>
    <row r="93" spans="1:13">
      <c r="A93" s="282"/>
      <c r="B93" s="282"/>
      <c r="C93" s="282"/>
      <c r="D93" s="282"/>
      <c r="E93" s="282"/>
      <c r="F93" s="282"/>
      <c r="G93" s="282"/>
      <c r="H93" s="282"/>
      <c r="I93" s="282"/>
      <c r="J93" s="282"/>
      <c r="K93" s="282"/>
      <c r="L93" s="282"/>
      <c r="M93" s="282"/>
    </row>
    <row r="94" spans="1:13">
      <c r="A94" s="282"/>
      <c r="B94" s="282"/>
      <c r="C94" s="282"/>
      <c r="D94" s="282"/>
      <c r="E94" s="282"/>
      <c r="F94" s="282"/>
      <c r="G94" s="282"/>
      <c r="H94" s="282"/>
      <c r="I94" s="282"/>
      <c r="J94" s="282"/>
      <c r="K94" s="282"/>
      <c r="L94" s="282"/>
      <c r="M94" s="282"/>
    </row>
    <row r="95" spans="1:13">
      <c r="A95" s="282"/>
      <c r="B95" s="282"/>
      <c r="C95" s="282"/>
      <c r="D95" s="282"/>
      <c r="E95" s="282"/>
      <c r="F95" s="282"/>
      <c r="G95" s="282"/>
      <c r="H95" s="282"/>
      <c r="I95" s="282"/>
      <c r="J95" s="282"/>
      <c r="K95" s="282"/>
      <c r="L95" s="282"/>
      <c r="M95" s="282"/>
    </row>
    <row r="96" spans="1:13">
      <c r="A96" s="282"/>
      <c r="B96" s="282"/>
      <c r="C96" s="282"/>
      <c r="D96" s="282"/>
      <c r="E96" s="282"/>
      <c r="F96" s="282"/>
      <c r="G96" s="282"/>
      <c r="H96" s="282"/>
      <c r="I96" s="282"/>
      <c r="J96" s="282"/>
      <c r="K96" s="282"/>
      <c r="L96" s="282"/>
      <c r="M96" s="282"/>
    </row>
    <row r="97" spans="1:13">
      <c r="A97" s="282"/>
      <c r="B97" s="282"/>
      <c r="C97" s="282"/>
      <c r="D97" s="282"/>
      <c r="E97" s="282"/>
      <c r="F97" s="282"/>
      <c r="G97" s="282"/>
      <c r="H97" s="282"/>
      <c r="I97" s="282"/>
      <c r="J97" s="282"/>
      <c r="K97" s="282"/>
      <c r="L97" s="282"/>
      <c r="M97" s="282"/>
    </row>
    <row r="98" spans="1:13">
      <c r="A98" s="282"/>
      <c r="B98" s="282"/>
      <c r="C98" s="282"/>
      <c r="D98" s="282"/>
      <c r="E98" s="282"/>
      <c r="F98" s="282"/>
      <c r="G98" s="282"/>
      <c r="H98" s="282"/>
      <c r="I98" s="282"/>
      <c r="J98" s="282"/>
      <c r="K98" s="282"/>
      <c r="L98" s="282"/>
      <c r="M98" s="282"/>
    </row>
    <row r="99" spans="1:13">
      <c r="A99" s="282"/>
      <c r="B99" s="282"/>
      <c r="C99" s="282"/>
      <c r="D99" s="282"/>
      <c r="E99" s="282"/>
      <c r="F99" s="282"/>
      <c r="G99" s="282"/>
      <c r="H99" s="282"/>
      <c r="I99" s="282"/>
      <c r="J99" s="282"/>
      <c r="K99" s="282"/>
      <c r="L99" s="282"/>
      <c r="M99" s="282"/>
    </row>
    <row r="100" spans="1:13">
      <c r="A100" s="282"/>
      <c r="B100" s="282"/>
      <c r="C100" s="282"/>
      <c r="D100" s="282"/>
      <c r="E100" s="282"/>
      <c r="F100" s="282"/>
      <c r="G100" s="282"/>
      <c r="H100" s="282"/>
      <c r="I100" s="282"/>
      <c r="J100" s="282"/>
      <c r="K100" s="282"/>
      <c r="L100" s="282"/>
      <c r="M100" s="282"/>
    </row>
  </sheetData>
  <sheetProtection formatCells="0" formatColumns="0" formatRows="0" insertColumns="0" insertRows="0" insertHyperlinks="0" deleteColumns="0" deleteRows="0"/>
  <mergeCells count="1">
    <mergeCell ref="J21:M23"/>
  </mergeCells>
  <phoneticPr fontId="106"/>
  <pageMargins left="0.7" right="0.7" top="0.75" bottom="0.75" header="0.3" footer="0.3"/>
  <pageSetup paperSize="9" scale="3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tabColor theme="2" tint="-0.249977111117893"/>
    <pageSetUpPr fitToPage="1"/>
  </sheetPr>
  <dimension ref="A1:S84"/>
  <sheetViews>
    <sheetView tabSelected="1" zoomScaleNormal="100" zoomScaleSheetLayoutView="100" workbookViewId="0">
      <selection activeCell="N9" sqref="N9"/>
    </sheetView>
  </sheetViews>
  <sheetFormatPr defaultColWidth="9" defaultRowHeight="13.2"/>
  <cols>
    <col min="1" max="1" width="12.77734375" style="65" customWidth="1"/>
    <col min="2" max="2" width="5.109375" style="65" customWidth="1"/>
    <col min="3" max="3" width="3.77734375" style="65" customWidth="1"/>
    <col min="4" max="4" width="6.88671875" style="65" customWidth="1"/>
    <col min="5" max="5" width="13.109375" style="65" customWidth="1"/>
    <col min="6" max="6" width="13.109375" style="108" customWidth="1"/>
    <col min="7" max="7" width="11.33203125" style="65" customWidth="1"/>
    <col min="8" max="8" width="26.6640625" style="82" customWidth="1"/>
    <col min="9" max="9" width="13" style="73" customWidth="1"/>
    <col min="10" max="10" width="16.109375" style="73" customWidth="1"/>
    <col min="11" max="11" width="13.44140625" style="108" customWidth="1"/>
    <col min="12" max="12" width="20.44140625" style="108" customWidth="1"/>
    <col min="13" max="13" width="13.44140625" style="80" customWidth="1"/>
    <col min="14" max="14" width="22.44140625" style="65" customWidth="1"/>
    <col min="15" max="15" width="9" style="66"/>
    <col min="16" max="16384" width="9" style="65"/>
  </cols>
  <sheetData>
    <row r="1" spans="1:16" ht="26.25" customHeight="1" thickTop="1">
      <c r="A1" s="57" t="s">
        <v>241</v>
      </c>
      <c r="B1" s="58"/>
      <c r="C1" s="58"/>
      <c r="D1" s="59"/>
      <c r="E1" s="59"/>
      <c r="F1" s="60"/>
      <c r="G1" s="61"/>
      <c r="H1" s="62"/>
      <c r="I1" s="304" t="s">
        <v>38</v>
      </c>
      <c r="J1" s="82"/>
      <c r="K1" s="63"/>
      <c r="L1" s="305"/>
      <c r="M1" s="64"/>
    </row>
    <row r="2" spans="1:16" ht="17.399999999999999">
      <c r="A2" s="67"/>
      <c r="B2" s="306"/>
      <c r="C2" s="306"/>
      <c r="D2" s="306"/>
      <c r="E2" s="306"/>
      <c r="F2" s="306"/>
      <c r="G2" s="68"/>
      <c r="H2" s="69"/>
      <c r="I2" s="307" t="s">
        <v>39</v>
      </c>
      <c r="J2" s="70"/>
      <c r="K2" s="308" t="s">
        <v>21</v>
      </c>
      <c r="L2" s="71"/>
      <c r="M2" s="64"/>
      <c r="N2" s="241"/>
      <c r="P2" s="169"/>
    </row>
    <row r="3" spans="1:16" ht="17.399999999999999">
      <c r="A3" s="309" t="s">
        <v>29</v>
      </c>
      <c r="B3" s="310"/>
      <c r="D3" s="311"/>
      <c r="E3" s="311"/>
      <c r="F3" s="311"/>
      <c r="G3" s="72"/>
      <c r="H3"/>
      <c r="J3" s="312"/>
      <c r="L3" s="63"/>
      <c r="M3" s="74"/>
    </row>
    <row r="4" spans="1:16" ht="17.399999999999999">
      <c r="A4" s="75"/>
      <c r="B4" s="310"/>
      <c r="C4" s="108"/>
      <c r="D4" s="311"/>
      <c r="E4" s="311"/>
      <c r="F4" s="313"/>
      <c r="G4" s="76"/>
      <c r="H4" s="77"/>
      <c r="I4" s="77"/>
      <c r="J4" s="82"/>
      <c r="L4" s="63"/>
      <c r="M4" s="74"/>
      <c r="N4" s="385"/>
    </row>
    <row r="5" spans="1:16">
      <c r="A5" s="314"/>
      <c r="D5" s="311"/>
      <c r="E5" s="78"/>
      <c r="F5" s="315"/>
      <c r="G5" s="79"/>
      <c r="H5"/>
      <c r="I5" s="316"/>
      <c r="J5" s="82"/>
      <c r="M5" s="74"/>
    </row>
    <row r="6" spans="1:16" ht="17.399999999999999">
      <c r="A6" s="314"/>
      <c r="D6" s="311"/>
      <c r="E6" s="315"/>
      <c r="F6" s="315"/>
      <c r="G6" s="79"/>
      <c r="H6" s="69"/>
      <c r="I6" s="317"/>
      <c r="J6" s="82"/>
      <c r="M6" s="74"/>
    </row>
    <row r="7" spans="1:16">
      <c r="A7" s="314"/>
      <c r="D7" s="311"/>
      <c r="E7" s="315"/>
      <c r="F7" s="315"/>
      <c r="G7" s="79"/>
      <c r="H7" s="318"/>
      <c r="I7" s="316"/>
      <c r="J7" s="82"/>
      <c r="M7" s="74"/>
    </row>
    <row r="8" spans="1:16">
      <c r="A8" s="314"/>
      <c r="D8" s="311"/>
      <c r="E8" s="315"/>
      <c r="F8" s="315"/>
      <c r="G8" s="79"/>
      <c r="H8" s="70"/>
      <c r="I8" s="44"/>
      <c r="J8" s="44"/>
      <c r="K8" s="44"/>
    </row>
    <row r="9" spans="1:16">
      <c r="A9" s="314"/>
      <c r="D9" s="311"/>
      <c r="E9" s="315"/>
      <c r="F9" s="315"/>
      <c r="G9" s="79"/>
      <c r="H9" s="44"/>
      <c r="I9" s="44"/>
      <c r="J9" s="44"/>
      <c r="K9" s="44"/>
      <c r="N9" s="81"/>
    </row>
    <row r="10" spans="1:16">
      <c r="A10" s="314"/>
      <c r="D10" s="311"/>
      <c r="E10" s="315"/>
      <c r="F10" s="315"/>
      <c r="G10" s="79"/>
      <c r="H10" s="44"/>
      <c r="I10" s="44"/>
      <c r="J10" s="44"/>
      <c r="K10" s="44"/>
      <c r="N10" s="81" t="s">
        <v>40</v>
      </c>
    </row>
    <row r="11" spans="1:16">
      <c r="A11" s="314"/>
      <c r="D11" s="311"/>
      <c r="E11" s="315"/>
      <c r="F11" s="315"/>
      <c r="G11" s="79"/>
      <c r="H11" s="44"/>
      <c r="I11" s="44"/>
      <c r="J11" s="44"/>
      <c r="K11" s="44"/>
    </row>
    <row r="12" spans="1:16">
      <c r="A12" s="314"/>
      <c r="D12" s="311"/>
      <c r="E12" s="315"/>
      <c r="F12" s="315"/>
      <c r="G12" s="79"/>
      <c r="H12" s="44"/>
      <c r="I12" s="44"/>
      <c r="J12" s="44"/>
      <c r="K12" s="44"/>
      <c r="N12" s="81" t="s">
        <v>41</v>
      </c>
      <c r="O12" s="474"/>
    </row>
    <row r="13" spans="1:16">
      <c r="A13" s="314"/>
      <c r="D13" s="311"/>
      <c r="E13" s="315"/>
      <c r="F13" s="315"/>
      <c r="G13" s="79"/>
      <c r="H13" s="44"/>
      <c r="I13" s="44"/>
      <c r="J13" s="44"/>
      <c r="K13" s="44"/>
    </row>
    <row r="14" spans="1:16">
      <c r="A14" s="314"/>
      <c r="D14" s="311"/>
      <c r="E14" s="315"/>
      <c r="F14" s="315"/>
      <c r="G14" s="79"/>
      <c r="H14" s="44"/>
      <c r="I14" s="44"/>
      <c r="J14" s="44"/>
      <c r="K14" s="44"/>
      <c r="N14" s="319" t="s">
        <v>42</v>
      </c>
    </row>
    <row r="15" spans="1:16">
      <c r="A15" s="314"/>
      <c r="D15" s="311"/>
      <c r="E15" s="311" t="s">
        <v>21</v>
      </c>
      <c r="F15" s="313"/>
      <c r="G15" s="72"/>
      <c r="H15" s="318"/>
      <c r="I15" s="316"/>
      <c r="J15" s="70"/>
    </row>
    <row r="16" spans="1:16">
      <c r="A16" s="314"/>
      <c r="D16" s="311"/>
      <c r="E16" s="311"/>
      <c r="F16" s="313"/>
      <c r="G16" s="72"/>
      <c r="I16" s="316"/>
      <c r="J16" s="82"/>
      <c r="N16" s="387" t="s">
        <v>234</v>
      </c>
    </row>
    <row r="17" spans="1:19" ht="20.25" customHeight="1" thickBot="1">
      <c r="A17" s="649" t="s">
        <v>289</v>
      </c>
      <c r="B17" s="650"/>
      <c r="C17" s="650"/>
      <c r="D17" s="321"/>
      <c r="E17" s="322"/>
      <c r="F17" s="650" t="s">
        <v>290</v>
      </c>
      <c r="G17" s="651"/>
      <c r="H17" s="318"/>
      <c r="I17" s="316"/>
      <c r="J17" s="70"/>
      <c r="L17" s="71"/>
      <c r="M17" s="74"/>
      <c r="N17" s="320" t="s">
        <v>135</v>
      </c>
    </row>
    <row r="18" spans="1:19" ht="39" customHeight="1" thickTop="1">
      <c r="A18" s="652" t="s">
        <v>43</v>
      </c>
      <c r="B18" s="653"/>
      <c r="C18" s="654"/>
      <c r="D18" s="323" t="s">
        <v>44</v>
      </c>
      <c r="E18" s="324"/>
      <c r="F18" s="655" t="s">
        <v>45</v>
      </c>
      <c r="G18" s="656"/>
      <c r="I18" s="316"/>
      <c r="J18" s="82"/>
      <c r="M18" s="74"/>
      <c r="Q18" s="65" t="s">
        <v>29</v>
      </c>
      <c r="S18" s="65" t="s">
        <v>21</v>
      </c>
    </row>
    <row r="19" spans="1:19" ht="30" customHeight="1">
      <c r="A19" s="657" t="s">
        <v>239</v>
      </c>
      <c r="B19" s="657"/>
      <c r="C19" s="657"/>
      <c r="D19" s="657"/>
      <c r="E19" s="657"/>
      <c r="F19" s="657"/>
      <c r="G19" s="657"/>
      <c r="H19" s="325"/>
      <c r="I19" s="83" t="s">
        <v>46</v>
      </c>
      <c r="J19" s="83"/>
      <c r="K19" s="83"/>
      <c r="L19" s="71"/>
      <c r="M19" s="74"/>
    </row>
    <row r="20" spans="1:19" ht="17.399999999999999">
      <c r="E20" s="326" t="s">
        <v>47</v>
      </c>
      <c r="F20" s="327" t="s">
        <v>48</v>
      </c>
      <c r="H20" s="485" t="s">
        <v>216</v>
      </c>
      <c r="I20" s="316"/>
      <c r="J20" s="82" t="s">
        <v>21</v>
      </c>
      <c r="K20" s="328" t="s">
        <v>21</v>
      </c>
      <c r="M20" s="74"/>
    </row>
    <row r="21" spans="1:19" ht="16.8" thickBot="1">
      <c r="A21" s="329"/>
      <c r="B21" s="658">
        <v>44808</v>
      </c>
      <c r="C21" s="659"/>
      <c r="D21" s="330" t="s">
        <v>49</v>
      </c>
      <c r="E21" s="660" t="s">
        <v>50</v>
      </c>
      <c r="F21" s="661"/>
      <c r="G21" s="73" t="s">
        <v>51</v>
      </c>
      <c r="H21" s="662" t="s">
        <v>291</v>
      </c>
      <c r="I21" s="663"/>
      <c r="J21" s="663"/>
      <c r="K21" s="663"/>
      <c r="L21" s="663"/>
      <c r="M21" s="84" t="s">
        <v>216</v>
      </c>
      <c r="N21" s="85"/>
    </row>
    <row r="22" spans="1:19" ht="36" customHeight="1" thickTop="1" thickBot="1">
      <c r="A22" s="331" t="s">
        <v>52</v>
      </c>
      <c r="B22" s="664" t="s">
        <v>53</v>
      </c>
      <c r="C22" s="665"/>
      <c r="D22" s="666"/>
      <c r="E22" s="86" t="s">
        <v>278</v>
      </c>
      <c r="F22" s="86" t="s">
        <v>292</v>
      </c>
      <c r="G22" s="332" t="s">
        <v>54</v>
      </c>
      <c r="H22" s="667" t="s">
        <v>55</v>
      </c>
      <c r="I22" s="668"/>
      <c r="J22" s="668"/>
      <c r="K22" s="668"/>
      <c r="L22" s="669"/>
      <c r="M22" s="333" t="s">
        <v>56</v>
      </c>
      <c r="N22" s="334" t="s">
        <v>57</v>
      </c>
      <c r="R22" s="65" t="s">
        <v>29</v>
      </c>
    </row>
    <row r="23" spans="1:19" ht="81.599999999999994" customHeight="1" thickBot="1">
      <c r="A23" s="335" t="s">
        <v>58</v>
      </c>
      <c r="B23" s="589" t="s">
        <v>281</v>
      </c>
      <c r="C23" s="590"/>
      <c r="D23" s="591"/>
      <c r="E23" s="432">
        <v>0.65</v>
      </c>
      <c r="F23" s="432">
        <v>0.65</v>
      </c>
      <c r="G23" s="519">
        <f>+F23-E23</f>
        <v>0</v>
      </c>
      <c r="H23" s="593"/>
      <c r="I23" s="593"/>
      <c r="J23" s="593"/>
      <c r="K23" s="593"/>
      <c r="L23" s="594"/>
      <c r="M23" s="501"/>
      <c r="N23" s="554"/>
      <c r="O23" s="406" t="s">
        <v>233</v>
      </c>
    </row>
    <row r="24" spans="1:19" ht="66" customHeight="1" thickBot="1">
      <c r="A24" s="336" t="s">
        <v>59</v>
      </c>
      <c r="B24" s="589" t="str">
        <f t="shared" ref="B24" si="0">IF(G24&gt;5,"☆☆☆☆",IF(AND(G24&gt;=2.39,G24&lt;5),"☆☆☆",IF(AND(G24&gt;=1.39,G24&lt;2.4),"☆☆",IF(AND(G24&gt;0,G24&lt;1.4),"☆",IF(AND(G24&gt;=-1.39,G24&lt;0),"★",IF(AND(G24&gt;=-2.39,G24&lt;-1.4),"★★",IF(AND(G24&gt;=-3.39,G24&lt;-2.4),"★★★")))))))</f>
        <v>★</v>
      </c>
      <c r="C24" s="590"/>
      <c r="D24" s="591"/>
      <c r="E24" s="432">
        <v>1.24</v>
      </c>
      <c r="F24" s="432">
        <v>0.67</v>
      </c>
      <c r="G24" s="519">
        <f t="shared" ref="G24:G70" si="1">+F24-E24</f>
        <v>-0.56999999999999995</v>
      </c>
      <c r="H24" s="670"/>
      <c r="I24" s="671"/>
      <c r="J24" s="671"/>
      <c r="K24" s="671"/>
      <c r="L24" s="672"/>
      <c r="M24" s="232"/>
      <c r="N24" s="233"/>
      <c r="O24" s="406" t="s">
        <v>59</v>
      </c>
      <c r="Q24" s="65" t="s">
        <v>29</v>
      </c>
    </row>
    <row r="25" spans="1:19" ht="81" customHeight="1" thickBot="1">
      <c r="A25" s="414" t="s">
        <v>60</v>
      </c>
      <c r="B25" s="589" t="str">
        <f t="shared" ref="B25:B32" si="2">IF(G25&gt;5,"☆☆☆☆",IF(AND(G25&gt;=2.39,G25&lt;5),"☆☆☆",IF(AND(G25&gt;=1.39,G25&lt;2.4),"☆☆",IF(AND(G25&gt;0,G25&lt;1.4),"☆",IF(AND(G25&gt;=-1.39,G25&lt;0),"★",IF(AND(G25&gt;=-2.39,G25&lt;-1.4),"★★",IF(AND(G25&gt;=-3.39,G25&lt;-2.4),"★★★")))))))</f>
        <v>☆</v>
      </c>
      <c r="C25" s="590"/>
      <c r="D25" s="591"/>
      <c r="E25" s="432">
        <v>1.35</v>
      </c>
      <c r="F25" s="432">
        <v>1.83</v>
      </c>
      <c r="G25" s="519">
        <f t="shared" si="1"/>
        <v>0.48</v>
      </c>
      <c r="H25" s="592"/>
      <c r="I25" s="593"/>
      <c r="J25" s="593"/>
      <c r="K25" s="593"/>
      <c r="L25" s="594"/>
      <c r="M25" s="501"/>
      <c r="N25" s="233"/>
      <c r="O25" s="406" t="s">
        <v>60</v>
      </c>
    </row>
    <row r="26" spans="1:19" ht="83.25" customHeight="1" thickBot="1">
      <c r="A26" s="414" t="s">
        <v>61</v>
      </c>
      <c r="B26" s="589" t="str">
        <f t="shared" si="2"/>
        <v>☆</v>
      </c>
      <c r="C26" s="590"/>
      <c r="D26" s="591"/>
      <c r="E26" s="432">
        <v>1.17</v>
      </c>
      <c r="F26" s="432">
        <v>1.67</v>
      </c>
      <c r="G26" s="519">
        <f t="shared" si="1"/>
        <v>0.5</v>
      </c>
      <c r="H26" s="592"/>
      <c r="I26" s="593"/>
      <c r="J26" s="593"/>
      <c r="K26" s="593"/>
      <c r="L26" s="594"/>
      <c r="M26" s="232"/>
      <c r="N26" s="233"/>
      <c r="O26" s="406" t="s">
        <v>61</v>
      </c>
    </row>
    <row r="27" spans="1:19" ht="78.599999999999994" customHeight="1" thickBot="1">
      <c r="A27" s="414" t="s">
        <v>62</v>
      </c>
      <c r="B27" s="589" t="str">
        <f t="shared" si="2"/>
        <v>☆</v>
      </c>
      <c r="C27" s="590"/>
      <c r="D27" s="591"/>
      <c r="E27" s="432">
        <v>0.69</v>
      </c>
      <c r="F27" s="432">
        <v>0.71</v>
      </c>
      <c r="G27" s="519">
        <f t="shared" si="1"/>
        <v>2.0000000000000018E-2</v>
      </c>
      <c r="H27" s="592"/>
      <c r="I27" s="593"/>
      <c r="J27" s="593"/>
      <c r="K27" s="593"/>
      <c r="L27" s="594"/>
      <c r="M27" s="232"/>
      <c r="N27" s="233"/>
      <c r="O27" s="406" t="s">
        <v>62</v>
      </c>
    </row>
    <row r="28" spans="1:19" ht="87" customHeight="1" thickBot="1">
      <c r="A28" s="414" t="s">
        <v>63</v>
      </c>
      <c r="B28" s="589" t="str">
        <f t="shared" si="2"/>
        <v>☆</v>
      </c>
      <c r="C28" s="590"/>
      <c r="D28" s="591"/>
      <c r="E28" s="432">
        <v>1.17</v>
      </c>
      <c r="F28" s="432">
        <v>1.72</v>
      </c>
      <c r="G28" s="519">
        <f t="shared" si="1"/>
        <v>0.55000000000000004</v>
      </c>
      <c r="H28" s="592"/>
      <c r="I28" s="593"/>
      <c r="J28" s="593"/>
      <c r="K28" s="593"/>
      <c r="L28" s="594"/>
      <c r="M28" s="232"/>
      <c r="N28" s="233"/>
      <c r="O28" s="406" t="s">
        <v>63</v>
      </c>
    </row>
    <row r="29" spans="1:19" ht="71.25" customHeight="1" thickBot="1">
      <c r="A29" s="414" t="s">
        <v>64</v>
      </c>
      <c r="B29" s="589" t="str">
        <f t="shared" si="2"/>
        <v>☆</v>
      </c>
      <c r="C29" s="590"/>
      <c r="D29" s="591"/>
      <c r="E29" s="432">
        <v>1.02</v>
      </c>
      <c r="F29" s="432">
        <v>1.18</v>
      </c>
      <c r="G29" s="519">
        <f t="shared" si="1"/>
        <v>0.15999999999999992</v>
      </c>
      <c r="H29" s="592"/>
      <c r="I29" s="593"/>
      <c r="J29" s="593"/>
      <c r="K29" s="593"/>
      <c r="L29" s="594"/>
      <c r="M29" s="232"/>
      <c r="N29" s="233"/>
      <c r="O29" s="406" t="s">
        <v>64</v>
      </c>
    </row>
    <row r="30" spans="1:19" ht="73.5" customHeight="1" thickBot="1">
      <c r="A30" s="414" t="s">
        <v>65</v>
      </c>
      <c r="B30" s="589" t="str">
        <f t="shared" si="2"/>
        <v>☆</v>
      </c>
      <c r="C30" s="590"/>
      <c r="D30" s="591"/>
      <c r="E30" s="432">
        <v>0.91</v>
      </c>
      <c r="F30" s="432">
        <v>1.72</v>
      </c>
      <c r="G30" s="519">
        <f t="shared" si="1"/>
        <v>0.80999999999999994</v>
      </c>
      <c r="H30" s="592"/>
      <c r="I30" s="593"/>
      <c r="J30" s="593"/>
      <c r="K30" s="593"/>
      <c r="L30" s="594"/>
      <c r="M30" s="232"/>
      <c r="N30" s="233"/>
      <c r="O30" s="406" t="s">
        <v>65</v>
      </c>
    </row>
    <row r="31" spans="1:19" ht="75.75" customHeight="1" thickBot="1">
      <c r="A31" s="414" t="s">
        <v>66</v>
      </c>
      <c r="B31" s="589" t="str">
        <f t="shared" si="2"/>
        <v>☆</v>
      </c>
      <c r="C31" s="590"/>
      <c r="D31" s="591"/>
      <c r="E31" s="432">
        <v>0.46</v>
      </c>
      <c r="F31" s="432">
        <v>0.72</v>
      </c>
      <c r="G31" s="519">
        <f t="shared" si="1"/>
        <v>0.25999999999999995</v>
      </c>
      <c r="H31" s="592"/>
      <c r="I31" s="593"/>
      <c r="J31" s="593"/>
      <c r="K31" s="593"/>
      <c r="L31" s="594"/>
      <c r="M31" s="232"/>
      <c r="N31" s="233"/>
      <c r="O31" s="406" t="s">
        <v>66</v>
      </c>
    </row>
    <row r="32" spans="1:19" ht="78.599999999999994" customHeight="1" thickBot="1">
      <c r="A32" s="415" t="s">
        <v>67</v>
      </c>
      <c r="B32" s="589" t="str">
        <f t="shared" si="2"/>
        <v>☆</v>
      </c>
      <c r="C32" s="590"/>
      <c r="D32" s="591"/>
      <c r="E32" s="432">
        <v>1.69</v>
      </c>
      <c r="F32" s="432">
        <v>1.94</v>
      </c>
      <c r="G32" s="519">
        <f t="shared" si="1"/>
        <v>0.25</v>
      </c>
      <c r="H32" s="592"/>
      <c r="I32" s="593"/>
      <c r="J32" s="593"/>
      <c r="K32" s="593"/>
      <c r="L32" s="594"/>
      <c r="M32" s="232"/>
      <c r="N32" s="233"/>
      <c r="O32" s="406" t="s">
        <v>67</v>
      </c>
    </row>
    <row r="33" spans="1:16" ht="94.95" customHeight="1" thickBot="1">
      <c r="A33" s="416" t="s">
        <v>68</v>
      </c>
      <c r="B33" s="589" t="str">
        <f t="shared" ref="B33:B69" si="3">IF(G33&gt;5,"☆☆☆☆",IF(AND(G33&gt;=2.39,G33&lt;5),"☆☆☆",IF(AND(G33&gt;=1.39,G33&lt;2.4),"☆☆",IF(AND(G33&gt;0,G33&lt;1.4),"☆",IF(AND(G33&gt;=-1.39,G33&lt;0),"★",IF(AND(G33&gt;=-2.39,G33&lt;-1.4),"★★",IF(AND(G33&gt;=-3.39,G33&lt;-2.4),"★★★")))))))</f>
        <v>☆</v>
      </c>
      <c r="C33" s="590"/>
      <c r="D33" s="591"/>
      <c r="E33" s="432">
        <v>2.12</v>
      </c>
      <c r="F33" s="432">
        <v>2.5299999999999998</v>
      </c>
      <c r="G33" s="519">
        <f t="shared" si="1"/>
        <v>0.4099999999999997</v>
      </c>
      <c r="H33" s="592"/>
      <c r="I33" s="593"/>
      <c r="J33" s="593"/>
      <c r="K33" s="593"/>
      <c r="L33" s="594"/>
      <c r="M33" s="232"/>
      <c r="N33" s="233"/>
      <c r="O33" s="406" t="s">
        <v>68</v>
      </c>
    </row>
    <row r="34" spans="1:16" ht="81" customHeight="1" thickBot="1">
      <c r="A34" s="336" t="s">
        <v>69</v>
      </c>
      <c r="B34" s="589" t="str">
        <f t="shared" si="3"/>
        <v>☆</v>
      </c>
      <c r="C34" s="590"/>
      <c r="D34" s="591"/>
      <c r="E34" s="432">
        <v>1.46</v>
      </c>
      <c r="F34" s="432">
        <v>1.8</v>
      </c>
      <c r="G34" s="519">
        <f t="shared" si="1"/>
        <v>0.34000000000000008</v>
      </c>
      <c r="H34" s="592"/>
      <c r="I34" s="593"/>
      <c r="J34" s="593"/>
      <c r="K34" s="593"/>
      <c r="L34" s="594"/>
      <c r="M34" s="448"/>
      <c r="N34" s="449"/>
      <c r="O34" s="406" t="s">
        <v>69</v>
      </c>
    </row>
    <row r="35" spans="1:16" ht="94.5" customHeight="1" thickBot="1">
      <c r="A35" s="415" t="s">
        <v>70</v>
      </c>
      <c r="B35" s="589" t="str">
        <f t="shared" si="3"/>
        <v>☆</v>
      </c>
      <c r="C35" s="590"/>
      <c r="D35" s="591"/>
      <c r="E35" s="432">
        <v>1.53</v>
      </c>
      <c r="F35" s="432">
        <v>1.97</v>
      </c>
      <c r="G35" s="519">
        <f t="shared" si="1"/>
        <v>0.43999999999999995</v>
      </c>
      <c r="H35" s="646"/>
      <c r="I35" s="647"/>
      <c r="J35" s="647"/>
      <c r="K35" s="647"/>
      <c r="L35" s="648"/>
      <c r="M35" s="450"/>
      <c r="N35" s="451"/>
      <c r="O35" s="406" t="s">
        <v>70</v>
      </c>
    </row>
    <row r="36" spans="1:16" ht="92.4" customHeight="1" thickBot="1">
      <c r="A36" s="417" t="s">
        <v>71</v>
      </c>
      <c r="B36" s="589" t="str">
        <f t="shared" si="3"/>
        <v>☆</v>
      </c>
      <c r="C36" s="590"/>
      <c r="D36" s="591"/>
      <c r="E36" s="432">
        <v>1.36</v>
      </c>
      <c r="F36" s="432">
        <v>1.64</v>
      </c>
      <c r="G36" s="519">
        <f t="shared" si="1"/>
        <v>0.2799999999999998</v>
      </c>
      <c r="H36" s="592"/>
      <c r="I36" s="593"/>
      <c r="J36" s="593"/>
      <c r="K36" s="593"/>
      <c r="L36" s="594"/>
      <c r="M36" s="452"/>
      <c r="N36" s="453"/>
      <c r="O36" s="406" t="s">
        <v>71</v>
      </c>
    </row>
    <row r="37" spans="1:16" ht="87.75" customHeight="1" thickBot="1">
      <c r="A37" s="414" t="s">
        <v>72</v>
      </c>
      <c r="B37" s="589" t="str">
        <f t="shared" si="3"/>
        <v>☆</v>
      </c>
      <c r="C37" s="590"/>
      <c r="D37" s="591"/>
      <c r="E37" s="432">
        <v>1.1399999999999999</v>
      </c>
      <c r="F37" s="432">
        <v>1.48</v>
      </c>
      <c r="G37" s="519">
        <f t="shared" si="1"/>
        <v>0.34000000000000008</v>
      </c>
      <c r="H37" s="592"/>
      <c r="I37" s="593"/>
      <c r="J37" s="593"/>
      <c r="K37" s="593"/>
      <c r="L37" s="594"/>
      <c r="M37" s="232"/>
      <c r="N37" s="233"/>
      <c r="O37" s="406" t="s">
        <v>72</v>
      </c>
    </row>
    <row r="38" spans="1:16" ht="75.75" customHeight="1" thickBot="1">
      <c r="A38" s="414" t="s">
        <v>73</v>
      </c>
      <c r="B38" s="589" t="str">
        <f t="shared" si="3"/>
        <v>★</v>
      </c>
      <c r="C38" s="590"/>
      <c r="D38" s="591"/>
      <c r="E38" s="432">
        <v>2.17</v>
      </c>
      <c r="F38" s="432">
        <v>2.0699999999999998</v>
      </c>
      <c r="G38" s="519">
        <f t="shared" si="1"/>
        <v>-0.10000000000000009</v>
      </c>
      <c r="H38" s="592"/>
      <c r="I38" s="593"/>
      <c r="J38" s="593"/>
      <c r="K38" s="593"/>
      <c r="L38" s="594"/>
      <c r="M38" s="454"/>
      <c r="N38" s="455"/>
      <c r="O38" s="406" t="s">
        <v>73</v>
      </c>
    </row>
    <row r="39" spans="1:16" ht="70.2" customHeight="1" thickBot="1">
      <c r="A39" s="414" t="s">
        <v>74</v>
      </c>
      <c r="B39" s="589" t="str">
        <f t="shared" si="3"/>
        <v>☆</v>
      </c>
      <c r="C39" s="590"/>
      <c r="D39" s="591"/>
      <c r="E39" s="432">
        <v>2.69</v>
      </c>
      <c r="F39" s="171">
        <v>3.31</v>
      </c>
      <c r="G39" s="519">
        <f t="shared" si="1"/>
        <v>0.62000000000000011</v>
      </c>
      <c r="H39" s="592"/>
      <c r="I39" s="593"/>
      <c r="J39" s="593"/>
      <c r="K39" s="593"/>
      <c r="L39" s="594"/>
      <c r="M39" s="452"/>
      <c r="N39" s="453"/>
      <c r="O39" s="406" t="s">
        <v>74</v>
      </c>
    </row>
    <row r="40" spans="1:16" ht="78.75" customHeight="1" thickBot="1">
      <c r="A40" s="414" t="s">
        <v>75</v>
      </c>
      <c r="B40" s="589" t="str">
        <f t="shared" si="3"/>
        <v>☆</v>
      </c>
      <c r="C40" s="590"/>
      <c r="D40" s="591"/>
      <c r="E40" s="171">
        <v>3.35</v>
      </c>
      <c r="F40" s="171">
        <v>3.39</v>
      </c>
      <c r="G40" s="519">
        <f t="shared" si="1"/>
        <v>4.0000000000000036E-2</v>
      </c>
      <c r="H40" s="592"/>
      <c r="I40" s="593"/>
      <c r="J40" s="593"/>
      <c r="K40" s="593"/>
      <c r="L40" s="594"/>
      <c r="M40" s="454"/>
      <c r="N40" s="455"/>
      <c r="O40" s="406" t="s">
        <v>75</v>
      </c>
    </row>
    <row r="41" spans="1:16" ht="66" customHeight="1" thickBot="1">
      <c r="A41" s="414" t="s">
        <v>76</v>
      </c>
      <c r="B41" s="589" t="str">
        <f t="shared" si="3"/>
        <v>☆</v>
      </c>
      <c r="C41" s="590"/>
      <c r="D41" s="591"/>
      <c r="E41" s="432">
        <v>1.88</v>
      </c>
      <c r="F41" s="432">
        <v>1.96</v>
      </c>
      <c r="G41" s="519">
        <f t="shared" si="1"/>
        <v>8.0000000000000071E-2</v>
      </c>
      <c r="H41" s="592"/>
      <c r="I41" s="593"/>
      <c r="J41" s="593"/>
      <c r="K41" s="593"/>
      <c r="L41" s="594"/>
      <c r="M41" s="232"/>
      <c r="N41" s="233"/>
      <c r="O41" s="406" t="s">
        <v>76</v>
      </c>
    </row>
    <row r="42" spans="1:16" ht="77.25" customHeight="1" thickBot="1">
      <c r="A42" s="414" t="s">
        <v>77</v>
      </c>
      <c r="B42" s="589" t="str">
        <f t="shared" ref="B42:B44" si="4">IF(G42&gt;5,"☆☆☆☆",IF(AND(G42&gt;=2.39,G42&lt;5),"☆☆☆",IF(AND(G42&gt;=1.39,G42&lt;2.4),"☆☆",IF(AND(G42&gt;0,G42&lt;1.4),"☆",IF(AND(G42&gt;=-1.39,G42&lt;0),"★",IF(AND(G42&gt;=-2.39,G42&lt;-1.4),"★★",IF(AND(G42&gt;=-3.39,G42&lt;-2.4),"★★★")))))))</f>
        <v>☆</v>
      </c>
      <c r="C42" s="590"/>
      <c r="D42" s="591"/>
      <c r="E42" s="432">
        <v>1.31</v>
      </c>
      <c r="F42" s="432">
        <v>1.78</v>
      </c>
      <c r="G42" s="519">
        <f t="shared" si="1"/>
        <v>0.47</v>
      </c>
      <c r="H42" s="592"/>
      <c r="I42" s="593"/>
      <c r="J42" s="593"/>
      <c r="K42" s="593"/>
      <c r="L42" s="594"/>
      <c r="M42" s="452"/>
      <c r="N42" s="233"/>
      <c r="O42" s="406" t="s">
        <v>77</v>
      </c>
      <c r="P42" s="65" t="s">
        <v>216</v>
      </c>
    </row>
    <row r="43" spans="1:16" ht="69.75" customHeight="1" thickBot="1">
      <c r="A43" s="414" t="s">
        <v>78</v>
      </c>
      <c r="B43" s="589" t="str">
        <f t="shared" si="4"/>
        <v>☆</v>
      </c>
      <c r="C43" s="590"/>
      <c r="D43" s="591"/>
      <c r="E43" s="432">
        <v>1.1299999999999999</v>
      </c>
      <c r="F43" s="432">
        <v>1.34</v>
      </c>
      <c r="G43" s="519">
        <f t="shared" si="1"/>
        <v>0.21000000000000019</v>
      </c>
      <c r="H43" s="592"/>
      <c r="I43" s="593"/>
      <c r="J43" s="593"/>
      <c r="K43" s="593"/>
      <c r="L43" s="594"/>
      <c r="M43" s="232"/>
      <c r="N43" s="233"/>
      <c r="O43" s="406" t="s">
        <v>78</v>
      </c>
    </row>
    <row r="44" spans="1:16" ht="77.25" customHeight="1" thickBot="1">
      <c r="A44" s="418" t="s">
        <v>79</v>
      </c>
      <c r="B44" s="589" t="str">
        <f t="shared" si="4"/>
        <v>★</v>
      </c>
      <c r="C44" s="590"/>
      <c r="D44" s="591"/>
      <c r="E44" s="432">
        <v>2.2400000000000002</v>
      </c>
      <c r="F44" s="432">
        <v>1.61</v>
      </c>
      <c r="G44" s="519">
        <f t="shared" si="1"/>
        <v>-0.63000000000000012</v>
      </c>
      <c r="H44" s="592"/>
      <c r="I44" s="593"/>
      <c r="J44" s="593"/>
      <c r="K44" s="593"/>
      <c r="L44" s="594"/>
      <c r="M44" s="232"/>
      <c r="N44" s="233"/>
      <c r="O44" s="406" t="s">
        <v>79</v>
      </c>
    </row>
    <row r="45" spans="1:16" ht="81.75" customHeight="1" thickBot="1">
      <c r="A45" s="414" t="s">
        <v>80</v>
      </c>
      <c r="B45" s="589" t="str">
        <f t="shared" si="3"/>
        <v>☆</v>
      </c>
      <c r="C45" s="590"/>
      <c r="D45" s="591"/>
      <c r="E45" s="432">
        <v>1.1599999999999999</v>
      </c>
      <c r="F45" s="432">
        <v>1.73</v>
      </c>
      <c r="G45" s="519">
        <f t="shared" si="1"/>
        <v>0.57000000000000006</v>
      </c>
      <c r="H45" s="592"/>
      <c r="I45" s="593"/>
      <c r="J45" s="593"/>
      <c r="K45" s="593"/>
      <c r="L45" s="594"/>
      <c r="M45" s="232"/>
      <c r="N45" s="462"/>
      <c r="O45" s="406" t="s">
        <v>80</v>
      </c>
    </row>
    <row r="46" spans="1:16" ht="72.75" customHeight="1" thickBot="1">
      <c r="A46" s="414" t="s">
        <v>81</v>
      </c>
      <c r="B46" s="589" t="str">
        <f t="shared" si="3"/>
        <v>☆</v>
      </c>
      <c r="C46" s="590"/>
      <c r="D46" s="591"/>
      <c r="E46" s="432">
        <v>1.82</v>
      </c>
      <c r="F46" s="432">
        <v>2.1800000000000002</v>
      </c>
      <c r="G46" s="519">
        <f t="shared" si="1"/>
        <v>0.3600000000000001</v>
      </c>
      <c r="H46" s="592"/>
      <c r="I46" s="593"/>
      <c r="J46" s="593"/>
      <c r="K46" s="593"/>
      <c r="L46" s="594"/>
      <c r="M46" s="232"/>
      <c r="N46" s="233"/>
      <c r="O46" s="406" t="s">
        <v>81</v>
      </c>
    </row>
    <row r="47" spans="1:16" ht="81.75" customHeight="1" thickBot="1">
      <c r="A47" s="414" t="s">
        <v>82</v>
      </c>
      <c r="B47" s="589" t="str">
        <f t="shared" si="3"/>
        <v>☆</v>
      </c>
      <c r="C47" s="590"/>
      <c r="D47" s="591"/>
      <c r="E47" s="432">
        <v>1.61</v>
      </c>
      <c r="F47" s="432">
        <v>1.67</v>
      </c>
      <c r="G47" s="519">
        <f t="shared" si="1"/>
        <v>5.9999999999999831E-2</v>
      </c>
      <c r="H47" s="592"/>
      <c r="I47" s="593"/>
      <c r="J47" s="593"/>
      <c r="K47" s="593"/>
      <c r="L47" s="594"/>
      <c r="M47" s="463"/>
      <c r="N47" s="233"/>
      <c r="O47" s="406" t="s">
        <v>82</v>
      </c>
    </row>
    <row r="48" spans="1:16" ht="78.75" customHeight="1" thickBot="1">
      <c r="A48" s="414" t="s">
        <v>83</v>
      </c>
      <c r="B48" s="589" t="str">
        <f t="shared" si="3"/>
        <v>☆</v>
      </c>
      <c r="C48" s="590"/>
      <c r="D48" s="591"/>
      <c r="E48" s="432">
        <v>0.89</v>
      </c>
      <c r="F48" s="432">
        <v>1.1200000000000001</v>
      </c>
      <c r="G48" s="519">
        <f t="shared" si="1"/>
        <v>0.23000000000000009</v>
      </c>
      <c r="H48" s="598"/>
      <c r="I48" s="599"/>
      <c r="J48" s="599"/>
      <c r="K48" s="599"/>
      <c r="L48" s="600"/>
      <c r="M48" s="232"/>
      <c r="N48" s="233"/>
      <c r="O48" s="406" t="s">
        <v>83</v>
      </c>
    </row>
    <row r="49" spans="1:15" ht="74.25" customHeight="1" thickBot="1">
      <c r="A49" s="414" t="s">
        <v>84</v>
      </c>
      <c r="B49" s="589" t="str">
        <f t="shared" si="3"/>
        <v>☆</v>
      </c>
      <c r="C49" s="590"/>
      <c r="D49" s="591"/>
      <c r="E49" s="432">
        <v>1.48</v>
      </c>
      <c r="F49" s="432">
        <v>1.88</v>
      </c>
      <c r="G49" s="519">
        <f t="shared" si="1"/>
        <v>0.39999999999999991</v>
      </c>
      <c r="H49" s="592"/>
      <c r="I49" s="593"/>
      <c r="J49" s="593"/>
      <c r="K49" s="593"/>
      <c r="L49" s="594"/>
      <c r="M49" s="464"/>
      <c r="N49" s="233"/>
      <c r="O49" s="406" t="s">
        <v>84</v>
      </c>
    </row>
    <row r="50" spans="1:15" ht="73.2" customHeight="1" thickBot="1">
      <c r="A50" s="414" t="s">
        <v>85</v>
      </c>
      <c r="B50" s="589" t="str">
        <f t="shared" si="3"/>
        <v>☆</v>
      </c>
      <c r="C50" s="590"/>
      <c r="D50" s="591"/>
      <c r="E50" s="432">
        <v>2.06</v>
      </c>
      <c r="F50" s="432">
        <v>2.5099999999999998</v>
      </c>
      <c r="G50" s="519">
        <f t="shared" si="1"/>
        <v>0.44999999999999973</v>
      </c>
      <c r="H50" s="598"/>
      <c r="I50" s="599"/>
      <c r="J50" s="599"/>
      <c r="K50" s="599"/>
      <c r="L50" s="600"/>
      <c r="M50" s="232"/>
      <c r="N50" s="233"/>
      <c r="O50" s="406" t="s">
        <v>85</v>
      </c>
    </row>
    <row r="51" spans="1:15" ht="73.5" customHeight="1" thickBot="1">
      <c r="A51" s="414" t="s">
        <v>86</v>
      </c>
      <c r="B51" s="589" t="str">
        <f t="shared" si="3"/>
        <v>☆</v>
      </c>
      <c r="C51" s="590"/>
      <c r="D51" s="591"/>
      <c r="E51" s="432">
        <v>1.79</v>
      </c>
      <c r="F51" s="432">
        <v>2.0299999999999998</v>
      </c>
      <c r="G51" s="519">
        <f t="shared" si="1"/>
        <v>0.23999999999999977</v>
      </c>
      <c r="H51" s="592"/>
      <c r="I51" s="593"/>
      <c r="J51" s="593"/>
      <c r="K51" s="593"/>
      <c r="L51" s="594"/>
      <c r="M51" s="454"/>
      <c r="N51" s="455"/>
      <c r="O51" s="406" t="s">
        <v>86</v>
      </c>
    </row>
    <row r="52" spans="1:15" ht="91.95" customHeight="1" thickBot="1">
      <c r="A52" s="414" t="s">
        <v>87</v>
      </c>
      <c r="B52" s="589" t="str">
        <f t="shared" si="3"/>
        <v>★</v>
      </c>
      <c r="C52" s="590"/>
      <c r="D52" s="591"/>
      <c r="E52" s="432">
        <v>1.6</v>
      </c>
      <c r="F52" s="432">
        <v>1.31</v>
      </c>
      <c r="G52" s="519">
        <f t="shared" si="1"/>
        <v>-0.29000000000000004</v>
      </c>
      <c r="H52" s="592"/>
      <c r="I52" s="593"/>
      <c r="J52" s="593"/>
      <c r="K52" s="593"/>
      <c r="L52" s="594"/>
      <c r="M52" s="232"/>
      <c r="N52" s="233"/>
      <c r="O52" s="406" t="s">
        <v>87</v>
      </c>
    </row>
    <row r="53" spans="1:15" ht="77.25" customHeight="1" thickBot="1">
      <c r="A53" s="414" t="s">
        <v>88</v>
      </c>
      <c r="B53" s="589" t="str">
        <f t="shared" si="3"/>
        <v>☆</v>
      </c>
      <c r="C53" s="590"/>
      <c r="D53" s="591"/>
      <c r="E53" s="432">
        <v>2.11</v>
      </c>
      <c r="F53" s="432">
        <v>2.58</v>
      </c>
      <c r="G53" s="519">
        <f t="shared" si="1"/>
        <v>0.4700000000000002</v>
      </c>
      <c r="H53" s="592"/>
      <c r="I53" s="593"/>
      <c r="J53" s="593"/>
      <c r="K53" s="593"/>
      <c r="L53" s="594"/>
      <c r="M53" s="232"/>
      <c r="N53" s="233"/>
      <c r="O53" s="406" t="s">
        <v>88</v>
      </c>
    </row>
    <row r="54" spans="1:15" ht="63.75" customHeight="1" thickBot="1">
      <c r="A54" s="414" t="s">
        <v>89</v>
      </c>
      <c r="B54" s="589" t="str">
        <f t="shared" si="3"/>
        <v>★</v>
      </c>
      <c r="C54" s="590"/>
      <c r="D54" s="591"/>
      <c r="E54" s="432">
        <v>2.48</v>
      </c>
      <c r="F54" s="432">
        <v>2.04</v>
      </c>
      <c r="G54" s="519">
        <f t="shared" si="1"/>
        <v>-0.43999999999999995</v>
      </c>
      <c r="H54" s="592"/>
      <c r="I54" s="593"/>
      <c r="J54" s="593"/>
      <c r="K54" s="593"/>
      <c r="L54" s="594"/>
      <c r="M54" s="232"/>
      <c r="N54" s="233"/>
      <c r="O54" s="406" t="s">
        <v>89</v>
      </c>
    </row>
    <row r="55" spans="1:15" ht="75" customHeight="1" thickBot="1">
      <c r="A55" s="414" t="s">
        <v>90</v>
      </c>
      <c r="B55" s="589" t="str">
        <f t="shared" si="3"/>
        <v>☆</v>
      </c>
      <c r="C55" s="590"/>
      <c r="D55" s="591"/>
      <c r="E55" s="432">
        <v>2.2999999999999998</v>
      </c>
      <c r="F55" s="432">
        <v>2.37</v>
      </c>
      <c r="G55" s="519">
        <f t="shared" si="1"/>
        <v>7.0000000000000284E-2</v>
      </c>
      <c r="H55" s="592"/>
      <c r="I55" s="593"/>
      <c r="J55" s="593"/>
      <c r="K55" s="593"/>
      <c r="L55" s="594"/>
      <c r="M55" s="232"/>
      <c r="N55" s="233"/>
      <c r="O55" s="406" t="s">
        <v>90</v>
      </c>
    </row>
    <row r="56" spans="1:15" ht="80.25" customHeight="1" thickBot="1">
      <c r="A56" s="414" t="s">
        <v>91</v>
      </c>
      <c r="B56" s="589" t="str">
        <f t="shared" si="3"/>
        <v>☆</v>
      </c>
      <c r="C56" s="590"/>
      <c r="D56" s="591"/>
      <c r="E56" s="432">
        <v>1.75</v>
      </c>
      <c r="F56" s="432">
        <v>2.06</v>
      </c>
      <c r="G56" s="519">
        <f t="shared" si="1"/>
        <v>0.31000000000000005</v>
      </c>
      <c r="H56" s="592"/>
      <c r="I56" s="593"/>
      <c r="J56" s="593"/>
      <c r="K56" s="593"/>
      <c r="L56" s="594"/>
      <c r="M56" s="232"/>
      <c r="N56" s="233"/>
      <c r="O56" s="406" t="s">
        <v>91</v>
      </c>
    </row>
    <row r="57" spans="1:15" ht="63.75" customHeight="1" thickBot="1">
      <c r="A57" s="414" t="s">
        <v>92</v>
      </c>
      <c r="B57" s="589" t="str">
        <f t="shared" si="3"/>
        <v>☆</v>
      </c>
      <c r="C57" s="590"/>
      <c r="D57" s="591"/>
      <c r="E57" s="432">
        <v>1.6</v>
      </c>
      <c r="F57" s="432">
        <v>1.87</v>
      </c>
      <c r="G57" s="519">
        <f t="shared" si="1"/>
        <v>0.27</v>
      </c>
      <c r="H57" s="598"/>
      <c r="I57" s="599"/>
      <c r="J57" s="599"/>
      <c r="K57" s="599"/>
      <c r="L57" s="600"/>
      <c r="M57" s="232"/>
      <c r="N57" s="233"/>
      <c r="O57" s="406" t="s">
        <v>92</v>
      </c>
    </row>
    <row r="58" spans="1:15" ht="69.75" customHeight="1" thickBot="1">
      <c r="A58" s="414" t="s">
        <v>93</v>
      </c>
      <c r="B58" s="589" t="str">
        <f t="shared" si="3"/>
        <v>☆</v>
      </c>
      <c r="C58" s="590"/>
      <c r="D58" s="591"/>
      <c r="E58" s="432">
        <v>2.83</v>
      </c>
      <c r="F58" s="432">
        <v>2.87</v>
      </c>
      <c r="G58" s="519">
        <f t="shared" si="1"/>
        <v>4.0000000000000036E-2</v>
      </c>
      <c r="H58" s="592"/>
      <c r="I58" s="593"/>
      <c r="J58" s="593"/>
      <c r="K58" s="593"/>
      <c r="L58" s="594"/>
      <c r="M58" s="232"/>
      <c r="N58" s="233"/>
      <c r="O58" s="406" t="s">
        <v>93</v>
      </c>
    </row>
    <row r="59" spans="1:15" ht="76.2" customHeight="1" thickBot="1">
      <c r="A59" s="414" t="s">
        <v>94</v>
      </c>
      <c r="B59" s="589" t="str">
        <f t="shared" si="3"/>
        <v>☆</v>
      </c>
      <c r="C59" s="590"/>
      <c r="D59" s="591"/>
      <c r="E59" s="432">
        <v>2.3199999999999998</v>
      </c>
      <c r="F59" s="432">
        <v>2.39</v>
      </c>
      <c r="G59" s="519">
        <f t="shared" si="1"/>
        <v>7.0000000000000284E-2</v>
      </c>
      <c r="H59" s="592"/>
      <c r="I59" s="593"/>
      <c r="J59" s="593"/>
      <c r="K59" s="593"/>
      <c r="L59" s="594"/>
      <c r="M59" s="454"/>
      <c r="N59" s="455"/>
      <c r="O59" s="406" t="s">
        <v>94</v>
      </c>
    </row>
    <row r="60" spans="1:15" ht="91.95" customHeight="1" thickBot="1">
      <c r="A60" s="414" t="s">
        <v>95</v>
      </c>
      <c r="B60" s="589" t="str">
        <f t="shared" si="3"/>
        <v>☆</v>
      </c>
      <c r="C60" s="590"/>
      <c r="D60" s="591"/>
      <c r="E60" s="432">
        <v>2.0499999999999998</v>
      </c>
      <c r="F60" s="432">
        <v>2.2400000000000002</v>
      </c>
      <c r="G60" s="519">
        <f t="shared" si="1"/>
        <v>0.19000000000000039</v>
      </c>
      <c r="H60" s="592"/>
      <c r="I60" s="593"/>
      <c r="J60" s="593"/>
      <c r="K60" s="593"/>
      <c r="L60" s="594"/>
      <c r="M60" s="232"/>
      <c r="N60" s="233"/>
      <c r="O60" s="406" t="s">
        <v>95</v>
      </c>
    </row>
    <row r="61" spans="1:15" ht="81" customHeight="1" thickBot="1">
      <c r="A61" s="414" t="s">
        <v>96</v>
      </c>
      <c r="B61" s="589" t="str">
        <f t="shared" si="3"/>
        <v>☆</v>
      </c>
      <c r="C61" s="590"/>
      <c r="D61" s="591"/>
      <c r="E61" s="432">
        <v>1.5</v>
      </c>
      <c r="F61" s="432">
        <v>1.67</v>
      </c>
      <c r="G61" s="519">
        <f t="shared" si="1"/>
        <v>0.16999999999999993</v>
      </c>
      <c r="H61" s="592"/>
      <c r="I61" s="593"/>
      <c r="J61" s="593"/>
      <c r="K61" s="593"/>
      <c r="L61" s="594"/>
      <c r="M61" s="232"/>
      <c r="N61" s="233"/>
      <c r="O61" s="406" t="s">
        <v>96</v>
      </c>
    </row>
    <row r="62" spans="1:15" ht="75.599999999999994" customHeight="1" thickBot="1">
      <c r="A62" s="414" t="s">
        <v>97</v>
      </c>
      <c r="B62" s="589" t="str">
        <f t="shared" si="3"/>
        <v>☆</v>
      </c>
      <c r="C62" s="590"/>
      <c r="D62" s="591"/>
      <c r="E62" s="432">
        <v>2.88</v>
      </c>
      <c r="F62" s="171">
        <v>3.15</v>
      </c>
      <c r="G62" s="519">
        <f t="shared" si="1"/>
        <v>0.27</v>
      </c>
      <c r="H62" s="592"/>
      <c r="I62" s="593"/>
      <c r="J62" s="593"/>
      <c r="K62" s="593"/>
      <c r="L62" s="594"/>
      <c r="M62" s="232"/>
      <c r="N62" s="233"/>
      <c r="O62" s="406" t="s">
        <v>97</v>
      </c>
    </row>
    <row r="63" spans="1:15" ht="87" customHeight="1" thickBot="1">
      <c r="A63" s="414" t="s">
        <v>98</v>
      </c>
      <c r="B63" s="589" t="str">
        <f t="shared" si="3"/>
        <v>☆</v>
      </c>
      <c r="C63" s="590"/>
      <c r="D63" s="591"/>
      <c r="E63" s="432">
        <v>1.22</v>
      </c>
      <c r="F63" s="432">
        <v>1.52</v>
      </c>
      <c r="G63" s="519">
        <f t="shared" si="1"/>
        <v>0.30000000000000004</v>
      </c>
      <c r="H63" s="592"/>
      <c r="I63" s="593"/>
      <c r="J63" s="593"/>
      <c r="K63" s="593"/>
      <c r="L63" s="594"/>
      <c r="M63" s="476"/>
      <c r="N63" s="233"/>
      <c r="O63" s="406" t="s">
        <v>98</v>
      </c>
    </row>
    <row r="64" spans="1:15" ht="73.2" customHeight="1" thickBot="1">
      <c r="A64" s="414" t="s">
        <v>99</v>
      </c>
      <c r="B64" s="589" t="str">
        <f t="shared" ref="B64" si="5">IF(G64&gt;5,"☆☆☆☆",IF(AND(G64&gt;=2.39,G64&lt;5),"☆☆☆",IF(AND(G64&gt;=1.39,G64&lt;2.4),"☆☆",IF(AND(G64&gt;0,G64&lt;1.4),"☆",IF(AND(G64&gt;=-1.39,G64&lt;0),"★",IF(AND(G64&gt;=-2.39,G64&lt;-1.4),"★★",IF(AND(G64&gt;=-3.39,G64&lt;-2.4),"★★★")))))))</f>
        <v>☆</v>
      </c>
      <c r="C64" s="590"/>
      <c r="D64" s="591"/>
      <c r="E64" s="432">
        <v>1.23</v>
      </c>
      <c r="F64" s="432">
        <v>1.55</v>
      </c>
      <c r="G64" s="519">
        <f t="shared" si="1"/>
        <v>0.32000000000000006</v>
      </c>
      <c r="H64" s="601"/>
      <c r="I64" s="602"/>
      <c r="J64" s="602"/>
      <c r="K64" s="602"/>
      <c r="L64" s="603"/>
      <c r="M64" s="232"/>
      <c r="N64" s="233"/>
      <c r="O64" s="406" t="s">
        <v>99</v>
      </c>
    </row>
    <row r="65" spans="1:18" ht="80.25" customHeight="1" thickBot="1">
      <c r="A65" s="414" t="s">
        <v>100</v>
      </c>
      <c r="B65" s="589" t="str">
        <f t="shared" si="3"/>
        <v>★</v>
      </c>
      <c r="C65" s="590"/>
      <c r="D65" s="591"/>
      <c r="E65" s="171">
        <v>3.76</v>
      </c>
      <c r="F65" s="171">
        <v>3.1</v>
      </c>
      <c r="G65" s="519">
        <f t="shared" si="1"/>
        <v>-0.6599999999999997</v>
      </c>
      <c r="H65" s="604"/>
      <c r="I65" s="605"/>
      <c r="J65" s="605"/>
      <c r="K65" s="605"/>
      <c r="L65" s="606"/>
      <c r="M65" s="477"/>
      <c r="N65" s="233"/>
      <c r="O65" s="406" t="s">
        <v>100</v>
      </c>
    </row>
    <row r="66" spans="1:18" ht="88.5" customHeight="1" thickBot="1">
      <c r="A66" s="414" t="s">
        <v>101</v>
      </c>
      <c r="B66" s="589" t="str">
        <f t="shared" si="3"/>
        <v>☆</v>
      </c>
      <c r="C66" s="590"/>
      <c r="D66" s="591"/>
      <c r="E66" s="171">
        <v>4.08</v>
      </c>
      <c r="F66" s="171">
        <v>4.72</v>
      </c>
      <c r="G66" s="519">
        <f t="shared" si="1"/>
        <v>0.63999999999999968</v>
      </c>
      <c r="H66" s="598"/>
      <c r="I66" s="599"/>
      <c r="J66" s="599"/>
      <c r="K66" s="599"/>
      <c r="L66" s="600"/>
      <c r="M66" s="232"/>
      <c r="N66" s="233"/>
      <c r="O66" s="406" t="s">
        <v>101</v>
      </c>
    </row>
    <row r="67" spans="1:18" ht="78.75" customHeight="1" thickBot="1">
      <c r="A67" s="414" t="s">
        <v>102</v>
      </c>
      <c r="B67" s="589" t="str">
        <f t="shared" si="3"/>
        <v>★</v>
      </c>
      <c r="C67" s="590"/>
      <c r="D67" s="591"/>
      <c r="E67" s="171">
        <v>3.86</v>
      </c>
      <c r="F67" s="171">
        <v>3.31</v>
      </c>
      <c r="G67" s="519">
        <f t="shared" si="1"/>
        <v>-0.54999999999999982</v>
      </c>
      <c r="H67" s="592"/>
      <c r="I67" s="593"/>
      <c r="J67" s="593"/>
      <c r="K67" s="593"/>
      <c r="L67" s="594"/>
      <c r="M67" s="232"/>
      <c r="N67" s="233"/>
      <c r="O67" s="406" t="s">
        <v>102</v>
      </c>
    </row>
    <row r="68" spans="1:18" ht="63" customHeight="1" thickBot="1">
      <c r="A68" s="417" t="s">
        <v>103</v>
      </c>
      <c r="B68" s="589" t="str">
        <f t="shared" si="3"/>
        <v>★</v>
      </c>
      <c r="C68" s="590"/>
      <c r="D68" s="591"/>
      <c r="E68" s="432">
        <v>2.39</v>
      </c>
      <c r="F68" s="432">
        <v>1.93</v>
      </c>
      <c r="G68" s="519">
        <f t="shared" si="1"/>
        <v>-0.46000000000000019</v>
      </c>
      <c r="H68" s="595"/>
      <c r="I68" s="596"/>
      <c r="J68" s="596"/>
      <c r="K68" s="596"/>
      <c r="L68" s="597"/>
      <c r="M68" s="447"/>
      <c r="N68" s="446"/>
      <c r="O68" s="406" t="s">
        <v>103</v>
      </c>
    </row>
    <row r="69" spans="1:18" ht="72.75" customHeight="1" thickBot="1">
      <c r="A69" s="415" t="s">
        <v>104</v>
      </c>
      <c r="B69" s="589" t="str">
        <f t="shared" si="3"/>
        <v>☆</v>
      </c>
      <c r="C69" s="590"/>
      <c r="D69" s="591"/>
      <c r="E69" s="433">
        <v>1.59</v>
      </c>
      <c r="F69" s="433">
        <v>2.12</v>
      </c>
      <c r="G69" s="519">
        <f t="shared" si="1"/>
        <v>0.53</v>
      </c>
      <c r="H69" s="598"/>
      <c r="I69" s="599"/>
      <c r="J69" s="599"/>
      <c r="K69" s="599"/>
      <c r="L69" s="600"/>
      <c r="M69" s="232"/>
      <c r="N69" s="233"/>
      <c r="O69" s="406" t="s">
        <v>104</v>
      </c>
    </row>
    <row r="70" spans="1:18" ht="58.5" customHeight="1" thickBot="1">
      <c r="A70" s="337" t="s">
        <v>105</v>
      </c>
      <c r="B70" s="589" t="s">
        <v>281</v>
      </c>
      <c r="C70" s="590"/>
      <c r="D70" s="591"/>
      <c r="E70" s="547">
        <v>1.67</v>
      </c>
      <c r="F70" s="547">
        <v>1.92</v>
      </c>
      <c r="G70" s="519">
        <f t="shared" si="1"/>
        <v>0.25</v>
      </c>
      <c r="H70" s="592"/>
      <c r="I70" s="593"/>
      <c r="J70" s="593"/>
      <c r="K70" s="593"/>
      <c r="L70" s="594"/>
      <c r="M70" s="338"/>
      <c r="N70" s="233"/>
      <c r="O70" s="406"/>
    </row>
    <row r="71" spans="1:18" ht="42.75" customHeight="1" thickBot="1">
      <c r="A71" s="339"/>
      <c r="B71" s="339"/>
      <c r="C71" s="339"/>
      <c r="D71" s="339"/>
      <c r="E71" s="637"/>
      <c r="F71" s="637"/>
      <c r="G71" s="637"/>
      <c r="H71" s="637"/>
      <c r="I71" s="637"/>
      <c r="J71" s="637"/>
      <c r="K71" s="637"/>
      <c r="L71" s="637"/>
      <c r="M71" s="66">
        <f>COUNTIF(E23:E69,"&gt;=10")</f>
        <v>0</v>
      </c>
      <c r="N71" s="66">
        <f>COUNTIF(F23:F69,"&gt;=10")</f>
        <v>0</v>
      </c>
      <c r="O71" s="66" t="s">
        <v>29</v>
      </c>
    </row>
    <row r="72" spans="1:18" ht="36.75" customHeight="1" thickBot="1">
      <c r="A72" s="87" t="s">
        <v>21</v>
      </c>
      <c r="B72" s="88"/>
      <c r="C72" s="152"/>
      <c r="D72" s="152"/>
      <c r="E72" s="638" t="s">
        <v>20</v>
      </c>
      <c r="F72" s="638"/>
      <c r="G72" s="638"/>
      <c r="H72" s="639" t="s">
        <v>282</v>
      </c>
      <c r="I72" s="640"/>
      <c r="J72" s="88"/>
      <c r="K72" s="89"/>
      <c r="L72" s="89"/>
      <c r="M72" s="90"/>
      <c r="N72" s="91"/>
    </row>
    <row r="73" spans="1:18" ht="36.75" customHeight="1" thickBot="1">
      <c r="A73" s="92"/>
      <c r="B73" s="340"/>
      <c r="C73" s="641" t="s">
        <v>106</v>
      </c>
      <c r="D73" s="642"/>
      <c r="E73" s="642"/>
      <c r="F73" s="643"/>
      <c r="G73" s="93">
        <f>+F70</f>
        <v>1.92</v>
      </c>
      <c r="H73" s="94" t="s">
        <v>107</v>
      </c>
      <c r="I73" s="644">
        <f>+G70</f>
        <v>0.25</v>
      </c>
      <c r="J73" s="645"/>
      <c r="K73" s="341"/>
      <c r="L73" s="341"/>
      <c r="M73" s="342"/>
      <c r="N73" s="95"/>
    </row>
    <row r="74" spans="1:18" ht="36.75" customHeight="1" thickBot="1">
      <c r="A74" s="92"/>
      <c r="B74" s="340"/>
      <c r="C74" s="607" t="s">
        <v>108</v>
      </c>
      <c r="D74" s="608"/>
      <c r="E74" s="608"/>
      <c r="F74" s="609"/>
      <c r="G74" s="96">
        <f>+F35</f>
        <v>1.97</v>
      </c>
      <c r="H74" s="97" t="s">
        <v>107</v>
      </c>
      <c r="I74" s="610">
        <f>+G35</f>
        <v>0.43999999999999995</v>
      </c>
      <c r="J74" s="611"/>
      <c r="K74" s="341"/>
      <c r="L74" s="341"/>
      <c r="M74" s="342"/>
      <c r="N74" s="95"/>
      <c r="R74" s="382" t="s">
        <v>21</v>
      </c>
    </row>
    <row r="75" spans="1:18" ht="36.75" customHeight="1" thickBot="1">
      <c r="A75" s="92"/>
      <c r="B75" s="340"/>
      <c r="C75" s="612" t="s">
        <v>109</v>
      </c>
      <c r="D75" s="613"/>
      <c r="E75" s="613"/>
      <c r="F75" s="98" t="str">
        <f>VLOOKUP(G75,F:P,10,0)</f>
        <v>大分県</v>
      </c>
      <c r="G75" s="99">
        <f>MAX(F23:F70)</f>
        <v>4.72</v>
      </c>
      <c r="H75" s="614" t="s">
        <v>110</v>
      </c>
      <c r="I75" s="615"/>
      <c r="J75" s="615"/>
      <c r="K75" s="100">
        <f>+N71</f>
        <v>0</v>
      </c>
      <c r="L75" s="101" t="s">
        <v>111</v>
      </c>
      <c r="M75" s="102">
        <f>N71-M71</f>
        <v>0</v>
      </c>
      <c r="N75" s="95"/>
      <c r="R75" s="383"/>
    </row>
    <row r="76" spans="1:18" ht="36.75" customHeight="1" thickBot="1">
      <c r="A76" s="103"/>
      <c r="B76" s="104"/>
      <c r="C76" s="104"/>
      <c r="D76" s="104"/>
      <c r="E76" s="104"/>
      <c r="F76" s="104"/>
      <c r="G76" s="104"/>
      <c r="H76" s="104"/>
      <c r="I76" s="104"/>
      <c r="J76" s="104"/>
      <c r="K76" s="105"/>
      <c r="L76" s="105"/>
      <c r="M76" s="106"/>
      <c r="N76" s="107"/>
      <c r="R76" s="383"/>
    </row>
    <row r="77" spans="1:18" ht="30.75" customHeight="1">
      <c r="A77" s="136"/>
      <c r="B77" s="136"/>
      <c r="C77" s="136"/>
      <c r="D77" s="136"/>
      <c r="E77" s="136"/>
      <c r="F77" s="136"/>
      <c r="G77" s="136"/>
      <c r="H77" s="136"/>
      <c r="I77" s="136"/>
      <c r="J77" s="136"/>
      <c r="K77" s="343"/>
      <c r="L77" s="343"/>
      <c r="M77" s="344"/>
      <c r="N77" s="345"/>
      <c r="R77" s="384"/>
    </row>
    <row r="78" spans="1:18" ht="30.75" customHeight="1" thickBot="1">
      <c r="A78" s="346"/>
      <c r="B78" s="346"/>
      <c r="C78" s="346"/>
      <c r="D78" s="346"/>
      <c r="E78" s="346"/>
      <c r="F78" s="346"/>
      <c r="G78" s="346"/>
      <c r="H78" s="346"/>
      <c r="I78" s="346"/>
      <c r="J78" s="346"/>
      <c r="K78" s="347"/>
      <c r="L78" s="347"/>
      <c r="M78" s="348"/>
      <c r="N78" s="346"/>
    </row>
    <row r="79" spans="1:18" ht="24.75" customHeight="1" thickTop="1">
      <c r="A79" s="616">
        <v>1</v>
      </c>
      <c r="B79" s="619" t="s">
        <v>270</v>
      </c>
      <c r="C79" s="620"/>
      <c r="D79" s="620"/>
      <c r="E79" s="620"/>
      <c r="F79" s="621"/>
      <c r="G79" s="628" t="s">
        <v>271</v>
      </c>
      <c r="H79" s="629"/>
      <c r="I79" s="629"/>
      <c r="J79" s="629"/>
      <c r="K79" s="629"/>
      <c r="L79" s="629"/>
      <c r="M79" s="629"/>
      <c r="N79" s="630"/>
    </row>
    <row r="80" spans="1:18" ht="24.75" customHeight="1">
      <c r="A80" s="617"/>
      <c r="B80" s="622"/>
      <c r="C80" s="623"/>
      <c r="D80" s="623"/>
      <c r="E80" s="623"/>
      <c r="F80" s="624"/>
      <c r="G80" s="631"/>
      <c r="H80" s="632"/>
      <c r="I80" s="632"/>
      <c r="J80" s="632"/>
      <c r="K80" s="632"/>
      <c r="L80" s="632"/>
      <c r="M80" s="632"/>
      <c r="N80" s="633"/>
      <c r="O80" s="349" t="s">
        <v>29</v>
      </c>
      <c r="P80" s="349"/>
    </row>
    <row r="81" spans="1:16" ht="24.75" customHeight="1">
      <c r="A81" s="617"/>
      <c r="B81" s="622"/>
      <c r="C81" s="623"/>
      <c r="D81" s="623"/>
      <c r="E81" s="623"/>
      <c r="F81" s="624"/>
      <c r="G81" s="631"/>
      <c r="H81" s="632"/>
      <c r="I81" s="632"/>
      <c r="J81" s="632"/>
      <c r="K81" s="632"/>
      <c r="L81" s="632"/>
      <c r="M81" s="632"/>
      <c r="N81" s="633"/>
      <c r="O81" s="349" t="s">
        <v>21</v>
      </c>
      <c r="P81" s="349" t="s">
        <v>112</v>
      </c>
    </row>
    <row r="82" spans="1:16" ht="24.75" customHeight="1">
      <c r="A82" s="617"/>
      <c r="B82" s="622"/>
      <c r="C82" s="623"/>
      <c r="D82" s="623"/>
      <c r="E82" s="623"/>
      <c r="F82" s="624"/>
      <c r="G82" s="631"/>
      <c r="H82" s="632"/>
      <c r="I82" s="632"/>
      <c r="J82" s="632"/>
      <c r="K82" s="632"/>
      <c r="L82" s="632"/>
      <c r="M82" s="632"/>
      <c r="N82" s="633"/>
      <c r="O82" s="350"/>
      <c r="P82" s="349"/>
    </row>
    <row r="83" spans="1:16" ht="46.2" customHeight="1" thickBot="1">
      <c r="A83" s="618"/>
      <c r="B83" s="625"/>
      <c r="C83" s="626"/>
      <c r="D83" s="626"/>
      <c r="E83" s="626"/>
      <c r="F83" s="627"/>
      <c r="G83" s="634"/>
      <c r="H83" s="635"/>
      <c r="I83" s="635"/>
      <c r="J83" s="635"/>
      <c r="K83" s="635"/>
      <c r="L83" s="635"/>
      <c r="M83" s="635"/>
      <c r="N83" s="636"/>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8">
    <mergeCell ref="B26:D26"/>
    <mergeCell ref="H26:L26"/>
    <mergeCell ref="B27:D27"/>
    <mergeCell ref="H27:L27"/>
    <mergeCell ref="B34:D34"/>
    <mergeCell ref="H34:L34"/>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B23:D23"/>
    <mergeCell ref="H23:L23"/>
    <mergeCell ref="B24:D24"/>
    <mergeCell ref="H24:L24"/>
    <mergeCell ref="B31:D31"/>
    <mergeCell ref="H31:L31"/>
    <mergeCell ref="B32:D32"/>
    <mergeCell ref="H32:L32"/>
    <mergeCell ref="B33:D33"/>
    <mergeCell ref="H33:L33"/>
    <mergeCell ref="B29:D29"/>
    <mergeCell ref="H29:L29"/>
    <mergeCell ref="B30:D30"/>
    <mergeCell ref="H30:L30"/>
    <mergeCell ref="B37:D37"/>
    <mergeCell ref="H37:L37"/>
    <mergeCell ref="B38:D38"/>
    <mergeCell ref="H38:L38"/>
    <mergeCell ref="B39:D39"/>
    <mergeCell ref="H39:L39"/>
    <mergeCell ref="B35:D35"/>
    <mergeCell ref="H35:L35"/>
    <mergeCell ref="B36:D36"/>
    <mergeCell ref="H36:L36"/>
    <mergeCell ref="B43:D43"/>
    <mergeCell ref="H43:L43"/>
    <mergeCell ref="B44:D44"/>
    <mergeCell ref="H44:L44"/>
    <mergeCell ref="B45:D45"/>
    <mergeCell ref="H45:L45"/>
    <mergeCell ref="B40:D40"/>
    <mergeCell ref="H40:L40"/>
    <mergeCell ref="B41:D41"/>
    <mergeCell ref="H41:L41"/>
    <mergeCell ref="B42:D42"/>
    <mergeCell ref="H42:L42"/>
    <mergeCell ref="B49:D49"/>
    <mergeCell ref="H49:L49"/>
    <mergeCell ref="B50:D50"/>
    <mergeCell ref="H50:L50"/>
    <mergeCell ref="B51:D51"/>
    <mergeCell ref="H51:L51"/>
    <mergeCell ref="B46:D46"/>
    <mergeCell ref="H46:L46"/>
    <mergeCell ref="B47:D47"/>
    <mergeCell ref="H47:L47"/>
    <mergeCell ref="B48:D48"/>
    <mergeCell ref="H48:L48"/>
    <mergeCell ref="B55:D55"/>
    <mergeCell ref="H55:L55"/>
    <mergeCell ref="B56:D56"/>
    <mergeCell ref="H56:L56"/>
    <mergeCell ref="B57:D57"/>
    <mergeCell ref="B52:D52"/>
    <mergeCell ref="H52:L52"/>
    <mergeCell ref="B53:D53"/>
    <mergeCell ref="H53:L53"/>
    <mergeCell ref="B54:D54"/>
    <mergeCell ref="H54:L54"/>
    <mergeCell ref="H57:L57"/>
    <mergeCell ref="B61:D61"/>
    <mergeCell ref="H61:L61"/>
    <mergeCell ref="B62:D62"/>
    <mergeCell ref="H62:L62"/>
    <mergeCell ref="B63:D63"/>
    <mergeCell ref="H63:L63"/>
    <mergeCell ref="B58:D58"/>
    <mergeCell ref="H58:L58"/>
    <mergeCell ref="B59:D59"/>
    <mergeCell ref="H59:L59"/>
    <mergeCell ref="B60:D60"/>
    <mergeCell ref="H60:L60"/>
    <mergeCell ref="C74:F74"/>
    <mergeCell ref="I74:J74"/>
    <mergeCell ref="C75:E75"/>
    <mergeCell ref="H75:J75"/>
    <mergeCell ref="A79:A83"/>
    <mergeCell ref="B79:F83"/>
    <mergeCell ref="G79:N83"/>
    <mergeCell ref="B70:D70"/>
    <mergeCell ref="H70:L70"/>
    <mergeCell ref="E71:L71"/>
    <mergeCell ref="E72:G72"/>
    <mergeCell ref="H72:I72"/>
    <mergeCell ref="C73:F73"/>
    <mergeCell ref="I73:J73"/>
    <mergeCell ref="B67:D67"/>
    <mergeCell ref="H67:L67"/>
    <mergeCell ref="B68:D68"/>
    <mergeCell ref="H68:L68"/>
    <mergeCell ref="B69:D69"/>
    <mergeCell ref="H69:L69"/>
    <mergeCell ref="B64:D64"/>
    <mergeCell ref="H64:L64"/>
    <mergeCell ref="B65:D65"/>
    <mergeCell ref="B66:D66"/>
    <mergeCell ref="H66:L66"/>
    <mergeCell ref="H65:L65"/>
  </mergeCells>
  <phoneticPr fontId="106"/>
  <conditionalFormatting sqref="G23:G70">
    <cfRule type="cellIs" dxfId="5" priority="4" stopIfTrue="1" operator="between">
      <formula>10.1</formula>
      <formula>20</formula>
    </cfRule>
    <cfRule type="cellIs" dxfId="4" priority="5" stopIfTrue="1" operator="between">
      <formula>1.01</formula>
      <formula>10</formula>
    </cfRule>
    <cfRule type="cellIs" dxfId="3" priority="6" stopIfTrue="1" operator="between">
      <formula>0.01</formula>
      <formula>1</formula>
    </cfRule>
  </conditionalFormatting>
  <conditionalFormatting sqref="N77">
    <cfRule type="cellIs" dxfId="2" priority="1" stopIfTrue="1" operator="between">
      <formula>10.1</formula>
      <formula>20</formula>
    </cfRule>
    <cfRule type="cellIs" dxfId="1" priority="2" stopIfTrue="1" operator="between">
      <formula>1.01</formula>
      <formula>10</formula>
    </cfRule>
    <cfRule type="cellIs" dxfId="0" priority="3"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25"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05FB6-1720-4036-A5A5-F24A59F14768}">
  <sheetPr>
    <pageSetUpPr fitToPage="1"/>
  </sheetPr>
  <dimension ref="A1:R34"/>
  <sheetViews>
    <sheetView zoomScale="90" zoomScaleNormal="75" zoomScaleSheetLayoutView="95" workbookViewId="0">
      <selection activeCell="Q19" sqref="Q19"/>
    </sheetView>
  </sheetViews>
  <sheetFormatPr defaultColWidth="9" defaultRowHeight="13.2"/>
  <cols>
    <col min="1" max="1" width="4.88671875" style="549" customWidth="1"/>
    <col min="2" max="11" width="9" style="549"/>
    <col min="12" max="12" width="53" style="549" customWidth="1"/>
    <col min="13" max="13" width="4.21875" style="549" customWidth="1"/>
    <col min="14" max="14" width="3.44140625" style="549" customWidth="1"/>
    <col min="15" max="16384" width="9" style="549"/>
  </cols>
  <sheetData>
    <row r="1" spans="1:18" ht="23.4">
      <c r="A1" s="837" t="s">
        <v>264</v>
      </c>
      <c r="B1" s="837"/>
      <c r="C1" s="837"/>
      <c r="D1" s="837"/>
      <c r="E1" s="837"/>
      <c r="F1" s="837"/>
      <c r="G1" s="837"/>
      <c r="H1" s="837"/>
      <c r="I1" s="837"/>
      <c r="J1" s="838"/>
      <c r="K1" s="838"/>
      <c r="L1" s="838"/>
      <c r="M1" s="838"/>
    </row>
    <row r="2" spans="1:18" ht="19.2">
      <c r="A2" s="676" t="s">
        <v>435</v>
      </c>
      <c r="B2" s="676"/>
      <c r="C2" s="676"/>
      <c r="D2" s="676"/>
      <c r="E2" s="676"/>
      <c r="F2" s="676"/>
      <c r="G2" s="676"/>
      <c r="H2" s="676"/>
      <c r="I2" s="676"/>
      <c r="J2" s="677"/>
      <c r="K2" s="677"/>
      <c r="L2" s="677"/>
      <c r="M2" s="677"/>
      <c r="N2" s="550"/>
    </row>
    <row r="3" spans="1:18" ht="24.75" customHeight="1">
      <c r="A3" s="839" t="s">
        <v>436</v>
      </c>
      <c r="B3" s="839"/>
      <c r="C3" s="839"/>
      <c r="D3" s="839"/>
      <c r="E3" s="839"/>
      <c r="F3" s="839"/>
      <c r="G3" s="839"/>
      <c r="H3" s="839"/>
      <c r="I3" s="839"/>
      <c r="J3" s="840"/>
      <c r="K3" s="840"/>
      <c r="L3" s="840"/>
      <c r="M3" s="840"/>
      <c r="N3" s="678"/>
    </row>
    <row r="4" spans="1:18" ht="27" customHeight="1">
      <c r="A4" s="841" t="s">
        <v>277</v>
      </c>
      <c r="B4" s="841"/>
      <c r="C4" s="841"/>
      <c r="D4" s="841"/>
      <c r="E4" s="841"/>
      <c r="F4" s="841"/>
      <c r="G4" s="841"/>
      <c r="H4" s="841"/>
      <c r="I4" s="841"/>
      <c r="J4" s="842"/>
      <c r="K4" s="842"/>
      <c r="L4" s="842"/>
      <c r="M4" s="842"/>
      <c r="N4" s="678"/>
      <c r="Q4" s="551"/>
    </row>
    <row r="5" spans="1:18" ht="16.2">
      <c r="A5" s="845"/>
      <c r="B5" s="846"/>
      <c r="C5" s="846"/>
      <c r="D5" s="846"/>
      <c r="E5" s="846"/>
      <c r="F5" s="846"/>
      <c r="G5" s="846"/>
      <c r="H5" s="846"/>
      <c r="I5" s="846"/>
      <c r="J5" s="846"/>
      <c r="K5" s="846"/>
      <c r="L5" s="846"/>
      <c r="M5" s="846"/>
      <c r="N5" s="678"/>
    </row>
    <row r="6" spans="1:18" ht="21.75" customHeight="1">
      <c r="A6" s="846"/>
      <c r="B6" s="847"/>
      <c r="C6" s="848"/>
      <c r="D6" s="848"/>
      <c r="E6" s="848"/>
      <c r="F6" s="846"/>
      <c r="G6" s="846" t="s">
        <v>21</v>
      </c>
      <c r="H6" s="843" t="s">
        <v>437</v>
      </c>
      <c r="I6" s="844"/>
      <c r="J6" s="844"/>
      <c r="K6" s="844"/>
      <c r="L6" s="844"/>
      <c r="M6" s="846"/>
      <c r="N6" s="678"/>
      <c r="O6" s="551"/>
      <c r="R6" s="551"/>
    </row>
    <row r="7" spans="1:18" ht="21.75" customHeight="1">
      <c r="A7" s="846"/>
      <c r="B7" s="848"/>
      <c r="C7" s="848"/>
      <c r="D7" s="848"/>
      <c r="E7" s="848"/>
      <c r="F7" s="846"/>
      <c r="G7" s="846"/>
      <c r="H7" s="844"/>
      <c r="I7" s="844"/>
      <c r="J7" s="844"/>
      <c r="K7" s="844"/>
      <c r="L7" s="844"/>
      <c r="M7" s="846"/>
      <c r="N7" s="678"/>
    </row>
    <row r="8" spans="1:18" ht="21.75" customHeight="1">
      <c r="A8" s="846"/>
      <c r="B8" s="848"/>
      <c r="C8" s="848"/>
      <c r="D8" s="848"/>
      <c r="E8" s="848"/>
      <c r="F8" s="846"/>
      <c r="G8" s="846"/>
      <c r="H8" s="844"/>
      <c r="I8" s="844"/>
      <c r="J8" s="844"/>
      <c r="K8" s="844"/>
      <c r="L8" s="844"/>
      <c r="M8" s="846"/>
    </row>
    <row r="9" spans="1:18" ht="21.75" customHeight="1">
      <c r="A9" s="846"/>
      <c r="B9" s="848"/>
      <c r="C9" s="848"/>
      <c r="D9" s="848"/>
      <c r="E9" s="848"/>
      <c r="F9" s="846"/>
      <c r="G9" s="846"/>
      <c r="H9" s="844"/>
      <c r="I9" s="844"/>
      <c r="J9" s="844"/>
      <c r="K9" s="844"/>
      <c r="L9" s="844"/>
      <c r="M9" s="846"/>
    </row>
    <row r="10" spans="1:18" ht="21.75" customHeight="1">
      <c r="A10" s="846"/>
      <c r="B10" s="848"/>
      <c r="C10" s="848"/>
      <c r="D10" s="848"/>
      <c r="E10" s="848"/>
      <c r="F10" s="846"/>
      <c r="G10" s="846"/>
      <c r="H10" s="844"/>
      <c r="I10" s="844"/>
      <c r="J10" s="844"/>
      <c r="K10" s="844"/>
      <c r="L10" s="844"/>
      <c r="M10" s="846"/>
    </row>
    <row r="11" spans="1:18" ht="21.75" customHeight="1">
      <c r="A11" s="846"/>
      <c r="B11" s="848"/>
      <c r="C11" s="848"/>
      <c r="D11" s="848"/>
      <c r="E11" s="848"/>
      <c r="F11" s="849"/>
      <c r="G11" s="849"/>
      <c r="H11" s="844"/>
      <c r="I11" s="844"/>
      <c r="J11" s="844"/>
      <c r="K11" s="844"/>
      <c r="L11" s="844"/>
      <c r="M11" s="846"/>
    </row>
    <row r="12" spans="1:18" ht="21.75" customHeight="1">
      <c r="A12" s="846"/>
      <c r="B12" s="848"/>
      <c r="C12" s="848"/>
      <c r="D12" s="848"/>
      <c r="E12" s="848"/>
      <c r="F12" s="850"/>
      <c r="G12" s="850"/>
      <c r="H12" s="844"/>
      <c r="I12" s="844"/>
      <c r="J12" s="844"/>
      <c r="K12" s="844"/>
      <c r="L12" s="844"/>
      <c r="M12" s="846"/>
    </row>
    <row r="13" spans="1:18" ht="21.75" customHeight="1">
      <c r="A13" s="846"/>
      <c r="B13" s="851"/>
      <c r="C13" s="851"/>
      <c r="D13" s="851"/>
      <c r="E13" s="851"/>
      <c r="F13" s="850"/>
      <c r="G13" s="850"/>
      <c r="H13" s="844"/>
      <c r="I13" s="844"/>
      <c r="J13" s="844"/>
      <c r="K13" s="844"/>
      <c r="L13" s="844"/>
      <c r="M13" s="846"/>
    </row>
    <row r="14" spans="1:18" ht="21.75" customHeight="1">
      <c r="A14" s="846"/>
      <c r="B14" s="851"/>
      <c r="C14" s="851"/>
      <c r="D14" s="851"/>
      <c r="E14" s="851"/>
      <c r="F14" s="849"/>
      <c r="G14" s="849"/>
      <c r="H14" s="844"/>
      <c r="I14" s="844"/>
      <c r="J14" s="844"/>
      <c r="K14" s="844"/>
      <c r="L14" s="844"/>
      <c r="M14" s="846"/>
    </row>
    <row r="15" spans="1:18" ht="21.75" customHeight="1">
      <c r="A15" s="846"/>
      <c r="B15" s="846"/>
      <c r="C15" s="846"/>
      <c r="D15" s="846"/>
      <c r="E15" s="846"/>
      <c r="F15" s="846"/>
      <c r="G15" s="846"/>
      <c r="H15" s="846" t="s">
        <v>21</v>
      </c>
      <c r="I15" s="846"/>
      <c r="J15" s="846"/>
      <c r="K15" s="846"/>
      <c r="L15" s="846"/>
      <c r="M15" s="846"/>
    </row>
    <row r="16" spans="1:18" ht="16.8" thickBot="1">
      <c r="A16" s="852"/>
      <c r="B16" s="853"/>
      <c r="C16" s="854"/>
      <c r="D16" s="854"/>
      <c r="E16" s="854"/>
      <c r="F16" s="854"/>
      <c r="G16" s="854"/>
      <c r="H16" s="854"/>
      <c r="I16" s="854"/>
      <c r="J16" s="854"/>
      <c r="K16" s="854"/>
      <c r="L16" s="854"/>
      <c r="M16" s="854"/>
    </row>
    <row r="17" spans="1:14" ht="18.75" customHeight="1" thickTop="1">
      <c r="A17" s="854"/>
      <c r="B17" s="855" t="s">
        <v>438</v>
      </c>
      <c r="C17" s="856"/>
      <c r="D17" s="856"/>
      <c r="E17" s="856"/>
      <c r="F17" s="856"/>
      <c r="G17" s="856"/>
      <c r="H17" s="856"/>
      <c r="I17" s="856"/>
      <c r="J17" s="856"/>
      <c r="K17" s="856"/>
      <c r="L17" s="857"/>
      <c r="M17" s="854"/>
    </row>
    <row r="18" spans="1:14" ht="18.75" customHeight="1">
      <c r="A18" s="854"/>
      <c r="B18" s="858"/>
      <c r="C18" s="859"/>
      <c r="D18" s="859"/>
      <c r="E18" s="859"/>
      <c r="F18" s="859"/>
      <c r="G18" s="859"/>
      <c r="H18" s="859"/>
      <c r="I18" s="859"/>
      <c r="J18" s="859"/>
      <c r="K18" s="859"/>
      <c r="L18" s="860"/>
      <c r="M18" s="854"/>
    </row>
    <row r="19" spans="1:14" ht="18.75" customHeight="1">
      <c r="A19" s="854"/>
      <c r="B19" s="858"/>
      <c r="C19" s="859"/>
      <c r="D19" s="859"/>
      <c r="E19" s="859"/>
      <c r="F19" s="859"/>
      <c r="G19" s="859"/>
      <c r="H19" s="859"/>
      <c r="I19" s="859"/>
      <c r="J19" s="859"/>
      <c r="K19" s="859"/>
      <c r="L19" s="860"/>
      <c r="M19" s="854"/>
    </row>
    <row r="20" spans="1:14" ht="18.75" customHeight="1">
      <c r="A20" s="854"/>
      <c r="B20" s="858"/>
      <c r="C20" s="859"/>
      <c r="D20" s="859"/>
      <c r="E20" s="859"/>
      <c r="F20" s="859"/>
      <c r="G20" s="859"/>
      <c r="H20" s="859"/>
      <c r="I20" s="859"/>
      <c r="J20" s="859"/>
      <c r="K20" s="859"/>
      <c r="L20" s="860"/>
      <c r="M20" s="854"/>
    </row>
    <row r="21" spans="1:14" ht="18.75" customHeight="1">
      <c r="A21" s="854"/>
      <c r="B21" s="858"/>
      <c r="C21" s="859"/>
      <c r="D21" s="859"/>
      <c r="E21" s="859"/>
      <c r="F21" s="859"/>
      <c r="G21" s="859"/>
      <c r="H21" s="859"/>
      <c r="I21" s="859"/>
      <c r="J21" s="859"/>
      <c r="K21" s="859"/>
      <c r="L21" s="860"/>
      <c r="M21" s="854"/>
    </row>
    <row r="22" spans="1:14" ht="18.75" customHeight="1">
      <c r="A22" s="854"/>
      <c r="B22" s="858"/>
      <c r="C22" s="859"/>
      <c r="D22" s="859"/>
      <c r="E22" s="859"/>
      <c r="F22" s="859"/>
      <c r="G22" s="859"/>
      <c r="H22" s="859"/>
      <c r="I22" s="859"/>
      <c r="J22" s="859"/>
      <c r="K22" s="859"/>
      <c r="L22" s="860"/>
      <c r="M22" s="854"/>
    </row>
    <row r="23" spans="1:14" ht="18.75" customHeight="1">
      <c r="A23" s="854"/>
      <c r="B23" s="858"/>
      <c r="C23" s="859"/>
      <c r="D23" s="859"/>
      <c r="E23" s="859"/>
      <c r="F23" s="859"/>
      <c r="G23" s="859"/>
      <c r="H23" s="859"/>
      <c r="I23" s="859"/>
      <c r="J23" s="859"/>
      <c r="K23" s="859"/>
      <c r="L23" s="860"/>
      <c r="M23" s="854"/>
    </row>
    <row r="24" spans="1:14" ht="18.75" customHeight="1">
      <c r="A24" s="854"/>
      <c r="B24" s="858"/>
      <c r="C24" s="859"/>
      <c r="D24" s="859"/>
      <c r="E24" s="859"/>
      <c r="F24" s="859"/>
      <c r="G24" s="859"/>
      <c r="H24" s="859"/>
      <c r="I24" s="859"/>
      <c r="J24" s="859"/>
      <c r="K24" s="859"/>
      <c r="L24" s="860"/>
      <c r="M24" s="854"/>
    </row>
    <row r="25" spans="1:14" ht="18.75" customHeight="1">
      <c r="A25" s="854"/>
      <c r="B25" s="858"/>
      <c r="C25" s="859"/>
      <c r="D25" s="859"/>
      <c r="E25" s="859"/>
      <c r="F25" s="859"/>
      <c r="G25" s="859"/>
      <c r="H25" s="859"/>
      <c r="I25" s="859"/>
      <c r="J25" s="859"/>
      <c r="K25" s="859"/>
      <c r="L25" s="860"/>
      <c r="M25" s="854"/>
    </row>
    <row r="26" spans="1:14" ht="18.75" customHeight="1">
      <c r="A26" s="854"/>
      <c r="B26" s="858"/>
      <c r="C26" s="859"/>
      <c r="D26" s="859"/>
      <c r="E26" s="859"/>
      <c r="F26" s="859"/>
      <c r="G26" s="859"/>
      <c r="H26" s="859"/>
      <c r="I26" s="859"/>
      <c r="J26" s="859"/>
      <c r="K26" s="859"/>
      <c r="L26" s="860"/>
      <c r="M26" s="854"/>
    </row>
    <row r="27" spans="1:14" ht="18.75" customHeight="1" thickBot="1">
      <c r="A27" s="854"/>
      <c r="B27" s="861"/>
      <c r="C27" s="862"/>
      <c r="D27" s="862"/>
      <c r="E27" s="862"/>
      <c r="F27" s="862"/>
      <c r="G27" s="862"/>
      <c r="H27" s="862"/>
      <c r="I27" s="862"/>
      <c r="J27" s="862"/>
      <c r="K27" s="862"/>
      <c r="L27" s="863"/>
      <c r="M27" s="854"/>
    </row>
    <row r="28" spans="1:14" ht="13.8" thickTop="1">
      <c r="A28" s="854"/>
      <c r="B28" s="854"/>
      <c r="C28" s="854"/>
      <c r="D28" s="854"/>
      <c r="E28" s="854"/>
      <c r="F28" s="854"/>
      <c r="G28" s="854"/>
      <c r="H28" s="854"/>
      <c r="I28" s="854"/>
      <c r="J28" s="854"/>
      <c r="K28" s="854"/>
      <c r="L28" s="854"/>
      <c r="M28" s="854"/>
    </row>
    <row r="29" spans="1:14">
      <c r="A29" s="854"/>
      <c r="B29" s="854"/>
      <c r="C29" s="854"/>
      <c r="D29" s="854"/>
      <c r="E29" s="854"/>
      <c r="F29" s="854"/>
      <c r="G29" s="854"/>
      <c r="H29" s="854"/>
      <c r="I29" s="854"/>
      <c r="J29" s="854"/>
      <c r="K29" s="854"/>
      <c r="L29" s="854"/>
      <c r="M29" s="854"/>
    </row>
    <row r="30" spans="1:14">
      <c r="A30" s="673"/>
      <c r="B30" s="674"/>
      <c r="C30" s="674"/>
      <c r="D30" s="674"/>
      <c r="E30" s="674"/>
      <c r="F30" s="674"/>
      <c r="G30" s="674"/>
      <c r="H30" s="674"/>
      <c r="I30" s="674"/>
      <c r="J30" s="674"/>
      <c r="K30" s="674"/>
      <c r="L30" s="674"/>
      <c r="M30" s="674"/>
      <c r="N30" s="674"/>
    </row>
    <row r="31" spans="1:14">
      <c r="A31" s="674"/>
      <c r="B31" s="674"/>
      <c r="C31" s="674"/>
      <c r="D31" s="674"/>
      <c r="E31" s="674"/>
      <c r="F31" s="674"/>
      <c r="G31" s="674"/>
      <c r="H31" s="674"/>
      <c r="I31" s="674"/>
      <c r="J31" s="674"/>
      <c r="K31" s="674"/>
      <c r="L31" s="674"/>
      <c r="M31" s="674"/>
      <c r="N31" s="674"/>
    </row>
    <row r="32" spans="1:14">
      <c r="A32" s="674"/>
      <c r="B32" s="674"/>
      <c r="C32" s="674"/>
      <c r="D32" s="674"/>
      <c r="E32" s="674"/>
      <c r="F32" s="674"/>
      <c r="G32" s="674"/>
      <c r="H32" s="674"/>
      <c r="I32" s="674"/>
      <c r="J32" s="674"/>
      <c r="K32" s="674"/>
      <c r="L32" s="674"/>
      <c r="M32" s="674"/>
      <c r="N32" s="674"/>
    </row>
    <row r="33" spans="1:14">
      <c r="A33" s="674"/>
      <c r="B33" s="674"/>
      <c r="C33" s="674"/>
      <c r="D33" s="674"/>
      <c r="E33" s="674"/>
      <c r="F33" s="674"/>
      <c r="G33" s="674"/>
      <c r="H33" s="674"/>
      <c r="I33" s="674"/>
      <c r="J33" s="674"/>
      <c r="K33" s="674"/>
      <c r="L33" s="674"/>
      <c r="M33" s="674"/>
      <c r="N33" s="674"/>
    </row>
    <row r="34" spans="1:14">
      <c r="A34" s="674"/>
      <c r="B34" s="674"/>
      <c r="C34" s="674"/>
      <c r="D34" s="674"/>
      <c r="E34" s="674"/>
      <c r="F34" s="674"/>
      <c r="G34" s="674"/>
      <c r="H34" s="674"/>
      <c r="I34" s="674"/>
      <c r="J34" s="674"/>
      <c r="K34" s="674"/>
      <c r="L34" s="674"/>
      <c r="M34" s="674"/>
      <c r="N34" s="674"/>
    </row>
  </sheetData>
  <mergeCells count="9">
    <mergeCell ref="B17:L27"/>
    <mergeCell ref="A30:N34"/>
    <mergeCell ref="A1:M1"/>
    <mergeCell ref="A2:M2"/>
    <mergeCell ref="A3:M3"/>
    <mergeCell ref="N3:N7"/>
    <mergeCell ref="A4:M4"/>
    <mergeCell ref="B6:E14"/>
    <mergeCell ref="H6:L14"/>
  </mergeCells>
  <phoneticPr fontId="106"/>
  <pageMargins left="0.75" right="0.75" top="1" bottom="1" header="0.51200000000000001" footer="0.51200000000000001"/>
  <pageSetup paperSize="9" scale="84"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A2299-21BE-4E18-BA7E-3ED3CD9DEC87}">
  <dimension ref="A1:S99"/>
  <sheetViews>
    <sheetView topLeftCell="B1" zoomScale="75" zoomScaleNormal="75" workbookViewId="0">
      <selection activeCell="P15" sqref="P15"/>
    </sheetView>
  </sheetViews>
  <sheetFormatPr defaultColWidth="8.88671875" defaultRowHeight="14.4"/>
  <cols>
    <col min="1" max="1" width="12.77734375" style="132" customWidth="1"/>
    <col min="2" max="2" width="25" customWidth="1"/>
    <col min="3" max="3" width="9.109375" customWidth="1"/>
    <col min="4" max="4" width="23" customWidth="1"/>
    <col min="5" max="5" width="19.44140625" customWidth="1"/>
    <col min="6" max="6" width="12.21875" customWidth="1"/>
    <col min="7" max="7" width="14.77734375" customWidth="1"/>
    <col min="8" max="8" width="20.88671875" customWidth="1"/>
    <col min="9" max="9" width="19" customWidth="1"/>
    <col min="10" max="10" width="13.21875" customWidth="1"/>
    <col min="11" max="11" width="10.88671875" customWidth="1"/>
    <col min="12" max="12" width="13" customWidth="1"/>
    <col min="13" max="13" width="16.109375" customWidth="1"/>
    <col min="14" max="14" width="28.77734375" customWidth="1"/>
    <col min="15" max="15" width="7.88671875" customWidth="1"/>
    <col min="16" max="16" width="40.44140625" style="244" customWidth="1"/>
    <col min="17" max="17" width="40.44140625" customWidth="1"/>
  </cols>
  <sheetData>
    <row r="1" spans="2:19" ht="31.2" customHeight="1">
      <c r="B1" s="138"/>
      <c r="C1" s="386" t="s">
        <v>298</v>
      </c>
      <c r="D1" s="188"/>
      <c r="E1" s="188"/>
      <c r="F1" s="188"/>
      <c r="G1" s="188" t="s">
        <v>280</v>
      </c>
      <c r="H1" s="188"/>
      <c r="I1" s="188"/>
      <c r="J1" s="188"/>
      <c r="K1" s="188"/>
      <c r="L1" s="188"/>
      <c r="M1" s="188"/>
      <c r="N1" s="188"/>
      <c r="O1" s="132"/>
      <c r="P1" s="243"/>
    </row>
    <row r="2" spans="2:19" ht="31.2" customHeight="1">
      <c r="B2" s="138"/>
      <c r="C2" s="188"/>
      <c r="D2" s="188"/>
      <c r="E2" s="188"/>
      <c r="F2" s="188"/>
      <c r="G2" s="188"/>
      <c r="H2" s="188"/>
      <c r="I2" s="188"/>
      <c r="J2" s="188"/>
      <c r="K2" s="188"/>
      <c r="L2" s="188"/>
      <c r="M2" s="188"/>
      <c r="N2" s="188"/>
      <c r="O2" s="132"/>
      <c r="P2" s="243"/>
    </row>
    <row r="3" spans="2:19" ht="266.39999999999998" customHeight="1">
      <c r="B3" s="682"/>
      <c r="C3" s="682"/>
      <c r="D3" s="682"/>
      <c r="E3" s="682"/>
      <c r="F3" s="682"/>
      <c r="G3" s="682"/>
      <c r="H3" s="682"/>
      <c r="I3" s="682"/>
      <c r="J3" s="682"/>
      <c r="K3" s="682"/>
      <c r="L3" s="682"/>
      <c r="M3" s="682"/>
      <c r="N3" s="682"/>
      <c r="O3" s="132" t="s">
        <v>207</v>
      </c>
      <c r="P3" s="243"/>
    </row>
    <row r="4" spans="2:19" ht="29.25" customHeight="1">
      <c r="B4" s="210"/>
      <c r="C4" s="211" t="s">
        <v>301</v>
      </c>
      <c r="D4" s="212"/>
      <c r="E4" s="212"/>
      <c r="F4" s="212"/>
      <c r="G4" s="213"/>
      <c r="H4" s="212"/>
      <c r="I4" s="212"/>
      <c r="J4" s="214"/>
      <c r="K4" s="214"/>
      <c r="L4" s="214"/>
      <c r="M4" s="214"/>
      <c r="N4" s="215"/>
      <c r="O4" s="132"/>
      <c r="P4" s="234"/>
    </row>
    <row r="5" spans="2:19" ht="267" customHeight="1">
      <c r="B5" s="687" t="s">
        <v>300</v>
      </c>
      <c r="C5" s="688"/>
      <c r="D5" s="688"/>
      <c r="E5" s="688"/>
      <c r="F5" s="688"/>
      <c r="G5" s="688"/>
      <c r="H5" s="688"/>
      <c r="I5" s="688"/>
      <c r="J5" s="688"/>
      <c r="K5" s="688"/>
      <c r="L5" s="688"/>
      <c r="M5" s="688"/>
      <c r="N5" s="688"/>
      <c r="O5" s="132"/>
      <c r="P5" s="456" t="s">
        <v>207</v>
      </c>
      <c r="Q5" t="s">
        <v>256</v>
      </c>
    </row>
    <row r="6" spans="2:19" ht="32.4" customHeight="1">
      <c r="B6" s="691" t="s">
        <v>260</v>
      </c>
      <c r="C6" s="692"/>
      <c r="D6" s="692"/>
      <c r="E6" s="692"/>
      <c r="F6" s="692"/>
      <c r="G6" s="692"/>
      <c r="H6" s="692"/>
      <c r="I6" s="692"/>
      <c r="J6" s="692"/>
      <c r="K6" s="692"/>
      <c r="L6" s="692"/>
      <c r="M6" s="692"/>
      <c r="N6" s="692"/>
      <c r="O6" s="132"/>
      <c r="P6" s="231"/>
    </row>
    <row r="7" spans="2:19" ht="11.4" customHeight="1">
      <c r="B7" s="689"/>
      <c r="C7" s="690"/>
      <c r="D7" s="690"/>
      <c r="E7" s="690"/>
      <c r="F7" s="690"/>
      <c r="G7" s="690"/>
      <c r="H7" s="690"/>
      <c r="I7" s="690"/>
      <c r="J7" s="690"/>
      <c r="K7" s="690"/>
      <c r="L7" s="690"/>
      <c r="M7" s="690"/>
      <c r="N7" s="690"/>
      <c r="O7" s="132"/>
      <c r="P7" s="231"/>
      <c r="R7" t="s">
        <v>224</v>
      </c>
    </row>
    <row r="8" spans="2:19" ht="21.6" customHeight="1">
      <c r="B8" s="218"/>
      <c r="C8" s="683" t="s">
        <v>299</v>
      </c>
      <c r="D8" s="683"/>
      <c r="E8" s="683"/>
      <c r="F8" s="683"/>
      <c r="G8" s="683"/>
      <c r="H8" s="683"/>
      <c r="I8" s="683"/>
      <c r="J8" s="683"/>
      <c r="K8" s="683"/>
      <c r="L8" s="683"/>
      <c r="M8" s="139" t="s">
        <v>207</v>
      </c>
      <c r="N8" s="139"/>
      <c r="O8" s="132"/>
      <c r="P8" s="262"/>
      <c r="Q8" s="498">
        <f>+H13-G13</f>
        <v>3486910</v>
      </c>
    </row>
    <row r="9" spans="2:19" ht="21.6" customHeight="1">
      <c r="B9" s="218"/>
      <c r="C9" s="684" t="s">
        <v>177</v>
      </c>
      <c r="D9" s="684"/>
      <c r="E9" s="684"/>
      <c r="F9" s="684"/>
      <c r="G9" s="684"/>
      <c r="H9" s="684"/>
      <c r="I9" s="684"/>
      <c r="J9" s="684"/>
      <c r="K9" s="684"/>
      <c r="L9" s="684"/>
      <c r="M9" s="139"/>
      <c r="N9" s="164"/>
      <c r="O9" s="132"/>
      <c r="P9" s="263"/>
    </row>
    <row r="10" spans="2:19" ht="21.6" customHeight="1">
      <c r="B10" s="139"/>
      <c r="C10" s="139"/>
      <c r="D10" s="164"/>
      <c r="E10" s="164"/>
      <c r="F10" s="164"/>
      <c r="G10" s="180"/>
      <c r="H10" s="164"/>
      <c r="I10" s="164"/>
      <c r="J10" s="164"/>
      <c r="K10" s="164"/>
      <c r="L10" s="164"/>
      <c r="M10" s="164"/>
      <c r="N10" s="164"/>
      <c r="O10" s="132"/>
      <c r="P10" s="267"/>
    </row>
    <row r="11" spans="2:19" ht="15" customHeight="1">
      <c r="B11" s="132"/>
      <c r="C11" s="132"/>
      <c r="D11" s="181"/>
      <c r="E11" s="181"/>
      <c r="F11" s="181"/>
      <c r="G11" s="182"/>
      <c r="H11" s="181"/>
      <c r="I11" s="181"/>
      <c r="J11" s="181"/>
      <c r="K11" s="181"/>
      <c r="L11" s="181"/>
      <c r="M11" s="181"/>
      <c r="N11" s="181"/>
      <c r="O11" s="132"/>
      <c r="P11" s="487">
        <f>+H13-G13</f>
        <v>3486910</v>
      </c>
      <c r="Q11" s="465"/>
      <c r="R11" s="465"/>
      <c r="S11" s="465"/>
    </row>
    <row r="12" spans="2:19" ht="13.5" customHeight="1">
      <c r="B12" s="132"/>
      <c r="C12" s="132"/>
      <c r="D12" s="685" t="s">
        <v>178</v>
      </c>
      <c r="E12" s="685"/>
      <c r="F12" s="183"/>
      <c r="G12" s="184" t="s">
        <v>179</v>
      </c>
      <c r="H12" s="185" t="s">
        <v>180</v>
      </c>
      <c r="I12" s="186" t="s">
        <v>181</v>
      </c>
      <c r="J12" s="185" t="s">
        <v>182</v>
      </c>
      <c r="K12" s="185" t="s">
        <v>183</v>
      </c>
      <c r="L12" s="187" t="s">
        <v>196</v>
      </c>
      <c r="M12" s="181"/>
      <c r="N12" s="181"/>
      <c r="O12" s="132"/>
      <c r="P12" s="267"/>
      <c r="Q12" s="465"/>
      <c r="R12" s="465"/>
      <c r="S12" s="465"/>
    </row>
    <row r="13" spans="2:19" ht="18" customHeight="1">
      <c r="B13" s="132"/>
      <c r="C13" s="132"/>
      <c r="D13" s="685"/>
      <c r="E13" s="685"/>
      <c r="F13" s="220" t="s">
        <v>184</v>
      </c>
      <c r="G13" s="251">
        <v>600442924</v>
      </c>
      <c r="H13" s="567">
        <v>603929834</v>
      </c>
      <c r="I13" s="217">
        <f t="shared" ref="I13:I23" si="0">+H13/$H$13</f>
        <v>1</v>
      </c>
      <c r="J13" s="555">
        <v>6494139</v>
      </c>
      <c r="K13" s="389">
        <f>+J13/G13</f>
        <v>1.0815580866100773E-2</v>
      </c>
      <c r="L13" s="217">
        <f t="shared" ref="L13:L30" si="1">+H13/G13</f>
        <v>1.0058072297309644</v>
      </c>
      <c r="M13" s="686" t="s">
        <v>185</v>
      </c>
      <c r="N13" s="686"/>
      <c r="O13" s="488"/>
      <c r="P13" s="568"/>
      <c r="Q13" s="465"/>
      <c r="R13" s="465"/>
      <c r="S13" s="465"/>
    </row>
    <row r="14" spans="2:19" ht="17.25" customHeight="1">
      <c r="B14" s="132"/>
      <c r="C14" s="132"/>
      <c r="D14" s="685"/>
      <c r="E14" s="685"/>
      <c r="F14" s="478" t="s">
        <v>244</v>
      </c>
      <c r="G14" s="269">
        <v>94184146</v>
      </c>
      <c r="H14" s="269">
        <v>94742293</v>
      </c>
      <c r="I14" s="217">
        <f t="shared" si="0"/>
        <v>0.15687632513945321</v>
      </c>
      <c r="J14" s="407">
        <v>1047497</v>
      </c>
      <c r="K14" s="245">
        <f>+J14/H14</f>
        <v>1.1056276630332347E-2</v>
      </c>
      <c r="L14" s="246">
        <f t="shared" si="1"/>
        <v>1.0059261247641402</v>
      </c>
      <c r="M14" s="680" t="s">
        <v>216</v>
      </c>
      <c r="N14" s="489">
        <f>+H13-G13</f>
        <v>3486910</v>
      </c>
      <c r="O14" s="488"/>
      <c r="P14" s="569"/>
      <c r="Q14" s="465"/>
      <c r="R14" s="465"/>
      <c r="S14" s="465"/>
    </row>
    <row r="15" spans="2:19" ht="17.25" customHeight="1">
      <c r="B15" s="132"/>
      <c r="C15" s="132"/>
      <c r="D15" s="685"/>
      <c r="E15" s="685"/>
      <c r="F15" s="479" t="s">
        <v>242</v>
      </c>
      <c r="G15" s="269">
        <v>4187887</v>
      </c>
      <c r="H15" s="269">
        <v>4208622</v>
      </c>
      <c r="I15" s="217">
        <f t="shared" si="0"/>
        <v>6.968726767686062E-3</v>
      </c>
      <c r="J15" s="268">
        <v>44364</v>
      </c>
      <c r="K15" s="245">
        <f>+J15/G15</f>
        <v>1.0593409038973592E-2</v>
      </c>
      <c r="L15" s="246">
        <f t="shared" si="1"/>
        <v>1.0049511842129455</v>
      </c>
      <c r="M15" s="680"/>
      <c r="N15" s="502" t="s">
        <v>207</v>
      </c>
      <c r="O15" s="488"/>
      <c r="P15" s="569"/>
      <c r="Q15" s="266"/>
      <c r="R15" s="465"/>
      <c r="S15" s="465"/>
    </row>
    <row r="16" spans="2:19" ht="17.25" customHeight="1">
      <c r="B16" s="132"/>
      <c r="C16" s="132"/>
      <c r="D16" s="685"/>
      <c r="E16" s="685"/>
      <c r="F16" s="480" t="s">
        <v>245</v>
      </c>
      <c r="G16" s="268">
        <v>7001590</v>
      </c>
      <c r="H16" s="268">
        <v>7036371</v>
      </c>
      <c r="I16" s="217">
        <f t="shared" si="0"/>
        <v>1.1650974341499414E-2</v>
      </c>
      <c r="J16" s="219">
        <v>329572</v>
      </c>
      <c r="K16" s="496">
        <f t="shared" ref="K16:K23" si="2">+J16/H16</f>
        <v>4.6838348915939763E-2</v>
      </c>
      <c r="L16" s="246">
        <f t="shared" si="1"/>
        <v>1.0049675859340521</v>
      </c>
      <c r="M16" s="490"/>
      <c r="N16" s="490"/>
      <c r="O16" s="488"/>
      <c r="P16" s="569"/>
      <c r="Q16" s="267"/>
      <c r="R16" s="465"/>
      <c r="S16" s="465"/>
    </row>
    <row r="17" spans="2:19" ht="17.25" customHeight="1">
      <c r="B17" s="132"/>
      <c r="C17" s="132"/>
      <c r="D17" s="685"/>
      <c r="E17" s="685"/>
      <c r="F17" s="480" t="s">
        <v>246</v>
      </c>
      <c r="G17" s="268">
        <v>34368909</v>
      </c>
      <c r="H17" s="268">
        <v>34456145</v>
      </c>
      <c r="I17" s="217">
        <f t="shared" si="0"/>
        <v>5.7053225491092395E-2</v>
      </c>
      <c r="J17" s="219">
        <v>684262</v>
      </c>
      <c r="K17" s="434">
        <f t="shared" si="2"/>
        <v>1.9858925019035065E-2</v>
      </c>
      <c r="L17" s="246">
        <f t="shared" si="1"/>
        <v>1.0025382243003407</v>
      </c>
      <c r="M17" s="490"/>
      <c r="N17" s="490"/>
      <c r="O17" s="488"/>
      <c r="P17" s="569"/>
      <c r="Q17" s="467"/>
      <c r="R17" s="465"/>
      <c r="S17" s="465"/>
    </row>
    <row r="18" spans="2:19" ht="17.25" customHeight="1">
      <c r="B18" s="132"/>
      <c r="C18" s="132"/>
      <c r="D18" s="685"/>
      <c r="E18" s="685"/>
      <c r="F18" s="479" t="s">
        <v>186</v>
      </c>
      <c r="G18" s="268">
        <v>9658391</v>
      </c>
      <c r="H18" s="268">
        <v>9678225</v>
      </c>
      <c r="I18" s="217">
        <f t="shared" si="0"/>
        <v>1.602541297868719E-2</v>
      </c>
      <c r="J18" s="219">
        <v>129711</v>
      </c>
      <c r="K18" s="245">
        <f t="shared" si="2"/>
        <v>1.3402354254008354E-2</v>
      </c>
      <c r="L18" s="246">
        <f t="shared" si="1"/>
        <v>1.0020535511556738</v>
      </c>
      <c r="M18" s="490"/>
      <c r="N18" s="565"/>
      <c r="O18" s="488"/>
      <c r="P18" s="569"/>
      <c r="Q18" s="266"/>
      <c r="R18" s="465"/>
      <c r="S18" s="465"/>
    </row>
    <row r="19" spans="2:19" ht="17.25" customHeight="1">
      <c r="B19" s="132"/>
      <c r="C19" s="132"/>
      <c r="D19" s="685"/>
      <c r="E19" s="685"/>
      <c r="F19" s="518" t="s">
        <v>258</v>
      </c>
      <c r="G19" s="268">
        <v>4487453</v>
      </c>
      <c r="H19" s="268">
        <v>4527533</v>
      </c>
      <c r="I19" s="217">
        <f t="shared" si="0"/>
        <v>7.4967864561564287E-3</v>
      </c>
      <c r="J19" s="219">
        <v>60571</v>
      </c>
      <c r="K19" s="245">
        <f t="shared" si="2"/>
        <v>1.3378367424378795E-2</v>
      </c>
      <c r="L19" s="246">
        <f t="shared" si="1"/>
        <v>1.0089315698682526</v>
      </c>
      <c r="M19" s="490"/>
      <c r="N19" s="490"/>
      <c r="O19" s="488"/>
      <c r="P19" s="569"/>
      <c r="Q19" s="267"/>
      <c r="R19" s="465"/>
      <c r="S19" s="465"/>
    </row>
    <row r="20" spans="2:19" ht="17.25" customHeight="1">
      <c r="B20" s="132"/>
      <c r="C20" s="132"/>
      <c r="D20" s="685"/>
      <c r="E20" s="685"/>
      <c r="F20" s="497" t="s">
        <v>247</v>
      </c>
      <c r="G20" s="268">
        <v>4011210</v>
      </c>
      <c r="H20" s="268">
        <v>4012653</v>
      </c>
      <c r="I20" s="217">
        <f t="shared" si="0"/>
        <v>6.6442370853300155E-3</v>
      </c>
      <c r="J20" s="219">
        <v>102108</v>
      </c>
      <c r="K20" s="496">
        <f t="shared" si="2"/>
        <v>2.5446506338823716E-2</v>
      </c>
      <c r="L20" s="246">
        <f t="shared" si="1"/>
        <v>1.0003597418235395</v>
      </c>
      <c r="M20" s="490"/>
      <c r="N20" s="490"/>
      <c r="O20" s="488"/>
      <c r="P20" s="569"/>
      <c r="Q20" s="467"/>
      <c r="R20" s="465"/>
      <c r="S20" s="465"/>
    </row>
    <row r="21" spans="2:19" ht="17.25" customHeight="1">
      <c r="B21" s="132"/>
      <c r="C21" s="132"/>
      <c r="D21" s="685"/>
      <c r="E21" s="685"/>
      <c r="F21" s="478" t="s">
        <v>248</v>
      </c>
      <c r="G21" s="269">
        <v>16671848</v>
      </c>
      <c r="H21" s="269">
        <v>16751868</v>
      </c>
      <c r="I21" s="217">
        <f t="shared" si="0"/>
        <v>2.7738103098910658E-2</v>
      </c>
      <c r="J21" s="553">
        <v>100631</v>
      </c>
      <c r="K21" s="245">
        <f t="shared" si="2"/>
        <v>6.0071509637014808E-3</v>
      </c>
      <c r="L21" s="246">
        <f t="shared" si="1"/>
        <v>1.0047997078668183</v>
      </c>
      <c r="M21" s="490"/>
      <c r="N21" s="490"/>
      <c r="O21" s="488"/>
      <c r="P21" s="569"/>
      <c r="Q21" s="266"/>
      <c r="R21" s="465"/>
      <c r="S21" s="465"/>
    </row>
    <row r="22" spans="2:19" ht="17.25" customHeight="1">
      <c r="B22" s="132"/>
      <c r="C22" s="132"/>
      <c r="D22" s="685"/>
      <c r="E22" s="685"/>
      <c r="F22" s="539" t="s">
        <v>249</v>
      </c>
      <c r="G22" s="279">
        <v>7521969</v>
      </c>
      <c r="H22" s="279">
        <v>7531924</v>
      </c>
      <c r="I22" s="217">
        <f t="shared" si="0"/>
        <v>1.247152165031145E-2</v>
      </c>
      <c r="J22" s="219">
        <v>143947</v>
      </c>
      <c r="K22" s="434">
        <f t="shared" si="2"/>
        <v>1.9111584237971598E-2</v>
      </c>
      <c r="L22" s="246">
        <f t="shared" si="1"/>
        <v>1.001323456664073</v>
      </c>
      <c r="M22" s="490"/>
      <c r="N22" s="490"/>
      <c r="O22" s="488"/>
      <c r="P22" s="569"/>
      <c r="Q22" s="267"/>
      <c r="R22" s="465"/>
      <c r="S22" s="465"/>
    </row>
    <row r="23" spans="2:19" ht="17.25" customHeight="1">
      <c r="B23" s="132"/>
      <c r="C23" s="132"/>
      <c r="D23" s="685"/>
      <c r="E23" s="685"/>
      <c r="F23" s="478" t="s">
        <v>250</v>
      </c>
      <c r="G23" s="269">
        <v>44398696</v>
      </c>
      <c r="H23" s="269">
        <v>44449726</v>
      </c>
      <c r="I23" s="217">
        <f t="shared" si="0"/>
        <v>7.3600811712838818E-2</v>
      </c>
      <c r="J23" s="270">
        <v>527965</v>
      </c>
      <c r="K23" s="245">
        <f t="shared" si="2"/>
        <v>1.1877801001517984E-2</v>
      </c>
      <c r="L23" s="246">
        <f t="shared" si="1"/>
        <v>1.0011493580802464</v>
      </c>
      <c r="M23" s="490"/>
      <c r="N23" s="490"/>
      <c r="O23" s="488"/>
      <c r="P23" s="569"/>
      <c r="Q23" s="467"/>
      <c r="R23" s="465"/>
      <c r="S23" s="465"/>
    </row>
    <row r="24" spans="2:19" ht="17.25" customHeight="1">
      <c r="B24" s="132"/>
      <c r="C24" s="132"/>
      <c r="D24" s="685"/>
      <c r="E24" s="685"/>
      <c r="F24" s="481" t="s">
        <v>251</v>
      </c>
      <c r="G24" s="566">
        <v>1568183</v>
      </c>
      <c r="H24" s="566">
        <v>1569076</v>
      </c>
      <c r="I24" s="217">
        <f>+G24/$H$13</f>
        <v>2.596631117912284E-3</v>
      </c>
      <c r="J24" s="486">
        <v>30581</v>
      </c>
      <c r="K24" s="434">
        <f>+J24/G24</f>
        <v>1.9500912839891773E-2</v>
      </c>
      <c r="L24" s="246">
        <f t="shared" si="1"/>
        <v>1.0005694488462125</v>
      </c>
      <c r="M24" s="490"/>
      <c r="N24" s="490"/>
      <c r="O24" s="488"/>
      <c r="P24" s="569"/>
      <c r="Q24" s="266"/>
      <c r="R24" s="465"/>
      <c r="S24" s="465"/>
    </row>
    <row r="25" spans="2:19" ht="17.25" customHeight="1">
      <c r="B25" s="132"/>
      <c r="C25" s="132"/>
      <c r="D25" s="685"/>
      <c r="E25" s="685"/>
      <c r="F25" s="481" t="s">
        <v>252</v>
      </c>
      <c r="G25" s="390">
        <v>19077368</v>
      </c>
      <c r="H25" s="390">
        <v>19394864</v>
      </c>
      <c r="I25" s="217">
        <f t="shared" ref="I25:I30" si="3">+H25/$H$13</f>
        <v>3.2114432684244576E-2</v>
      </c>
      <c r="J25" s="219">
        <v>376832</v>
      </c>
      <c r="K25" s="434">
        <f t="shared" ref="K25:K30" si="4">+J25/H25</f>
        <v>1.9429473699841361E-2</v>
      </c>
      <c r="L25" s="246">
        <f t="shared" si="1"/>
        <v>1.0166425473367187</v>
      </c>
      <c r="M25" s="490"/>
      <c r="N25" s="490"/>
      <c r="O25" s="488"/>
      <c r="P25" s="569"/>
      <c r="Q25" s="267"/>
      <c r="R25" s="465"/>
      <c r="S25" s="465"/>
    </row>
    <row r="26" spans="2:19" ht="17.25" customHeight="1">
      <c r="B26" s="132"/>
      <c r="C26" s="132"/>
      <c r="D26" s="685"/>
      <c r="E26" s="685"/>
      <c r="F26" s="494" t="s">
        <v>253</v>
      </c>
      <c r="G26" s="390">
        <v>13332976</v>
      </c>
      <c r="H26" s="390">
        <v>13352019</v>
      </c>
      <c r="I26" s="217">
        <f t="shared" si="3"/>
        <v>2.2108560048384695E-2</v>
      </c>
      <c r="J26" s="219">
        <v>112804</v>
      </c>
      <c r="K26" s="495">
        <f t="shared" si="4"/>
        <v>8.4484601167808399E-3</v>
      </c>
      <c r="L26" s="246">
        <f t="shared" si="1"/>
        <v>1.0014282632774558</v>
      </c>
      <c r="M26" s="490"/>
      <c r="N26" s="490"/>
      <c r="O26" s="488"/>
      <c r="P26" s="569"/>
      <c r="Q26" s="467"/>
      <c r="R26" s="465"/>
      <c r="S26" s="465"/>
    </row>
    <row r="27" spans="2:19" ht="17.25" customHeight="1">
      <c r="B27" s="132"/>
      <c r="C27" s="132"/>
      <c r="D27" s="685"/>
      <c r="E27" s="685"/>
      <c r="F27" s="482" t="s">
        <v>243</v>
      </c>
      <c r="G27" s="390">
        <v>34662834</v>
      </c>
      <c r="H27" s="390">
        <v>34780903</v>
      </c>
      <c r="I27" s="217">
        <f t="shared" si="3"/>
        <v>5.7590966767838134E-2</v>
      </c>
      <c r="J27" s="219">
        <v>155229</v>
      </c>
      <c r="K27" s="245">
        <f t="shared" si="4"/>
        <v>4.4630526125213022E-3</v>
      </c>
      <c r="L27" s="246">
        <f t="shared" si="1"/>
        <v>1.0034062131215238</v>
      </c>
      <c r="M27" s="490"/>
      <c r="N27" s="490"/>
      <c r="O27" s="488"/>
      <c r="P27" s="569"/>
      <c r="Q27" s="266"/>
      <c r="R27" s="465"/>
      <c r="S27" s="465"/>
    </row>
    <row r="28" spans="2:19" ht="22.2" customHeight="1">
      <c r="B28" s="132"/>
      <c r="C28" s="132"/>
      <c r="D28" s="685"/>
      <c r="E28" s="685"/>
      <c r="F28" s="493" t="s">
        <v>195</v>
      </c>
      <c r="G28" s="268">
        <v>32041348</v>
      </c>
      <c r="H28" s="268">
        <v>32247828</v>
      </c>
      <c r="I28" s="217">
        <f t="shared" si="3"/>
        <v>5.3396646736945275E-2</v>
      </c>
      <c r="J28" s="492">
        <v>147762</v>
      </c>
      <c r="K28" s="245">
        <f t="shared" si="4"/>
        <v>4.58207603935372E-3</v>
      </c>
      <c r="L28" s="246">
        <f t="shared" si="1"/>
        <v>1.0064441733225455</v>
      </c>
      <c r="M28" s="681" t="s">
        <v>265</v>
      </c>
      <c r="N28" s="680"/>
      <c r="O28" s="488"/>
      <c r="P28" s="569"/>
      <c r="Q28" s="267"/>
      <c r="R28" s="465"/>
      <c r="S28" s="465"/>
    </row>
    <row r="29" spans="2:19" ht="22.2" customHeight="1">
      <c r="B29" s="132"/>
      <c r="C29" s="132"/>
      <c r="D29" s="679"/>
      <c r="E29" s="679"/>
      <c r="F29" s="540" t="s">
        <v>205</v>
      </c>
      <c r="G29" s="541">
        <v>18374230</v>
      </c>
      <c r="H29" s="541">
        <v>19352819</v>
      </c>
      <c r="I29" s="542">
        <f t="shared" si="3"/>
        <v>3.2044813669529694E-2</v>
      </c>
      <c r="J29" s="543">
        <v>40879</v>
      </c>
      <c r="K29" s="544">
        <f t="shared" si="4"/>
        <v>2.1123020889101478E-3</v>
      </c>
      <c r="L29" s="545">
        <f t="shared" si="1"/>
        <v>1.0532587760140153</v>
      </c>
      <c r="M29" s="680"/>
      <c r="N29" s="680"/>
      <c r="O29" s="488"/>
      <c r="P29" s="569"/>
      <c r="Q29" s="467"/>
      <c r="R29" s="465"/>
      <c r="S29" s="465"/>
    </row>
    <row r="30" spans="2:19" ht="22.2" customHeight="1">
      <c r="B30" s="137"/>
      <c r="C30" s="132"/>
      <c r="D30" s="242"/>
      <c r="E30" s="242"/>
      <c r="F30" s="534" t="s">
        <v>259</v>
      </c>
      <c r="G30" s="535">
        <v>2452273</v>
      </c>
      <c r="H30" s="535">
        <v>2533147</v>
      </c>
      <c r="I30" s="536">
        <f t="shared" si="3"/>
        <v>4.1944392500404279E-3</v>
      </c>
      <c r="J30" s="537">
        <v>14948</v>
      </c>
      <c r="K30" s="538">
        <f t="shared" si="4"/>
        <v>5.9009603469518347E-3</v>
      </c>
      <c r="L30" s="246">
        <f t="shared" si="1"/>
        <v>1.0329791992979573</v>
      </c>
      <c r="M30" s="680"/>
      <c r="N30" s="680"/>
      <c r="O30" s="488"/>
      <c r="P30" s="569"/>
      <c r="Q30" s="266"/>
      <c r="R30" s="465"/>
      <c r="S30" s="465"/>
    </row>
    <row r="31" spans="2:19" ht="17.399999999999999" customHeight="1">
      <c r="B31" s="132"/>
      <c r="C31" s="132"/>
      <c r="D31" s="132"/>
      <c r="E31" s="132"/>
      <c r="F31" s="132"/>
      <c r="G31" s="132"/>
      <c r="H31" s="132"/>
      <c r="I31" s="132"/>
      <c r="J31" s="132"/>
      <c r="K31" s="132"/>
      <c r="L31" s="132"/>
      <c r="M31" s="488"/>
      <c r="N31" s="488"/>
      <c r="O31" s="488"/>
      <c r="P31" s="569"/>
      <c r="Q31" s="267"/>
      <c r="R31" s="465"/>
      <c r="S31" s="465"/>
    </row>
    <row r="32" spans="2:19" ht="21.6" customHeight="1">
      <c r="B32" s="172"/>
      <c r="C32" s="172"/>
      <c r="D32" s="172"/>
      <c r="E32" s="172"/>
      <c r="F32" s="172"/>
      <c r="G32" s="172"/>
      <c r="H32" s="172"/>
      <c r="I32" s="172"/>
      <c r="J32" s="172"/>
      <c r="K32" s="172"/>
      <c r="L32" s="713" t="s">
        <v>279</v>
      </c>
      <c r="M32" s="713"/>
      <c r="N32" s="713"/>
      <c r="O32" s="488"/>
      <c r="P32" s="569"/>
      <c r="Q32" s="467"/>
      <c r="R32" s="465"/>
      <c r="S32" s="465"/>
    </row>
    <row r="33" spans="2:19" ht="21.6" customHeight="1">
      <c r="B33" s="172"/>
      <c r="C33" s="172"/>
      <c r="D33" s="172"/>
      <c r="E33" s="172"/>
      <c r="F33" s="172"/>
      <c r="G33" s="172"/>
      <c r="H33" s="172"/>
      <c r="I33" s="172"/>
      <c r="J33" s="172"/>
      <c r="K33" s="172"/>
      <c r="L33" s="713"/>
      <c r="M33" s="713"/>
      <c r="N33" s="713"/>
      <c r="O33" s="488" t="s">
        <v>207</v>
      </c>
      <c r="P33" s="569"/>
      <c r="Q33" s="266"/>
      <c r="R33" s="465"/>
      <c r="S33" s="465"/>
    </row>
    <row r="34" spans="2:19" ht="21.6" customHeight="1">
      <c r="B34" s="172"/>
      <c r="C34" s="172"/>
      <c r="D34" s="172"/>
      <c r="E34" s="172"/>
      <c r="F34" s="172"/>
      <c r="G34" s="172"/>
      <c r="H34" s="172"/>
      <c r="I34" s="172"/>
      <c r="J34" s="172"/>
      <c r="K34" s="172"/>
      <c r="L34" s="713"/>
      <c r="M34" s="713"/>
      <c r="N34" s="713"/>
      <c r="O34" s="491"/>
      <c r="P34" s="569"/>
      <c r="Q34" s="267"/>
      <c r="R34" s="465"/>
      <c r="S34" s="465"/>
    </row>
    <row r="35" spans="2:19" ht="21.6" customHeight="1">
      <c r="B35" s="172"/>
      <c r="C35" s="172"/>
      <c r="D35" s="172"/>
      <c r="E35" s="172"/>
      <c r="F35" s="172"/>
      <c r="G35" s="172"/>
      <c r="H35" s="172"/>
      <c r="I35" s="172"/>
      <c r="J35" s="172"/>
      <c r="K35" s="172"/>
      <c r="L35" s="713"/>
      <c r="M35" s="713"/>
      <c r="N35" s="713"/>
      <c r="O35" s="491"/>
      <c r="P35" s="569"/>
      <c r="Q35" s="467"/>
      <c r="R35" s="465"/>
      <c r="S35" s="465"/>
    </row>
    <row r="36" spans="2:19" ht="21.6" customHeight="1">
      <c r="B36" s="172"/>
      <c r="C36" s="172"/>
      <c r="D36" s="172"/>
      <c r="E36" s="172"/>
      <c r="F36" s="172"/>
      <c r="G36" s="172"/>
      <c r="H36" s="172"/>
      <c r="I36" s="172"/>
      <c r="J36" s="172"/>
      <c r="K36" s="172"/>
      <c r="L36" s="713"/>
      <c r="M36" s="713"/>
      <c r="N36" s="713"/>
      <c r="O36" s="491"/>
      <c r="P36" s="569"/>
      <c r="Q36" s="266"/>
      <c r="R36" s="465"/>
      <c r="S36" s="465"/>
    </row>
    <row r="37" spans="2:19" ht="21.6" customHeight="1">
      <c r="B37" s="445"/>
      <c r="C37" s="172"/>
      <c r="D37" s="172"/>
      <c r="E37" s="172"/>
      <c r="F37" s="172"/>
      <c r="G37" s="172"/>
      <c r="H37" s="172"/>
      <c r="I37" s="172"/>
      <c r="J37" s="172"/>
      <c r="K37" s="172"/>
      <c r="L37" s="713"/>
      <c r="M37" s="713"/>
      <c r="N37" s="713"/>
      <c r="O37" s="491"/>
      <c r="P37" s="569"/>
      <c r="Q37" s="267"/>
      <c r="R37" s="465"/>
      <c r="S37" s="465"/>
    </row>
    <row r="38" spans="2:19" ht="21.6" customHeight="1">
      <c r="B38" s="172"/>
      <c r="C38" s="172"/>
      <c r="D38" s="172"/>
      <c r="E38" s="172"/>
      <c r="F38" s="172"/>
      <c r="G38" s="172"/>
      <c r="H38" s="172"/>
      <c r="I38" s="172"/>
      <c r="J38" s="172"/>
      <c r="K38" s="172"/>
      <c r="L38" s="713"/>
      <c r="M38" s="713"/>
      <c r="N38" s="713"/>
      <c r="O38" s="491"/>
      <c r="P38" s="569"/>
      <c r="Q38" s="467"/>
      <c r="R38" s="465"/>
      <c r="S38" s="465"/>
    </row>
    <row r="39" spans="2:19" ht="21.6" customHeight="1">
      <c r="B39" s="172"/>
      <c r="C39" s="172"/>
      <c r="D39" s="172"/>
      <c r="E39" s="172"/>
      <c r="F39" s="172"/>
      <c r="G39" s="172"/>
      <c r="H39" s="172"/>
      <c r="I39" s="172"/>
      <c r="J39" s="172"/>
      <c r="K39" s="172"/>
      <c r="L39" s="713"/>
      <c r="M39" s="713"/>
      <c r="N39" s="713"/>
      <c r="O39" s="491"/>
      <c r="P39" s="569"/>
      <c r="Q39" s="266"/>
      <c r="R39" s="465"/>
      <c r="S39" s="465"/>
    </row>
    <row r="40" spans="2:19" ht="21.6" customHeight="1">
      <c r="B40" s="172"/>
      <c r="C40" s="172"/>
      <c r="D40" s="172"/>
      <c r="E40" s="172"/>
      <c r="F40" s="172"/>
      <c r="G40" s="172"/>
      <c r="H40" s="172"/>
      <c r="I40" s="172"/>
      <c r="J40" s="172"/>
      <c r="K40" s="172"/>
      <c r="L40" s="713"/>
      <c r="M40" s="713"/>
      <c r="N40" s="713"/>
      <c r="O40" s="491"/>
      <c r="P40" s="569"/>
      <c r="Q40" s="267"/>
      <c r="R40" s="465"/>
      <c r="S40" s="465"/>
    </row>
    <row r="41" spans="2:19" ht="21.6" customHeight="1">
      <c r="B41" s="172"/>
      <c r="C41" s="172"/>
      <c r="D41" s="172"/>
      <c r="E41" s="172"/>
      <c r="F41" s="172"/>
      <c r="G41" s="172"/>
      <c r="H41" s="172"/>
      <c r="I41" s="172"/>
      <c r="J41" s="172"/>
      <c r="K41" s="172"/>
      <c r="L41" s="713"/>
      <c r="M41" s="713"/>
      <c r="N41" s="713"/>
      <c r="O41" s="491"/>
      <c r="P41" s="569"/>
      <c r="Q41" s="467"/>
      <c r="R41" s="465"/>
      <c r="S41" s="465"/>
    </row>
    <row r="42" spans="2:19" ht="21.6" customHeight="1">
      <c r="B42" s="172"/>
      <c r="C42" s="172"/>
      <c r="D42" s="172"/>
      <c r="E42" s="172"/>
      <c r="F42" s="172"/>
      <c r="G42" s="172"/>
      <c r="H42" s="172"/>
      <c r="I42" s="172"/>
      <c r="J42" s="172"/>
      <c r="K42" s="172"/>
      <c r="L42" s="713"/>
      <c r="M42" s="713"/>
      <c r="N42" s="713"/>
      <c r="O42" s="491"/>
      <c r="P42" s="569"/>
      <c r="Q42" s="266"/>
      <c r="R42" s="465"/>
      <c r="S42" s="465"/>
    </row>
    <row r="43" spans="2:19" ht="21.6" customHeight="1">
      <c r="B43" s="132"/>
      <c r="C43" s="132"/>
      <c r="D43" s="132"/>
      <c r="E43" s="132"/>
      <c r="F43" s="132"/>
      <c r="G43" s="132"/>
      <c r="H43" s="132"/>
      <c r="I43" s="132"/>
      <c r="J43" s="132"/>
      <c r="K43" s="132"/>
      <c r="L43" s="713"/>
      <c r="M43" s="713"/>
      <c r="N43" s="713"/>
      <c r="O43" s="491"/>
      <c r="P43" s="569"/>
      <c r="Q43" s="267"/>
      <c r="R43" s="465"/>
      <c r="S43" s="465"/>
    </row>
    <row r="44" spans="2:19" ht="21.6" customHeight="1">
      <c r="B44" s="132"/>
      <c r="C44" s="132"/>
      <c r="D44" s="132"/>
      <c r="E44" s="132"/>
      <c r="F44" s="132"/>
      <c r="G44" s="132"/>
      <c r="H44" s="132"/>
      <c r="I44" s="132"/>
      <c r="J44" s="132"/>
      <c r="K44" s="132"/>
      <c r="L44" s="713"/>
      <c r="M44" s="713"/>
      <c r="N44" s="713"/>
      <c r="O44" s="491"/>
      <c r="P44" s="569"/>
      <c r="Q44" s="467"/>
      <c r="R44" s="465"/>
      <c r="S44" s="465"/>
    </row>
    <row r="45" spans="2:19" ht="32.4">
      <c r="B45" s="711" t="s">
        <v>187</v>
      </c>
      <c r="C45" s="711"/>
      <c r="D45" s="711"/>
      <c r="E45" s="711"/>
      <c r="F45" s="711"/>
      <c r="G45" s="711"/>
      <c r="H45" s="711"/>
      <c r="I45" s="143"/>
      <c r="J45" s="142"/>
      <c r="K45" s="132"/>
      <c r="L45" s="132"/>
      <c r="M45" s="132"/>
      <c r="N45" s="132"/>
      <c r="O45" s="132"/>
      <c r="P45" s="570"/>
      <c r="Q45" s="267"/>
    </row>
    <row r="46" spans="2:19" ht="18">
      <c r="B46" s="173" t="s">
        <v>139</v>
      </c>
      <c r="C46" s="132"/>
      <c r="D46" s="132"/>
      <c r="E46" s="132"/>
      <c r="F46" s="132"/>
      <c r="G46" s="132"/>
      <c r="H46" s="132"/>
      <c r="I46" s="132"/>
      <c r="J46" s="132"/>
      <c r="K46" s="132"/>
      <c r="L46" s="132"/>
      <c r="M46" s="132"/>
      <c r="N46" s="132"/>
      <c r="O46" s="132"/>
      <c r="P46" s="569"/>
      <c r="Q46" s="467"/>
    </row>
    <row r="47" spans="2:19" ht="18">
      <c r="B47" s="706" t="s">
        <v>140</v>
      </c>
      <c r="C47" s="706"/>
      <c r="D47" s="706"/>
      <c r="E47" s="706"/>
      <c r="F47" s="706"/>
      <c r="G47" s="706"/>
      <c r="H47" s="706"/>
      <c r="I47" s="706"/>
      <c r="J47" s="706"/>
      <c r="K47" s="706"/>
      <c r="L47" s="706"/>
      <c r="M47" s="706"/>
      <c r="N47" s="132"/>
      <c r="O47" s="132"/>
      <c r="P47" s="569"/>
    </row>
    <row r="48" spans="2:19" ht="18">
      <c r="B48" s="712" t="s">
        <v>141</v>
      </c>
      <c r="C48" s="712"/>
      <c r="D48" s="712"/>
      <c r="E48" s="712"/>
      <c r="F48" s="712"/>
      <c r="G48" s="712"/>
      <c r="H48" s="712"/>
      <c r="I48" s="712"/>
      <c r="J48" s="712"/>
      <c r="K48" s="712"/>
      <c r="L48" s="712"/>
      <c r="M48" s="712"/>
      <c r="N48" s="132"/>
      <c r="O48" s="132"/>
      <c r="P48" s="569"/>
    </row>
    <row r="49" spans="2:16" ht="22.5" customHeight="1">
      <c r="B49" s="708" t="s">
        <v>202</v>
      </c>
      <c r="C49" s="709"/>
      <c r="D49" s="709"/>
      <c r="E49" s="709"/>
      <c r="F49" s="709"/>
      <c r="G49" s="709"/>
      <c r="H49" s="709"/>
      <c r="I49" s="709"/>
      <c r="J49" s="709"/>
      <c r="K49" s="709"/>
      <c r="L49" s="709"/>
      <c r="M49" s="710"/>
      <c r="N49" s="707" t="s">
        <v>188</v>
      </c>
      <c r="O49" s="132"/>
      <c r="P49" s="569"/>
    </row>
    <row r="50" spans="2:16" ht="22.5" customHeight="1">
      <c r="B50" s="203" t="s">
        <v>208</v>
      </c>
      <c r="C50" s="201"/>
      <c r="D50" s="201"/>
      <c r="E50" s="201"/>
      <c r="F50" s="201"/>
      <c r="G50" s="201"/>
      <c r="H50" s="201"/>
      <c r="I50" s="201"/>
      <c r="J50" s="201"/>
      <c r="K50" s="201"/>
      <c r="L50" s="201"/>
      <c r="M50" s="202"/>
      <c r="N50" s="707"/>
      <c r="O50" s="132"/>
      <c r="P50" s="569"/>
    </row>
    <row r="51" spans="2:16" ht="18">
      <c r="B51" s="706" t="s">
        <v>198</v>
      </c>
      <c r="C51" s="706"/>
      <c r="D51" s="706"/>
      <c r="E51" s="706"/>
      <c r="F51" s="706"/>
      <c r="G51" s="706"/>
      <c r="H51" s="706"/>
      <c r="I51" s="706"/>
      <c r="J51" s="706"/>
      <c r="K51" s="706"/>
      <c r="L51" s="706"/>
      <c r="M51" s="706"/>
      <c r="N51" s="707"/>
      <c r="O51" s="132"/>
      <c r="P51" s="569"/>
    </row>
    <row r="52" spans="2:16" ht="18">
      <c r="B52" s="712" t="s">
        <v>199</v>
      </c>
      <c r="C52" s="712"/>
      <c r="D52" s="712"/>
      <c r="E52" s="712"/>
      <c r="F52" s="712"/>
      <c r="G52" s="712"/>
      <c r="H52" s="712"/>
      <c r="I52" s="712"/>
      <c r="J52" s="712"/>
      <c r="K52" s="712"/>
      <c r="L52" s="712"/>
      <c r="M52" s="712"/>
      <c r="N52" s="707"/>
      <c r="O52" s="132"/>
      <c r="P52" s="569"/>
    </row>
    <row r="53" spans="2:16" ht="18">
      <c r="B53" s="706" t="s">
        <v>200</v>
      </c>
      <c r="C53" s="706"/>
      <c r="D53" s="706"/>
      <c r="E53" s="706"/>
      <c r="F53" s="706"/>
      <c r="G53" s="706"/>
      <c r="H53" s="706"/>
      <c r="I53" s="706"/>
      <c r="J53" s="706"/>
      <c r="K53" s="706"/>
      <c r="L53" s="706"/>
      <c r="M53" s="706"/>
      <c r="N53" s="707"/>
      <c r="O53" s="132"/>
      <c r="P53" s="569"/>
    </row>
    <row r="54" spans="2:16" ht="18">
      <c r="B54" s="706" t="s">
        <v>201</v>
      </c>
      <c r="C54" s="706"/>
      <c r="D54" s="706"/>
      <c r="E54" s="706"/>
      <c r="F54" s="706"/>
      <c r="G54" s="706"/>
      <c r="H54" s="706"/>
      <c r="I54" s="706"/>
      <c r="J54" s="706"/>
      <c r="K54" s="706"/>
      <c r="L54" s="706"/>
      <c r="M54" s="706"/>
      <c r="N54" s="707"/>
      <c r="O54" s="132"/>
      <c r="P54" s="569"/>
    </row>
    <row r="55" spans="2:16" ht="18">
      <c r="B55" s="145"/>
      <c r="M55" s="132"/>
      <c r="N55" s="707"/>
      <c r="O55" s="132"/>
      <c r="P55" s="569"/>
    </row>
    <row r="56" spans="2:16" ht="17.25" customHeight="1">
      <c r="B56" s="699" t="s">
        <v>142</v>
      </c>
      <c r="C56" s="700"/>
      <c r="D56" s="700"/>
      <c r="E56" s="700"/>
      <c r="F56" s="700"/>
      <c r="G56" s="700"/>
      <c r="H56" s="700"/>
      <c r="I56" s="700"/>
      <c r="J56" s="700"/>
      <c r="K56" s="700"/>
      <c r="L56" s="700"/>
      <c r="M56" s="701"/>
      <c r="N56" s="707"/>
      <c r="O56" s="132"/>
      <c r="P56" s="569"/>
    </row>
    <row r="57" spans="2:16" ht="17.25" customHeight="1">
      <c r="B57" s="699" t="s">
        <v>143</v>
      </c>
      <c r="C57" s="700"/>
      <c r="D57" s="700"/>
      <c r="E57" s="700"/>
      <c r="F57" s="700"/>
      <c r="G57" s="700"/>
      <c r="H57" s="700"/>
      <c r="I57" s="700"/>
      <c r="J57" s="700"/>
      <c r="K57" s="700"/>
      <c r="L57" s="700"/>
      <c r="M57" s="701"/>
      <c r="N57" s="707"/>
      <c r="O57" s="132"/>
      <c r="P57" s="569"/>
    </row>
    <row r="58" spans="2:16" ht="17.25" customHeight="1">
      <c r="B58" s="699" t="s">
        <v>144</v>
      </c>
      <c r="C58" s="700"/>
      <c r="D58" s="700"/>
      <c r="E58" s="700"/>
      <c r="F58" s="700"/>
      <c r="G58" s="700"/>
      <c r="H58" s="700"/>
      <c r="I58" s="700"/>
      <c r="J58" s="700"/>
      <c r="K58" s="700"/>
      <c r="L58" s="700"/>
      <c r="M58" s="701"/>
      <c r="N58" s="707"/>
      <c r="O58" s="132"/>
      <c r="P58" s="569"/>
    </row>
    <row r="59" spans="2:16" ht="18">
      <c r="B59" s="699" t="s">
        <v>145</v>
      </c>
      <c r="C59" s="700"/>
      <c r="D59" s="700"/>
      <c r="E59" s="700"/>
      <c r="F59" s="700"/>
      <c r="G59" s="700"/>
      <c r="H59" s="700"/>
      <c r="I59" s="700"/>
      <c r="J59" s="700"/>
      <c r="K59" s="700"/>
      <c r="L59" s="700"/>
      <c r="M59" s="701"/>
      <c r="N59" s="707"/>
      <c r="O59" s="132"/>
      <c r="P59" s="569"/>
    </row>
    <row r="60" spans="2:16" ht="18">
      <c r="B60" s="699" t="s">
        <v>146</v>
      </c>
      <c r="C60" s="700"/>
      <c r="D60" s="700"/>
      <c r="E60" s="700"/>
      <c r="F60" s="700"/>
      <c r="G60" s="700"/>
      <c r="H60" s="700"/>
      <c r="I60" s="700"/>
      <c r="J60" s="700"/>
      <c r="K60" s="700"/>
      <c r="L60" s="700"/>
      <c r="M60" s="701"/>
      <c r="N60" s="707"/>
      <c r="O60" s="132"/>
      <c r="P60" s="569"/>
    </row>
    <row r="61" spans="2:16" ht="18">
      <c r="B61" s="693" t="s">
        <v>147</v>
      </c>
      <c r="C61" s="694"/>
      <c r="D61" s="694"/>
      <c r="E61" s="694"/>
      <c r="F61" s="694"/>
      <c r="G61" s="694"/>
      <c r="H61" s="694"/>
      <c r="I61" s="694"/>
      <c r="J61" s="694"/>
      <c r="K61" s="694"/>
      <c r="L61" s="694"/>
      <c r="M61" s="695"/>
      <c r="N61" s="132"/>
      <c r="O61" s="132"/>
      <c r="P61" s="569"/>
    </row>
    <row r="62" spans="2:16" ht="18">
      <c r="B62" s="696" t="s">
        <v>148</v>
      </c>
      <c r="C62" s="697"/>
      <c r="D62" s="697"/>
      <c r="E62" s="697"/>
      <c r="F62" s="697"/>
      <c r="G62" s="697"/>
      <c r="H62" s="697"/>
      <c r="I62" s="697"/>
      <c r="J62" s="697"/>
      <c r="K62" s="697"/>
      <c r="L62" s="697"/>
      <c r="M62" s="698"/>
      <c r="N62" s="132"/>
      <c r="O62" s="132"/>
      <c r="P62" s="569"/>
    </row>
    <row r="63" spans="2:16" ht="18">
      <c r="B63" s="699" t="s">
        <v>206</v>
      </c>
      <c r="C63" s="700"/>
      <c r="D63" s="700"/>
      <c r="E63" s="700"/>
      <c r="F63" s="700"/>
      <c r="G63" s="700"/>
      <c r="H63" s="700"/>
      <c r="I63" s="700"/>
      <c r="J63" s="700"/>
      <c r="K63" s="700"/>
      <c r="L63" s="700"/>
      <c r="M63" s="701"/>
      <c r="N63" s="132"/>
      <c r="O63" s="132"/>
      <c r="P63" s="569"/>
    </row>
    <row r="64" spans="2:16" ht="18">
      <c r="B64" s="145"/>
      <c r="M64" s="132"/>
      <c r="N64" s="132"/>
      <c r="O64" s="132"/>
      <c r="P64" s="569"/>
    </row>
    <row r="65" spans="1:16" ht="18.600000000000001" thickBot="1">
      <c r="B65" s="145"/>
      <c r="M65" s="132"/>
      <c r="N65" s="132"/>
      <c r="O65" s="132"/>
      <c r="P65" s="569"/>
    </row>
    <row r="66" spans="1:16" ht="20.25" customHeight="1">
      <c r="B66" s="702" t="s">
        <v>149</v>
      </c>
      <c r="C66" s="702" t="s">
        <v>150</v>
      </c>
      <c r="D66" s="702" t="s">
        <v>151</v>
      </c>
      <c r="E66" s="702" t="s">
        <v>152</v>
      </c>
      <c r="F66" s="146" t="s">
        <v>153</v>
      </c>
      <c r="G66" s="166" t="s">
        <v>214</v>
      </c>
      <c r="H66" s="704" t="s">
        <v>213</v>
      </c>
      <c r="I66" s="704" t="s">
        <v>155</v>
      </c>
      <c r="J66" s="704" t="s">
        <v>156</v>
      </c>
      <c r="K66" s="704" t="s">
        <v>189</v>
      </c>
      <c r="L66" s="702" t="s">
        <v>157</v>
      </c>
      <c r="M66" s="702" t="s">
        <v>209</v>
      </c>
      <c r="N66" s="132"/>
      <c r="O66" s="132"/>
      <c r="P66" s="569"/>
    </row>
    <row r="67" spans="1:16" ht="18.600000000000001" thickBot="1">
      <c r="B67" s="703"/>
      <c r="C67" s="703"/>
      <c r="D67" s="703"/>
      <c r="E67" s="703"/>
      <c r="F67" s="147" t="s">
        <v>154</v>
      </c>
      <c r="G67" s="167"/>
      <c r="H67" s="705"/>
      <c r="I67" s="705"/>
      <c r="J67" s="705"/>
      <c r="K67" s="705"/>
      <c r="L67" s="703"/>
      <c r="M67" s="703"/>
      <c r="N67" s="132"/>
      <c r="O67" s="132"/>
      <c r="P67" s="569"/>
    </row>
    <row r="68" spans="1:16" ht="18.600000000000001" thickBot="1">
      <c r="B68" s="148">
        <v>1</v>
      </c>
      <c r="C68" s="149" t="s">
        <v>158</v>
      </c>
      <c r="D68" s="150"/>
      <c r="E68" s="150"/>
      <c r="F68" s="150"/>
      <c r="G68" s="168"/>
      <c r="H68" s="150"/>
      <c r="I68" s="150"/>
      <c r="J68" s="150"/>
      <c r="K68" s="151" t="s">
        <v>158</v>
      </c>
      <c r="L68" s="150"/>
      <c r="M68" s="150"/>
      <c r="N68" s="132"/>
      <c r="O68" s="132"/>
      <c r="P68" s="569"/>
    </row>
    <row r="69" spans="1:16" ht="18.600000000000001" thickBot="1">
      <c r="A69" s="160" t="s">
        <v>29</v>
      </c>
      <c r="B69" s="161">
        <v>2</v>
      </c>
      <c r="C69" s="162" t="s">
        <v>158</v>
      </c>
      <c r="D69" s="163" t="s">
        <v>158</v>
      </c>
      <c r="E69" s="163" t="s">
        <v>158</v>
      </c>
      <c r="F69" s="163" t="s">
        <v>190</v>
      </c>
      <c r="G69" s="168"/>
      <c r="H69" s="150"/>
      <c r="I69" s="150"/>
      <c r="J69" s="163" t="s">
        <v>191</v>
      </c>
      <c r="K69" s="163" t="s">
        <v>158</v>
      </c>
      <c r="L69" s="150"/>
      <c r="M69" s="150"/>
      <c r="N69" s="132" t="s">
        <v>192</v>
      </c>
      <c r="O69" s="132"/>
      <c r="P69" s="569"/>
    </row>
    <row r="70" spans="1:16" ht="18.600000000000001" thickBot="1">
      <c r="A70" s="160" t="s">
        <v>21</v>
      </c>
      <c r="B70" s="161">
        <v>3</v>
      </c>
      <c r="C70" s="162" t="s">
        <v>158</v>
      </c>
      <c r="D70" s="163" t="s">
        <v>158</v>
      </c>
      <c r="E70" s="163" t="s">
        <v>158</v>
      </c>
      <c r="F70" s="163" t="s">
        <v>158</v>
      </c>
      <c r="G70" s="168"/>
      <c r="H70" s="150"/>
      <c r="I70" s="150"/>
      <c r="J70" s="163" t="s">
        <v>158</v>
      </c>
      <c r="K70" s="163" t="s">
        <v>158</v>
      </c>
      <c r="L70" s="163" t="s">
        <v>158</v>
      </c>
      <c r="M70" s="150"/>
      <c r="N70" s="132"/>
      <c r="O70" s="132"/>
      <c r="P70" s="569"/>
    </row>
    <row r="71" spans="1:16" ht="18.600000000000001" thickBot="1">
      <c r="A71" s="160" t="s">
        <v>193</v>
      </c>
      <c r="B71" s="157">
        <v>4</v>
      </c>
      <c r="C71" s="158" t="s">
        <v>158</v>
      </c>
      <c r="D71" s="159" t="s">
        <v>158</v>
      </c>
      <c r="E71" s="159" t="s">
        <v>158</v>
      </c>
      <c r="F71" s="159" t="s">
        <v>158</v>
      </c>
      <c r="G71" s="159" t="s">
        <v>158</v>
      </c>
      <c r="H71" s="159" t="s">
        <v>158</v>
      </c>
      <c r="I71" s="150" t="s">
        <v>211</v>
      </c>
      <c r="J71" s="159" t="s">
        <v>158</v>
      </c>
      <c r="K71" s="159" t="s">
        <v>158</v>
      </c>
      <c r="L71" s="159" t="s">
        <v>158</v>
      </c>
      <c r="M71" s="159" t="s">
        <v>158</v>
      </c>
      <c r="N71" t="s">
        <v>210</v>
      </c>
      <c r="O71" s="132"/>
      <c r="P71" s="569"/>
    </row>
    <row r="72" spans="1:16" ht="18.600000000000001" thickBot="1">
      <c r="A72" s="160"/>
      <c r="B72" s="161">
        <v>5</v>
      </c>
      <c r="C72" s="162" t="s">
        <v>158</v>
      </c>
      <c r="D72" s="163" t="s">
        <v>158</v>
      </c>
      <c r="E72" s="163" t="s">
        <v>158</v>
      </c>
      <c r="F72" s="163" t="s">
        <v>158</v>
      </c>
      <c r="G72" s="163" t="s">
        <v>158</v>
      </c>
      <c r="H72" s="163" t="s">
        <v>158</v>
      </c>
      <c r="I72" s="163" t="s">
        <v>158</v>
      </c>
      <c r="J72" s="163" t="s">
        <v>158</v>
      </c>
      <c r="K72" s="163" t="s">
        <v>158</v>
      </c>
      <c r="L72" s="163" t="s">
        <v>158</v>
      </c>
      <c r="M72" s="163" t="s">
        <v>158</v>
      </c>
      <c r="N72" s="132"/>
      <c r="O72" s="132"/>
      <c r="P72" s="570"/>
    </row>
    <row r="73" spans="1:16" ht="18.600000000000001" thickBot="1">
      <c r="B73" s="148">
        <v>6</v>
      </c>
      <c r="C73" s="149" t="s">
        <v>158</v>
      </c>
      <c r="D73" s="151" t="s">
        <v>158</v>
      </c>
      <c r="E73" s="151" t="s">
        <v>158</v>
      </c>
      <c r="F73" s="151" t="s">
        <v>158</v>
      </c>
      <c r="G73" s="151" t="s">
        <v>158</v>
      </c>
      <c r="H73" s="151" t="s">
        <v>158</v>
      </c>
      <c r="I73" s="151" t="s">
        <v>158</v>
      </c>
      <c r="J73" s="151" t="s">
        <v>158</v>
      </c>
      <c r="K73" s="151" t="s">
        <v>158</v>
      </c>
      <c r="L73" s="151" t="s">
        <v>158</v>
      </c>
      <c r="M73" s="151" t="s">
        <v>158</v>
      </c>
      <c r="N73" s="132"/>
      <c r="O73" s="132"/>
      <c r="P73" s="570"/>
    </row>
    <row r="74" spans="1:16" ht="18.600000000000001" thickBot="1">
      <c r="B74" s="148">
        <v>7</v>
      </c>
      <c r="C74" s="149" t="s">
        <v>158</v>
      </c>
      <c r="D74" s="151" t="s">
        <v>158</v>
      </c>
      <c r="E74" s="151" t="s">
        <v>158</v>
      </c>
      <c r="F74" s="151" t="s">
        <v>158</v>
      </c>
      <c r="G74" s="151" t="s">
        <v>158</v>
      </c>
      <c r="H74" s="151" t="s">
        <v>158</v>
      </c>
      <c r="I74" s="151" t="s">
        <v>158</v>
      </c>
      <c r="J74" s="151" t="s">
        <v>158</v>
      </c>
      <c r="K74" s="151" t="s">
        <v>158</v>
      </c>
      <c r="L74" s="151" t="s">
        <v>158</v>
      </c>
      <c r="M74" s="151" t="s">
        <v>158</v>
      </c>
      <c r="N74" s="132"/>
      <c r="O74" s="132"/>
      <c r="P74" s="570"/>
    </row>
    <row r="75" spans="1:16" ht="15.6">
      <c r="N75" s="132"/>
      <c r="O75" s="132"/>
      <c r="P75" s="570"/>
    </row>
    <row r="76" spans="1:16" ht="15.6">
      <c r="I76" t="s">
        <v>212</v>
      </c>
      <c r="N76" s="132"/>
      <c r="O76" s="132"/>
      <c r="P76" s="570"/>
    </row>
    <row r="77" spans="1:16" ht="15.6">
      <c r="N77" s="132"/>
      <c r="O77" s="132"/>
      <c r="P77" s="570"/>
    </row>
    <row r="78" spans="1:16" ht="15.6">
      <c r="P78" s="570"/>
    </row>
    <row r="79" spans="1:16" ht="15.6">
      <c r="P79" s="570"/>
    </row>
    <row r="80" spans="1:16" ht="15.6">
      <c r="P80" s="570"/>
    </row>
    <row r="81" spans="16:16" ht="15.6">
      <c r="P81" s="570"/>
    </row>
    <row r="82" spans="16:16" ht="15.6">
      <c r="P82" s="570"/>
    </row>
    <row r="83" spans="16:16" ht="15.6">
      <c r="P83" s="570"/>
    </row>
    <row r="84" spans="16:16" ht="15.6">
      <c r="P84" s="570"/>
    </row>
    <row r="85" spans="16:16" ht="15.6">
      <c r="P85" s="570"/>
    </row>
    <row r="86" spans="16:16" ht="15.6">
      <c r="P86" s="570"/>
    </row>
    <row r="87" spans="16:16" ht="15.6">
      <c r="P87" s="570"/>
    </row>
    <row r="88" spans="16:16" ht="15.6">
      <c r="P88" s="570"/>
    </row>
    <row r="89" spans="16:16" ht="15.6">
      <c r="P89" s="570"/>
    </row>
    <row r="90" spans="16:16" ht="15.6">
      <c r="P90" s="570"/>
    </row>
    <row r="91" spans="16:16" ht="15.6">
      <c r="P91" s="570"/>
    </row>
    <row r="92" spans="16:16" ht="15.6">
      <c r="P92" s="570"/>
    </row>
    <row r="93" spans="16:16" ht="15.6">
      <c r="P93" s="570"/>
    </row>
    <row r="94" spans="16:16" ht="15.6">
      <c r="P94" s="570"/>
    </row>
    <row r="95" spans="16:16" ht="15.6">
      <c r="P95" s="570"/>
    </row>
    <row r="96" spans="16:16" ht="15.6">
      <c r="P96" s="570"/>
    </row>
    <row r="97" spans="16:16" ht="15.6">
      <c r="P97" s="570"/>
    </row>
    <row r="98" spans="16:16" ht="15.6">
      <c r="P98" s="570"/>
    </row>
    <row r="99" spans="16:16" ht="15.6">
      <c r="P99" s="570"/>
    </row>
  </sheetData>
  <mergeCells count="39">
    <mergeCell ref="B45:H45"/>
    <mergeCell ref="B47:M47"/>
    <mergeCell ref="B48:M48"/>
    <mergeCell ref="B52:M52"/>
    <mergeCell ref="L32:N44"/>
    <mergeCell ref="B53:M53"/>
    <mergeCell ref="N49:N60"/>
    <mergeCell ref="B51:M51"/>
    <mergeCell ref="B58:M58"/>
    <mergeCell ref="B59:M59"/>
    <mergeCell ref="B60:M60"/>
    <mergeCell ref="B49:M49"/>
    <mergeCell ref="B54:M54"/>
    <mergeCell ref="B56:M56"/>
    <mergeCell ref="B57:M57"/>
    <mergeCell ref="B61:M61"/>
    <mergeCell ref="B62:M62"/>
    <mergeCell ref="B63:M63"/>
    <mergeCell ref="B66:B67"/>
    <mergeCell ref="C66:C67"/>
    <mergeCell ref="D66:D67"/>
    <mergeCell ref="E66:E67"/>
    <mergeCell ref="H66:H67"/>
    <mergeCell ref="I66:I67"/>
    <mergeCell ref="J66:J67"/>
    <mergeCell ref="K66:K67"/>
    <mergeCell ref="L66:L67"/>
    <mergeCell ref="M66:M67"/>
    <mergeCell ref="D29:E29"/>
    <mergeCell ref="M14:M15"/>
    <mergeCell ref="M28:N30"/>
    <mergeCell ref="B3:N3"/>
    <mergeCell ref="C8:L8"/>
    <mergeCell ref="C9:L9"/>
    <mergeCell ref="D12:E28"/>
    <mergeCell ref="M13:N13"/>
    <mergeCell ref="B5:N5"/>
    <mergeCell ref="B7:N7"/>
    <mergeCell ref="B6:N6"/>
  </mergeCells>
  <phoneticPr fontId="106"/>
  <hyperlinks>
    <hyperlink ref="C9" r:id="rId1" location="/bda7594740fd40299423467b48e9ecf6" xr:uid="{4EEFA40F-6E32-47D8-85D5-18F9796AA839}"/>
  </hyperlinks>
  <pageMargins left="0.75" right="0.75" top="1" bottom="1" header="0.51200000000000001" footer="0.51200000000000001"/>
  <pageSetup paperSize="9" orientation="portrait"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D42"/>
  <sheetViews>
    <sheetView showGridLines="0" zoomScale="80" zoomScaleNormal="80" zoomScaleSheetLayoutView="79" workbookViewId="0">
      <selection activeCell="E3" sqref="E3"/>
    </sheetView>
  </sheetViews>
  <sheetFormatPr defaultColWidth="9" defaultRowHeight="19.2"/>
  <cols>
    <col min="1" max="1" width="193.44140625" style="461" customWidth="1"/>
    <col min="2" max="2" width="11.21875" style="459" customWidth="1"/>
    <col min="3" max="3" width="27.44140625" style="459" customWidth="1"/>
    <col min="4" max="4" width="17.88671875" style="460" customWidth="1"/>
    <col min="5" max="16384" width="9" style="1"/>
  </cols>
  <sheetData>
    <row r="1" spans="1:4" s="44" customFormat="1" ht="44.25" customHeight="1" thickBot="1">
      <c r="A1" s="273" t="s">
        <v>293</v>
      </c>
      <c r="B1" s="274" t="s">
        <v>0</v>
      </c>
      <c r="C1" s="275" t="s">
        <v>1</v>
      </c>
      <c r="D1" s="457" t="s">
        <v>2</v>
      </c>
    </row>
    <row r="2" spans="1:4" s="44" customFormat="1" ht="37.950000000000003" customHeight="1">
      <c r="A2" s="189" t="s">
        <v>414</v>
      </c>
      <c r="B2" s="466"/>
      <c r="C2" s="725" t="s">
        <v>417</v>
      </c>
      <c r="D2" s="469"/>
    </row>
    <row r="3" spans="1:4" s="44" customFormat="1" ht="129" customHeight="1">
      <c r="A3" s="458" t="s">
        <v>415</v>
      </c>
      <c r="B3" s="572" t="s">
        <v>416</v>
      </c>
      <c r="C3" s="726"/>
      <c r="D3" s="470">
        <v>44808</v>
      </c>
    </row>
    <row r="4" spans="1:4" s="44" customFormat="1" ht="37.950000000000003" customHeight="1" thickBot="1">
      <c r="A4" s="472" t="s">
        <v>418</v>
      </c>
      <c r="B4" s="573"/>
      <c r="C4" s="727"/>
      <c r="D4" s="473"/>
    </row>
    <row r="5" spans="1:4" s="44" customFormat="1" ht="44.25" customHeight="1" thickTop="1">
      <c r="A5" s="256" t="s">
        <v>306</v>
      </c>
      <c r="B5" s="714" t="s">
        <v>307</v>
      </c>
      <c r="C5" s="717" t="s">
        <v>308</v>
      </c>
      <c r="D5" s="720">
        <v>44806</v>
      </c>
    </row>
    <row r="6" spans="1:4" s="44" customFormat="1" ht="77.400000000000006" customHeight="1">
      <c r="A6" s="522" t="s">
        <v>309</v>
      </c>
      <c r="B6" s="715"/>
      <c r="C6" s="718"/>
      <c r="D6" s="721"/>
    </row>
    <row r="7" spans="1:4" s="44" customFormat="1" ht="36.6" customHeight="1" thickBot="1">
      <c r="A7" s="257" t="s">
        <v>310</v>
      </c>
      <c r="B7" s="716"/>
      <c r="C7" s="719"/>
      <c r="D7" s="722"/>
    </row>
    <row r="8" spans="1:4" s="44" customFormat="1" ht="44.25" customHeight="1">
      <c r="A8" s="256" t="s">
        <v>302</v>
      </c>
      <c r="B8" s="714" t="s">
        <v>283</v>
      </c>
      <c r="C8" s="717" t="s">
        <v>304</v>
      </c>
      <c r="D8" s="720">
        <v>44807</v>
      </c>
    </row>
    <row r="9" spans="1:4" s="44" customFormat="1" ht="97.2" customHeight="1">
      <c r="A9" s="522" t="s">
        <v>303</v>
      </c>
      <c r="B9" s="715"/>
      <c r="C9" s="718"/>
      <c r="D9" s="721"/>
    </row>
    <row r="10" spans="1:4" s="44" customFormat="1" ht="36.6" customHeight="1" thickBot="1">
      <c r="A10" s="257" t="s">
        <v>305</v>
      </c>
      <c r="B10" s="716"/>
      <c r="C10" s="719"/>
      <c r="D10" s="722"/>
    </row>
    <row r="11" spans="1:4" s="44" customFormat="1" ht="54.6" customHeight="1" thickBot="1">
      <c r="A11" s="256" t="s">
        <v>312</v>
      </c>
      <c r="B11" s="248"/>
      <c r="C11" s="717" t="s">
        <v>313</v>
      </c>
      <c r="D11" s="723">
        <v>44804</v>
      </c>
    </row>
    <row r="12" spans="1:4" s="44" customFormat="1" ht="195.6" customHeight="1" thickBot="1">
      <c r="A12" s="522" t="s">
        <v>315</v>
      </c>
      <c r="B12" s="520" t="s">
        <v>311</v>
      </c>
      <c r="C12" s="718"/>
      <c r="D12" s="724"/>
    </row>
    <row r="13" spans="1:4" s="44" customFormat="1" ht="34.950000000000003" customHeight="1" thickBot="1">
      <c r="A13" s="257" t="s">
        <v>314</v>
      </c>
      <c r="B13" s="250"/>
      <c r="C13" s="719"/>
      <c r="D13" s="724"/>
    </row>
    <row r="14" spans="1:4" s="44" customFormat="1" ht="43.8" customHeight="1" thickTop="1">
      <c r="A14" s="259" t="s">
        <v>316</v>
      </c>
      <c r="B14" s="731" t="s">
        <v>274</v>
      </c>
      <c r="C14" s="717" t="s">
        <v>318</v>
      </c>
      <c r="D14" s="720">
        <v>44803</v>
      </c>
    </row>
    <row r="15" spans="1:4" s="44" customFormat="1" ht="199.8" customHeight="1">
      <c r="A15" s="523" t="s">
        <v>317</v>
      </c>
      <c r="B15" s="732"/>
      <c r="C15" s="718"/>
      <c r="D15" s="721"/>
    </row>
    <row r="16" spans="1:4" s="44" customFormat="1" ht="34.950000000000003" customHeight="1" thickBot="1">
      <c r="A16" s="260" t="s">
        <v>319</v>
      </c>
      <c r="B16" s="733"/>
      <c r="C16" s="719"/>
      <c r="D16" s="722"/>
    </row>
    <row r="17" spans="1:4" s="44" customFormat="1" ht="44.25" customHeight="1" thickTop="1">
      <c r="A17" s="256"/>
      <c r="B17" s="248"/>
      <c r="C17" s="717"/>
      <c r="D17" s="720"/>
    </row>
    <row r="18" spans="1:4" s="44" customFormat="1" ht="409.6" customHeight="1">
      <c r="A18" s="522"/>
      <c r="B18" s="249"/>
      <c r="C18" s="718"/>
      <c r="D18" s="721"/>
    </row>
    <row r="19" spans="1:4" s="44" customFormat="1" ht="35.4" customHeight="1" thickBot="1">
      <c r="A19" s="257"/>
      <c r="B19" s="250"/>
      <c r="C19" s="719"/>
      <c r="D19" s="722"/>
    </row>
    <row r="20" spans="1:4" s="44" customFormat="1" ht="44.25" customHeight="1" thickBot="1">
      <c r="A20" s="256"/>
      <c r="B20" s="248"/>
      <c r="C20" s="717"/>
      <c r="D20" s="723"/>
    </row>
    <row r="21" spans="1:4" s="44" customFormat="1" ht="374.4" customHeight="1" thickBot="1">
      <c r="A21" s="745"/>
      <c r="B21" s="747"/>
      <c r="C21" s="718"/>
      <c r="D21" s="724"/>
    </row>
    <row r="22" spans="1:4" s="44" customFormat="1" ht="390.6" customHeight="1" thickBot="1">
      <c r="A22" s="746"/>
      <c r="B22" s="747"/>
      <c r="C22" s="718"/>
      <c r="D22" s="724"/>
    </row>
    <row r="23" spans="1:4" s="44" customFormat="1" ht="38.4" customHeight="1" thickBot="1">
      <c r="A23" s="257"/>
      <c r="B23" s="250"/>
      <c r="C23" s="719"/>
      <c r="D23" s="724"/>
    </row>
    <row r="24" spans="1:4" s="44" customFormat="1" ht="44.25" customHeight="1" thickBot="1">
      <c r="A24" s="505"/>
      <c r="B24" s="742"/>
      <c r="C24" s="717"/>
      <c r="D24" s="723"/>
    </row>
    <row r="25" spans="1:4" s="44" customFormat="1" ht="115.8" customHeight="1" thickBot="1">
      <c r="A25" s="524"/>
      <c r="B25" s="743"/>
      <c r="C25" s="718"/>
      <c r="D25" s="724"/>
    </row>
    <row r="26" spans="1:4" s="44" customFormat="1" ht="46.2" customHeight="1" thickBot="1">
      <c r="A26" s="300"/>
      <c r="B26" s="744"/>
      <c r="C26" s="719"/>
      <c r="D26" s="724"/>
    </row>
    <row r="27" spans="1:4" s="44" customFormat="1" ht="52.2" customHeight="1" thickTop="1" thickBot="1">
      <c r="A27" s="256"/>
      <c r="B27" s="248"/>
      <c r="C27" s="717"/>
      <c r="D27" s="723"/>
    </row>
    <row r="28" spans="1:4" s="44" customFormat="1" ht="66" customHeight="1" thickBot="1">
      <c r="A28" s="522"/>
      <c r="B28" s="249"/>
      <c r="C28" s="718"/>
      <c r="D28" s="724"/>
    </row>
    <row r="29" spans="1:4" s="44" customFormat="1" ht="45" customHeight="1" thickBot="1">
      <c r="A29" s="257"/>
      <c r="B29" s="250"/>
      <c r="C29" s="719"/>
      <c r="D29" s="724"/>
    </row>
    <row r="30" spans="1:4" s="44" customFormat="1" ht="48.6" customHeight="1" thickTop="1">
      <c r="A30" s="483"/>
      <c r="B30" s="750"/>
      <c r="C30" s="717"/>
      <c r="D30" s="739"/>
    </row>
    <row r="31" spans="1:4" s="44" customFormat="1" ht="189" customHeight="1">
      <c r="A31" s="261"/>
      <c r="B31" s="715"/>
      <c r="C31" s="718"/>
      <c r="D31" s="740"/>
    </row>
    <row r="32" spans="1:4" s="44" customFormat="1" ht="43.2" customHeight="1" thickBot="1">
      <c r="A32" s="468"/>
      <c r="B32" s="716"/>
      <c r="C32" s="719"/>
      <c r="D32" s="741"/>
    </row>
    <row r="33" spans="1:4" s="44" customFormat="1" ht="52.2" customHeight="1" thickTop="1" thickBot="1">
      <c r="A33" s="258"/>
      <c r="B33" s="742"/>
      <c r="C33" s="742"/>
      <c r="D33" s="723"/>
    </row>
    <row r="34" spans="1:4" s="44" customFormat="1" ht="247.8" customHeight="1" thickBot="1">
      <c r="A34" s="524"/>
      <c r="B34" s="743"/>
      <c r="C34" s="743"/>
      <c r="D34" s="724"/>
    </row>
    <row r="35" spans="1:4" s="44" customFormat="1" ht="43.2" customHeight="1" thickBot="1">
      <c r="A35" s="521"/>
      <c r="B35" s="744"/>
      <c r="C35" s="744"/>
      <c r="D35" s="724"/>
    </row>
    <row r="36" spans="1:4" s="44" customFormat="1" ht="48.6" customHeight="1" thickTop="1" thickBot="1">
      <c r="A36" s="259"/>
      <c r="B36" s="731"/>
      <c r="C36" s="736"/>
      <c r="D36" s="723"/>
    </row>
    <row r="37" spans="1:4" s="44" customFormat="1" ht="97.2" customHeight="1" thickBot="1">
      <c r="A37" s="748"/>
      <c r="B37" s="732"/>
      <c r="C37" s="737"/>
      <c r="D37" s="724"/>
    </row>
    <row r="38" spans="1:4" s="44" customFormat="1" ht="40.200000000000003" customHeight="1" thickBot="1">
      <c r="A38" s="749"/>
      <c r="B38" s="732"/>
      <c r="C38" s="737"/>
      <c r="D38" s="734"/>
    </row>
    <row r="39" spans="1:4" s="44" customFormat="1" ht="40.950000000000003" customHeight="1" thickBot="1">
      <c r="A39" s="506"/>
      <c r="B39" s="733"/>
      <c r="C39" s="738"/>
      <c r="D39" s="735"/>
    </row>
    <row r="40" spans="1:4" s="44" customFormat="1" ht="54.6" customHeight="1" thickTop="1">
      <c r="A40" s="189"/>
      <c r="B40" s="466"/>
      <c r="C40" s="725"/>
      <c r="D40" s="469"/>
    </row>
    <row r="41" spans="1:4" s="44" customFormat="1" ht="110.4" customHeight="1">
      <c r="A41" s="458"/>
      <c r="B41" s="728"/>
      <c r="C41" s="726"/>
      <c r="D41" s="470"/>
    </row>
    <row r="42" spans="1:4" s="44" customFormat="1" ht="37.950000000000003" customHeight="1" thickBot="1">
      <c r="A42" s="517"/>
      <c r="B42" s="729"/>
      <c r="C42" s="730"/>
      <c r="D42" s="471"/>
    </row>
  </sheetData>
  <mergeCells count="35">
    <mergeCell ref="A21:A22"/>
    <mergeCell ref="B21:B22"/>
    <mergeCell ref="A37:A38"/>
    <mergeCell ref="B30:B32"/>
    <mergeCell ref="B14:B16"/>
    <mergeCell ref="B24:B26"/>
    <mergeCell ref="B33:B35"/>
    <mergeCell ref="D14:D16"/>
    <mergeCell ref="C20:C23"/>
    <mergeCell ref="D20:D23"/>
    <mergeCell ref="D36:D39"/>
    <mergeCell ref="C36:C39"/>
    <mergeCell ref="D30:D32"/>
    <mergeCell ref="C24:C26"/>
    <mergeCell ref="D24:D26"/>
    <mergeCell ref="C33:C35"/>
    <mergeCell ref="D33:D35"/>
    <mergeCell ref="C27:C29"/>
    <mergeCell ref="D27:D29"/>
    <mergeCell ref="C17:C19"/>
    <mergeCell ref="D17:D19"/>
    <mergeCell ref="C2:C4"/>
    <mergeCell ref="B41:B42"/>
    <mergeCell ref="C40:C42"/>
    <mergeCell ref="C30:C32"/>
    <mergeCell ref="B36:B39"/>
    <mergeCell ref="C14:C16"/>
    <mergeCell ref="B5:B7"/>
    <mergeCell ref="C5:C7"/>
    <mergeCell ref="D5:D7"/>
    <mergeCell ref="C11:C13"/>
    <mergeCell ref="D11:D13"/>
    <mergeCell ref="B8:B10"/>
    <mergeCell ref="C8:C10"/>
    <mergeCell ref="D8:D10"/>
  </mergeCells>
  <phoneticPr fontId="16"/>
  <hyperlinks>
    <hyperlink ref="A10" r:id="rId1" xr:uid="{FD969357-9364-46A9-86EA-1A6E95FD6533}"/>
    <hyperlink ref="A7" r:id="rId2" xr:uid="{AB115A5E-4C16-4B90-B023-901575123DB6}"/>
    <hyperlink ref="A13" r:id="rId3" xr:uid="{91531098-3234-4CB9-8EBD-F45CC1BB30F9}"/>
    <hyperlink ref="A16" r:id="rId4" xr:uid="{0F85C474-0119-432F-A4B1-4C00EB6BE1A4}"/>
    <hyperlink ref="A4" r:id="rId5" xr:uid="{353ABCCB-F342-40CE-9DAD-F5C0EDA63F07}"/>
  </hyperlinks>
  <pageMargins left="0" right="0" top="0.19685039370078741" bottom="0.39370078740157483" header="0" footer="0.19685039370078741"/>
  <pageSetup paperSize="8" scale="28" orientation="portrait" horizontalDpi="300" verticalDpi="300" r:id="rId6"/>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C47"/>
  <sheetViews>
    <sheetView defaultGridColor="0" view="pageBreakPreview" colorId="56" zoomScale="83" zoomScaleNormal="66" zoomScaleSheetLayoutView="83" workbookViewId="0">
      <selection sqref="A1:A1048576"/>
    </sheetView>
  </sheetViews>
  <sheetFormatPr defaultColWidth="9" defaultRowHeight="19.2"/>
  <cols>
    <col min="1" max="1" width="213.21875" style="500" customWidth="1"/>
    <col min="2" max="2" width="18" style="199" customWidth="1"/>
    <col min="3" max="3" width="20.109375" style="200" customWidth="1"/>
    <col min="4" max="16384" width="9" style="40"/>
  </cols>
  <sheetData>
    <row r="1" spans="1:3" ht="58.95" customHeight="1" thickBot="1">
      <c r="A1" s="39" t="s">
        <v>294</v>
      </c>
      <c r="B1" s="438" t="s">
        <v>24</v>
      </c>
      <c r="C1" s="439" t="s">
        <v>2</v>
      </c>
    </row>
    <row r="2" spans="1:3" ht="48" customHeight="1">
      <c r="A2" s="442" t="s">
        <v>346</v>
      </c>
      <c r="B2" s="760" t="s">
        <v>340</v>
      </c>
      <c r="C2" s="763">
        <v>44806</v>
      </c>
    </row>
    <row r="3" spans="1:3" s="512" customFormat="1" ht="117.6" customHeight="1">
      <c r="A3" s="552" t="s">
        <v>330</v>
      </c>
      <c r="B3" s="761"/>
      <c r="C3" s="764"/>
    </row>
    <row r="4" spans="1:3" s="512" customFormat="1" ht="38.4" customHeight="1" thickBot="1">
      <c r="A4" s="513" t="s">
        <v>328</v>
      </c>
      <c r="B4" s="762"/>
      <c r="C4" s="765"/>
    </row>
    <row r="5" spans="1:3" ht="48" customHeight="1">
      <c r="A5" s="442" t="s">
        <v>347</v>
      </c>
      <c r="B5" s="248"/>
      <c r="C5" s="509"/>
    </row>
    <row r="6" spans="1:3" ht="133.19999999999999" customHeight="1">
      <c r="A6" s="526" t="s">
        <v>331</v>
      </c>
      <c r="B6" s="520" t="s">
        <v>341</v>
      </c>
      <c r="C6" s="440">
        <v>44806</v>
      </c>
    </row>
    <row r="7" spans="1:3" ht="39.75" customHeight="1" thickBot="1">
      <c r="A7" s="209" t="s">
        <v>329</v>
      </c>
      <c r="B7" s="250"/>
      <c r="C7" s="511"/>
    </row>
    <row r="8" spans="1:3" ht="45.6" customHeight="1">
      <c r="A8" s="442" t="s">
        <v>348</v>
      </c>
      <c r="B8" s="248"/>
      <c r="C8" s="509"/>
    </row>
    <row r="9" spans="1:3" ht="328.8" customHeight="1">
      <c r="A9" s="527" t="s">
        <v>333</v>
      </c>
      <c r="B9" s="249" t="s">
        <v>287</v>
      </c>
      <c r="C9" s="510">
        <v>44805</v>
      </c>
    </row>
    <row r="10" spans="1:3" ht="37.799999999999997" customHeight="1" thickBot="1">
      <c r="A10" s="503" t="s">
        <v>327</v>
      </c>
      <c r="B10" s="250"/>
      <c r="C10" s="511"/>
    </row>
    <row r="11" spans="1:3" ht="42" customHeight="1">
      <c r="A11" s="442" t="s">
        <v>349</v>
      </c>
      <c r="B11" s="248"/>
      <c r="C11" s="509"/>
    </row>
    <row r="12" spans="1:3" ht="399" customHeight="1" thickBot="1">
      <c r="A12" s="527" t="s">
        <v>332</v>
      </c>
      <c r="B12" s="441" t="s">
        <v>273</v>
      </c>
      <c r="C12" s="510">
        <v>44805</v>
      </c>
    </row>
    <row r="13" spans="1:3" ht="36" customHeight="1" thickBot="1">
      <c r="A13" s="503" t="s">
        <v>326</v>
      </c>
      <c r="B13" s="441"/>
      <c r="C13" s="511"/>
    </row>
    <row r="14" spans="1:3" ht="52.2" customHeight="1">
      <c r="A14" s="176" t="s">
        <v>350</v>
      </c>
      <c r="B14" s="191"/>
      <c r="C14" s="192"/>
    </row>
    <row r="15" spans="1:3" ht="91.8" customHeight="1">
      <c r="A15" s="525" t="s">
        <v>334</v>
      </c>
      <c r="B15" s="196" t="s">
        <v>342</v>
      </c>
      <c r="C15" s="193">
        <v>44804</v>
      </c>
    </row>
    <row r="16" spans="1:3" ht="36" customHeight="1" thickBot="1">
      <c r="A16" s="503" t="s">
        <v>325</v>
      </c>
      <c r="B16" s="194"/>
      <c r="C16" s="195"/>
    </row>
    <row r="17" spans="1:3" ht="50.4" customHeight="1">
      <c r="A17" s="484" t="s">
        <v>351</v>
      </c>
      <c r="B17" s="196"/>
      <c r="C17" s="193"/>
    </row>
    <row r="18" spans="1:3" ht="229.2" customHeight="1">
      <c r="A18" s="525" t="s">
        <v>335</v>
      </c>
      <c r="B18" s="196" t="s">
        <v>343</v>
      </c>
      <c r="C18" s="193">
        <v>44804</v>
      </c>
    </row>
    <row r="19" spans="1:3" ht="34.200000000000003" customHeight="1" thickBot="1">
      <c r="A19" s="514" t="s">
        <v>324</v>
      </c>
      <c r="B19" s="194"/>
      <c r="C19" s="195"/>
    </row>
    <row r="20" spans="1:3" ht="45" customHeight="1">
      <c r="A20" s="176" t="s">
        <v>352</v>
      </c>
      <c r="B20" s="191"/>
      <c r="C20" s="192"/>
    </row>
    <row r="21" spans="1:3" ht="253.2" customHeight="1">
      <c r="A21" s="525" t="s">
        <v>336</v>
      </c>
      <c r="B21" s="196" t="s">
        <v>274</v>
      </c>
      <c r="C21" s="193">
        <v>44803</v>
      </c>
    </row>
    <row r="22" spans="1:3" ht="34.200000000000003" customHeight="1" thickBot="1">
      <c r="A22" s="514" t="s">
        <v>323</v>
      </c>
      <c r="B22" s="194"/>
      <c r="C22" s="195"/>
    </row>
    <row r="23" spans="1:3" ht="43.2" customHeight="1">
      <c r="A23" s="484" t="s">
        <v>353</v>
      </c>
      <c r="B23" s="196"/>
      <c r="C23" s="193"/>
    </row>
    <row r="24" spans="1:3" ht="201" customHeight="1">
      <c r="A24" s="525" t="s">
        <v>337</v>
      </c>
      <c r="B24" s="564" t="s">
        <v>344</v>
      </c>
      <c r="C24" s="193">
        <v>44803</v>
      </c>
    </row>
    <row r="25" spans="1:3" ht="32.4" customHeight="1" thickBot="1">
      <c r="A25" s="514" t="s">
        <v>322</v>
      </c>
      <c r="B25" s="194"/>
      <c r="C25" s="195"/>
    </row>
    <row r="26" spans="1:3" ht="54" customHeight="1">
      <c r="A26" s="176" t="s">
        <v>354</v>
      </c>
      <c r="B26" s="191"/>
      <c r="C26" s="192"/>
    </row>
    <row r="27" spans="1:3" ht="198" customHeight="1">
      <c r="A27" s="525" t="s">
        <v>338</v>
      </c>
      <c r="B27" s="528" t="s">
        <v>274</v>
      </c>
      <c r="C27" s="193">
        <v>44802</v>
      </c>
    </row>
    <row r="28" spans="1:3" ht="35.4" customHeight="1" thickBot="1">
      <c r="A28" s="514" t="s">
        <v>321</v>
      </c>
      <c r="B28" s="194"/>
      <c r="C28" s="195"/>
    </row>
    <row r="29" spans="1:3" ht="58.2" customHeight="1">
      <c r="A29" s="176" t="s">
        <v>355</v>
      </c>
      <c r="B29" s="191"/>
      <c r="C29" s="192"/>
    </row>
    <row r="30" spans="1:3" ht="409.2" customHeight="1">
      <c r="A30" s="754" t="s">
        <v>339</v>
      </c>
      <c r="B30" s="756" t="s">
        <v>345</v>
      </c>
      <c r="C30" s="758">
        <v>44802</v>
      </c>
    </row>
    <row r="31" spans="1:3" ht="82.2" customHeight="1" thickBot="1">
      <c r="A31" s="755"/>
      <c r="B31" s="757"/>
      <c r="C31" s="759"/>
    </row>
    <row r="32" spans="1:3" s="515" customFormat="1" ht="61.8" hidden="1" customHeight="1">
      <c r="A32" s="484"/>
      <c r="B32" s="196"/>
      <c r="C32" s="193"/>
    </row>
    <row r="33" spans="1:3" ht="382.8" hidden="1" customHeight="1">
      <c r="A33" s="525"/>
      <c r="B33" s="196"/>
      <c r="C33" s="193"/>
    </row>
    <row r="34" spans="1:3" ht="39" hidden="1" customHeight="1" thickBot="1">
      <c r="A34" s="514"/>
      <c r="B34" s="194"/>
      <c r="C34" s="195"/>
    </row>
    <row r="35" spans="1:3" ht="61.8" hidden="1" customHeight="1">
      <c r="A35" s="176"/>
      <c r="B35" s="191"/>
      <c r="C35" s="192"/>
    </row>
    <row r="36" spans="1:3" ht="196.8" hidden="1" customHeight="1">
      <c r="A36" s="525"/>
      <c r="B36" s="196"/>
      <c r="C36" s="193"/>
    </row>
    <row r="37" spans="1:3" ht="39" hidden="1" customHeight="1" thickBot="1">
      <c r="A37" s="514"/>
      <c r="B37" s="194"/>
      <c r="C37" s="195"/>
    </row>
    <row r="38" spans="1:3" ht="61.8" hidden="1" customHeight="1">
      <c r="A38" s="484"/>
      <c r="B38" s="196"/>
      <c r="C38" s="193"/>
    </row>
    <row r="39" spans="1:3" ht="278.39999999999998" hidden="1" customHeight="1">
      <c r="A39" s="525"/>
      <c r="B39" s="516"/>
      <c r="C39" s="193"/>
    </row>
    <row r="40" spans="1:3" ht="39" hidden="1" customHeight="1" thickBot="1">
      <c r="A40" s="514"/>
      <c r="B40" s="194"/>
      <c r="C40" s="195"/>
    </row>
    <row r="41" spans="1:3" ht="61.8" hidden="1" customHeight="1">
      <c r="A41" s="176"/>
      <c r="B41" s="191"/>
      <c r="C41" s="192"/>
    </row>
    <row r="42" spans="1:3" ht="379.2" hidden="1" customHeight="1">
      <c r="A42" s="525"/>
      <c r="B42" s="528"/>
      <c r="C42" s="193"/>
    </row>
    <row r="43" spans="1:3" ht="39" hidden="1" customHeight="1" thickBot="1">
      <c r="A43" s="514"/>
      <c r="B43" s="194"/>
      <c r="C43" s="195"/>
    </row>
    <row r="44" spans="1:3" ht="38.4" customHeight="1" thickBot="1">
      <c r="A44" s="571" t="s">
        <v>320</v>
      </c>
      <c r="B44" s="197"/>
      <c r="C44" s="198"/>
    </row>
    <row r="45" spans="1:3" ht="37.799999999999997" customHeight="1">
      <c r="A45" s="751" t="s">
        <v>28</v>
      </c>
      <c r="B45" s="751"/>
      <c r="C45" s="751"/>
    </row>
    <row r="46" spans="1:3" ht="46.2" customHeight="1">
      <c r="A46" s="752" t="s">
        <v>27</v>
      </c>
      <c r="B46" s="753"/>
      <c r="C46" s="753"/>
    </row>
    <row r="47" spans="1:3">
      <c r="A47" s="500" t="s">
        <v>257</v>
      </c>
    </row>
  </sheetData>
  <mergeCells count="7">
    <mergeCell ref="B2:B4"/>
    <mergeCell ref="C2:C4"/>
    <mergeCell ref="A45:C45"/>
    <mergeCell ref="A46:C46"/>
    <mergeCell ref="A30:A31"/>
    <mergeCell ref="B30:B31"/>
    <mergeCell ref="C30:C31"/>
  </mergeCells>
  <phoneticPr fontId="16"/>
  <hyperlinks>
    <hyperlink ref="A28" r:id="rId1" xr:uid="{66D036CF-0F61-456E-BE1E-F5F7500B1DBA}"/>
    <hyperlink ref="A25" r:id="rId2" xr:uid="{3A4CD20A-7CDA-421B-9FD1-38B5D29F80FA}"/>
    <hyperlink ref="A22" r:id="rId3" xr:uid="{C2D672C2-017A-43E9-B2FF-F6BB5564D8D1}"/>
    <hyperlink ref="A19" r:id="rId4" xr:uid="{63AA1F60-DCBB-4617-9680-FA3EF1D9A334}"/>
    <hyperlink ref="A16" r:id="rId5" xr:uid="{AE2718B6-CAC5-436C-AD85-74C3394903C3}"/>
    <hyperlink ref="A13" r:id="rId6" xr:uid="{46607545-1ABC-44F1-8791-FEAF5D1876B4}"/>
    <hyperlink ref="A10" r:id="rId7" xr:uid="{F904D155-5A52-4AA1-95DD-8678E54175FC}"/>
    <hyperlink ref="A4" r:id="rId8" xr:uid="{49A0BD25-25D4-4F90-BF8C-1A0128C532D5}"/>
    <hyperlink ref="A7" r:id="rId9" xr:uid="{19DA17DE-F9C7-49AF-B752-852631D4CB4A}"/>
    <hyperlink ref="A44" r:id="rId10" xr:uid="{D2A76ABE-839F-494D-B6DA-2C40A5208B68}"/>
  </hyperlinks>
  <pageMargins left="0.74803149606299213" right="0.74803149606299213" top="0.98425196850393704" bottom="0.98425196850393704" header="0.51181102362204722" footer="0.51181102362204722"/>
  <pageSetup paperSize="9" scale="16" fitToHeight="3" orientation="portrait" r:id="rId11"/>
  <headerFooter alignWithMargins="0"/>
  <rowBreaks count="1" manualBreakCount="1">
    <brk id="44" max="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C0967-F82C-468A-A6FC-1073547F18B8}">
  <sheetPr>
    <tabColor rgb="FFFF0000"/>
  </sheetPr>
  <dimension ref="B1:G29"/>
  <sheetViews>
    <sheetView view="pageBreakPreview" topLeftCell="A13" zoomScaleNormal="112" zoomScaleSheetLayoutView="115" workbookViewId="0">
      <selection activeCell="D15" sqref="D15"/>
    </sheetView>
  </sheetViews>
  <sheetFormatPr defaultColWidth="9" defaultRowHeight="13.2"/>
  <cols>
    <col min="1" max="1" width="2.109375" style="1" customWidth="1"/>
    <col min="2" max="2" width="25.77734375" style="109" customWidth="1"/>
    <col min="3" max="3" width="65.33203125" style="1" customWidth="1"/>
    <col min="4" max="4" width="92.5546875" style="1" customWidth="1"/>
    <col min="5" max="5" width="3.88671875" style="1" customWidth="1"/>
    <col min="6" max="16384" width="9" style="1"/>
  </cols>
  <sheetData>
    <row r="1" spans="2:7" ht="18.75" customHeight="1">
      <c r="B1" s="109" t="s">
        <v>113</v>
      </c>
    </row>
    <row r="2" spans="2:7" ht="17.25" customHeight="1" thickBot="1">
      <c r="B2" t="s">
        <v>356</v>
      </c>
      <c r="D2" s="768"/>
      <c r="E2" s="675"/>
    </row>
    <row r="3" spans="2:7" ht="16.5" customHeight="1" thickBot="1">
      <c r="B3" s="110" t="s">
        <v>114</v>
      </c>
      <c r="C3" s="301" t="s">
        <v>115</v>
      </c>
      <c r="D3" s="209" t="s">
        <v>220</v>
      </c>
    </row>
    <row r="4" spans="2:7" ht="17.25" customHeight="1" thickBot="1">
      <c r="B4" s="111" t="s">
        <v>116</v>
      </c>
      <c r="C4" s="144" t="s">
        <v>358</v>
      </c>
      <c r="D4" s="112"/>
    </row>
    <row r="5" spans="2:7" ht="17.25" customHeight="1">
      <c r="B5" s="769" t="s">
        <v>176</v>
      </c>
      <c r="C5" s="772" t="s">
        <v>217</v>
      </c>
      <c r="D5" s="773"/>
    </row>
    <row r="6" spans="2:7" ht="19.2" customHeight="1">
      <c r="B6" s="770"/>
      <c r="C6" s="774" t="s">
        <v>218</v>
      </c>
      <c r="D6" s="775"/>
      <c r="G6" s="235"/>
    </row>
    <row r="7" spans="2:7" ht="19.95" customHeight="1">
      <c r="B7" s="770"/>
      <c r="C7" s="302" t="s">
        <v>219</v>
      </c>
      <c r="D7" s="303"/>
      <c r="G7" s="235"/>
    </row>
    <row r="8" spans="2:7" ht="19.8" customHeight="1" thickBot="1">
      <c r="B8" s="771"/>
      <c r="C8" s="237" t="s">
        <v>221</v>
      </c>
      <c r="D8" s="236"/>
      <c r="G8" s="235"/>
    </row>
    <row r="9" spans="2:7" ht="34.200000000000003" customHeight="1" thickBot="1">
      <c r="B9" s="113" t="s">
        <v>117</v>
      </c>
      <c r="C9" s="776" t="s">
        <v>357</v>
      </c>
      <c r="D9" s="777"/>
    </row>
    <row r="10" spans="2:7" ht="139.19999999999999" customHeight="1" thickBot="1">
      <c r="B10" s="114" t="s">
        <v>118</v>
      </c>
      <c r="C10" s="778" t="s">
        <v>359</v>
      </c>
      <c r="D10" s="779"/>
    </row>
    <row r="11" spans="2:7" ht="76.8" customHeight="1" thickBot="1">
      <c r="B11" s="115"/>
      <c r="C11" s="116" t="s">
        <v>360</v>
      </c>
      <c r="D11" s="247" t="s">
        <v>361</v>
      </c>
      <c r="F11" s="1" t="s">
        <v>21</v>
      </c>
    </row>
    <row r="12" spans="2:7" ht="42.6" hidden="1" customHeight="1" thickBot="1">
      <c r="B12" s="113" t="s">
        <v>262</v>
      </c>
      <c r="C12" s="118" t="s">
        <v>261</v>
      </c>
      <c r="D12" s="117"/>
    </row>
    <row r="13" spans="2:7" ht="114.6" customHeight="1" thickBot="1">
      <c r="B13" s="119" t="s">
        <v>119</v>
      </c>
      <c r="C13" s="120" t="s">
        <v>362</v>
      </c>
      <c r="D13" s="204" t="s">
        <v>363</v>
      </c>
      <c r="F13" t="s">
        <v>29</v>
      </c>
    </row>
    <row r="14" spans="2:7" ht="79.2" customHeight="1" thickBot="1">
      <c r="B14" s="121" t="s">
        <v>120</v>
      </c>
      <c r="C14" s="766" t="s">
        <v>364</v>
      </c>
      <c r="D14" s="767"/>
    </row>
    <row r="15" spans="2:7" ht="17.25" customHeight="1"/>
    <row r="16" spans="2:7" ht="17.25" customHeight="1">
      <c r="C16"/>
      <c r="D16" s="1">
        <v>0</v>
      </c>
    </row>
    <row r="17" spans="2:5">
      <c r="C17" s="1" t="s">
        <v>29</v>
      </c>
    </row>
    <row r="18" spans="2:5">
      <c r="E18" s="1" t="s">
        <v>21</v>
      </c>
    </row>
    <row r="21" spans="2:5">
      <c r="B21" s="109" t="s">
        <v>21</v>
      </c>
    </row>
    <row r="29" spans="2:5">
      <c r="D29" s="1" t="s">
        <v>263</v>
      </c>
    </row>
  </sheetData>
  <mergeCells count="7">
    <mergeCell ref="C14:D14"/>
    <mergeCell ref="D2:E2"/>
    <mergeCell ref="B5:B8"/>
    <mergeCell ref="C5:D5"/>
    <mergeCell ref="C6:D6"/>
    <mergeCell ref="C9:D9"/>
    <mergeCell ref="C10:D10"/>
  </mergeCells>
  <phoneticPr fontId="106"/>
  <hyperlinks>
    <hyperlink ref="C6" r:id="rId1" location="h2_1" xr:uid="{EDBFF39A-9B90-4364-8365-9E4DAFCC0006}"/>
  </hyperlinks>
  <pageMargins left="0.7" right="0.7" top="0.75" bottom="0.75" header="0.3" footer="0.3"/>
  <pageSetup paperSize="9" scale="47" orientation="portrait" horizontalDpi="1200" verticalDpi="1200"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CE55B-F011-4DFD-A0D4-821B9D2396C5}">
  <sheetPr>
    <tabColor indexed="46"/>
  </sheetPr>
  <dimension ref="A1:AD38"/>
  <sheetViews>
    <sheetView zoomScale="94" zoomScaleNormal="94" zoomScaleSheetLayoutView="100" workbookViewId="0">
      <selection activeCell="AD9" sqref="AD9"/>
    </sheetView>
  </sheetViews>
  <sheetFormatPr defaultColWidth="9" defaultRowHeight="13.2"/>
  <cols>
    <col min="1" max="1" width="7.33203125" style="1" customWidth="1"/>
    <col min="2" max="13" width="6.77734375" style="1" customWidth="1"/>
    <col min="14" max="14" width="7.44140625" style="1" customWidth="1"/>
    <col min="15" max="15" width="5.88671875" style="1" customWidth="1"/>
    <col min="16" max="16" width="7.44140625" style="1" customWidth="1"/>
    <col min="17" max="29" width="6.77734375" style="1" customWidth="1"/>
    <col min="30" max="16384" width="9" style="1"/>
  </cols>
  <sheetData>
    <row r="1" spans="1:29" ht="15" customHeight="1">
      <c r="A1" s="782" t="s">
        <v>3</v>
      </c>
      <c r="B1" s="783"/>
      <c r="C1" s="783"/>
      <c r="D1" s="783"/>
      <c r="E1" s="783"/>
      <c r="F1" s="783"/>
      <c r="G1" s="783"/>
      <c r="H1" s="783"/>
      <c r="I1" s="783"/>
      <c r="J1" s="783"/>
      <c r="K1" s="783"/>
      <c r="L1" s="783"/>
      <c r="M1" s="783"/>
      <c r="N1" s="784"/>
      <c r="P1" s="785" t="s">
        <v>4</v>
      </c>
      <c r="Q1" s="786"/>
      <c r="R1" s="786"/>
      <c r="S1" s="786"/>
      <c r="T1" s="786"/>
      <c r="U1" s="786"/>
      <c r="V1" s="786"/>
      <c r="W1" s="786"/>
      <c r="X1" s="786"/>
      <c r="Y1" s="786"/>
      <c r="Z1" s="786"/>
      <c r="AA1" s="786"/>
      <c r="AB1" s="786"/>
      <c r="AC1" s="787"/>
    </row>
    <row r="2" spans="1:29" ht="18" customHeight="1" thickBot="1">
      <c r="A2" s="788" t="s">
        <v>5</v>
      </c>
      <c r="B2" s="789"/>
      <c r="C2" s="789"/>
      <c r="D2" s="789"/>
      <c r="E2" s="789"/>
      <c r="F2" s="789"/>
      <c r="G2" s="789"/>
      <c r="H2" s="789"/>
      <c r="I2" s="789"/>
      <c r="J2" s="789"/>
      <c r="K2" s="789"/>
      <c r="L2" s="789"/>
      <c r="M2" s="789"/>
      <c r="N2" s="790"/>
      <c r="P2" s="791" t="s">
        <v>6</v>
      </c>
      <c r="Q2" s="789"/>
      <c r="R2" s="789"/>
      <c r="S2" s="789"/>
      <c r="T2" s="789"/>
      <c r="U2" s="789"/>
      <c r="V2" s="789"/>
      <c r="W2" s="789"/>
      <c r="X2" s="789"/>
      <c r="Y2" s="789"/>
      <c r="Z2" s="789"/>
      <c r="AA2" s="789"/>
      <c r="AB2" s="789"/>
      <c r="AC2" s="792"/>
    </row>
    <row r="3" spans="1:29" ht="13.8" thickBot="1">
      <c r="A3" s="6"/>
      <c r="B3" s="216" t="s">
        <v>238</v>
      </c>
      <c r="C3" s="216" t="s">
        <v>7</v>
      </c>
      <c r="D3" s="216" t="s">
        <v>8</v>
      </c>
      <c r="E3" s="216" t="s">
        <v>9</v>
      </c>
      <c r="F3" s="216" t="s">
        <v>10</v>
      </c>
      <c r="G3" s="216" t="s">
        <v>11</v>
      </c>
      <c r="H3" s="216" t="s">
        <v>12</v>
      </c>
      <c r="I3" s="206" t="s">
        <v>13</v>
      </c>
      <c r="J3" s="216" t="s">
        <v>14</v>
      </c>
      <c r="K3" s="216" t="s">
        <v>15</v>
      </c>
      <c r="L3" s="216" t="s">
        <v>16</v>
      </c>
      <c r="M3" s="216" t="s">
        <v>17</v>
      </c>
      <c r="N3" s="7" t="s">
        <v>18</v>
      </c>
      <c r="P3" s="8"/>
      <c r="Q3" s="216" t="s">
        <v>238</v>
      </c>
      <c r="R3" s="216" t="s">
        <v>7</v>
      </c>
      <c r="S3" s="216" t="s">
        <v>8</v>
      </c>
      <c r="T3" s="216" t="s">
        <v>9</v>
      </c>
      <c r="U3" s="216" t="s">
        <v>10</v>
      </c>
      <c r="V3" s="216" t="s">
        <v>11</v>
      </c>
      <c r="W3" s="216" t="s">
        <v>12</v>
      </c>
      <c r="X3" s="206" t="s">
        <v>13</v>
      </c>
      <c r="Y3" s="216" t="s">
        <v>14</v>
      </c>
      <c r="Z3" s="216" t="s">
        <v>15</v>
      </c>
      <c r="AA3" s="216" t="s">
        <v>16</v>
      </c>
      <c r="AB3" s="216" t="s">
        <v>17</v>
      </c>
      <c r="AC3" s="9" t="s">
        <v>19</v>
      </c>
    </row>
    <row r="4" spans="1:29" ht="19.8" thickBot="1">
      <c r="A4" s="388" t="s">
        <v>236</v>
      </c>
      <c r="B4" s="351">
        <f>AVERAGE(B8:B17)</f>
        <v>65.400000000000006</v>
      </c>
      <c r="C4" s="351">
        <f t="shared" ref="C4:M4" si="0">AVERAGE(C7:C17)</f>
        <v>55.545454545454547</v>
      </c>
      <c r="D4" s="351">
        <f t="shared" si="0"/>
        <v>64.454545454545453</v>
      </c>
      <c r="E4" s="351">
        <f t="shared" si="0"/>
        <v>102.36363636363636</v>
      </c>
      <c r="F4" s="351">
        <f t="shared" si="0"/>
        <v>184.81818181818181</v>
      </c>
      <c r="G4" s="351">
        <f t="shared" si="0"/>
        <v>404.90909090909093</v>
      </c>
      <c r="H4" s="351">
        <f t="shared" si="0"/>
        <v>613.72727272727275</v>
      </c>
      <c r="I4" s="351">
        <f t="shared" si="0"/>
        <v>871</v>
      </c>
      <c r="J4" s="351">
        <f t="shared" si="0"/>
        <v>563.4</v>
      </c>
      <c r="K4" s="351">
        <f t="shared" si="0"/>
        <v>366.4</v>
      </c>
      <c r="L4" s="351">
        <f t="shared" si="0"/>
        <v>210.8</v>
      </c>
      <c r="M4" s="351">
        <f t="shared" si="0"/>
        <v>131.5</v>
      </c>
      <c r="N4" s="351">
        <f>SUM(B4:M4)</f>
        <v>3634.318181818182</v>
      </c>
      <c r="O4" s="11"/>
      <c r="P4" s="10" t="str">
        <f>+A4</f>
        <v>12-21年月平均</v>
      </c>
      <c r="Q4" s="351">
        <f t="shared" ref="Q4:AB4" si="1">AVERAGE(Q8:Q17)</f>
        <v>9.6999999999999993</v>
      </c>
      <c r="R4" s="351">
        <f t="shared" si="1"/>
        <v>9.9</v>
      </c>
      <c r="S4" s="351">
        <f t="shared" si="1"/>
        <v>15</v>
      </c>
      <c r="T4" s="351">
        <f t="shared" si="1"/>
        <v>7.5</v>
      </c>
      <c r="U4" s="351">
        <f t="shared" si="1"/>
        <v>10.7</v>
      </c>
      <c r="V4" s="351">
        <f t="shared" si="1"/>
        <v>9.9</v>
      </c>
      <c r="W4" s="351">
        <f t="shared" si="1"/>
        <v>8.9</v>
      </c>
      <c r="X4" s="351">
        <f t="shared" si="1"/>
        <v>12.6</v>
      </c>
      <c r="Y4" s="351">
        <f t="shared" si="1"/>
        <v>10.9</v>
      </c>
      <c r="Z4" s="351">
        <f t="shared" si="1"/>
        <v>21.8</v>
      </c>
      <c r="AA4" s="351">
        <f t="shared" si="1"/>
        <v>12.8</v>
      </c>
      <c r="AB4" s="351">
        <f t="shared" si="1"/>
        <v>12.9</v>
      </c>
      <c r="AC4" s="351">
        <f>SUM(Q4:AB4)</f>
        <v>142.6</v>
      </c>
    </row>
    <row r="5" spans="1:29" ht="13.8" thickBot="1">
      <c r="A5" s="395"/>
      <c r="B5" s="395"/>
      <c r="C5" s="126"/>
      <c r="D5" s="126"/>
      <c r="E5" s="126"/>
      <c r="F5" s="126"/>
      <c r="G5" s="126"/>
      <c r="H5" s="126"/>
      <c r="I5" s="12" t="s">
        <v>20</v>
      </c>
      <c r="J5" s="353"/>
      <c r="K5" s="353"/>
      <c r="L5" s="353"/>
      <c r="M5" s="353"/>
      <c r="N5" s="353"/>
      <c r="O5" s="131"/>
      <c r="P5" s="208"/>
      <c r="Q5" s="208"/>
      <c r="R5" s="126"/>
      <c r="S5" s="126"/>
      <c r="T5" s="126"/>
      <c r="U5" s="126"/>
      <c r="V5" s="126"/>
      <c r="W5" s="126"/>
      <c r="X5" s="12" t="s">
        <v>20</v>
      </c>
      <c r="Y5" s="353"/>
      <c r="Z5" s="353"/>
      <c r="AA5" s="353"/>
      <c r="AB5" s="353"/>
      <c r="AC5" s="353"/>
    </row>
    <row r="6" spans="1:29" ht="13.8" thickBot="1">
      <c r="A6" s="205"/>
      <c r="B6" s="205"/>
      <c r="C6" s="435"/>
      <c r="D6" s="435"/>
      <c r="E6" s="435"/>
      <c r="F6" s="435"/>
      <c r="G6" s="435"/>
      <c r="H6" s="435"/>
      <c r="I6" s="280">
        <v>149</v>
      </c>
      <c r="J6" s="352"/>
      <c r="K6" s="352"/>
      <c r="L6" s="352"/>
      <c r="M6" s="352"/>
      <c r="N6" s="353"/>
      <c r="O6" s="11"/>
      <c r="P6" s="208"/>
      <c r="Q6" s="208"/>
      <c r="R6" s="435"/>
      <c r="S6" s="435"/>
      <c r="T6" s="435"/>
      <c r="U6" s="435"/>
      <c r="V6" s="435"/>
      <c r="W6" s="435"/>
      <c r="X6" s="280">
        <v>0</v>
      </c>
      <c r="Y6" s="126"/>
      <c r="Z6" s="126"/>
      <c r="AA6" s="126"/>
      <c r="AB6" s="126"/>
      <c r="AC6" s="353"/>
    </row>
    <row r="7" spans="1:29" ht="18" customHeight="1" thickBot="1">
      <c r="A7" s="396" t="s">
        <v>237</v>
      </c>
      <c r="B7" s="421">
        <v>81</v>
      </c>
      <c r="C7" s="422">
        <v>39</v>
      </c>
      <c r="D7" s="422">
        <v>72</v>
      </c>
      <c r="E7" s="507">
        <v>88</v>
      </c>
      <c r="F7" s="507">
        <v>258</v>
      </c>
      <c r="G7" s="507">
        <v>412</v>
      </c>
      <c r="H7" s="508">
        <v>541</v>
      </c>
      <c r="I7" s="508">
        <v>522</v>
      </c>
      <c r="J7" s="352"/>
      <c r="K7" s="352"/>
      <c r="L7" s="352"/>
      <c r="M7" s="352"/>
      <c r="N7" s="207">
        <f t="shared" ref="N7:N18" si="2">SUM(B7:M7)</f>
        <v>2013</v>
      </c>
      <c r="O7" s="136" t="s">
        <v>21</v>
      </c>
      <c r="P7" s="396" t="s">
        <v>237</v>
      </c>
      <c r="Q7" s="421">
        <v>0</v>
      </c>
      <c r="R7" s="422">
        <v>5</v>
      </c>
      <c r="S7" s="422">
        <v>4</v>
      </c>
      <c r="T7" s="422">
        <v>1</v>
      </c>
      <c r="U7" s="422">
        <v>1</v>
      </c>
      <c r="V7" s="422">
        <v>1</v>
      </c>
      <c r="W7" s="422">
        <v>1</v>
      </c>
      <c r="X7" s="422">
        <v>1</v>
      </c>
      <c r="Y7" s="352"/>
      <c r="Z7" s="352"/>
      <c r="AA7" s="352"/>
      <c r="AB7" s="352"/>
      <c r="AC7" s="207">
        <f t="shared" ref="AC7:AC18" si="3">SUM(Q7:AB7)</f>
        <v>14</v>
      </c>
    </row>
    <row r="8" spans="1:29" ht="18" customHeight="1" thickBot="1">
      <c r="A8" s="396" t="s">
        <v>204</v>
      </c>
      <c r="B8" s="419">
        <v>81</v>
      </c>
      <c r="C8" s="419">
        <v>48</v>
      </c>
      <c r="D8" s="420">
        <v>71</v>
      </c>
      <c r="E8" s="419">
        <v>128</v>
      </c>
      <c r="F8" s="419">
        <v>171</v>
      </c>
      <c r="G8" s="419">
        <v>350</v>
      </c>
      <c r="H8" s="419">
        <v>569</v>
      </c>
      <c r="I8" s="419">
        <v>553</v>
      </c>
      <c r="J8" s="419">
        <v>458</v>
      </c>
      <c r="K8" s="419">
        <v>306</v>
      </c>
      <c r="L8" s="419">
        <v>220</v>
      </c>
      <c r="M8" s="420">
        <v>229</v>
      </c>
      <c r="N8" s="413">
        <f t="shared" si="2"/>
        <v>3184</v>
      </c>
      <c r="O8" s="394"/>
      <c r="P8" s="397" t="s">
        <v>203</v>
      </c>
      <c r="Q8" s="423">
        <v>1</v>
      </c>
      <c r="R8" s="423">
        <v>2</v>
      </c>
      <c r="S8" s="423">
        <v>1</v>
      </c>
      <c r="T8" s="423">
        <v>0</v>
      </c>
      <c r="U8" s="423">
        <v>0</v>
      </c>
      <c r="V8" s="423">
        <v>0</v>
      </c>
      <c r="W8" s="423">
        <v>1</v>
      </c>
      <c r="X8" s="423">
        <v>1</v>
      </c>
      <c r="Y8" s="423">
        <v>0</v>
      </c>
      <c r="Z8" s="423">
        <v>1</v>
      </c>
      <c r="AA8" s="423">
        <v>0</v>
      </c>
      <c r="AB8" s="423">
        <v>0</v>
      </c>
      <c r="AC8" s="424">
        <f t="shared" si="3"/>
        <v>7</v>
      </c>
    </row>
    <row r="9" spans="1:29" ht="18" customHeight="1" thickBot="1">
      <c r="A9" s="397" t="s">
        <v>136</v>
      </c>
      <c r="B9" s="276">
        <v>112</v>
      </c>
      <c r="C9" s="276">
        <v>85</v>
      </c>
      <c r="D9" s="276">
        <v>60</v>
      </c>
      <c r="E9" s="276">
        <v>97</v>
      </c>
      <c r="F9" s="276">
        <v>95</v>
      </c>
      <c r="G9" s="276">
        <v>305</v>
      </c>
      <c r="H9" s="276">
        <v>544</v>
      </c>
      <c r="I9" s="276">
        <v>449</v>
      </c>
      <c r="J9" s="276">
        <v>475</v>
      </c>
      <c r="K9" s="276">
        <v>505</v>
      </c>
      <c r="L9" s="276">
        <v>219</v>
      </c>
      <c r="M9" s="277">
        <v>98</v>
      </c>
      <c r="N9" s="412">
        <f t="shared" si="2"/>
        <v>3044</v>
      </c>
      <c r="O9" s="136"/>
      <c r="P9" s="397" t="s">
        <v>136</v>
      </c>
      <c r="Q9" s="354">
        <v>16</v>
      </c>
      <c r="R9" s="354">
        <v>1</v>
      </c>
      <c r="S9" s="354">
        <v>19</v>
      </c>
      <c r="T9" s="352">
        <v>3</v>
      </c>
      <c r="U9" s="352">
        <v>13</v>
      </c>
      <c r="V9" s="352">
        <v>1</v>
      </c>
      <c r="W9" s="352">
        <v>2</v>
      </c>
      <c r="X9" s="352">
        <v>2</v>
      </c>
      <c r="Y9" s="352">
        <v>0</v>
      </c>
      <c r="Z9" s="352">
        <v>24</v>
      </c>
      <c r="AA9" s="352">
        <v>4</v>
      </c>
      <c r="AB9" s="352">
        <v>1</v>
      </c>
      <c r="AC9" s="411">
        <f t="shared" si="3"/>
        <v>86</v>
      </c>
    </row>
    <row r="10" spans="1:29" ht="18" customHeight="1" thickBot="1">
      <c r="A10" s="398" t="s">
        <v>30</v>
      </c>
      <c r="B10" s="355">
        <v>84</v>
      </c>
      <c r="C10" s="355">
        <v>100</v>
      </c>
      <c r="D10" s="356">
        <v>77</v>
      </c>
      <c r="E10" s="356">
        <v>80</v>
      </c>
      <c r="F10" s="178">
        <v>236</v>
      </c>
      <c r="G10" s="178">
        <v>438</v>
      </c>
      <c r="H10" s="179">
        <v>631</v>
      </c>
      <c r="I10" s="178">
        <v>752</v>
      </c>
      <c r="J10" s="177">
        <v>523</v>
      </c>
      <c r="K10" s="178">
        <v>427</v>
      </c>
      <c r="L10" s="177">
        <v>253</v>
      </c>
      <c r="M10" s="357">
        <v>136</v>
      </c>
      <c r="N10" s="401">
        <f t="shared" si="2"/>
        <v>3737</v>
      </c>
      <c r="O10" s="136"/>
      <c r="P10" s="399" t="s">
        <v>22</v>
      </c>
      <c r="Q10" s="358">
        <v>7</v>
      </c>
      <c r="R10" s="358">
        <v>7</v>
      </c>
      <c r="S10" s="359">
        <v>13</v>
      </c>
      <c r="T10" s="359">
        <v>3</v>
      </c>
      <c r="U10" s="359">
        <v>8</v>
      </c>
      <c r="V10" s="359">
        <v>11</v>
      </c>
      <c r="W10" s="358">
        <v>5</v>
      </c>
      <c r="X10" s="359">
        <v>11</v>
      </c>
      <c r="Y10" s="359">
        <v>9</v>
      </c>
      <c r="Z10" s="359">
        <v>9</v>
      </c>
      <c r="AA10" s="360">
        <v>20</v>
      </c>
      <c r="AB10" s="360">
        <v>35</v>
      </c>
      <c r="AC10" s="409">
        <f t="shared" si="3"/>
        <v>138</v>
      </c>
    </row>
    <row r="11" spans="1:29" ht="18" customHeight="1" thickBot="1">
      <c r="A11" s="398" t="s">
        <v>31</v>
      </c>
      <c r="B11" s="359">
        <v>41</v>
      </c>
      <c r="C11" s="359">
        <v>44</v>
      </c>
      <c r="D11" s="359">
        <v>67</v>
      </c>
      <c r="E11" s="359">
        <v>103</v>
      </c>
      <c r="F11" s="361">
        <v>311</v>
      </c>
      <c r="G11" s="359">
        <v>415</v>
      </c>
      <c r="H11" s="359">
        <v>539</v>
      </c>
      <c r="I11" s="361">
        <v>1165</v>
      </c>
      <c r="J11" s="359">
        <v>534</v>
      </c>
      <c r="K11" s="359">
        <v>297</v>
      </c>
      <c r="L11" s="358">
        <v>205</v>
      </c>
      <c r="M11" s="362">
        <v>92</v>
      </c>
      <c r="N11" s="402">
        <f t="shared" si="2"/>
        <v>3813</v>
      </c>
      <c r="O11" s="136"/>
      <c r="P11" s="398" t="s">
        <v>31</v>
      </c>
      <c r="Q11" s="359">
        <v>9</v>
      </c>
      <c r="R11" s="359">
        <v>22</v>
      </c>
      <c r="S11" s="358">
        <v>18</v>
      </c>
      <c r="T11" s="359">
        <v>9</v>
      </c>
      <c r="U11" s="363">
        <v>21</v>
      </c>
      <c r="V11" s="359">
        <v>14</v>
      </c>
      <c r="W11" s="359">
        <v>6</v>
      </c>
      <c r="X11" s="359">
        <v>13</v>
      </c>
      <c r="Y11" s="359">
        <v>7</v>
      </c>
      <c r="Z11" s="364">
        <v>81</v>
      </c>
      <c r="AA11" s="363">
        <v>31</v>
      </c>
      <c r="AB11" s="364">
        <v>37</v>
      </c>
      <c r="AC11" s="410">
        <f t="shared" si="3"/>
        <v>268</v>
      </c>
    </row>
    <row r="12" spans="1:29" ht="18" customHeight="1" thickBot="1">
      <c r="A12" s="398" t="s">
        <v>32</v>
      </c>
      <c r="B12" s="359">
        <v>57</v>
      </c>
      <c r="C12" s="358">
        <v>35</v>
      </c>
      <c r="D12" s="359">
        <v>95</v>
      </c>
      <c r="E12" s="358">
        <v>112</v>
      </c>
      <c r="F12" s="359">
        <v>131</v>
      </c>
      <c r="G12" s="15">
        <v>340</v>
      </c>
      <c r="H12" s="15">
        <v>483</v>
      </c>
      <c r="I12" s="16">
        <v>1339</v>
      </c>
      <c r="J12" s="15">
        <v>614</v>
      </c>
      <c r="K12" s="15">
        <v>349</v>
      </c>
      <c r="L12" s="15">
        <v>236</v>
      </c>
      <c r="M12" s="365">
        <v>68</v>
      </c>
      <c r="N12" s="401">
        <f t="shared" si="2"/>
        <v>3859</v>
      </c>
      <c r="O12" s="136"/>
      <c r="P12" s="398" t="s">
        <v>32</v>
      </c>
      <c r="Q12" s="359">
        <v>19</v>
      </c>
      <c r="R12" s="359">
        <v>12</v>
      </c>
      <c r="S12" s="359">
        <v>8</v>
      </c>
      <c r="T12" s="358">
        <v>12</v>
      </c>
      <c r="U12" s="359">
        <v>7</v>
      </c>
      <c r="V12" s="359">
        <v>15</v>
      </c>
      <c r="W12" s="15">
        <v>16</v>
      </c>
      <c r="X12" s="365">
        <v>12</v>
      </c>
      <c r="Y12" s="358">
        <v>16</v>
      </c>
      <c r="Z12" s="359">
        <v>6</v>
      </c>
      <c r="AA12" s="358">
        <v>12</v>
      </c>
      <c r="AB12" s="358">
        <v>6</v>
      </c>
      <c r="AC12" s="409">
        <f t="shared" si="3"/>
        <v>141</v>
      </c>
    </row>
    <row r="13" spans="1:29" ht="18" customHeight="1" thickBot="1">
      <c r="A13" s="398" t="s">
        <v>33</v>
      </c>
      <c r="B13" s="366">
        <v>68</v>
      </c>
      <c r="C13" s="359">
        <v>42</v>
      </c>
      <c r="D13" s="359">
        <v>44</v>
      </c>
      <c r="E13" s="358">
        <v>75</v>
      </c>
      <c r="F13" s="358">
        <v>135</v>
      </c>
      <c r="G13" s="358">
        <v>448</v>
      </c>
      <c r="H13" s="359">
        <v>507</v>
      </c>
      <c r="I13" s="359">
        <v>808</v>
      </c>
      <c r="J13" s="363">
        <v>795</v>
      </c>
      <c r="K13" s="358">
        <v>313</v>
      </c>
      <c r="L13" s="358">
        <v>246</v>
      </c>
      <c r="M13" s="358">
        <v>143</v>
      </c>
      <c r="N13" s="401">
        <f t="shared" si="2"/>
        <v>3624</v>
      </c>
      <c r="O13" s="136"/>
      <c r="P13" s="398" t="s">
        <v>33</v>
      </c>
      <c r="Q13" s="368">
        <v>9</v>
      </c>
      <c r="R13" s="359">
        <v>16</v>
      </c>
      <c r="S13" s="359">
        <v>12</v>
      </c>
      <c r="T13" s="358">
        <v>6</v>
      </c>
      <c r="U13" s="369">
        <v>7</v>
      </c>
      <c r="V13" s="369">
        <v>14</v>
      </c>
      <c r="W13" s="359">
        <v>9</v>
      </c>
      <c r="X13" s="359">
        <v>14</v>
      </c>
      <c r="Y13" s="359">
        <v>9</v>
      </c>
      <c r="Z13" s="359">
        <v>9</v>
      </c>
      <c r="AA13" s="369">
        <v>8</v>
      </c>
      <c r="AB13" s="369">
        <v>7</v>
      </c>
      <c r="AC13" s="409">
        <f t="shared" si="3"/>
        <v>120</v>
      </c>
    </row>
    <row r="14" spans="1:29" ht="18" customHeight="1" thickBot="1">
      <c r="A14" s="14" t="s">
        <v>34</v>
      </c>
      <c r="B14" s="370">
        <v>71</v>
      </c>
      <c r="C14" s="370">
        <v>97</v>
      </c>
      <c r="D14" s="370">
        <v>61</v>
      </c>
      <c r="E14" s="371">
        <v>105</v>
      </c>
      <c r="F14" s="371">
        <v>198</v>
      </c>
      <c r="G14" s="371">
        <v>442</v>
      </c>
      <c r="H14" s="372">
        <v>790</v>
      </c>
      <c r="I14" s="17">
        <v>674</v>
      </c>
      <c r="J14" s="17">
        <v>594</v>
      </c>
      <c r="K14" s="371">
        <v>275</v>
      </c>
      <c r="L14" s="371">
        <v>133</v>
      </c>
      <c r="M14" s="371">
        <v>108</v>
      </c>
      <c r="N14" s="401">
        <f t="shared" si="2"/>
        <v>3548</v>
      </c>
      <c r="O14" s="11"/>
      <c r="P14" s="400" t="s">
        <v>34</v>
      </c>
      <c r="Q14" s="370">
        <v>7</v>
      </c>
      <c r="R14" s="370">
        <v>13</v>
      </c>
      <c r="S14" s="370">
        <v>11</v>
      </c>
      <c r="T14" s="371">
        <v>11</v>
      </c>
      <c r="U14" s="371">
        <v>12</v>
      </c>
      <c r="V14" s="371">
        <v>15</v>
      </c>
      <c r="W14" s="371">
        <v>20</v>
      </c>
      <c r="X14" s="371">
        <v>15</v>
      </c>
      <c r="Y14" s="371">
        <v>15</v>
      </c>
      <c r="Z14" s="371">
        <v>20</v>
      </c>
      <c r="AA14" s="371">
        <v>9</v>
      </c>
      <c r="AB14" s="371">
        <v>7</v>
      </c>
      <c r="AC14" s="408">
        <f t="shared" si="3"/>
        <v>155</v>
      </c>
    </row>
    <row r="15" spans="1:29" ht="13.8" hidden="1" thickBot="1">
      <c r="A15" s="19" t="s">
        <v>35</v>
      </c>
      <c r="B15" s="368">
        <v>38</v>
      </c>
      <c r="C15" s="371">
        <v>19</v>
      </c>
      <c r="D15" s="371">
        <v>38</v>
      </c>
      <c r="E15" s="371">
        <v>203</v>
      </c>
      <c r="F15" s="371">
        <v>146</v>
      </c>
      <c r="G15" s="371">
        <v>439</v>
      </c>
      <c r="H15" s="372">
        <v>964</v>
      </c>
      <c r="I15" s="372">
        <v>1154</v>
      </c>
      <c r="J15" s="371">
        <v>423</v>
      </c>
      <c r="K15" s="371">
        <v>388</v>
      </c>
      <c r="L15" s="371">
        <v>176</v>
      </c>
      <c r="M15" s="371">
        <v>143</v>
      </c>
      <c r="N15" s="373">
        <f t="shared" si="2"/>
        <v>4131</v>
      </c>
      <c r="O15" s="11"/>
      <c r="P15" s="18" t="s">
        <v>35</v>
      </c>
      <c r="Q15" s="371">
        <v>7</v>
      </c>
      <c r="R15" s="371">
        <v>7</v>
      </c>
      <c r="S15" s="371">
        <v>8</v>
      </c>
      <c r="T15" s="371">
        <v>12</v>
      </c>
      <c r="U15" s="371">
        <v>9</v>
      </c>
      <c r="V15" s="371">
        <v>6</v>
      </c>
      <c r="W15" s="371">
        <v>11</v>
      </c>
      <c r="X15" s="371">
        <v>8</v>
      </c>
      <c r="Y15" s="371">
        <v>16</v>
      </c>
      <c r="Z15" s="371">
        <v>40</v>
      </c>
      <c r="AA15" s="371">
        <v>17</v>
      </c>
      <c r="AB15" s="371">
        <v>16</v>
      </c>
      <c r="AC15" s="371">
        <f t="shared" si="3"/>
        <v>157</v>
      </c>
    </row>
    <row r="16" spans="1:29" ht="13.8" hidden="1" thickBot="1">
      <c r="A16" s="374" t="s">
        <v>36</v>
      </c>
      <c r="B16" s="17">
        <v>49</v>
      </c>
      <c r="C16" s="17">
        <v>63</v>
      </c>
      <c r="D16" s="17">
        <v>50</v>
      </c>
      <c r="E16" s="17">
        <v>71</v>
      </c>
      <c r="F16" s="17">
        <v>144</v>
      </c>
      <c r="G16" s="17">
        <v>374</v>
      </c>
      <c r="H16" s="133">
        <v>729</v>
      </c>
      <c r="I16" s="133">
        <v>1097</v>
      </c>
      <c r="J16" s="133">
        <v>650</v>
      </c>
      <c r="K16" s="17">
        <v>397</v>
      </c>
      <c r="L16" s="17">
        <v>192</v>
      </c>
      <c r="M16" s="17">
        <v>217</v>
      </c>
      <c r="N16" s="373">
        <f t="shared" si="2"/>
        <v>4033</v>
      </c>
      <c r="O16" s="11"/>
      <c r="P16" s="20" t="s">
        <v>36</v>
      </c>
      <c r="Q16" s="17">
        <v>10</v>
      </c>
      <c r="R16" s="17">
        <v>6</v>
      </c>
      <c r="S16" s="17">
        <v>14</v>
      </c>
      <c r="T16" s="17">
        <v>10</v>
      </c>
      <c r="U16" s="17">
        <v>10</v>
      </c>
      <c r="V16" s="17">
        <v>19</v>
      </c>
      <c r="W16" s="17">
        <v>11</v>
      </c>
      <c r="X16" s="17">
        <v>20</v>
      </c>
      <c r="Y16" s="17">
        <v>15</v>
      </c>
      <c r="Z16" s="17">
        <v>8</v>
      </c>
      <c r="AA16" s="17">
        <v>11</v>
      </c>
      <c r="AB16" s="17">
        <v>8</v>
      </c>
      <c r="AC16" s="371">
        <f t="shared" si="3"/>
        <v>142</v>
      </c>
    </row>
    <row r="17" spans="1:30" ht="13.8" hidden="1" thickBot="1">
      <c r="A17" s="19" t="s">
        <v>37</v>
      </c>
      <c r="B17" s="17">
        <v>53</v>
      </c>
      <c r="C17" s="17">
        <v>39</v>
      </c>
      <c r="D17" s="17">
        <v>74</v>
      </c>
      <c r="E17" s="17">
        <v>64</v>
      </c>
      <c r="F17" s="17">
        <v>208</v>
      </c>
      <c r="G17" s="17">
        <v>491</v>
      </c>
      <c r="H17" s="17">
        <v>454</v>
      </c>
      <c r="I17" s="133">
        <v>1068</v>
      </c>
      <c r="J17" s="17">
        <v>568</v>
      </c>
      <c r="K17" s="17">
        <v>407</v>
      </c>
      <c r="L17" s="17">
        <v>228</v>
      </c>
      <c r="M17" s="17">
        <v>81</v>
      </c>
      <c r="N17" s="367">
        <f t="shared" si="2"/>
        <v>3735</v>
      </c>
      <c r="O17" s="11"/>
      <c r="P17" s="18" t="s">
        <v>37</v>
      </c>
      <c r="Q17" s="17">
        <v>12</v>
      </c>
      <c r="R17" s="17">
        <v>13</v>
      </c>
      <c r="S17" s="17">
        <v>46</v>
      </c>
      <c r="T17" s="17">
        <v>9</v>
      </c>
      <c r="U17" s="17">
        <v>20</v>
      </c>
      <c r="V17" s="17">
        <v>4</v>
      </c>
      <c r="W17" s="17">
        <v>8</v>
      </c>
      <c r="X17" s="17">
        <v>30</v>
      </c>
      <c r="Y17" s="17">
        <v>22</v>
      </c>
      <c r="Z17" s="17">
        <v>20</v>
      </c>
      <c r="AA17" s="17">
        <v>16</v>
      </c>
      <c r="AB17" s="17">
        <v>12</v>
      </c>
      <c r="AC17" s="375">
        <f t="shared" si="3"/>
        <v>212</v>
      </c>
    </row>
    <row r="18" spans="1:30" ht="13.8" hidden="1" thickBot="1">
      <c r="A18" s="19" t="s">
        <v>23</v>
      </c>
      <c r="B18" s="134">
        <v>67</v>
      </c>
      <c r="C18" s="134">
        <v>62</v>
      </c>
      <c r="D18" s="134">
        <v>57</v>
      </c>
      <c r="E18" s="134">
        <v>77</v>
      </c>
      <c r="F18" s="134">
        <v>473</v>
      </c>
      <c r="G18" s="134">
        <v>468</v>
      </c>
      <c r="H18" s="135">
        <v>659</v>
      </c>
      <c r="I18" s="134">
        <v>851</v>
      </c>
      <c r="J18" s="134">
        <v>542</v>
      </c>
      <c r="K18" s="134">
        <v>270</v>
      </c>
      <c r="L18" s="134">
        <v>208</v>
      </c>
      <c r="M18" s="134">
        <v>174</v>
      </c>
      <c r="N18" s="376">
        <f t="shared" si="2"/>
        <v>3908</v>
      </c>
      <c r="O18" s="11" t="s">
        <v>29</v>
      </c>
      <c r="P18" s="20" t="s">
        <v>23</v>
      </c>
      <c r="Q18" s="17">
        <v>6</v>
      </c>
      <c r="R18" s="17">
        <v>25</v>
      </c>
      <c r="S18" s="17">
        <v>29</v>
      </c>
      <c r="T18" s="17">
        <v>4</v>
      </c>
      <c r="U18" s="17">
        <v>17</v>
      </c>
      <c r="V18" s="17">
        <v>19</v>
      </c>
      <c r="W18" s="17">
        <v>14</v>
      </c>
      <c r="X18" s="17">
        <v>37</v>
      </c>
      <c r="Y18" s="21">
        <v>76</v>
      </c>
      <c r="Z18" s="17">
        <v>34</v>
      </c>
      <c r="AA18" s="17">
        <v>17</v>
      </c>
      <c r="AB18" s="17">
        <v>18</v>
      </c>
      <c r="AC18" s="375">
        <f t="shared" si="3"/>
        <v>296</v>
      </c>
    </row>
    <row r="19" spans="1:30">
      <c r="A19" s="22"/>
      <c r="B19" s="377"/>
      <c r="C19" s="377"/>
      <c r="D19" s="377"/>
      <c r="E19" s="377"/>
      <c r="F19" s="377"/>
      <c r="G19" s="377"/>
      <c r="H19" s="377"/>
      <c r="I19" s="377"/>
      <c r="J19" s="377"/>
      <c r="K19" s="377"/>
      <c r="L19" s="377"/>
      <c r="M19" s="377"/>
      <c r="N19" s="23"/>
      <c r="O19" s="11"/>
      <c r="P19" s="24"/>
      <c r="Q19" s="378"/>
      <c r="R19" s="378"/>
      <c r="S19" s="378"/>
      <c r="T19" s="378"/>
      <c r="U19" s="378"/>
      <c r="V19" s="378"/>
      <c r="W19" s="378"/>
      <c r="X19" s="378"/>
      <c r="Y19" s="378"/>
      <c r="Z19" s="378"/>
      <c r="AA19" s="378"/>
      <c r="AB19" s="378"/>
      <c r="AC19" s="377"/>
    </row>
    <row r="20" spans="1:30" ht="13.5" customHeight="1">
      <c r="A20" s="793" t="s">
        <v>365</v>
      </c>
      <c r="B20" s="794"/>
      <c r="C20" s="794"/>
      <c r="D20" s="794"/>
      <c r="E20" s="794"/>
      <c r="F20" s="794"/>
      <c r="G20" s="794"/>
      <c r="H20" s="794"/>
      <c r="I20" s="794"/>
      <c r="J20" s="794"/>
      <c r="K20" s="794"/>
      <c r="L20" s="794"/>
      <c r="M20" s="794"/>
      <c r="N20" s="795"/>
      <c r="O20" s="11"/>
      <c r="P20" s="793" t="str">
        <f>+A20</f>
        <v>※2022年 第34週（8/22～8/28） 現在</v>
      </c>
      <c r="Q20" s="794"/>
      <c r="R20" s="794"/>
      <c r="S20" s="794"/>
      <c r="T20" s="794"/>
      <c r="U20" s="794"/>
      <c r="V20" s="794"/>
      <c r="W20" s="794"/>
      <c r="X20" s="794"/>
      <c r="Y20" s="794"/>
      <c r="Z20" s="794"/>
      <c r="AA20" s="794"/>
      <c r="AB20" s="794"/>
      <c r="AC20" s="795"/>
    </row>
    <row r="21" spans="1:30" ht="13.8" thickBot="1">
      <c r="A21" s="25"/>
      <c r="B21" s="11"/>
      <c r="C21" s="11"/>
      <c r="D21" s="11"/>
      <c r="E21" s="11"/>
      <c r="F21" s="11"/>
      <c r="G21" s="11" t="s">
        <v>21</v>
      </c>
      <c r="H21" s="11"/>
      <c r="I21" s="11"/>
      <c r="J21" s="11"/>
      <c r="K21" s="11"/>
      <c r="L21" s="11"/>
      <c r="M21" s="11"/>
      <c r="N21" s="26"/>
      <c r="O21" s="11"/>
      <c r="P21" s="229"/>
      <c r="Q21" s="11"/>
      <c r="R21" s="11"/>
      <c r="S21" s="11"/>
      <c r="T21" s="11"/>
      <c r="U21" s="11"/>
      <c r="V21" s="11"/>
      <c r="W21" s="11"/>
      <c r="X21" s="11"/>
      <c r="Y21" s="11"/>
      <c r="Z21" s="11"/>
      <c r="AA21" s="11"/>
      <c r="AB21" s="11"/>
      <c r="AC21" s="28"/>
    </row>
    <row r="22" spans="1:30" ht="17.25" customHeight="1" thickBot="1">
      <c r="A22" s="25"/>
      <c r="B22" s="379" t="s">
        <v>227</v>
      </c>
      <c r="C22" s="11"/>
      <c r="D22" s="29" t="s">
        <v>266</v>
      </c>
      <c r="E22" s="30"/>
      <c r="F22" s="11"/>
      <c r="G22" s="11" t="s">
        <v>21</v>
      </c>
      <c r="H22" s="11"/>
      <c r="I22" s="11"/>
      <c r="J22" s="11"/>
      <c r="K22" s="11"/>
      <c r="L22" s="11"/>
      <c r="M22" s="11"/>
      <c r="N22" s="26"/>
      <c r="O22" s="136" t="s">
        <v>21</v>
      </c>
      <c r="P22" s="230"/>
      <c r="Q22" s="380" t="s">
        <v>228</v>
      </c>
      <c r="R22" s="780" t="s">
        <v>254</v>
      </c>
      <c r="S22" s="781"/>
      <c r="T22" s="11" t="s">
        <v>21</v>
      </c>
      <c r="U22" s="11"/>
      <c r="V22" s="11"/>
      <c r="W22" s="11"/>
      <c r="X22" s="11"/>
      <c r="Y22" s="11"/>
      <c r="Z22" s="11"/>
      <c r="AA22" s="11"/>
      <c r="AB22" s="11"/>
      <c r="AC22" s="28"/>
    </row>
    <row r="23" spans="1:30" ht="15" customHeight="1">
      <c r="A23" s="25"/>
      <c r="B23" s="11"/>
      <c r="C23" s="11"/>
      <c r="D23" s="11" t="s">
        <v>29</v>
      </c>
      <c r="E23" s="11"/>
      <c r="F23" s="11"/>
      <c r="G23" s="11"/>
      <c r="H23" s="11"/>
      <c r="I23" s="11"/>
      <c r="J23" s="11"/>
      <c r="K23" s="11"/>
      <c r="L23" s="11"/>
      <c r="M23" s="11"/>
      <c r="N23" s="26"/>
      <c r="O23" s="136" t="s">
        <v>21</v>
      </c>
      <c r="P23" s="229"/>
      <c r="Q23" s="11"/>
      <c r="R23" s="11"/>
      <c r="S23" s="11"/>
      <c r="T23" s="11"/>
      <c r="U23" s="11"/>
      <c r="V23" s="11"/>
      <c r="W23" s="11"/>
      <c r="X23" s="11"/>
      <c r="Y23" s="11"/>
      <c r="Z23" s="11"/>
      <c r="AA23" s="11"/>
      <c r="AB23" s="11"/>
      <c r="AC23" s="28"/>
    </row>
    <row r="24" spans="1:30" ht="9" customHeight="1">
      <c r="A24" s="25"/>
      <c r="B24" s="11"/>
      <c r="C24" s="11"/>
      <c r="D24" s="11"/>
      <c r="E24" s="11"/>
      <c r="F24" s="11"/>
      <c r="G24" s="11"/>
      <c r="H24" s="11"/>
      <c r="I24" s="11"/>
      <c r="J24" s="11"/>
      <c r="K24" s="11"/>
      <c r="L24" s="11"/>
      <c r="M24" s="11"/>
      <c r="N24" s="26"/>
      <c r="O24" s="136" t="s">
        <v>21</v>
      </c>
      <c r="P24" s="27"/>
      <c r="Q24" s="11"/>
      <c r="R24" s="11"/>
      <c r="S24" s="11"/>
      <c r="T24" s="11"/>
      <c r="U24" s="11"/>
      <c r="V24" s="11"/>
      <c r="W24" s="11"/>
      <c r="X24" s="11"/>
      <c r="Y24" s="11"/>
      <c r="Z24" s="11"/>
      <c r="AA24" s="11"/>
      <c r="AB24" s="11"/>
      <c r="AC24" s="28"/>
    </row>
    <row r="25" spans="1:30">
      <c r="A25" s="25"/>
      <c r="B25" s="11"/>
      <c r="C25" s="11"/>
      <c r="D25" s="11"/>
      <c r="E25" s="11"/>
      <c r="F25" s="11"/>
      <c r="G25" s="11"/>
      <c r="H25" s="11"/>
      <c r="I25" s="11"/>
      <c r="J25" s="11"/>
      <c r="K25" s="11"/>
      <c r="L25" s="11"/>
      <c r="M25" s="11"/>
      <c r="N25" s="26"/>
      <c r="O25" s="11" t="s">
        <v>21</v>
      </c>
      <c r="P25" s="13"/>
      <c r="AC25" s="31"/>
    </row>
    <row r="26" spans="1:30">
      <c r="A26" s="25"/>
      <c r="B26" s="11"/>
      <c r="C26" s="11"/>
      <c r="D26" s="11"/>
      <c r="E26" s="11"/>
      <c r="F26" s="11"/>
      <c r="G26" s="11"/>
      <c r="H26" s="11"/>
      <c r="I26" s="11"/>
      <c r="J26" s="11"/>
      <c r="K26" s="11"/>
      <c r="L26" s="11"/>
      <c r="M26" s="11"/>
      <c r="N26" s="26"/>
      <c r="O26" s="11" t="s">
        <v>21</v>
      </c>
      <c r="P26" s="13"/>
      <c r="AC26" s="31"/>
    </row>
    <row r="27" spans="1:30">
      <c r="A27" s="25"/>
      <c r="B27" s="11"/>
      <c r="C27" s="11"/>
      <c r="D27" s="11"/>
      <c r="E27" s="11"/>
      <c r="F27" s="11"/>
      <c r="G27" s="11"/>
      <c r="H27" s="11"/>
      <c r="I27" s="11"/>
      <c r="J27" s="11"/>
      <c r="K27" s="11"/>
      <c r="L27" s="11"/>
      <c r="M27" s="11"/>
      <c r="N27" s="26"/>
      <c r="O27" s="11" t="s">
        <v>21</v>
      </c>
      <c r="P27" s="13"/>
      <c r="AC27" s="31"/>
      <c r="AD27" s="278"/>
    </row>
    <row r="28" spans="1:30">
      <c r="A28" s="25"/>
      <c r="B28" s="11"/>
      <c r="C28" s="11"/>
      <c r="D28" s="11"/>
      <c r="E28" s="11"/>
      <c r="F28" s="11"/>
      <c r="G28" s="11"/>
      <c r="H28" s="11"/>
      <c r="I28" s="11"/>
      <c r="J28" s="11"/>
      <c r="K28" s="11"/>
      <c r="L28" s="11"/>
      <c r="M28" s="11"/>
      <c r="N28" s="26"/>
      <c r="O28" s="11"/>
      <c r="P28" s="13"/>
      <c r="AC28" s="31"/>
    </row>
    <row r="29" spans="1:30">
      <c r="A29" s="25"/>
      <c r="B29" s="11"/>
      <c r="C29" s="11"/>
      <c r="D29" s="11"/>
      <c r="E29" s="11"/>
      <c r="F29" s="11"/>
      <c r="G29" s="11"/>
      <c r="H29" s="11"/>
      <c r="I29" s="11"/>
      <c r="J29" s="11"/>
      <c r="K29" s="11"/>
      <c r="L29" s="11"/>
      <c r="M29" s="11"/>
      <c r="N29" s="26"/>
      <c r="O29" s="11"/>
      <c r="P29" s="13"/>
      <c r="AC29" s="31"/>
    </row>
    <row r="30" spans="1:30" ht="13.8" thickBot="1">
      <c r="A30" s="32"/>
      <c r="B30" s="33"/>
      <c r="C30" s="33"/>
      <c r="D30" s="33"/>
      <c r="E30" s="33"/>
      <c r="F30" s="33"/>
      <c r="G30" s="33"/>
      <c r="H30" s="33"/>
      <c r="I30" s="33"/>
      <c r="J30" s="33"/>
      <c r="K30" s="33"/>
      <c r="L30" s="33"/>
      <c r="M30" s="33"/>
      <c r="N30" s="34"/>
      <c r="O30" s="11"/>
      <c r="P30" s="35"/>
      <c r="Q30" s="36"/>
      <c r="R30" s="36"/>
      <c r="S30" s="36"/>
      <c r="T30" s="36"/>
      <c r="U30" s="36"/>
      <c r="V30" s="36"/>
      <c r="W30" s="36"/>
      <c r="X30" s="36"/>
      <c r="Y30" s="36"/>
      <c r="Z30" s="36"/>
      <c r="AA30" s="36"/>
      <c r="AB30" s="36"/>
      <c r="AC30" s="37"/>
    </row>
    <row r="31" spans="1:30">
      <c r="A31" s="38"/>
      <c r="C31" s="11"/>
      <c r="D31" s="11"/>
      <c r="E31" s="11"/>
      <c r="F31" s="11"/>
      <c r="G31" s="11"/>
      <c r="H31" s="11"/>
      <c r="I31" s="11"/>
      <c r="J31" s="11"/>
      <c r="K31" s="11"/>
      <c r="L31" s="11"/>
      <c r="M31" s="11"/>
      <c r="N31" s="11"/>
      <c r="O31" s="11"/>
    </row>
    <row r="32" spans="1:30">
      <c r="O32" s="11"/>
    </row>
    <row r="33" spans="1:29">
      <c r="K33" s="381" t="s">
        <v>29</v>
      </c>
      <c r="O33" s="11"/>
    </row>
    <row r="34" spans="1:29">
      <c r="O34" s="11"/>
    </row>
    <row r="35" spans="1:29">
      <c r="O35" s="11"/>
    </row>
    <row r="36" spans="1:29">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row>
    <row r="37" spans="1:29">
      <c r="Q37" s="170" t="s">
        <v>229</v>
      </c>
      <c r="R37" s="170"/>
      <c r="S37" s="170"/>
      <c r="T37" s="170"/>
      <c r="U37" s="170"/>
      <c r="V37" s="170"/>
      <c r="W37" s="170"/>
      <c r="X37" s="170"/>
    </row>
    <row r="38" spans="1:29">
      <c r="Q38" s="170" t="s">
        <v>230</v>
      </c>
      <c r="R38" s="170"/>
      <c r="S38" s="170"/>
      <c r="T38" s="170"/>
      <c r="U38" s="170"/>
      <c r="V38" s="170"/>
      <c r="W38" s="170"/>
      <c r="X38" s="170"/>
    </row>
  </sheetData>
  <mergeCells count="7">
    <mergeCell ref="R22:S22"/>
    <mergeCell ref="A1:N1"/>
    <mergeCell ref="P1:AC1"/>
    <mergeCell ref="A2:N2"/>
    <mergeCell ref="P2:AC2"/>
    <mergeCell ref="A20:N20"/>
    <mergeCell ref="P20:AC20"/>
  </mergeCells>
  <phoneticPr fontId="106"/>
  <pageMargins left="0.75" right="0.75" top="1" bottom="1" header="0.51200000000000001" footer="0.51200000000000001"/>
  <pageSetup paperSize="9" scale="44" orientation="portrait"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スポンサー広告</vt:lpstr>
      <vt:lpstr>34　ノロウイルス関連情報 </vt:lpstr>
      <vt:lpstr>34  衛生訓話</vt:lpstr>
      <vt:lpstr>34　新型コロナウイルス情報</vt:lpstr>
      <vt:lpstr>34　食中毒記事等 </vt:lpstr>
      <vt:lpstr>34　海外情報</vt:lpstr>
      <vt:lpstr>33　感染症情報</vt:lpstr>
      <vt:lpstr>34　感染症統計</vt:lpstr>
      <vt:lpstr>34 食品回収</vt:lpstr>
      <vt:lpstr>34　食品表示</vt:lpstr>
      <vt:lpstr>34 残留農薬　等 </vt:lpstr>
      <vt:lpstr>'33　感染症情報'!Print_Area</vt:lpstr>
      <vt:lpstr>'34  衛生訓話'!Print_Area</vt:lpstr>
      <vt:lpstr>'34　ノロウイルス関連情報 '!Print_Area</vt:lpstr>
      <vt:lpstr>'34　海外情報'!Print_Area</vt:lpstr>
      <vt:lpstr>'34　感染症統計'!Print_Area</vt:lpstr>
      <vt:lpstr>'34 残留農薬　等 '!Print_Area</vt:lpstr>
      <vt:lpstr>'34　食中毒記事等 '!Print_Area</vt:lpstr>
      <vt:lpstr>'34 食品回収'!Print_Area</vt:lpstr>
      <vt:lpstr>'34　食品表示'!Print_Area</vt:lpstr>
      <vt:lpstr>スポンサー広告!Print_Area</vt:lpstr>
      <vt:lpstr>'34 残留農薬　等 '!Print_Titles</vt:lpstr>
      <vt:lpstr>'34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2022-09-04T12:19:07Z</dcterms:modified>
</cp:coreProperties>
</file>