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codeName="ThisWorkbook"/>
  <xr:revisionPtr revIDLastSave="0" documentId="13_ncr:1_{2009B93E-30C9-40C7-8495-B4DC32718BEB}"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広告" sheetId="95" r:id="rId2"/>
    <sheet name="33　ノロウイルス関連情報 " sheetId="101" r:id="rId3"/>
    <sheet name="33  衛生訓話" sheetId="110" r:id="rId4"/>
    <sheet name="33　新型コロナウイルス情報" sheetId="82" r:id="rId5"/>
    <sheet name="33　食中毒記事等 " sheetId="29" r:id="rId6"/>
    <sheet name="33　海外情報" sheetId="31" r:id="rId7"/>
    <sheet name="32　感染症情報" sheetId="103" r:id="rId8"/>
    <sheet name="33　感染症統計" sheetId="106" r:id="rId9"/>
    <sheet name="33 食品回収" sheetId="60" r:id="rId10"/>
    <sheet name="33　食品表示" sheetId="34" r:id="rId11"/>
    <sheet name="33 残留農薬　等 " sheetId="35" state="hidden" r:id="rId12"/>
  </sheets>
  <definedNames>
    <definedName name="_xlnm._FilterDatabase" localSheetId="2" hidden="1">'33　ノロウイルス関連情報 '!$A$22:$G$75</definedName>
    <definedName name="_xlnm._FilterDatabase" localSheetId="11" hidden="1">'33 残留農薬　等 '!$A$1:$C$1</definedName>
    <definedName name="_xlnm._FilterDatabase" localSheetId="5" hidden="1">'33　食中毒記事等 '!$A$1:$D$1</definedName>
    <definedName name="_xlnm.Print_Area" localSheetId="7">'32　感染症情報'!$A$1:$E$21</definedName>
    <definedName name="_xlnm.Print_Area" localSheetId="3">'33  衛生訓話'!$A$1:$M$29</definedName>
    <definedName name="_xlnm.Print_Area" localSheetId="2">'33　ノロウイルス関連情報 '!$A$1:$N$84</definedName>
    <definedName name="_xlnm.Print_Area" localSheetId="6">'33　海外情報'!$A$1:$C$46</definedName>
    <definedName name="_xlnm.Print_Area" localSheetId="8">'33　感染症統計'!$A$1:$AC$36</definedName>
    <definedName name="_xlnm.Print_Area" localSheetId="11">'33 残留農薬　等 '!$A$1:$A$19</definedName>
    <definedName name="_xlnm.Print_Area" localSheetId="5">'33　食中毒記事等 '!$A$1:$D$41</definedName>
    <definedName name="_xlnm.Print_Area" localSheetId="9">'33 食品回収'!$A$1:$E$48</definedName>
    <definedName name="_xlnm.Print_Area" localSheetId="10">'33　食品表示'!$A$1:$N$18</definedName>
    <definedName name="_xlnm.Print_Area" localSheetId="1">スポンサー広告!$A$1:$M$19</definedName>
    <definedName name="_xlnm.Print_Titles" localSheetId="11">'33 残留農薬　等 '!$1:$1</definedName>
    <definedName name="_xlnm.Print_Titles" localSheetId="5">'33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B13" i="78" l="1"/>
  <c r="C14" i="78"/>
  <c r="B14" i="78"/>
  <c r="C13" i="78"/>
  <c r="B16" i="78" l="1"/>
  <c r="M71" i="101" l="1"/>
  <c r="N71" i="101"/>
  <c r="G74" i="101" l="1"/>
  <c r="G24" i="10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B64" i="101" s="1"/>
  <c r="G65" i="101"/>
  <c r="G66" i="101"/>
  <c r="G67" i="101"/>
  <c r="G68" i="101"/>
  <c r="G69" i="101"/>
  <c r="G70" i="101"/>
  <c r="G23" i="101"/>
  <c r="B9" i="78"/>
  <c r="I23" i="82" l="1"/>
  <c r="B42" i="101"/>
  <c r="B43" i="101"/>
  <c r="B44" i="101"/>
  <c r="B12" i="78" l="1"/>
  <c r="P11" i="82" l="1"/>
  <c r="Q8" i="82" l="1"/>
  <c r="L30" i="82" l="1"/>
  <c r="K28" i="82"/>
  <c r="K29" i="82"/>
  <c r="K30" i="82"/>
  <c r="I30" i="82"/>
  <c r="L27" i="82"/>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0" i="78" l="1"/>
  <c r="G75" i="101" l="1"/>
  <c r="F75" i="101" s="1"/>
  <c r="G73" i="101"/>
  <c r="D10" i="78" s="1"/>
  <c r="B69" i="101"/>
  <c r="B68" i="101"/>
  <c r="B67" i="101"/>
  <c r="B66" i="101"/>
  <c r="B65" i="101"/>
  <c r="B63" i="101"/>
  <c r="B62" i="101"/>
  <c r="B61" i="101"/>
  <c r="B60" i="101"/>
  <c r="B59" i="101"/>
  <c r="B58" i="101"/>
  <c r="B57" i="101"/>
  <c r="B56" i="101"/>
  <c r="B55" i="101"/>
  <c r="B54" i="101"/>
  <c r="B53" i="101"/>
  <c r="B52" i="101"/>
  <c r="B51" i="101"/>
  <c r="B50" i="101"/>
  <c r="B49" i="101"/>
  <c r="B48" i="101"/>
  <c r="B47" i="101"/>
  <c r="B46" i="101"/>
  <c r="B45" i="101"/>
  <c r="B41" i="101"/>
  <c r="B40" i="101"/>
  <c r="B39" i="101"/>
  <c r="B38" i="101"/>
  <c r="B37" i="101"/>
  <c r="B36" i="101"/>
  <c r="B35" i="101"/>
  <c r="B34" i="101"/>
  <c r="B33" i="101"/>
  <c r="B32" i="101"/>
  <c r="B31" i="101"/>
  <c r="B30" i="101"/>
  <c r="B29" i="101"/>
  <c r="B28" i="101"/>
  <c r="B27" i="101"/>
  <c r="B26" i="101"/>
  <c r="B25" i="101"/>
  <c r="B24" i="101"/>
  <c r="B23" i="10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<sst xmlns="http://schemas.openxmlformats.org/spreadsheetml/2006/main" count="689" uniqueCount="464">
  <si>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</si>
  <si>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</si>
  <si>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</si>
  <si>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</si>
  <si>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</si>
  <si>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</si>
  <si>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</si>
  <si>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</si>
  <si>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</si>
  <si>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</si>
  <si>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</si>
  <si>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</si>
  <si>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</si>
  <si>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</si>
  <si>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</si>
  <si>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</si>
  <si>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</si>
  <si>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</si>
  <si>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</si>
  <si>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</si>
  <si>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</si>
  <si>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</si>
  <si>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</si>
  <si>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</si>
  <si>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</si>
  <si>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</si>
  <si>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</si>
  <si>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</si>
  <si>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</si>
  <si>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</si>
  <si>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</si>
  <si>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</si>
  <si>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</si>
  <si>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</si>
  <si>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</si>
  <si>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</si>
  <si>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</si>
  <si>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</si>
  <si>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</si>
  <si>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</si>
  <si>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</si>
  <si>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</si>
  <si>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</si>
  <si>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</si>
  <si>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</si>
  <si>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</si>
  <si>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</si>
  <si>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</si>
  <si>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</si>
  <si>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</si>
  <si>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</si>
  <si>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</si>
  <si>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</si>
  <si>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</si>
  <si>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</si>
  <si>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</si>
  <si>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</si>
  <si>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</si>
  <si>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</si>
  <si>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</si>
  <si>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</si>
  <si>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</si>
  <si>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</si>
  <si>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</si>
  <si>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</si>
  <si>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</si>
  <si>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</si>
  <si>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</si>
  <si>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</si>
  <si>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</si>
  <si>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</si>
  <si>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</si>
  <si>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</si>
  <si>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</si>
  <si>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</si>
  <si>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</si>
  <si>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</si>
  <si>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</si>
  <si>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</si>
  <si>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</si>
  <si>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</si>
  <si>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</si>
  <si>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</si>
  <si>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</si>
  <si>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</si>
  <si>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</si>
  <si>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</si>
  <si>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</si>
  <si>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</si>
  <si>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</si>
  <si>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</si>
  <si>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</si>
  <si>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</si>
  <si>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</si>
  <si>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</si>
  <si>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</si>
  <si>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</si>
  <si>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</si>
  <si>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</si>
  <si>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</si>
  <si>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</si>
  <si>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</si>
  <si>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</si>
  <si>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</si>
  <si>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</si>
  <si>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</si>
  <si>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</si>
  <si>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</si>
  <si>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</si>
  <si>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</si>
  <si>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</si>
  <si>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</si>
  <si>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</si>
  <si>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</si>
  <si>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</si>
  <si>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</si>
  <si>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</si>
  <si>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</si>
  <si>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</si>
  <si>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</si>
  <si>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</si>
  <si>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</si>
  <si>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</si>
  <si>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</si>
  <si>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</si>
  <si>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</si>
  <si>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</si>
  <si>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</si>
  <si>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</si>
  <si>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</si>
  <si>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</si>
  <si>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</si>
  <si>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</si>
  <si>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</si>
  <si>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</si>
  <si>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</si>
  <si>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</si>
  <si>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</si>
  <si>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</si>
  <si>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</si>
  <si>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</si>
  <si>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</si>
  <si>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</si>
  <si>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</si>
  <si>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</si>
  <si>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</si>
  <si>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</si>
  <si>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</si>
  <si>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</si>
  <si>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</si>
  <si>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</si>
  <si>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</si>
  <si>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</si>
  <si>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</si>
  <si>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</si>
  <si>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</si>
  <si>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</si>
  <si>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</si>
  <si>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</si>
  <si>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</si>
  <si>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</si>
  <si>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</si>
  <si>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</si>
  <si>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</si>
  <si>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</si>
  <si>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</si>
  <si>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</si>
  <si>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</si>
  <si>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</si>
  <si>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</si>
  <si>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</si>
  <si>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</si>
  <si>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</si>
  <si>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</si>
  <si>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</si>
  <si>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</si>
  <si>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</si>
  <si>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</si>
  <si>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</si>
  <si>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</si>
  <si>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</si>
  <si>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</si>
  <si>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</si>
  <si>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</si>
  <si>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</si>
  <si>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</si>
  <si>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</si>
  <si>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</si>
  <si>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</si>
  <si>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</si>
  <si>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</si>
  <si>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</si>
  <si>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</si>
  <si>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</si>
  <si>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</si>
  <si>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</si>
  <si>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</si>
  <si>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</si>
  <si>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</si>
  <si>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</si>
  <si>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</si>
  <si>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</si>
  <si>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</si>
  <si>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</si>
  <si>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</si>
  <si>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</si>
  <si>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</si>
  <si>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</si>
  <si>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</si>
  <si>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</si>
  <si>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</si>
  <si>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</si>
  <si>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</si>
  <si>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</si>
  <si>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</si>
  <si>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</si>
  <si>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</si>
  <si>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</si>
  <si>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</si>
  <si>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</si>
  <si>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</si>
  <si>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</si>
  <si>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</si>
  <si>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</si>
  <si>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</si>
  <si>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</si>
  <si>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</si>
  <si>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</si>
  <si>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</si>
  <si>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</si>
  <si>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</si>
  <si>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</si>
  <si>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</si>
  <si>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</si>
  <si>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</si>
  <si>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</si>
  <si>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</si>
  <si>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</si>
  <si>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</si>
  <si>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</si>
  <si>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</si>
  <si>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</si>
  <si>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</si>
  <si>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</si>
  <si>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</si>
  <si>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</si>
  <si>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</si>
  <si>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</si>
  <si>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</si>
  <si>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</si>
  <si>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</si>
  <si>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</si>
  <si>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</si>
  <si>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</si>
  <si>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</si>
  <si>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Food-Safety業務案内</t>
    <rPh sb="11" eb="15">
      <t>ギョウムアンナイ</t>
    </rPh>
    <phoneticPr fontId="33"/>
  </si>
  <si>
    <t>ddf</t>
    <phoneticPr fontId="106"/>
  </si>
  <si>
    <t>　</t>
    <phoneticPr fontId="16"/>
  </si>
  <si>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</si>
  <si>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</si>
  <si>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</si>
  <si>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腸チフス1例 感染地域：インド
パラチフス2例 感染地域：国内（都道府県不明）1例、国内・国外不明1例</t>
    <phoneticPr fontId="106"/>
  </si>
  <si>
    <t xml:space="preserve">腸チフス
パラチフス
</t>
    <rPh sb="0" eb="1">
      <t>チョウ</t>
    </rPh>
    <phoneticPr fontId="5"/>
  </si>
  <si>
    <t>^</t>
    <phoneticPr fontId="106"/>
  </si>
  <si>
    <t>毎週　　ひとつ　　覚えていきましょう</t>
    <phoneticPr fontId="5"/>
  </si>
  <si>
    <t>日本の感染状況は、いまだ世界平均の10倍ほど多い　カウント方法が各国と差異があるとの指摘有</t>
    <rPh sb="0" eb="2">
      <t>ニホン</t>
    </rPh>
    <rPh sb="3" eb="5">
      <t>カンセン</t>
    </rPh>
    <rPh sb="5" eb="7">
      <t>ジョウキョウ</t>
    </rPh>
    <rPh sb="12" eb="14">
      <t>セカイ</t>
    </rPh>
    <rPh sb="14" eb="16">
      <t>ヘイキン</t>
    </rPh>
    <rPh sb="19" eb="20">
      <t>バイ</t>
    </rPh>
    <rPh sb="22" eb="23">
      <t>オオ</t>
    </rPh>
    <rPh sb="29" eb="31">
      <t>ホウホウ</t>
    </rPh>
    <rPh sb="32" eb="34">
      <t>カクコク</t>
    </rPh>
    <rPh sb="35" eb="37">
      <t>サイ</t>
    </rPh>
    <rPh sb="42" eb="45">
      <t>シテキアリ</t>
    </rPh>
    <phoneticPr fontId="106"/>
  </si>
  <si>
    <t>2022/32週</t>
    <phoneticPr fontId="5"/>
  </si>
  <si>
    <t>少ない</t>
    <rPh sb="0" eb="1">
      <t>スク</t>
    </rPh>
    <phoneticPr fontId="106"/>
  </si>
  <si>
    <t>回収＆返金</t>
  </si>
  <si>
    <t>回収</t>
  </si>
  <si>
    <t>回収＆返金/交換</t>
  </si>
  <si>
    <t>ヤオコー</t>
  </si>
  <si>
    <t>回収＆交換</t>
  </si>
  <si>
    <t>九州コーケン</t>
  </si>
  <si>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</si>
  <si>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</si>
  <si>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</si>
  <si>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韓国</t>
    <rPh sb="0" eb="2">
      <t>カンコク</t>
    </rPh>
    <phoneticPr fontId="16"/>
  </si>
  <si>
    <t>米国</t>
    <rPh sb="0" eb="2">
      <t>ベイコク</t>
    </rPh>
    <phoneticPr fontId="16"/>
  </si>
  <si>
    <t>皆様  週刊情報2022-32を配信いたします</t>
    <phoneticPr fontId="5"/>
  </si>
  <si>
    <t>l</t>
    <phoneticPr fontId="33"/>
  </si>
  <si>
    <t>　↓　職場の先輩は以下のことを理解して　わかり易く　指導しましょう　↓</t>
    <phoneticPr fontId="5"/>
  </si>
  <si>
    <t>今週のニュース（Noroｖｉｒｕｓ）　(8/22-8/28)</t>
    <rPh sb="0" eb="2">
      <t>コンシュウ</t>
    </rPh>
    <phoneticPr fontId="5"/>
  </si>
  <si>
    <t xml:space="preserve"> GⅡ　32週　0例</t>
    <rPh sb="6" eb="7">
      <t>シュウ</t>
    </rPh>
    <phoneticPr fontId="5"/>
  </si>
  <si>
    <t xml:space="preserve"> GⅡ　33週　0例</t>
    <rPh sb="9" eb="10">
      <t>レイ</t>
    </rPh>
    <phoneticPr fontId="5"/>
  </si>
  <si>
    <t>2022/33週</t>
    <phoneticPr fontId="5"/>
  </si>
  <si>
    <t>累計感染者数の増加ペース 124</t>
    <rPh sb="0" eb="2">
      <t>ルイケイ</t>
    </rPh>
    <rPh sb="2" eb="5">
      <t>カンセンシャ</t>
    </rPh>
    <rPh sb="5" eb="6">
      <t>スウ</t>
    </rPh>
    <rPh sb="7" eb="9">
      <t>ゾウカ</t>
    </rPh>
    <phoneticPr fontId="5"/>
  </si>
  <si>
    <t>食中毒情報　(8/22-8/28)</t>
    <rPh sb="0" eb="3">
      <t>ショクチュウドク</t>
    </rPh>
    <rPh sb="3" eb="5">
      <t>ジョウホウ</t>
    </rPh>
    <phoneticPr fontId="5"/>
  </si>
  <si>
    <t>海外情報　(8/22-8/28)</t>
    <rPh sb="0" eb="2">
      <t>カイガイ</t>
    </rPh>
    <rPh sb="2" eb="4">
      <t>ジョウホウ</t>
    </rPh>
    <phoneticPr fontId="5"/>
  </si>
  <si>
    <t>食品リコール・回収情報
(8/22-8/28)</t>
    <rPh sb="0" eb="2">
      <t>ショクヒン</t>
    </rPh>
    <rPh sb="7" eb="9">
      <t>カイシュウ</t>
    </rPh>
    <rPh sb="9" eb="11">
      <t>ジョウホウ</t>
    </rPh>
    <phoneticPr fontId="5"/>
  </si>
  <si>
    <t>食品表示　(8/22-8/28)</t>
    <rPh sb="0" eb="2">
      <t>ショクヒン</t>
    </rPh>
    <rPh sb="2" eb="4">
      <t>ヒョウジ</t>
    </rPh>
    <phoneticPr fontId="5"/>
  </si>
  <si>
    <t>機能性表示食8/28  現在　5,758品目です　</t>
    <phoneticPr fontId="16"/>
  </si>
  <si>
    <t>残留農薬　(8/22-8/28)</t>
    <phoneticPr fontId="16"/>
  </si>
  <si>
    <t>今週の新型コロナ 新規感染者数　世界で491万人(対前週に対して92万人減少)</t>
    <rPh sb="0" eb="2">
      <t>コンシュウ</t>
    </rPh>
    <rPh sb="9" eb="15">
      <t>シンキカンセンシャスウ</t>
    </rPh>
    <rPh sb="23" eb="24">
      <t>ニン</t>
    </rPh>
    <rPh sb="24" eb="25">
      <t>タイ</t>
    </rPh>
    <rPh sb="25" eb="27">
      <t>ゼンシュウ</t>
    </rPh>
    <rPh sb="28" eb="29">
      <t>タイ</t>
    </rPh>
    <rPh sb="31" eb="32">
      <t>サラ</t>
    </rPh>
    <rPh sb="34" eb="36">
      <t>マンニン</t>
    </rPh>
    <rPh sb="36" eb="38">
      <t>ゲンショウ</t>
    </rPh>
    <phoneticPr fontId="5"/>
  </si>
  <si>
    <t xml:space="preserve">
世界の新規感染者数: 491万人で感染拡大 　世界は第6波が確実にピークアウト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1" eb="44">
      <t>キタハンキュウ</t>
    </rPh>
    <rPh sb="45" eb="46">
      <t>ハル</t>
    </rPh>
    <rPh sb="48" eb="49">
      <t>ナツ</t>
    </rPh>
    <rPh sb="50" eb="51">
      <t>ム</t>
    </rPh>
    <phoneticPr fontId="5"/>
  </si>
  <si>
    <t>Reported 8/28　 6:20 (前週より491万人) 　　世界は感染　第四波は終息中、アジアでは一部拡大傾向</t>
    <rPh sb="21" eb="23">
      <t>ゼンシュウ</t>
    </rPh>
    <rPh sb="22" eb="23">
      <t>シュウ</t>
    </rPh>
    <rPh sb="23" eb="24">
      <t>ゼンシュウ</t>
    </rPh>
    <rPh sb="28" eb="30">
      <t>マンニン</t>
    </rPh>
    <rPh sb="34" eb="36">
      <t>セカイ</t>
    </rPh>
    <rPh sb="37" eb="39">
      <t>カンセン</t>
    </rPh>
    <rPh sb="40" eb="42">
      <t>ダイヨン</t>
    </rPh>
    <rPh sb="42" eb="43">
      <t>ナミ</t>
    </rPh>
    <rPh sb="44" eb="46">
      <t>シュウソク</t>
    </rPh>
    <rPh sb="46" eb="47">
      <t>チュウ</t>
    </rPh>
    <rPh sb="53" eb="55">
      <t>イチブ</t>
    </rPh>
    <rPh sb="55" eb="59">
      <t>カクダイケイコウ</t>
    </rPh>
    <phoneticPr fontId="5"/>
  </si>
  <si>
    <t xml:space="preserve">世界的にみて感染増加率は前週の85%になっています。また感染症の世界的流行以来でも致死率は、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3">
      <t>セカイテキ</t>
    </rPh>
    <rPh sb="6" eb="11">
      <t>カンセンゾウカリツ</t>
    </rPh>
    <rPh sb="12" eb="14">
      <t>ゼンシュウ</t>
    </rPh>
    <rPh sb="28" eb="31">
      <t>カンセンショウ</t>
    </rPh>
    <rPh sb="32" eb="35">
      <t>セカイテキ</t>
    </rPh>
    <rPh sb="35" eb="39">
      <t>リュウコウイライ</t>
    </rPh>
    <rPh sb="41" eb="44">
      <t>チシリツ</t>
    </rPh>
    <rPh sb="46" eb="48">
      <t>サイキン</t>
    </rPh>
    <rPh sb="52" eb="53">
      <t>カブ</t>
    </rPh>
    <rPh sb="60" eb="62">
      <t>イカ</t>
    </rPh>
    <rPh sb="70" eb="74">
      <t>カンセンショウホウ</t>
    </rPh>
    <rPh sb="75" eb="77">
      <t>イチ</t>
    </rPh>
    <rPh sb="85" eb="88">
      <t>キセツセイ</t>
    </rPh>
    <rPh sb="95" eb="97">
      <t>ソウトウ</t>
    </rPh>
    <rPh sb="98" eb="100">
      <t>テキトウ</t>
    </rPh>
    <rPh sb="109" eb="112">
      <t>カンジャスウ</t>
    </rPh>
    <rPh sb="114" eb="118">
      <t>ゼンスウハアク</t>
    </rPh>
    <rPh sb="119" eb="123">
      <t>トウゼンヒツヨウ</t>
    </rPh>
    <rPh sb="126" eb="128">
      <t>ショウサイ</t>
    </rPh>
    <rPh sb="129" eb="133">
      <t>シンダンジョウホウ</t>
    </rPh>
    <rPh sb="135" eb="138">
      <t>コウレイシャ</t>
    </rPh>
    <rPh sb="139" eb="143">
      <t>キソシッカン</t>
    </rPh>
    <rPh sb="144" eb="145">
      <t>モ</t>
    </rPh>
    <rPh sb="149" eb="150">
      <t>サラ</t>
    </rPh>
    <rPh sb="153" eb="156">
      <t>サイイカ</t>
    </rPh>
    <rPh sb="157" eb="159">
      <t>ガクドウ</t>
    </rPh>
    <rPh sb="160" eb="162">
      <t>ヨウジ</t>
    </rPh>
    <rPh sb="163" eb="166">
      <t>ジュウショウレイ</t>
    </rPh>
    <rPh sb="167" eb="169">
      <t>ヒツヨウ</t>
    </rPh>
    <phoneticPr fontId="106"/>
  </si>
  <si>
    <t>コロナは既にWITHの時代、BA5の第五波も終息状態です。</t>
    <rPh sb="4" eb="5">
      <t>スデ</t>
    </rPh>
    <rPh sb="11" eb="13">
      <t>ジダイ</t>
    </rPh>
    <rPh sb="18" eb="21">
      <t>ダイゴハ</t>
    </rPh>
    <rPh sb="22" eb="26">
      <t>シュウソクジョウタイ</t>
    </rPh>
    <phoneticPr fontId="106"/>
  </si>
  <si>
    <t>-</t>
    <phoneticPr fontId="106"/>
  </si>
  <si>
    <t>管理レベル「1」　</t>
    <phoneticPr fontId="5"/>
  </si>
  <si>
    <t>湯沢町の旅館「かぼちゃのそぼろ煮」で宿泊客２８人が食中毒</t>
    <phoneticPr fontId="16"/>
  </si>
  <si>
    <t>新潟県</t>
    <rPh sb="0" eb="3">
      <t>ニイガタケン</t>
    </rPh>
    <phoneticPr fontId="16"/>
  </si>
  <si>
    <t>湯沢町の旅館に宿泊していた２８人が１９日の朝食後に下痢や吐き気などの症状を訴え、保健所が調べたところ、“黄色ブドウ球菌”による食中毒と分かりました。県によりますと、１９日午後１時ごろ、湯沢町の栄屋旅館から南魚沼保健所へ「宿泊客のうち複数人が嘔吐などの症状を訴えている」と連絡がありました。保健所が調べたところ、１６日から１９日の間に旅館に宿泊していた２８人が１９日午前８時ごろから下痢や吐き気などの症状があったことが判明。症状があった宿泊客などの便や提供された「かぼちゃのそぼろ煮」から黄色ブドウ球菌が検出され、保健所は黄色ブドウ球菌による食中毒と断定しました。２８人は全員快方に向かっています。
保健所は旅館を２５日の１日間の営業停止に。また２０日から２４日までの５日間は食事の提供を自粛するよう指示しました。黄色ブドウ球菌は人の鼻や喉などに分布し、くしゃみや手指を介して食品を汚染することがあります。</t>
    <phoneticPr fontId="16"/>
  </si>
  <si>
    <t>https://nordot.app/935847824552738816?c=581736863522489441</t>
    <phoneticPr fontId="16"/>
  </si>
  <si>
    <t>NST新潟総合テレビ</t>
    <phoneticPr fontId="16"/>
  </si>
  <si>
    <t>食中毒（疑い）が発生しました</t>
    <phoneticPr fontId="16"/>
  </si>
  <si>
    <t>令和４年８月２５日（木）、糟屋郡の住民から、福岡市内の飲食店で刺身、寿司等を食べて食中毒様症状を呈し、医療機関を受診した旨、粕屋保健福祉環境事務所に連絡があった。また、８月２６日（金）、飯塚市内の医療機関からは、同住民を胃アニサキス症と診断した旨、嘉穂・鞍手保健福祉環境事務所に届出があった。粕屋保健福祉事務所が調査したところ、８月２３日（火）に福岡市内の飲食店で会食を行った３名のうち１名が、８月２４日（水）午前７時頃から食中毒症状を呈していることが判明した。現在、同事務所において、食中毒疑いとして調査を進めるとともに、福岡市に対して飲食店の調査を依頼している。１名（３０代男性） 医療機関を受診しているが、入院はしていない。
 重篤な症状は呈しておらず、ほぼ回復している。</t>
    <phoneticPr fontId="16"/>
  </si>
  <si>
    <t>https://www.pref.fukuoka.lg.jp/press-release/syokuchudoku20220826.html</t>
    <phoneticPr fontId="16"/>
  </si>
  <si>
    <t>福岡県</t>
    <rPh sb="0" eb="3">
      <t>フクオカケン</t>
    </rPh>
    <phoneticPr fontId="16"/>
  </si>
  <si>
    <t>福岡県公表</t>
    <rPh sb="0" eb="3">
      <t>フクオカケン</t>
    </rPh>
    <rPh sb="3" eb="5">
      <t>コウヒョウ</t>
    </rPh>
    <phoneticPr fontId="16"/>
  </si>
  <si>
    <t>アニサキス、加熱や冷凍で予防　生のサバ・サンマ…食中毒増加</t>
    <phoneticPr fontId="16"/>
  </si>
  <si>
    <r>
      <t>魚介類に寄生するアニサキスによる食中毒が増えている。原因物質別の件数では２０１８年以降、鶏肉などにつく細菌のカンピロバクターやノロウイルスを抑えて最多。厚生労働省の統計では年間３００件前後だが、実際の患者は桁違いに多いとの推計もある。同省は「予防には十分な加熱や冷凍が効果的」と注意を呼びかけている…</t>
    </r>
    <r>
      <rPr>
        <b/>
        <sz val="16"/>
        <color rgb="FFFF0000"/>
        <rFont val="游ゴシック"/>
        <family val="3"/>
        <charset val="128"/>
      </rPr>
      <t>この記事は有料記事です。残り971文字有料会員になると続きをお読みいただけます。</t>
    </r>
    <phoneticPr fontId="16"/>
  </si>
  <si>
    <t>https://www.asahi.com/articles/DA3S15397802.html</t>
    <phoneticPr fontId="16"/>
  </si>
  <si>
    <t>全国</t>
    <rPh sb="0" eb="2">
      <t>ゼンコク</t>
    </rPh>
    <phoneticPr fontId="16"/>
  </si>
  <si>
    <t>朝日新聞</t>
    <rPh sb="0" eb="4">
      <t>アサヒシンブン</t>
    </rPh>
    <phoneticPr fontId="16"/>
  </si>
  <si>
    <t>埼玉県</t>
    <rPh sb="0" eb="3">
      <t>サイタマケン</t>
    </rPh>
    <phoneticPr fontId="16"/>
  </si>
  <si>
    <t>７５人が食中毒、弁当のエビチリやシューマイ食べて…宅配弁当店を処分　調理人からサルモネラ菌を検出</t>
    <phoneticPr fontId="16"/>
  </si>
  <si>
    <t>埼玉県は２３日、東松山市の宅配弁当店「花蔵」の弁当を食べた１０～６０代の男女７５人が食中毒を発症し、同日から３日間の営業停止処分にしたと発表した。同じ日替わり弁当を食べたのは４７６人で、２３日現在で３人が入院している。
　県食品安全課によると、弁当は１６日の昼食時に宅配され、１８日に東松山市の医療機関から「同じ弁当を食べた１５～３０人が体調不良を訴えている」と通報があった。７５人が下痢や腹痛、発熱などの症状を訴え、東松山保健所が調査したところ、患者３０人と調理従事者１人から食中毒の原因となるサルモネラ菌が検出された。発症した患者は卵エビチリやポークシューマイなどが入った同店の日替わり弁当を食べていた。
　入院した３人は下痢などの症状が続いているが、命に別条はないという。</t>
    <phoneticPr fontId="16"/>
  </si>
  <si>
    <t>https://news.yahoo.co.jp/articles/502f33510afbe6af367cc015907a742811e5baf9</t>
    <phoneticPr fontId="16"/>
  </si>
  <si>
    <t>埼玉新聞</t>
    <rPh sb="0" eb="4">
      <t>サイタマシンブン</t>
    </rPh>
    <phoneticPr fontId="16"/>
  </si>
  <si>
    <t>金属と高分子の粒子複合体、食中毒の細菌を簡単検出 大阪公立大</t>
    <phoneticPr fontId="16"/>
  </si>
  <si>
    <t>食中毒の原因の細菌を、金属と高分子の粒子が結合した複合体を使って検出する新たな手法を開発したと、大阪公立大学の研究グループが発表した。固有の色の光を散乱する複合体の表面に、細菌の抗体を着けたもの。従来法より素早くでき、しかもさまざまな細菌を同時に見分けられる。大がかりな装置が不要で、簡易な検査に道を開くという。食品や医療、環境分野などの細菌検査では、培養したり、蛍光物質を目印に使ったりして検出する。ただし培養には2日間といった時間がかかる。また蛍光物質は寿命が短い、物質により当てる光の波長を変える必要があるなどの制約があり、さまざまな菌を同時に識別するのが難しいという。そこで研究グループは新たな検出手法の開発に挑んだ。まず、金属のナノ粒子（1～100ナノメートル程度の大きさの粒子、ナノは10億分の1）と高分子が化学結合した複合体が、同じサイズの金のナノ粒子に比べて強い光を散乱することを突き止めた。これは多数の金属ナノ粒子が高分子によって分け隔てられつつ、高密度に存在することで、光の吸収や散乱が効率的に起こるための現象という。　さらに金、銀、銅のナノ粒子と高分子の粒子が結合した複合体に光を当てると、それぞれ白、赤、青の散乱光を出した。そこで複合体の金属の種類ごとに、金は腸管出血性大腸菌O26、銀は同O157、銅は黄色ブドウ球菌、それぞれの抗体を表面に付着させた目印を作製。これらが細菌を検出できるかを調べた。その結果、O26では白、O157は赤、黄色ブドウ球菌は青の散乱光をそれぞれ確認し、検出に成功した。複合体は抗体がなくても固有の光を散乱するが、それだけでは明るさが足りない。しかし表面に着いた抗体が細菌に結び付くことで複合体が集団になり、散乱光が強くなって検出できる仕組み。所要1時間以内という。複数の種類の菌を含む腐敗した肉に3種類の細菌を加えたところ、この手法で3種類を同時に識別できた。金属と抗体の組み合わせはさまざまに変えられるといい、新たな検査手法として実用化が期待される。研究グループの大阪公立大学大学院工学研究科の椎木（しいぎ）弘教授（分析化学）は「食品や医療、創薬、公衆衛生など、さまざまな用途で事業所レベルでの自主管理が可能になる。多彩な標的に対応する複合体や小さな検査デバイスの開発などを進めたい」と述べている。</t>
    <phoneticPr fontId="16"/>
  </si>
  <si>
    <t>https://news.mynavi.jp/techplus/article/20220824-2433397/</t>
    <phoneticPr fontId="16"/>
  </si>
  <si>
    <t>大阪府</t>
    <rPh sb="0" eb="3">
      <t>オオサカフ</t>
    </rPh>
    <phoneticPr fontId="16"/>
  </si>
  <si>
    <t>マイナビニュース</t>
    <phoneticPr fontId="16"/>
  </si>
  <si>
    <t>有毒植物による食中毒の発生について</t>
    <phoneticPr fontId="16"/>
  </si>
  <si>
    <t>次のとおり、スイセン類の球根を原因食品とする食中毒が発生したのでお知らせします。
　スイセン類は、葉をニラやノビルと、球根をタマネギと間違えやすいため、誤って食べないよう注意が必要です。　
１　経過
○令和４年８月16日（火曜日）
　23時11分、柏原羽曳野藤井寺消防から藤井寺保健所に「球根様の物を調理して食べたところ、嘔吐等の症状を呈した家族３人から救急要請があり対応中である。」との連絡があった。
○令和４年８月17日（水曜日）
　藤井寺保健所が、患者らへの聞き取り調査を実施し、里芋に混じった球根様の物等を回収した。
○令和４年８月18日（木曜日）
　調査の結果、患者の発症状況が類似していること、患者の症状がスイセン類の喫食による中毒症状と一致すること及び球根様の物がスイセン類の球根であったことから、藤井寺保健所はスイセン類の球根を原因食品とする食中毒と断定した。
 ２　発生状況
（１）喫食日時 ： ８月16日（火曜日）20時45分から21時00分
（２）発症日時 ： ８月16日（火曜日）21時09分から21時30分
（３）発生場所 ： 患者の自宅
（４）喫食者数 ： ３名
（５）患者数 ： ３名（60歳代から80歳代までの男女）
（６）主症状 ： 悪心、嘔吐等　　　
（７）原因食品 ： スイセン類の球根
（８）病因物質 ： 植物性自然毒（彼岸花毒成分）（推定）
 ３　スイセン類による食中毒について
○スイセン類について
　ヒガンバナ科。
　リコリン、タゼチンなどのアルカロイドを含み、それらが有毒成分となる。
　全草が有毒だが、鱗茎（球根）に特に毒成分が多い。
○中毒症状等
　悪心、嘔吐、下痢、流涎、発汗、頭痛、昏睡、低体温など。
　食後30分以内に発病する。</t>
    <phoneticPr fontId="16"/>
  </si>
  <si>
    <t>大阪府</t>
    <rPh sb="0" eb="2">
      <t>オオサカフ</t>
    </rPh>
    <phoneticPr fontId="16"/>
  </si>
  <si>
    <t>大阪府公表</t>
    <rPh sb="0" eb="3">
      <t>オオサカフ</t>
    </rPh>
    <rPh sb="3" eb="5">
      <t>コウヒョウ</t>
    </rPh>
    <phoneticPr fontId="16"/>
  </si>
  <si>
    <t>https://www.pref.osaka.lg.jp/hodo/index.php?site=fumin&amp;pageId=45470</t>
    <phoneticPr fontId="16"/>
  </si>
  <si>
    <t>※2022年 第33週（8/15～8/21） 現在</t>
    <phoneticPr fontId="5"/>
  </si>
  <si>
    <t>ユニバース</t>
  </si>
  <si>
    <t>黄桃の杏仁豆腐 保存方法誤記載NEW</t>
  </si>
  <si>
    <t>カラスカレイ西京味噌焼弁当 一部ラベル誤貼付で表示欠落NEW</t>
  </si>
  <si>
    <t>東京ワンタン本舗...</t>
  </si>
  <si>
    <t>東京ワンタン本舗 生パン粉一部 賞味期限誤表記NEW</t>
  </si>
  <si>
    <t>万星食品</t>
  </si>
  <si>
    <t>おそうざい村千葉ペリエ店 えびの彩りしんじょ アレルゲン表示欠落NEW</t>
  </si>
  <si>
    <t>折勝</t>
  </si>
  <si>
    <t>酒&amp;業務スーパーモダンパック伊那店 大福、おはぎ一部 消費期限表示欠落NEW</t>
  </si>
  <si>
    <t>ライフコーポレー...</t>
  </si>
  <si>
    <t>ライフ土佐堀店 若どりもも塩唐揚げ一部 アレルゲン表示欠落NEW</t>
  </si>
  <si>
    <t>ささや</t>
  </si>
  <si>
    <t>ささや 生クリーム大福 アレルゲン(乳成分)表示欠落NEW</t>
  </si>
  <si>
    <t>イオンリテールス...</t>
  </si>
  <si>
    <t>イオン三田店 どら焼きオムレット一部 冷蔵品を常温販売NEW</t>
  </si>
  <si>
    <t>マルエツ</t>
  </si>
  <si>
    <t>大倉山店 手巻寿司(明太マヨ) ラベル誤貼付で表示誤りNEW</t>
  </si>
  <si>
    <t>マックスバリュ西...</t>
  </si>
  <si>
    <t>萩店 萩沖産 真あじ 一部異物混入の恐れNEW</t>
  </si>
  <si>
    <t>サンワールド</t>
  </si>
  <si>
    <t>ベジタブルカステラ 一部カビ発生の恐れNEW</t>
  </si>
  <si>
    <t>みずしま</t>
  </si>
  <si>
    <t>お刺身ゆば 一部賞味期限誤印字NEW</t>
  </si>
  <si>
    <t>ベルク</t>
  </si>
  <si>
    <t>手巻きおにぎり(わさび昆布) アレルゲン(鶏)表示欠落NEW</t>
  </si>
  <si>
    <t>イスクラ産業</t>
  </si>
  <si>
    <t>イスクラ板藍のど飴 金属異物混入の恐れNEW</t>
  </si>
  <si>
    <t>西友</t>
  </si>
  <si>
    <t>皮がもっちり黒豚肉餃子 一部ラベル誤貼付で表示欠落NEW</t>
  </si>
  <si>
    <t>カネヨシ</t>
  </si>
  <si>
    <t>チャプチェ他 3品目 一部アレルゲン表示欠落NEW</t>
  </si>
  <si>
    <t>丸久</t>
  </si>
  <si>
    <t>萩港真あじ「南蛮漬用」 シロサバフグ混入の恐れNEW</t>
  </si>
  <si>
    <t>フードリエ</t>
  </si>
  <si>
    <t>麺好亭 キザミハム 賞味期限一部欠落NEW</t>
  </si>
  <si>
    <t>江崎グリコ</t>
  </si>
  <si>
    <t>グリコ レトルト商品など11品目 異物混入の恐れNEW</t>
  </si>
  <si>
    <t>ゆめマート北九州...</t>
  </si>
  <si>
    <t>南仙崎店 生食用スモークサーモン 一部消費期限誤表示</t>
  </si>
  <si>
    <t>朝日商事</t>
  </si>
  <si>
    <t>伝統仕込釜揚げうどん 一部カビ付着の恐れ</t>
  </si>
  <si>
    <t>いなげや</t>
  </si>
  <si>
    <t>バジルチーズ 一部ラベル誤貼付で表示欠落</t>
  </si>
  <si>
    <t>スカイ・フード</t>
  </si>
  <si>
    <t>スカイカルシウム 一部カビ発生の恐れ</t>
  </si>
  <si>
    <t>イオンビッグ</t>
  </si>
  <si>
    <t>山県店 かに風味かまぼこ 一部消費期限誤表示</t>
  </si>
  <si>
    <t>多田製菓</t>
  </si>
  <si>
    <t>ひとくちカステラ 一部カビ発生の恐れ</t>
  </si>
  <si>
    <t>中嶋冨貴堂</t>
  </si>
  <si>
    <t>ながもちこしあん入 一部消費期限誤表示</t>
  </si>
  <si>
    <t>伍魚福</t>
  </si>
  <si>
    <t>新鮮ちりめん他 5品目 一部カビ発生の恐れ</t>
  </si>
  <si>
    <t>ハローデイ</t>
  </si>
  <si>
    <t>オクラの海老詰め天ぷら ラベル誤貼付で(えび)表示欠落</t>
  </si>
  <si>
    <t>美濃酪農農業協同...</t>
  </si>
  <si>
    <t>せいきょう牛乳(低温殺菌)1000ml 一部消費期限誤印字</t>
  </si>
  <si>
    <t>京王ストア</t>
  </si>
  <si>
    <t>橋本店 白身魚タルタルのり弁当 一部ラベル誤貼付で表示欠落</t>
  </si>
  <si>
    <t>オルソン</t>
  </si>
  <si>
    <t>ハローズセレクションチーズサンド 一部風味不良の恐れ</t>
  </si>
  <si>
    <t>イオンフードサプ...</t>
  </si>
  <si>
    <t>国産豚肉(ばら,かたロース)焼肉用 一部消費期限誤表示</t>
  </si>
  <si>
    <t>個食美学カマンベールチーズサンド 一部風味不良の恐れ</t>
  </si>
  <si>
    <t>とかちアークキッ...</t>
  </si>
  <si>
    <t>とかちピザフリット(4種のチーズ,とかちボロネーゼ) 一部表示欠落</t>
  </si>
  <si>
    <t>鹿児島くみあいチ...</t>
  </si>
  <si>
    <t>若どり手羽先他 4品目 一部飼料添加物基準超過</t>
  </si>
  <si>
    <t>スーパーチェン主...</t>
  </si>
  <si>
    <t>中津川店 小あじ 有毒な魚混入の恐れ</t>
  </si>
  <si>
    <t>マルイチ産商</t>
  </si>
  <si>
    <t>辛子めんたいこ 一部保存方法表示欠落</t>
  </si>
  <si>
    <t>有機食用ココナッツ油 製造許可範囲外</t>
  </si>
  <si>
    <t>能登ミルク</t>
  </si>
  <si>
    <t>能登ミルクジェラート他 9品目</t>
  </si>
  <si>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</si>
  <si>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2022年第32週（8月8日〜8月14日）</t>
    <phoneticPr fontId="106"/>
  </si>
  <si>
    <t>結核例172</t>
    <phoneticPr fontId="5"/>
  </si>
  <si>
    <t>年齢群：‌0歳（3例）、1歳（13例）、2歳（8例）、3歳（1例）、5歳（1例）、
6歳（2例）、7歳（1例）、9歳（2例）、10代（10例）、20代（19例）、30代（15例）、
40代（10例）、50代（9例）、60代（6例）、70代（8例）、80代（2例）、
90代以上（1例）</t>
    <phoneticPr fontId="106"/>
  </si>
  <si>
    <t xml:space="preserve">腸管出血性大腸菌感染症111例（有症者84例、うちHUS 2例）
感染地域：国内93例、国内・国外不明18例
国内の感染地域：‌宮崎県14例、福島県8例、山形県7例、岩手県6例、福岡県6例、東京都5例、静岡県5例、愛知県5例、埼玉県3例、北海道2例、群馬県2例、千葉県2例、神奈川県2例、
大阪府2例、秋田県1例、茨城県1例、富山県1例、長野県1例、岐阜県1例、兵庫県1例、岡山県1例、広島県1例、徳島県1例、佐賀県1例、長崎県1例、鹿児島県1例、沖縄県1例、
国内（都道府県不明）11例
</t>
    <phoneticPr fontId="106"/>
  </si>
  <si>
    <t>血清群・毒素型：‌O157 VT1・VT2（29例）、O157 VT2（17例）、O103 VT1（15例）、O26 VT1（6例）、
O157V T 1（ 4 例 ）、 O 1 1 1 V T 1（ 3 例 ）、 O 5 5VT1（1例）、O111 VT1・VT2（1例）、O115VT1（1例）、
その他・不明（34例）
累積報告数：1,733例（有症者1,181例、うちHUS 21例．死亡1例）</t>
    <phoneticPr fontId="106"/>
  </si>
  <si>
    <t>E型肝炎4例 感染地域（感染源）：‌岡山県1例（不明）、国内（都道府県不明）1例（不明）、国内・国外不明2例（不明2例）</t>
    <phoneticPr fontId="106"/>
  </si>
  <si>
    <t>レジオネラ症44例（肺炎型41例、ポンティアック型1例、無症状病原体保有者2例）
感染地域：‌大阪府5例、東京都3例、愛知県2例、北海道1例、岩手県1例、秋田県1例、山形県1例、茨
城県1例、群馬県1例、千葉県1例、富山県1例、石川県1例、福井県1例、長野県1例、静岡県1例、広島県1例、佐賀県1例、長崎県1例、栃木県/群馬県1例、国内（都道府県不明）5例、ベトナム1例、国内・国外不明12例
年齢群：‌30代（1例）、40代（3例）、50代（15例）、60代（11例）、70代（8例）、80代（3例）、90代以上（3例）
累積報告数：1,195例例</t>
    <phoneticPr fontId="106"/>
  </si>
  <si>
    <t>アメーバ赤痢1例（腸管アメーバ症）
感染地域：国内・国外不明
感染経路：不明</t>
    <phoneticPr fontId="106"/>
  </si>
  <si>
    <t>https://news.tv-asahi.co.jp/news_international/articles/000265422.html</t>
    <phoneticPr fontId="16"/>
  </si>
  <si>
    <t>https://www.jetro.go.jp/biznews/2022/08/5284a4901fb3bb0a.html</t>
    <phoneticPr fontId="16"/>
  </si>
  <si>
    <t>https://www.afpbb.com/articles/-/3419181?act=all</t>
    <phoneticPr fontId="16"/>
  </si>
  <si>
    <t>https://ovo.kyodo.co.jp/flash/a-1793418</t>
    <phoneticPr fontId="16"/>
  </si>
  <si>
    <t>https://www.jetro.go.jp/biznews/2022/08/aadfd2fb9ac8fd27.html</t>
    <phoneticPr fontId="16"/>
  </si>
  <si>
    <t>https://jp.reuters.com/article/amazon-com-whole-foods-lawsuit-idJPKBN2PU0B7?il=0</t>
    <phoneticPr fontId="16"/>
  </si>
  <si>
    <t>https://www.kedglobal.com/jp/%E3%82%A6%E3%82%A3%E3%82%B9%E3%82%AD%E3%83%BC-%E9%9F%93%E5%9B%BD2030%E4%BB%A3/newsView/ked202208220023</t>
    <phoneticPr fontId="16"/>
  </si>
  <si>
    <t>https://news.nifty.com/article/world/korea/12211-1822632/</t>
    <phoneticPr fontId="16"/>
  </si>
  <si>
    <t>https://www.jetro.go.jp/biznews/2022/08/a07f5cc77d70d020.html</t>
    <phoneticPr fontId="16"/>
  </si>
  <si>
    <t>干ばつで2022年の小麦生産量の米国予測は前年比14.7％減(ルーマニア) ｜ ジェトロ</t>
  </si>
  <si>
    <t xml:space="preserve">干害でトウモロコシ生産予測3割減、政府は灌漑に15億ユーロ投入(ルーマニア) ｜ </t>
  </si>
  <si>
    <t>米ホールフーズ、消費者らが提訴　「牛肉の抗生物質不使用は虚偽」 ｜ ロイター</t>
  </si>
  <si>
    <t>韓国、2030代の間でウィスキーが大人気</t>
  </si>
  <si>
    <t xml:space="preserve">税収減少で若者層に飲酒を勧める日本政府＝韓国報道 - ニフティニュース - @nifty </t>
  </si>
  <si>
    <t xml:space="preserve">中国、貸出金利0.05％下げ 7カ月ぶり、3.65％に | OVO [オーヴォ] </t>
  </si>
  <si>
    <t xml:space="preserve">ブドウの品質低下に戦々恐々 猛暑で早まる収穫 仏　写真16枚　国際ニュース：AFPBB News </t>
  </si>
  <si>
    <t>英政府、食品関連の消費者調査結果を公表(英国) ｜ ビジネス短信  - ジェトロ</t>
  </si>
  <si>
    <t>【魚にPCR検査】海産物通し感染拡大か　中国・海南島</t>
  </si>
  <si>
    <t>深刻な干ばつが続いているルーマニアで、小麦の生産量が前年比で大幅に減少する見込みだ。米国農務省（USDA）は8月12日更新の統計で、ルーマニアの2022年の小麦の生産量を前年比14.7％減の890万トンと予測している。なお、EU統計局（ユーロスタット）の7月29日更新の統計では、2022年の生産量を904万トンと予測しており、過去5年間（2017～2021年）の平均である965万トンと比較すると6.3％減となる。ユーロスタットによると、ルーマニアの2021年の小麦生産量は1,139万トンと、EU内ではフランス、ドイツ、ポーランドに次いで多く、EU全体の8.2％を占めた。EU域内から域外への輸出量では、2021/2022市場年度（2021年7月～2022年6月）にフランスに次いで2番目に多い639万トンと、EU全体の23.9％を占めた。欧州委員会の資料によると、コンスタンツァ港輸出FOB価格は、2021/2022市場年度初（2021年7月第1週）は1トン当たり218.54ユーロだったが、市場年度末（2022年6月最終週）には425.89ユーロとほぼ2倍になった。ペトゥレ・ダエア農業・農村開発相は8月10日の記者会見で、2022年の小麦の収穫量が前年比で15～18％減少しているが、輸出量は国内消費量を上回る量のみに限られるため、国内消費分は確保できると述べた（「SeeNews」8月10日）
これに対し、ルーマニア農業生産者連盟（LAPAR）のラウレンチウ・バチウ会長は「国内消費用に250万トンが必要である」一方、「生産量は前年の約半分にすぎず、先月収穫された小麦の70％はすでに輸出用に振り向けられてしまった」「国は国家準備管理局を通じて小麦4万5,000トンを輸入すると発表したばかりだ」と、ダエア農業・農村開発相の発言の矛盾に反論した</t>
    <phoneticPr fontId="16"/>
  </si>
  <si>
    <t>深刻な干ばつが続いているルーマニアで、トウモロコシの生産量が前年比で大幅に減少する見込みだ。
米国農務省（USDA）は8月12日更新の統計で、ルーマニアの2022年のトウモロコシの生産量を1,000万トンと予測している。これは2015年以来の不作で、前年比32.5％の減少ということになる。7月29日付EU統計局（ユーロスタット）によると、過去5年間（2017～2021年）の平均は1,514万トンで、これと比較しても34.0％の減少になる。ユーロスタットによると、ルーマニアの2021年のトウモロコシ生産量は1,519万トンと、EU内ではフランスに次いで多く、EU全体の20.9％を占めた。EU域内から域外への輸出量では2021/2022市場年度（2021年7月～2022年6月）に408万トンと、EU全体の67.9％を占める最大の輸出国だ。ペトゥレ・ダエア農業・農村開発相は7月19日、トウモロコシの2022年の生産量は干ばつにより、かなりのダメージを受けるだろうと話していた（「ブルームバーグ」7月19日）。
欧州委員会の資料によると、コンスタンツァ港輸出FOB価格は、2021/2022市場年度初（2021年7月第1週）は1トン当たり253.43ユーロだったが、市場年度末（2022年6月最終週）は346.01ユーロと36.5％上昇した。
ルーマニア農民協会（AFR）のダニエル・ボタェノイウ会長は、国内に効率の高い灌漑設備を導入する必要があるのはもちろん、加えて、干ばつに強い品種を導入する必要があると話した（「ディジ24（Digi24）」7月25日）。
農業・農村開発省は8月3日、灌漑インフラ整備に15億ユーロを割り当てると発表外部サイトへ、新しいウィンドウで開きますした。灌漑面積を約180万ヘクタールから262万ヘクタールに増やすなど、2027年までの予算執行で、このうち5億ユーロはEU基金が充てられる。</t>
    <phoneticPr fontId="16"/>
  </si>
  <si>
    <t>米アマゾン・ドット・コム傘下の食品スーパーで自然食品やオーガニック食材を売りにするホールフーズ・マーケットに対して２３日、牛肉製品を「抗生物質は一切使用せず」と虚偽の宣伝で販売しているとした訴訟がカリフォルニア州連邦地裁に提出された。訴えたのは消費者３人と動物愛護団体。昨年から今年にかけて独立の研究所が当該の牛肉を調べたところ、抗生物質などが検出されたとしている。抗生物質の使用は抗生物質耐性菌のリスクを高め、消費者がこれを体内に取り込んで感染すると、既存の抗生物質で治療できないという「深刻な健康上のリスク」をもたらすとしている。訴状によると、ホールフーズが少なくとも４２種類の牛肉製品を抗生物質不使用として宣伝し、その分、かなり割高な値段を付けているとしている。
ホールフーズもアマゾンもコメント要請に応じていない。</t>
    <phoneticPr fontId="16"/>
  </si>
  <si>
    <t>韓国ではコロナ禍の影響で、1人でお酒を楽しむ文化が定着し、2030代の若い盛大の間で人気を得ているウィスキーブームが続いている。世界的な物流危機により、急激に増えた需要に供給がついていけず、品切れの状況が続いている。2030代の消費者らが人気ウィスキー商品を購入するために、コンビニなどで長時間列に並びながら商品を購入する姿も、もはや珍しい光景ではない。
22日、GSリテールの関係者によれば、今月の16日の午前10時ごろ、コンビニGS25の全国18店舗の酒類特化店舗「プラネット」の前には長い行列ができていた。「バルベーニー」、「グレンフィディック」、「ラッセルリザーブ・シングルバレル」などの人気ウィスキーを限定販売するという噂を聞いたウィスキーマニア族が集まったのである。「バルベーニー」などの人気商品は販売開始1時間弱で完売された。GSリテールでウィスキーを購入した消費者のデータを分析した結果、20代と30代がそれぞれ39.5%、43.4%を占めた。開店時刻前から行列に並んでいた10人のうち8人は2030代なのである。GSリテールの関係者は「差別化と多様性、希少性を重視する若手の消費特性がウィスキー購入にまでつながっている」と説明した。2030代の間でウィスキーの人気が高まるにつれ、韓国国内でのウィスキー輸入量・輸入額も急増している。関税庁輸出入貿易統計の資料によれば、先月まで韓国でのウィスキー輸入量は1万3700tで、昨年同時期（8276t）より65.5%増えた。ウィスキー輸入額は同時期の9257万ドルより1万4683ドルに、58.6%増えた。
しかし、供給は相変わらず不足している。とある大手スーパーの酒類担当者は「人気ウィスキーは陳列するとたんなくなる。2030代の消費者らはオンライン上で入庫情報を共有し、人気商品を素早く購入する」と答えた。</t>
    <phoneticPr fontId="16"/>
  </si>
  <si>
    <t>日本政府が酒類消費の減少に伴って租税収入が減少したことを受けて、若年層を相手に飲酒を促すアイデアを公募することにした。
17日（現地時間）、イギリスの経済紙「フィナンシャル・タイムズ」（FT）によると、国税庁は20～39歳を対象に酒類消費促進に効果的な提案を受け付ける「サケビバ！」キャンペーンを開催しており、来月9日まで申請書を受け付けているという。今回のキャンペーンでは新しい酒類製品とデザインはもちろん、自宅での飲酒消費を増加させる案やメタバースを活用した酒類販売などのアイデアも募集する。今回のキャンペーンは日本の若者層の酒類消費が過去に比べて減少するなどして酒類の消費が急減したことを受けて企画されたものだ。国税庁によると、日本国内の酒類消費は1995年の1人当たり平均100リットル（年間）から2020年には75リットルにまで減少した。フィナンシャル・タイムズは「10年前から総人口が減少し、8年前から65歳以上の高齢層が全体の4分の1を超える日本で酒類の消費量が減少することは避けられない」と伝えた。
酒類販売量の減少は、すでに48兆円以上の財政赤字を抱えている日本政府にも打撃を与えている。2020年の酒類関連の税収は1兆1000億円を記録したが、これは前年比で1100億円減少したものであり、31年ぶりに最大幅での酒類税収入が減少した記録だった。2020年に酒類を通して徴収した税金は租税収入全体の1.7％を占めた。1980年の5％、2011年の3％など過去と比較すると、その比重が持続的に下落していることが分かる。
一方、韓国の保健福祉部の役割をしている厚生労働省は今回のキャンペーンに関して、公式に国税庁と協議してはいないが、アルコールおよび健康問題について定期的に緊密に話し合っていると明らかにした。そして、主な健康問題を予防することが可能な適正飲酒量を念頭に置いてキャンペーンが開催されることを期待していると付け加えた。</t>
    <phoneticPr fontId="16"/>
  </si>
  <si>
    <t>【北京共同】中国人民銀行（中央銀行）は22日、金融機関の貸出金利の目安となる「ローンプライムレート（貸出基礎金利、LPR）」の1年物を0.05％引き下げ、3.65％とした。事実上の政策金利で、利下げは今年1月以来7カ月ぶり。　新型コロナウイルス感染拡大防止を目的とした厳しい規制「ゼロコロナ」政策で物流が停滞。不動産市況も低迷し景気の減速感が強まっており、習近平指導部は企業支援の姿勢を鮮明にした。追加の金融緩和により、資金繰りが悪化した中小企業への融資を促す。　住宅ローンの目安となるLPRの5年物も0.15％引き下げ、4.30％とした。</t>
    <phoneticPr fontId="16"/>
  </si>
  <si>
    <t>【8月20日 AFP】猛暑のため、例年よりずっと早いタイミングでブドウの収穫が始まったフランス各地のワインメーカー。異常気象の影響で、ブドウの品質が低下するのではと不安を隠せない。　異常な乾燥は、地中海沿岸エロー（Herault）県の丘陵地帯から、通常は緑豊かな北東部アルザス（Alsace）地方にまで広がっている。　今夏の激しい熱波でブドウの成熟が早まり、収穫のタイミングは例年よりも1～3週間以上前倒しとなっている。エロー県のあるラングドックルシヨン（Languedoc-Roussillon）地方では、7月下旬に収穫を始めた農家さえある。「過去30年以上やってきて、8月9日に収穫を始めたことなんてこれまでに一度もありません」とエロー県のブドウ園オーナー、ジェローム・デスペイさんは話した。
　フランスのその他の農業と同様、ワイン醸造業も春の霜やひょう、季節外れの豪雨といった異常気象に長年悩まされてきた。そして、その頻度は年々高まっている。しかし、今夏の記録的な干ばつと暑さは、ブドウ園にとりわけ大きな被害をもたらしている。先月は、1961年以降で最も乾燥した7月となった。水分が不足すると「水ストレス」が起き、ブドウは葉を落として実に栄養分を供給しなくなる。成長を止めることで自らを守るメカニズムだ。
アルザス地方のブドウ農家組合のジル・エルハート会長は「ここ2か月に雨は一滴も降っていません」と話す。また、26日ごろから始まる収穫については、「今年の収量は非常に少なくなるでしょう」とした。気温が38度を超えると「ブドウは日焼けし、干し上がってしぼみ、質も落ちる」と指摘するのは、リヨン（Lyon）南方アルデシュ（Ardeche）県で「地理的表示保護制度（PGI）」の会長を務めるピエール・シャンペティエール氏。その結果、ワインのアルコール度数が高くなり、規定値を超えてしまうと説明した。</t>
    <phoneticPr fontId="16"/>
  </si>
  <si>
    <t>英国食品基準庁（FSA）は8月10日、食品に関する消費者調査である「Food and You 2」の最新の調査結果（Wave 4）を公表外部サイトへ、新しいウィンドウで開きますした。調査結果によると、消費者が食品に関して懸念を抱いている上位3項目が、「食品廃棄」「食品中の砂糖含有量」「動物福祉」とされている（添付資料図参照）。また、回答者の92%が「購入する食品は安全」、回答者の86％が「食品ラベルの情報は正確」との考えを示した。調査結果ではそのほか、食料安全保障、外食・持ち帰り料理、食品アレルギー、家庭での食事、持続可能性と環境影響の視点での食品購入など、食品関連の幅広い項目に関する回答が取りまとめられている。エイミー・マイルズFSA長官は「本調査は、食の安全に関してFSAが果たすべき中心的な役割について重要な洞察を与えるだけではなく、持続可能性、食料安全保障、日常的に消費する食料など、食関連の論点に対する人々の認識と行動の詳細な現況を提供してくれる」としている。
「Food and You 2」はイングランド、ウェールズ、北アイルランドの成人を対象とした、食品の安全やその他の食品関連項目に関する意識、姿勢、行動を聞き取る調査で、FSAが年に2回実施している（2021年11月11日付地域・分析レポート参照）。今回の調査結果では、2021年10月から2022年1月までの間に4,026世帯の5,796の成人から得られた回答が取りまとめられている。</t>
    <phoneticPr fontId="16"/>
  </si>
  <si>
    <t>日本ハム、大豆ミート食品本格輸出　まず米国の飲食店へ： 日本経済新聞</t>
    <phoneticPr fontId="16"/>
  </si>
  <si>
    <t>https://www.nikkei.com/article/DGXZQOUF28B3S0Y2A720C2000000/?unlock=1</t>
    <phoneticPr fontId="16"/>
  </si>
  <si>
    <t>日本ハムは大豆ミート（代替肉）食品の輸出を本格化する。まずは米国向けで、大豆ミートを調理・加工してつくった唐揚げなどを現地ですしチェーン店を手がける企業に販売する。米国では大豆ミートなど植物性食品の市場が日本よりも広がっている。先行する市場で定着を図り、海外への販路を広げたい考え。
8月末に約16トン分の大豆ミート商品を米国向けに出荷して、9月には現地に到着する予定だ。輸出するのは大豆ミートを使った唐揚げ風の商品など。飲食店向けで、各店舗では大豆ミート商品を再度調理して顧客に提供される見込みだ。ロサンゼルスでのテスト販売を含めて約2千万円の売り上げを見込む。
大豆ミートの加工食品を米国へ本格輸出するのは今回が初めて。加工海外商品部の大橋勲久部長は「米国では大豆ミートを使ったひき肉タイプの商品は多数あるが、唐揚げ・フライドチキン風の商品にはチャンスがある」と話す。将来的には米国以外への輸出も検討しているという。
日本ハムの業務用・家庭用をあわせた大豆ミート商品などの販売はほとんどが国内向けで、2021年度の売上高は約2億3000万円だった。同社は30年度までに大豆ミートを中心とした代替たんぱく質商品で100億円の売り上げ目標を掲げており、国内外で販路やユーザーの拡大を進める方針だ。米国ではベジタリアン（菜食主義者）やビーガン（完全菜食主義者）などが多く、食文化が多様。普段は野菜中心の食生活をしながら、時には肉や魚も食べる「フレキシタリアン」も増えている。大豆ミートなど「プラントベースフード」（植物性食品）は健康や環境を意識した食事の選択肢の一つとして普及しつつある。</t>
    <phoneticPr fontId="16"/>
  </si>
  <si>
    <t>新型コロナウイルスの再拡大で観光客らの足止めが続く中国・海南島では、感染が海外からの海産物を通して広がった疑いがあるとして、魚にPCR検査を実施しています。漁船の上で防護服を着た検査員が綿棒を使い、魚の体や口の中をこすっています。水槽の中のカニやエビも検査の対象です。
　海南島では8月に入り、1万3000人を超える感染が確認されました。
　地元の衛生当局は、ウイルスが海外との海産物の取引を通して港に持ち込まれた疑いがあると指摘しています。
　中国では南部アモイなどでも、魚や漁船などへの検査が実施されています。</t>
    <phoneticPr fontId="16"/>
  </si>
  <si>
    <t>ルーマニア</t>
    <phoneticPr fontId="16"/>
  </si>
  <si>
    <t>中国</t>
    <rPh sb="0" eb="2">
      <t>チュウゴク</t>
    </rPh>
    <phoneticPr fontId="16"/>
  </si>
  <si>
    <t>フランス</t>
    <phoneticPr fontId="16"/>
  </si>
  <si>
    <t>英国</t>
    <rPh sb="0" eb="2">
      <t>エイコク</t>
    </rPh>
    <phoneticPr fontId="16"/>
  </si>
  <si>
    <t>スルメイカ、産地偽り販売　伊丹のスーパー、中国産を青森県産に　「ラベルを誤って印字」</t>
    <phoneticPr fontId="16"/>
  </si>
  <si>
    <t>中国産のスルメイカを青森県産と偽って販売したとして、農林水産省近畿農政局は２６日、食品表示法に基づき、伊丹市などで食品スーパー「ニッコー」を運営するニッコー（兵庫県洲本市）に表示の是正や再発防止策の実施を指示した。　近畿農政局によると、同社は少なくとも昨年１１月～今年３月の約４カ月間、伊丹店（同県伊丹市）で、中国産のスルメイカ６７９パックを「青森県産」と表示して販売。同社は「ラベルを誤って印字し、貼ってしまった。一度も確認しなかった」と説明したという。
　同社は、兵庫県と大阪府にスーパー計６店舗を展開するが、伊丹店以外は中国産スルメイカを仕入れていなかったという。</t>
    <phoneticPr fontId="16"/>
  </si>
  <si>
    <t>株式会社ニッコーにおける生鮮水産物の不適正表示に対する措置について</t>
    <phoneticPr fontId="16"/>
  </si>
  <si>
    <t>農林水産省近畿農政局は、株式会社ニッコー（本社：兵庫県洲本市五色町都志168番地。法人番号1140001084837。以下「ニッコー」という。）が、生鮮水産物するめいかの原産地について、「中国」であるにもかかわらず、「青森産」と事実と異なる表示をし、一般消費者へ販売したことを確認しました。
このため、本日、ニッコーに対し、食品表示法に基づき、表示の是正と併せて、原因の究明・分析の徹底、再発防止対策の実施等について指示を行いました。
1.経過
農林水産省近畿農政局が、令和4年3月10日から令和4年7月19日までの間、ニッコーに対し、食品表示法（平成25年法律第70号）第8条第2項の規定に基づく立入検査を行いました。
この結果、農林水産省近畿農政局は、ニッコーが、するめいかの原産地について、中国と伝達を受けていたにもかかわらず、青森産と事実と異なる表示をして、少なくとも令和3年11月8日から令和4年3月8日までの間に、679パックをニッコー伊丹店（兵庫県伊丹市宮ノ前2丁目1番3号）において、一般消費者に対し販売したことを確認しました。
2.措置
ニッコーが行った上記1の行為は、食品表示法第4条第1項の規定に基づき定められた食品表示基準（平成27年内閣府令第10号）第18条第1項の表の「原産地」の項の規定に違反するものです。
このため、農林水産省近畿農政局は、ニッコーに対し、食品表示法第6条第1項の規定に基づき、以下の内容の指示を行いました。</t>
    <phoneticPr fontId="16"/>
  </si>
  <si>
    <t>ローソンは25日、人工知能（AI）を活用した商品の値引き販売を、来期（2023年3月～24年2月）中に全国展開すると発表した。
　経験や勘に頼ってきた値引きをAIが代替。利益の最大化に向けて最適な割引額を提案する仕組みで、期限切れ食品の廃棄削減にもつなげたい考えだ。
　AI値引きは、これまでベテラン店員らの経験や勘で決めていた商品ごとの割引額を、AIが在庫や入荷の情報、過去の販売実績などから算出する。21年に実証実験を実施した東北地方の65店舗では、おにぎりなど対象商品の販売額が実験前に比べ伸長。食品ロスは金額ベースで2．5％減少したという。　</t>
    <phoneticPr fontId="16"/>
  </si>
  <si>
    <t>商品値引き、AIが提案　食品ロス削減へ全国展開　ローソン</t>
    <phoneticPr fontId="16"/>
  </si>
  <si>
    <t>知らずに違反しているかも？景品表示法違反事例と不当表示に関するルール</t>
    <phoneticPr fontId="16"/>
  </si>
  <si>
    <t>インターネット上や街中の看板などで、「今ならキャンペーンで○○円」「1日限定〇食！」などの広告を誰しも見たことがあるだろう。このような広告の中には景品表示法に違反しているものもあり、最近では6月に大手回転寿司チェーンが措置命令の行政処分を受けた。この企業では8月の四半期決算説明で「景品表示法違反等の影響もあり、6月以降想定以上の客数減少が発生」と報告している。SNSなどを使った商品PRも簡単にできる近年では、本部が気付かないうちに店舗が違反表示を出してしまう場合もある。法律を知らなかったでは済まされないため、大手や中小の企業規模に関係なく注意が必要だ。改めて2021年から現在までに起きた違反事例を振り返っていこう。
関連記事：繰り返される景品表示法違反。2018年1月～2020年8月の違反事例
　景品表示法の違反事例
景品表示法の違反事例は大きく分けて、品質や規格の不当表示に関わる「優良誤認」と販売価格や期間などの取引条件に関わる「有利誤認」の2種類ある。去年から現在までに起きた違反事例を紹介していく。
参考：消費者庁「景品表示法関連報道発表資料」　https://www.caa.go.jp/policies/policy/representation/fair_labeling/release/2022/</t>
    <phoneticPr fontId="16"/>
  </si>
  <si>
    <t xml:space="preserve">【学生募集】令和４年度消費者大学校大学院食品安全リスクコミュニケーター養成・食品表示コース </t>
    <phoneticPr fontId="16"/>
  </si>
  <si>
    <t>食品に関する正しい知識を持ち、その知識を活用して消費者を合理的な選択に導くことができる「食品安全リスクコミュニケーター」を養成するための学習を行います。
1　応募資格
　（1）県内に在住する満20歳以上で継続して全講座を受講できる方
　（2）食品の安全に係る問題や食品表示に関する学習意欲があること
　（3）卒業後は、食の安全問題について、地域の各種学習会・研修会での講師、リスクコミュニケーターとして啓発、指導的立場になる意思があること
2　受講形態
　対面式講義
　原則は対面式講義ですが、遠距離等で困難な場合は例外的に Zoom を用いたオンライン LIVE による受講にも対応いたします。
　Zoom を用いたオンライン LIVE による受講は、パソコン、スマートフォン等、配信される動画を受信できる環境が必要です。なお、スマートフォン等で視聴の場合、通信量が多くなり、速　
度制限されたり追加料金が必要となることがありますので、Wi-Fiの環境下でのご視聴をお勧めします。
3　講座日程、会場、入学申込み方法、その他詳細は、こちら（徳島県ホームページ）をご覧ください。
　https://www.pref.tokushima.lg.jp/ippannokata/kurashi/shohiseikatsu/7208560/</t>
    <phoneticPr fontId="16"/>
  </si>
  <si>
    <t>今週のお題　(揚げ油の煙が出たら要注意!)</t>
    <rPh sb="7" eb="8">
      <t>ア</t>
    </rPh>
    <rPh sb="9" eb="10">
      <t>アブラ</t>
    </rPh>
    <rPh sb="11" eb="12">
      <t>ケムリ</t>
    </rPh>
    <rPh sb="13" eb="14">
      <t>デ</t>
    </rPh>
    <rPh sb="16" eb="19">
      <t>ヨウチュウイ</t>
    </rPh>
    <phoneticPr fontId="5"/>
  </si>
  <si>
    <r>
      <t>　　なぜ　!？　　</t>
    </r>
    <r>
      <rPr>
        <b/>
        <u/>
        <sz val="16"/>
        <rFont val="ＭＳ Ｐゴシック"/>
        <family val="3"/>
        <charset val="128"/>
      </rPr>
      <t>揚げ油は色や匂い、泡の立ち方を注意しないと駄目なの?</t>
    </r>
    <rPh sb="9" eb="10">
      <t>ア</t>
    </rPh>
    <rPh sb="11" eb="12">
      <t>アブラ</t>
    </rPh>
    <rPh sb="13" eb="14">
      <t>イロ</t>
    </rPh>
    <rPh sb="15" eb="16">
      <t>ニオ</t>
    </rPh>
    <rPh sb="18" eb="19">
      <t>アワ</t>
    </rPh>
    <rPh sb="20" eb="21">
      <t>タ</t>
    </rPh>
    <rPh sb="22" eb="23">
      <t>カタ</t>
    </rPh>
    <rPh sb="24" eb="26">
      <t>チュウイ</t>
    </rPh>
    <rPh sb="30" eb="32">
      <t>ダメ</t>
    </rPh>
    <phoneticPr fontId="5"/>
  </si>
  <si>
    <t>★揚げ油は使用するたびに徐々に劣化します。
★油は酸化、過酸化物価、粘度を調べることで品質の評価ができます。現場で使用できる簡易な検査試薬も市販されています。　
★毎日揚げ油を使っている人は、色や泡の立ち方、煙の立ち上がり方で揚げ油の品質が評価できます。フライの適温は160-180℃です。精製度の良い油は、220-230℃でも色、臭いに変化がなく、煙は立ち上がりません。　
★揚げ物を揚げるときに煙が立つような油は、既に交換の時期を過ぎていると判断して下さい。カラリと揚がらず食感も良くないはずです。</t>
    <rPh sb="1" eb="2">
      <t>ア</t>
    </rPh>
    <rPh sb="3" eb="4">
      <t>アブラ</t>
    </rPh>
    <rPh sb="12" eb="14">
      <t>ジョジョ</t>
    </rPh>
    <rPh sb="15" eb="17">
      <t>レッカ</t>
    </rPh>
    <rPh sb="23" eb="24">
      <t>アブラ</t>
    </rPh>
    <rPh sb="25" eb="27">
      <t>サンカ</t>
    </rPh>
    <rPh sb="31" eb="33">
      <t>ブッカ</t>
    </rPh>
    <rPh sb="34" eb="36">
      <t>ネンド</t>
    </rPh>
    <rPh sb="37" eb="38">
      <t>シラ</t>
    </rPh>
    <rPh sb="43" eb="45">
      <t>ヒンシツ</t>
    </rPh>
    <rPh sb="46" eb="48">
      <t>ヒョウカ</t>
    </rPh>
    <rPh sb="54" eb="56">
      <t>ゲンバ</t>
    </rPh>
    <rPh sb="57" eb="59">
      <t>シヨウ</t>
    </rPh>
    <rPh sb="62" eb="64">
      <t>カンイ</t>
    </rPh>
    <rPh sb="65" eb="67">
      <t>ケンサ</t>
    </rPh>
    <rPh sb="67" eb="69">
      <t>シヤク</t>
    </rPh>
    <rPh sb="70" eb="72">
      <t>シハン</t>
    </rPh>
    <rPh sb="82" eb="84">
      <t>マイニチ</t>
    </rPh>
    <rPh sb="84" eb="85">
      <t>ア</t>
    </rPh>
    <rPh sb="86" eb="87">
      <t>アブラ</t>
    </rPh>
    <rPh sb="88" eb="89">
      <t>ツカ</t>
    </rPh>
    <rPh sb="93" eb="94">
      <t>ヒト</t>
    </rPh>
    <rPh sb="96" eb="97">
      <t>イロ</t>
    </rPh>
    <rPh sb="98" eb="99">
      <t>アワ</t>
    </rPh>
    <rPh sb="100" eb="101">
      <t>タ</t>
    </rPh>
    <rPh sb="102" eb="103">
      <t>カタ</t>
    </rPh>
    <rPh sb="104" eb="105">
      <t>ケムリ</t>
    </rPh>
    <rPh sb="106" eb="107">
      <t>タ</t>
    </rPh>
    <rPh sb="108" eb="109">
      <t>ア</t>
    </rPh>
    <rPh sb="111" eb="112">
      <t>カタ</t>
    </rPh>
    <rPh sb="113" eb="114">
      <t>ア</t>
    </rPh>
    <rPh sb="115" eb="116">
      <t>アブラ</t>
    </rPh>
    <rPh sb="117" eb="119">
      <t>ヒンシツ</t>
    </rPh>
    <rPh sb="120" eb="122">
      <t>ヒョウカ</t>
    </rPh>
    <rPh sb="131" eb="133">
      <t>テキオン</t>
    </rPh>
    <rPh sb="145" eb="148">
      <t>セイセイド</t>
    </rPh>
    <rPh sb="149" eb="150">
      <t>ヨ</t>
    </rPh>
    <rPh sb="151" eb="152">
      <t>アブラ</t>
    </rPh>
    <rPh sb="164" eb="165">
      <t>イロ</t>
    </rPh>
    <rPh sb="166" eb="167">
      <t>ニオ</t>
    </rPh>
    <rPh sb="169" eb="171">
      <t>ヘンカ</t>
    </rPh>
    <rPh sb="175" eb="176">
      <t>ケムリ</t>
    </rPh>
    <rPh sb="177" eb="178">
      <t>タ</t>
    </rPh>
    <rPh sb="179" eb="180">
      <t>ア</t>
    </rPh>
    <rPh sb="189" eb="190">
      <t>ア</t>
    </rPh>
    <rPh sb="191" eb="192">
      <t>モノ</t>
    </rPh>
    <rPh sb="193" eb="194">
      <t>ア</t>
    </rPh>
    <rPh sb="199" eb="200">
      <t>ケムリ</t>
    </rPh>
    <rPh sb="201" eb="202">
      <t>タ</t>
    </rPh>
    <rPh sb="206" eb="207">
      <t>アブラ</t>
    </rPh>
    <rPh sb="209" eb="210">
      <t>スデ</t>
    </rPh>
    <rPh sb="211" eb="213">
      <t>コウカン</t>
    </rPh>
    <rPh sb="214" eb="216">
      <t>ジキ</t>
    </rPh>
    <rPh sb="217" eb="218">
      <t>ス</t>
    </rPh>
    <rPh sb="223" eb="225">
      <t>ハンダン</t>
    </rPh>
    <rPh sb="227" eb="228">
      <t>クダ</t>
    </rPh>
    <rPh sb="235" eb="236">
      <t>ア</t>
    </rPh>
    <rPh sb="239" eb="241">
      <t>ショッカン</t>
    </rPh>
    <rPh sb="242" eb="243">
      <t>ヨ</t>
    </rPh>
    <phoneticPr fontId="5"/>
  </si>
  <si>
    <t>フライオイルの劣化は、使用している油の色調、発泡、発煙、臭いの4点から判断することが大切です。
油が劣化していくと
・色調は徐々に黒ずみ不透明になります。
・発泡は油が新しいうちは大きな泡が出ますが、徐々に細かな泡が出る(カニ泡)状態になります。
・高温にならないと出なかった煙が、低い温度(150-160℃)でも出るようになります。
・新しいうちは臭いがないのに、使っているうちに徐々に油くさくなり、更に使い続けるとイオウ臭が漂うようになります。
  油は定期的に揚げカスを取り除き、定期的に差し油しましょう。大量調理で劣化が進んだときには、全部交換しましょう。●劣化の進んだ揚げ油を使い続けると、品質の悪い揚げ物になり、時に健康被害の原因にもなります。</t>
    <rPh sb="7" eb="9">
      <t>レッカ</t>
    </rPh>
    <rPh sb="11" eb="13">
      <t>シヨウ</t>
    </rPh>
    <rPh sb="17" eb="18">
      <t>アブラ</t>
    </rPh>
    <rPh sb="19" eb="21">
      <t>シキチョウ</t>
    </rPh>
    <rPh sb="22" eb="24">
      <t>ハッポウ</t>
    </rPh>
    <rPh sb="25" eb="27">
      <t>ハツエン</t>
    </rPh>
    <rPh sb="28" eb="29">
      <t>ニオ</t>
    </rPh>
    <rPh sb="32" eb="33">
      <t>テン</t>
    </rPh>
    <rPh sb="35" eb="37">
      <t>ハンダン</t>
    </rPh>
    <rPh sb="42" eb="44">
      <t>タイセツ</t>
    </rPh>
    <rPh sb="48" eb="49">
      <t>アブラ</t>
    </rPh>
    <rPh sb="50" eb="52">
      <t>レツカ</t>
    </rPh>
    <rPh sb="59" eb="61">
      <t>シキチョウ</t>
    </rPh>
    <rPh sb="62" eb="64">
      <t>ジョジョ</t>
    </rPh>
    <rPh sb="65" eb="66">
      <t>クロ</t>
    </rPh>
    <rPh sb="68" eb="71">
      <t>フトウメイ</t>
    </rPh>
    <rPh sb="82" eb="83">
      <t>アブラ</t>
    </rPh>
    <rPh sb="84" eb="85">
      <t>アタラ</t>
    </rPh>
    <rPh sb="90" eb="91">
      <t>オオ</t>
    </rPh>
    <rPh sb="93" eb="94">
      <t>アワ</t>
    </rPh>
    <rPh sb="95" eb="96">
      <t>デ</t>
    </rPh>
    <rPh sb="100" eb="102">
      <t>ジョジョ</t>
    </rPh>
    <rPh sb="103" eb="104">
      <t>コマ</t>
    </rPh>
    <rPh sb="106" eb="107">
      <t>アワ</t>
    </rPh>
    <rPh sb="108" eb="109">
      <t>デ</t>
    </rPh>
    <rPh sb="115" eb="117">
      <t>ジョウタイ</t>
    </rPh>
    <rPh sb="125" eb="126">
      <t>タカ</t>
    </rPh>
    <rPh sb="133" eb="134">
      <t>デ</t>
    </rPh>
    <rPh sb="138" eb="139">
      <t>ケムリ</t>
    </rPh>
    <rPh sb="141" eb="142">
      <t>ヒク</t>
    </rPh>
    <rPh sb="143" eb="145">
      <t>オンド</t>
    </rPh>
    <rPh sb="157" eb="158">
      <t>デ</t>
    </rPh>
    <rPh sb="169" eb="170">
      <t>アタラ</t>
    </rPh>
    <rPh sb="175" eb="176">
      <t>ニオ</t>
    </rPh>
    <rPh sb="183" eb="184">
      <t>ツカ</t>
    </rPh>
    <rPh sb="191" eb="193">
      <t>ジョジョ</t>
    </rPh>
    <rPh sb="194" eb="195">
      <t>アブラ</t>
    </rPh>
    <rPh sb="201" eb="202">
      <t>サラ</t>
    </rPh>
    <rPh sb="203" eb="204">
      <t>ツカ</t>
    </rPh>
    <rPh sb="205" eb="206">
      <t>ツヅ</t>
    </rPh>
    <rPh sb="212" eb="213">
      <t>シュウ</t>
    </rPh>
    <rPh sb="214" eb="215">
      <t>タダヨ</t>
    </rPh>
    <rPh sb="227" eb="228">
      <t>アブラ</t>
    </rPh>
    <rPh sb="229" eb="232">
      <t>テイキテキ</t>
    </rPh>
    <rPh sb="233" eb="234">
      <t>ア</t>
    </rPh>
    <rPh sb="238" eb="239">
      <t>ト</t>
    </rPh>
    <rPh sb="240" eb="241">
      <t>ノゾ</t>
    </rPh>
    <rPh sb="243" eb="246">
      <t>テイキテキ</t>
    </rPh>
    <rPh sb="247" eb="248">
      <t>サ</t>
    </rPh>
    <rPh sb="249" eb="250">
      <t>アブラ</t>
    </rPh>
    <rPh sb="256" eb="258">
      <t>タイリョウ</t>
    </rPh>
    <rPh sb="258" eb="260">
      <t>チョウリ</t>
    </rPh>
    <rPh sb="261" eb="263">
      <t>レッカ</t>
    </rPh>
    <rPh sb="264" eb="265">
      <t>スス</t>
    </rPh>
    <rPh sb="272" eb="274">
      <t>ゼンブ</t>
    </rPh>
    <rPh sb="274" eb="276">
      <t>コウカン</t>
    </rPh>
    <rPh sb="283" eb="285">
      <t>レッカ</t>
    </rPh>
    <rPh sb="286" eb="287">
      <t>スス</t>
    </rPh>
    <rPh sb="289" eb="290">
      <t>ア</t>
    </rPh>
    <rPh sb="291" eb="292">
      <t>アブラ</t>
    </rPh>
    <rPh sb="293" eb="294">
      <t>ツカ</t>
    </rPh>
    <rPh sb="295" eb="296">
      <t>ツヅ</t>
    </rPh>
    <rPh sb="300" eb="302">
      <t>ヒンシツ</t>
    </rPh>
    <rPh sb="303" eb="304">
      <t>ワル</t>
    </rPh>
    <rPh sb="305" eb="306">
      <t>ア</t>
    </rPh>
    <rPh sb="307" eb="308">
      <t>モノ</t>
    </rPh>
    <rPh sb="312" eb="313">
      <t>トキ</t>
    </rPh>
    <rPh sb="314" eb="316">
      <t>ケンコウ</t>
    </rPh>
    <rPh sb="316" eb="318">
      <t>ヒガイ</t>
    </rPh>
    <rPh sb="319" eb="321">
      <t>ゲンイン</t>
    </rPh>
    <phoneticPr fontId="5"/>
  </si>
  <si>
    <t>掲載なし</t>
    <rPh sb="0" eb="2">
      <t>ケイサイ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</si>
</sst>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2">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6"/>
      <name val="Microsoft YaHei"/>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b/>
      <sz val="18"/>
      <color theme="1"/>
      <name val="BIZ UDPゴシック"/>
      <family val="3"/>
      <charset val="128"/>
    </font>
    <font>
      <b/>
      <sz val="18"/>
      <color rgb="FFFF0000"/>
      <name val="BIZ UDP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20"/>
      <color rgb="FF222222"/>
      <name val="ＭＳ ゴシック"/>
      <family val="3"/>
      <charset val="128"/>
    </font>
    <font>
      <b/>
      <sz val="16"/>
      <name val="Arial"/>
      <family val="2"/>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5"/>
      <color theme="1"/>
      <name val="游ゴシック"/>
      <family val="3"/>
      <charset val="128"/>
    </font>
    <font>
      <b/>
      <sz val="15"/>
      <name val="游ゴシック"/>
      <family val="3"/>
      <charset val="128"/>
    </font>
    <font>
      <b/>
      <sz val="16"/>
      <color indexed="18"/>
      <name val="游ゴシック"/>
      <family val="3"/>
      <charset val="128"/>
    </font>
    <font>
      <b/>
      <sz val="11"/>
      <name val="Arial"/>
      <family val="2"/>
    </font>
    <font>
      <sz val="20"/>
      <color indexed="9"/>
      <name val="ＭＳ Ｐゴシック"/>
      <family val="3"/>
      <charset val="128"/>
    </font>
    <font>
      <sz val="8.8000000000000007"/>
      <color indexed="23"/>
      <name val="ＭＳ Ｐゴシック"/>
      <family val="3"/>
      <charset val="128"/>
    </font>
    <font>
      <sz val="14"/>
      <color indexed="63"/>
      <name val="Arial"/>
      <family val="2"/>
    </font>
    <font>
      <sz val="10"/>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sz val="14"/>
      <color indexed="63"/>
      <name val="ＭＳ Ｐゴシック"/>
      <family val="3"/>
      <charset val="128"/>
    </font>
    <font>
      <sz val="12"/>
      <color theme="0"/>
      <name val="Arial"/>
      <family val="2"/>
    </font>
    <font>
      <b/>
      <sz val="16"/>
      <color rgb="FFFF0000"/>
      <name val="游ゴシック"/>
      <family val="3"/>
      <charset val="128"/>
    </font>
    <font>
      <b/>
      <u/>
      <sz val="16"/>
      <name val="ＭＳ Ｐゴシック"/>
      <family val="3"/>
      <charset val="128"/>
    </font>
  </fonts>
  <fills count="5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rgb="FF66CCFF"/>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DFEAFF"/>
        <bgColor indexed="64"/>
      </patternFill>
    </fill>
    <fill>
      <patternFill patternType="solid">
        <fgColor indexed="12"/>
        <bgColor indexed="64"/>
      </patternFill>
    </fill>
    <fill>
      <patternFill patternType="solid">
        <fgColor rgb="FF92D050"/>
        <bgColor indexed="64"/>
      </patternFill>
    </fill>
    <fill>
      <patternFill patternType="solid">
        <fgColor rgb="FF6DDDF7"/>
        <bgColor indexed="64"/>
      </patternFill>
    </fill>
    <fill>
      <patternFill patternType="solid">
        <fgColor theme="5" tint="0.59999389629810485"/>
        <bgColor indexed="64"/>
      </patternFill>
    </fill>
    <fill>
      <patternFill patternType="solid">
        <fgColor indexed="48"/>
        <bgColor indexed="64"/>
      </patternFill>
    </fill>
    <fill>
      <patternFill patternType="solid">
        <fgColor indexed="45"/>
        <bgColor indexed="64"/>
      </patternFill>
    </fill>
  </fills>
  <borders count="228">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right/>
      <top style="thin">
        <color indexed="12"/>
      </top>
      <bottom/>
      <diagonal/>
    </border>
    <border>
      <left style="medium">
        <color indexed="12"/>
      </left>
      <right/>
      <top style="thin">
        <color indexed="12"/>
      </top>
      <bottom style="medium">
        <color indexed="12"/>
      </bottom>
      <diagonal/>
    </border>
    <border>
      <left style="medium">
        <color indexed="12"/>
      </left>
      <right style="medium">
        <color indexed="12"/>
      </right>
      <top/>
      <bottom style="medium">
        <color rgb="FF002060"/>
      </bottom>
      <diagonal/>
    </border>
    <border>
      <left style="medium">
        <color indexed="12"/>
      </left>
      <right/>
      <top style="thin">
        <color indexed="12"/>
      </top>
      <bottom style="thick">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auto="1"/>
      </left>
      <right style="medium">
        <color indexed="12"/>
      </right>
      <top/>
      <bottom/>
      <diagonal/>
    </border>
    <border>
      <left style="thick">
        <color indexed="51"/>
      </left>
      <right/>
      <top style="thick">
        <color indexed="51"/>
      </top>
      <bottom/>
      <diagonal/>
    </border>
    <border>
      <left/>
      <right/>
      <top style="thick">
        <color indexed="51"/>
      </top>
      <bottom/>
      <diagonal/>
    </border>
    <border>
      <left/>
      <right style="thick">
        <color indexed="51"/>
      </right>
      <top style="thick">
        <color indexed="51"/>
      </top>
      <bottom/>
      <diagonal/>
    </border>
    <border>
      <left style="thick">
        <color indexed="51"/>
      </left>
      <right/>
      <top/>
      <bottom/>
      <diagonal/>
    </border>
    <border>
      <left/>
      <right style="thick">
        <color indexed="51"/>
      </right>
      <top/>
      <bottom/>
      <diagonal/>
    </border>
    <border>
      <left style="thick">
        <color indexed="51"/>
      </left>
      <right/>
      <top/>
      <bottom style="thick">
        <color indexed="51"/>
      </bottom>
      <diagonal/>
    </border>
    <border>
      <left/>
      <right/>
      <top/>
      <bottom style="thick">
        <color indexed="51"/>
      </bottom>
      <diagonal/>
    </border>
    <border>
      <left/>
      <right style="thick">
        <color indexed="51"/>
      </right>
      <top/>
      <bottom style="thick">
        <color indexed="5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82" fillId="0" borderId="0"/>
    <xf numFmtId="0" fontId="183" fillId="0" borderId="0" applyNumberFormat="0" applyFill="0" applyBorder="0" applyAlignment="0" applyProtection="0"/>
    <xf numFmtId="0" fontId="182" fillId="0" borderId="0"/>
    <xf numFmtId="0" fontId="1" fillId="0" borderId="0">
      <alignment vertical="center"/>
    </xf>
  </cellStyleXfs>
  <cellXfs count="893">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pplyFill="1" applyBorder="1" applyAlignment="1">
      <alignment vertical="center"/>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8"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pplyAlignment="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3" fillId="3" borderId="44" xfId="2" applyFont="1" applyFill="1" applyBorder="1" applyAlignment="1">
      <alignment horizontal="center" vertical="center"/>
    </xf>
    <xf numFmtId="14" fontId="113" fillId="3" borderId="43"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2"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Border="1" applyAlignment="1">
      <alignment horizontal="center" vertical="center"/>
    </xf>
    <xf numFmtId="14" fontId="113" fillId="22" borderId="0" xfId="2" applyNumberFormat="1" applyFont="1" applyFill="1" applyBorder="1" applyAlignment="1">
      <alignment horizontal="center" vertical="center"/>
    </xf>
    <xf numFmtId="0" fontId="114" fillId="0" borderId="0" xfId="2" applyFont="1" applyFill="1" applyBorder="1" applyAlignment="1">
      <alignment horizontal="center" vertical="center"/>
    </xf>
    <xf numFmtId="14" fontId="113" fillId="0" borderId="0" xfId="2" applyNumberFormat="1" applyFont="1" applyFill="1" applyBorder="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18"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Border="1" applyAlignment="1">
      <alignment horizontal="right" vertical="center" wrapText="1"/>
    </xf>
    <xf numFmtId="0" fontId="138"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1" fillId="0" borderId="72" xfId="0" applyFont="1" applyBorder="1">
      <alignment vertical="center"/>
    </xf>
    <xf numFmtId="0" fontId="111" fillId="0" borderId="0" xfId="0" applyFont="1">
      <alignment vertical="center"/>
    </xf>
    <xf numFmtId="0" fontId="111" fillId="6" borderId="72" xfId="0" applyFont="1" applyFill="1" applyBorder="1">
      <alignment vertical="center"/>
    </xf>
    <xf numFmtId="0" fontId="111" fillId="6" borderId="0" xfId="0" applyFont="1" applyFill="1">
      <alignment vertical="center"/>
    </xf>
    <xf numFmtId="0" fontId="6" fillId="6" borderId="156" xfId="2" applyFill="1" applyBorder="1">
      <alignment vertical="center"/>
    </xf>
    <xf numFmtId="0" fontId="6" fillId="0" borderId="156" xfId="2" applyBorder="1">
      <alignment vertical="center"/>
    </xf>
    <xf numFmtId="3" fontId="144" fillId="22" borderId="0" xfId="0" applyNumberFormat="1" applyFont="1" applyFill="1" applyAlignment="1">
      <alignment vertical="center" wrapText="1"/>
    </xf>
    <xf numFmtId="0" fontId="115" fillId="22" borderId="154" xfId="17" applyFont="1" applyFill="1" applyBorder="1" applyAlignment="1">
      <alignment horizontal="center" vertical="center" wrapText="1"/>
    </xf>
    <xf numFmtId="14" fontId="115" fillId="22" borderId="155"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7" xfId="2" applyFill="1" applyBorder="1" applyAlignment="1">
      <alignment horizontal="left" vertical="top"/>
    </xf>
    <xf numFmtId="0" fontId="8" fillId="38" borderId="166"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Border="1" applyAlignment="1">
      <alignment horizontal="center" vertical="center" wrapText="1"/>
    </xf>
    <xf numFmtId="184" fontId="138" fillId="27" borderId="0" xfId="0" applyNumberFormat="1" applyFont="1" applyFill="1" applyAlignment="1">
      <alignment vertical="center" wrapText="1"/>
    </xf>
    <xf numFmtId="177" fontId="137" fillId="27" borderId="0" xfId="0" applyNumberFormat="1" applyFont="1" applyFill="1" applyAlignment="1">
      <alignment horizontal="right" vertical="center" wrapText="1"/>
    </xf>
    <xf numFmtId="0" fontId="150" fillId="2" borderId="67" xfId="2" applyFont="1" applyFill="1" applyBorder="1" applyAlignment="1">
      <alignment vertical="top" wrapText="1"/>
    </xf>
    <xf numFmtId="0" fontId="113" fillId="24" borderId="44"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2" xfId="2" applyFont="1" applyFill="1" applyBorder="1" applyAlignment="1">
      <alignment horizontal="center" vertical="center"/>
    </xf>
    <xf numFmtId="3" fontId="151" fillId="27" borderId="0" xfId="0" applyNumberFormat="1" applyFont="1" applyFill="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8" fillId="24" borderId="176" xfId="2" applyFont="1" applyFill="1" applyBorder="1" applyAlignment="1">
      <alignment horizontal="center" vertical="center" wrapText="1"/>
    </xf>
    <xf numFmtId="0" fontId="8" fillId="0" borderId="179" xfId="1" applyFill="1" applyBorder="1" applyAlignment="1" applyProtection="1">
      <alignment vertical="center" wrapText="1"/>
    </xf>
    <xf numFmtId="0" fontId="18" fillId="24" borderId="180" xfId="2" applyFont="1" applyFill="1" applyBorder="1" applyAlignment="1">
      <alignment horizontal="center" vertical="center" wrapText="1"/>
    </xf>
    <xf numFmtId="0" fontId="18" fillId="24" borderId="180" xfId="1" applyFont="1" applyFill="1" applyBorder="1" applyAlignment="1" applyProtection="1">
      <alignment horizontal="center" vertical="center" wrapText="1"/>
    </xf>
    <xf numFmtId="0" fontId="8" fillId="0" borderId="181" xfId="1" applyBorder="1" applyAlignment="1" applyProtection="1">
      <alignment vertical="center" wrapText="1"/>
    </xf>
    <xf numFmtId="0" fontId="108" fillId="0" borderId="171"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5" fillId="0" borderId="0" xfId="0" applyFont="1" applyAlignment="1">
      <alignment vertical="center" wrapText="1"/>
    </xf>
    <xf numFmtId="0" fontId="156"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Border="1" applyAlignment="1">
      <alignment horizontal="right" vertical="center" wrapText="1"/>
    </xf>
    <xf numFmtId="177" fontId="138" fillId="27" borderId="0" xfId="0" applyNumberFormat="1" applyFont="1" applyFill="1" applyBorder="1" applyAlignment="1">
      <alignment horizontal="right" vertical="center"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72" xfId="2" applyFont="1" applyFill="1" applyBorder="1" applyAlignment="1">
      <alignment horizontal="center" vertical="center" wrapText="1"/>
    </xf>
    <xf numFmtId="0" fontId="108" fillId="26" borderId="173" xfId="2" applyFont="1" applyFill="1" applyBorder="1" applyAlignment="1">
      <alignment horizontal="center" vertical="center"/>
    </xf>
    <xf numFmtId="0" fontId="108" fillId="26" borderId="174" xfId="2" applyFont="1" applyFill="1" applyBorder="1" applyAlignment="1">
      <alignment horizontal="center" vertical="center"/>
    </xf>
    <xf numFmtId="0" fontId="160" fillId="22" borderId="8" xfId="0" applyFont="1" applyFill="1" applyBorder="1" applyAlignment="1">
      <alignment horizontal="center" vertical="center" wrapText="1"/>
    </xf>
    <xf numFmtId="177" fontId="161" fillId="22" borderId="8"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3" fontId="162"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5" fillId="39" borderId="0" xfId="0" applyFont="1" applyFill="1" applyAlignment="1">
      <alignment vertical="top" wrapText="1"/>
    </xf>
    <xf numFmtId="0" fontId="0" fillId="39" borderId="0" xfId="0" applyFill="1">
      <alignment vertical="center"/>
    </xf>
    <xf numFmtId="0" fontId="167"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68" fillId="39" borderId="0" xfId="0" applyFont="1" applyFill="1" applyAlignment="1">
      <alignment vertical="center" wrapText="1"/>
    </xf>
    <xf numFmtId="0" fontId="169" fillId="39" borderId="0" xfId="0" applyFont="1" applyFill="1" applyAlignment="1">
      <alignment vertical="center" wrapText="1"/>
    </xf>
    <xf numFmtId="0" fontId="170" fillId="39" borderId="0" xfId="0" applyFont="1" applyFill="1" applyAlignment="1">
      <alignment vertical="center" wrapText="1"/>
    </xf>
    <xf numFmtId="0" fontId="76" fillId="0" borderId="0" xfId="0" applyFont="1" applyAlignment="1">
      <alignment vertical="top" wrapText="1"/>
    </xf>
    <xf numFmtId="0" fontId="171" fillId="6" borderId="72" xfId="0" applyFont="1" applyFill="1" applyBorder="1">
      <alignment vertical="center"/>
    </xf>
    <xf numFmtId="0" fontId="171" fillId="6" borderId="0" xfId="0" applyFont="1" applyFill="1" applyAlignment="1">
      <alignment horizontal="left" vertical="center"/>
    </xf>
    <xf numFmtId="0" fontId="171" fillId="6" borderId="0" xfId="0" applyFont="1" applyFill="1">
      <alignment vertical="center"/>
    </xf>
    <xf numFmtId="176" fontId="171" fillId="6" borderId="0" xfId="0" applyNumberFormat="1" applyFont="1" applyFill="1" applyAlignment="1">
      <alignment horizontal="left" vertical="center"/>
    </xf>
    <xf numFmtId="183" fontId="171" fillId="6" borderId="0" xfId="0" applyNumberFormat="1" applyFont="1" applyFill="1" applyAlignment="1">
      <alignment horizontal="center" vertical="center"/>
    </xf>
    <xf numFmtId="0" fontId="171" fillId="6" borderId="72" xfId="0" applyFont="1" applyFill="1" applyBorder="1" applyAlignment="1">
      <alignment vertical="top"/>
    </xf>
    <xf numFmtId="0" fontId="171" fillId="6" borderId="0" xfId="0" applyFont="1" applyFill="1" applyAlignment="1">
      <alignment vertical="top"/>
    </xf>
    <xf numFmtId="14" fontId="171" fillId="6" borderId="0" xfId="0" applyNumberFormat="1" applyFont="1" applyFill="1" applyAlignment="1">
      <alignment horizontal="left" vertical="center"/>
    </xf>
    <xf numFmtId="14" fontId="171" fillId="0" borderId="0" xfId="0" applyNumberFormat="1" applyFont="1">
      <alignment vertical="center"/>
    </xf>
    <xf numFmtId="0" fontId="172" fillId="0" borderId="0" xfId="0" applyFont="1">
      <alignment vertical="center"/>
    </xf>
    <xf numFmtId="0" fontId="8" fillId="0" borderId="190" xfId="1" applyBorder="1" applyAlignment="1" applyProtection="1">
      <alignment vertical="center"/>
    </xf>
    <xf numFmtId="0" fontId="6" fillId="0" borderId="66" xfId="2" applyBorder="1" applyAlignment="1">
      <alignment vertical="top" wrapText="1"/>
    </xf>
    <xf numFmtId="0" fontId="6" fillId="0" borderId="0" xfId="2">
      <alignment vertical="center"/>
    </xf>
    <xf numFmtId="0" fontId="8" fillId="38" borderId="142" xfId="1" applyFill="1" applyBorder="1" applyAlignment="1" applyProtection="1">
      <alignment horizontal="left" vertical="top"/>
    </xf>
    <xf numFmtId="0" fontId="6" fillId="38" borderId="165"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191"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2"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46" xfId="17" applyBorder="1" applyAlignment="1">
      <alignment horizontal="center" vertical="center" wrapText="1"/>
    </xf>
    <xf numFmtId="0" fontId="1" fillId="0" borderId="147" xfId="17" applyBorder="1" applyAlignment="1">
      <alignment horizontal="center" vertical="center"/>
    </xf>
    <xf numFmtId="0" fontId="13" fillId="0" borderId="149" xfId="2" applyFont="1" applyBorder="1" applyAlignment="1">
      <alignment horizontal="center" vertical="center" wrapText="1"/>
    </xf>
    <xf numFmtId="0" fontId="13" fillId="0" borderId="150"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3"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171" fillId="6" borderId="0" xfId="0" applyFont="1" applyFill="1" applyAlignment="1">
      <alignment horizontal="left" vertical="center"/>
    </xf>
    <xf numFmtId="0" fontId="50" fillId="22" borderId="192" xfId="16" applyFont="1" applyFill="1" applyBorder="1">
      <alignment vertical="center"/>
    </xf>
    <xf numFmtId="0" fontId="50" fillId="22" borderId="193" xfId="16" applyFont="1" applyFill="1" applyBorder="1">
      <alignment vertical="center"/>
    </xf>
    <xf numFmtId="0" fontId="10" fillId="22" borderId="193" xfId="16" applyFont="1" applyFill="1" applyBorder="1">
      <alignment vertical="center"/>
    </xf>
    <xf numFmtId="0" fontId="37" fillId="0" borderId="0" xfId="17" applyFont="1" applyAlignment="1">
      <alignment horizontal="left" vertical="center" indent="2"/>
    </xf>
    <xf numFmtId="0" fontId="143" fillId="28" borderId="0" xfId="0" applyFont="1" applyFill="1" applyAlignment="1">
      <alignment vertical="center"/>
    </xf>
    <xf numFmtId="0" fontId="174" fillId="0" borderId="0" xfId="17" applyFont="1" applyAlignment="1">
      <alignmen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Border="1" applyAlignment="1">
      <alignment vertical="center" wrapText="1"/>
    </xf>
    <xf numFmtId="0" fontId="177" fillId="39" borderId="0" xfId="0" applyFont="1" applyFill="1" applyAlignment="1">
      <alignment vertical="top" wrapText="1"/>
    </xf>
    <xf numFmtId="0" fontId="178" fillId="39" borderId="0" xfId="0" applyFont="1" applyFill="1" applyAlignment="1">
      <alignment vertical="center" wrapText="1"/>
    </xf>
    <xf numFmtId="0" fontId="164"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4"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1" borderId="107" xfId="2" applyNumberFormat="1" applyFont="1" applyFill="1" applyBorder="1" applyAlignment="1">
      <alignment horizontal="center" vertical="center" wrapText="1"/>
    </xf>
    <xf numFmtId="177" fontId="13" fillId="41" borderId="8" xfId="2" applyNumberFormat="1" applyFont="1" applyFill="1" applyBorder="1" applyAlignment="1">
      <alignment horizontal="center" vertical="center" shrinkToFit="1"/>
    </xf>
    <xf numFmtId="184" fontId="138" fillId="27" borderId="0" xfId="0" applyNumberFormat="1" applyFont="1" applyFill="1" applyAlignment="1">
      <alignment horizontal="center" vertical="center" wrapText="1"/>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0" fontId="6" fillId="0" borderId="0" xfId="2">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195" xfId="2" applyFont="1" applyBorder="1" applyAlignment="1">
      <alignment horizontal="center" vertical="center" wrapText="1"/>
    </xf>
    <xf numFmtId="0" fontId="13" fillId="0" borderId="196" xfId="2" applyFont="1" applyBorder="1" applyAlignment="1">
      <alignment horizontal="center" vertical="center" wrapText="1"/>
    </xf>
    <xf numFmtId="0" fontId="13" fillId="0" borderId="197" xfId="2" applyFont="1" applyBorder="1" applyAlignment="1">
      <alignment horizontal="center" vertical="center" wrapText="1"/>
    </xf>
    <xf numFmtId="0" fontId="13" fillId="0" borderId="195" xfId="2" applyFont="1" applyBorder="1" applyAlignment="1">
      <alignment horizontal="center" vertical="center"/>
    </xf>
    <xf numFmtId="0" fontId="13" fillId="6" borderId="195" xfId="2" applyFont="1" applyFill="1" applyBorder="1" applyAlignment="1">
      <alignment horizontal="center" vertical="center" wrapText="1"/>
    </xf>
    <xf numFmtId="0" fontId="160" fillId="22" borderId="157" xfId="0" applyFont="1" applyFill="1" applyBorder="1" applyAlignment="1">
      <alignment horizontal="center" vertical="center" wrapText="1"/>
    </xf>
    <xf numFmtId="0" fontId="160" fillId="22" borderId="186" xfId="0" applyFont="1" applyFill="1" applyBorder="1" applyAlignment="1">
      <alignment horizontal="center" vertical="center" wrapText="1"/>
    </xf>
    <xf numFmtId="0" fontId="184" fillId="22" borderId="194" xfId="2" applyFont="1" applyFill="1" applyBorder="1" applyAlignment="1">
      <alignment horizontal="center" vertical="center"/>
    </xf>
    <xf numFmtId="177" fontId="184" fillId="22" borderId="8" xfId="2" applyNumberFormat="1" applyFont="1" applyFill="1" applyBorder="1" applyAlignment="1">
      <alignment horizontal="center" vertical="center" shrinkToFit="1"/>
    </xf>
    <xf numFmtId="177" fontId="185" fillId="22" borderId="10" xfId="2" applyNumberFormat="1" applyFont="1" applyFill="1" applyBorder="1" applyAlignment="1">
      <alignment horizontal="center" vertical="center" shrinkToFit="1"/>
    </xf>
    <xf numFmtId="177" fontId="186" fillId="22" borderId="106" xfId="2" applyNumberFormat="1" applyFont="1" applyFill="1" applyBorder="1" applyAlignment="1">
      <alignment horizontal="center" vertical="center" wrapText="1"/>
    </xf>
    <xf numFmtId="0" fontId="128" fillId="34" borderId="198" xfId="2" applyFont="1" applyFill="1" applyBorder="1" applyAlignment="1">
      <alignment horizontal="center" vertical="center" wrapText="1"/>
    </xf>
    <xf numFmtId="0" fontId="129" fillId="34" borderId="199" xfId="2" applyFont="1" applyFill="1" applyBorder="1" applyAlignment="1">
      <alignment horizontal="center" vertical="center" wrapText="1"/>
    </xf>
    <xf numFmtId="0" fontId="179" fillId="34" borderId="199" xfId="2" applyFont="1" applyFill="1" applyBorder="1" applyAlignment="1">
      <alignment horizontal="left" vertical="center"/>
    </xf>
    <xf numFmtId="0" fontId="122" fillId="34" borderId="199" xfId="2" applyFont="1" applyFill="1" applyBorder="1" applyAlignment="1">
      <alignment horizontal="center" vertical="center"/>
    </xf>
    <xf numFmtId="0" fontId="122" fillId="34" borderId="200" xfId="2" applyFont="1" applyFill="1" applyBorder="1" applyAlignment="1">
      <alignment horizontal="center" vertical="center"/>
    </xf>
    <xf numFmtId="0" fontId="76" fillId="22" borderId="201" xfId="0" applyFont="1" applyFill="1" applyBorder="1" applyAlignment="1">
      <alignment horizontal="left" vertical="center"/>
    </xf>
    <xf numFmtId="14" fontId="76" fillId="22" borderId="201" xfId="0" applyNumberFormat="1" applyFont="1" applyFill="1" applyBorder="1" applyAlignment="1">
      <alignment horizontal="left" vertical="center"/>
    </xf>
    <xf numFmtId="0" fontId="103" fillId="0" borderId="138" xfId="0" applyFont="1" applyBorder="1" applyAlignment="1">
      <alignment horizontal="center" vertical="center" wrapText="1"/>
    </xf>
    <xf numFmtId="0" fontId="103" fillId="0" borderId="157" xfId="0" applyFont="1" applyBorder="1" applyAlignment="1">
      <alignment horizontal="center" vertical="center" wrapText="1"/>
    </xf>
    <xf numFmtId="184" fontId="163" fillId="42" borderId="0" xfId="0" applyNumberFormat="1" applyFont="1" applyFill="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153" fillId="43" borderId="0" xfId="0" applyFont="1" applyFill="1" applyAlignment="1">
      <alignment horizontal="center" vertical="center" wrapText="1"/>
    </xf>
    <xf numFmtId="0" fontId="152" fillId="43" borderId="113"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187" fillId="43" borderId="0" xfId="0" applyFont="1" applyFill="1" applyAlignment="1">
      <alignment horizontal="center" vertical="center" wrapText="1"/>
    </xf>
    <xf numFmtId="0" fontId="188" fillId="0" borderId="0" xfId="0" applyFont="1" applyAlignment="1">
      <alignment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5" xfId="17" applyNumberFormat="1" applyFont="1" applyFill="1" applyBorder="1" applyAlignment="1">
      <alignment horizontal="center" vertical="center"/>
    </xf>
    <xf numFmtId="0" fontId="1" fillId="0" borderId="154" xfId="17" applyFill="1" applyBorder="1" applyAlignment="1">
      <alignment horizontal="center" vertical="center" wrapText="1"/>
    </xf>
    <xf numFmtId="0" fontId="146" fillId="22" borderId="0" xfId="0" applyFont="1" applyFill="1" applyAlignment="1">
      <alignment horizontal="center" vertical="center" wrapText="1"/>
    </xf>
    <xf numFmtId="14" fontId="37" fillId="22" borderId="155" xfId="17" applyNumberFormat="1" applyFont="1" applyFill="1" applyBorder="1" applyAlignment="1">
      <alignment horizontal="center" vertical="center" wrapText="1"/>
    </xf>
    <xf numFmtId="0" fontId="13" fillId="22" borderId="154" xfId="17" applyFont="1" applyFill="1" applyBorder="1" applyAlignment="1">
      <alignment horizontal="center" vertical="center" wrapText="1"/>
    </xf>
    <xf numFmtId="14" fontId="13" fillId="22" borderId="155" xfId="17" applyNumberFormat="1" applyFont="1" applyFill="1" applyBorder="1" applyAlignment="1">
      <alignment horizontal="center" vertical="center"/>
    </xf>
    <xf numFmtId="0" fontId="37" fillId="22" borderId="154" xfId="17" applyFont="1" applyFill="1" applyBorder="1" applyAlignment="1">
      <alignment horizontal="center" vertical="center" wrapText="1"/>
    </xf>
    <xf numFmtId="14" fontId="37" fillId="22" borderId="155" xfId="17" applyNumberFormat="1" applyFont="1" applyFill="1" applyBorder="1" applyAlignment="1">
      <alignment horizontal="center" vertical="center"/>
    </xf>
    <xf numFmtId="0" fontId="1" fillId="22" borderId="154" xfId="17" applyFill="1" applyBorder="1" applyAlignment="1">
      <alignment horizontal="center" vertical="center" wrapText="1"/>
    </xf>
    <xf numFmtId="14" fontId="1" fillId="22" borderId="155"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5" xfId="2" applyNumberFormat="1" applyFont="1" applyFill="1" applyBorder="1" applyAlignment="1">
      <alignment horizontal="center" vertical="center"/>
    </xf>
    <xf numFmtId="0" fontId="108" fillId="0" borderId="0" xfId="0" applyFont="1" applyBorder="1" applyAlignment="1">
      <alignment horizontal="left" vertical="top" wrapText="1"/>
    </xf>
    <xf numFmtId="0" fontId="13" fillId="0" borderId="0" xfId="2" applyFont="1" applyFill="1" applyBorder="1" applyAlignment="1">
      <alignment horizontal="center" vertical="center"/>
    </xf>
    <xf numFmtId="14" fontId="108" fillId="0" borderId="0" xfId="2" applyNumberFormat="1" applyFont="1" applyFill="1" applyBorder="1" applyAlignment="1">
      <alignment horizontal="center" vertical="center"/>
    </xf>
    <xf numFmtId="0" fontId="13" fillId="0" borderId="0" xfId="2" applyFont="1" applyFill="1" applyBorder="1" applyAlignment="1">
      <alignment vertical="top" wrapText="1"/>
    </xf>
    <xf numFmtId="14" fontId="115" fillId="22" borderId="155"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76" fillId="0" borderId="0" xfId="0" applyFont="1">
      <alignment vertical="center"/>
    </xf>
    <xf numFmtId="14" fontId="29" fillId="24" borderId="1" xfId="2" applyNumberFormat="1" applyFont="1" applyFill="1" applyBorder="1" applyAlignment="1">
      <alignment horizontal="center" vertical="center" shrinkToFit="1"/>
    </xf>
    <xf numFmtId="0" fontId="189" fillId="0" borderId="0" xfId="0" applyFont="1" applyAlignment="1">
      <alignment vertical="center" wrapText="1"/>
    </xf>
    <xf numFmtId="3" fontId="142" fillId="27" borderId="0" xfId="0" applyNumberFormat="1" applyFont="1" applyFill="1" applyBorder="1" applyAlignment="1">
      <alignment vertical="center"/>
    </xf>
    <xf numFmtId="0" fontId="8" fillId="0" borderId="202" xfId="1" applyBorder="1" applyAlignment="1" applyProtection="1">
      <alignment vertical="center"/>
    </xf>
    <xf numFmtId="0" fontId="108" fillId="24" borderId="1" xfId="2" applyFont="1" applyFill="1" applyBorder="1" applyAlignment="1">
      <alignment vertical="center"/>
    </xf>
    <xf numFmtId="14" fontId="108" fillId="24" borderId="1" xfId="1" applyNumberFormat="1" applyFont="1" applyFill="1" applyBorder="1" applyAlignment="1" applyProtection="1">
      <alignment vertical="center" wrapText="1"/>
    </xf>
    <xf numFmtId="14" fontId="108" fillId="24" borderId="205" xfId="1" applyNumberFormat="1" applyFont="1" applyFill="1" applyBorder="1" applyAlignment="1" applyProtection="1">
      <alignment vertical="center" wrapText="1"/>
    </xf>
    <xf numFmtId="0" fontId="8" fillId="0" borderId="206" xfId="1" applyFill="1" applyBorder="1" applyAlignment="1" applyProtection="1">
      <alignment vertical="center"/>
    </xf>
    <xf numFmtId="14" fontId="108" fillId="24" borderId="158" xfId="1" applyNumberFormat="1" applyFont="1" applyFill="1" applyBorder="1" applyAlignment="1" applyProtection="1">
      <alignment vertical="center" wrapText="1"/>
    </xf>
    <xf numFmtId="0" fontId="41" fillId="0" borderId="0" xfId="17" applyFont="1" applyAlignment="1">
      <alignment horizontal="center" vertical="center"/>
    </xf>
    <xf numFmtId="0" fontId="171"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75" fillId="27" borderId="0" xfId="0" applyFont="1" applyFill="1" applyBorder="1" applyAlignment="1">
      <alignment horizontal="left" vertical="center" wrapText="1"/>
    </xf>
    <xf numFmtId="0" fontId="192" fillId="27" borderId="0" xfId="0" applyFont="1" applyFill="1" applyBorder="1" applyAlignment="1">
      <alignment horizontal="left" vertical="center" wrapText="1"/>
    </xf>
    <xf numFmtId="0" fontId="175" fillId="42" borderId="0" xfId="0" applyFont="1" applyFill="1" applyBorder="1" applyAlignment="1">
      <alignment horizontal="left" vertical="center" wrapText="1"/>
    </xf>
    <xf numFmtId="0" fontId="175" fillId="42" borderId="0" xfId="0" applyFont="1" applyFill="1" applyAlignment="1">
      <alignment horizontal="left" vertical="center" wrapText="1"/>
    </xf>
    <xf numFmtId="0" fontId="175" fillId="42" borderId="0" xfId="0" applyFont="1" applyFill="1" applyAlignment="1">
      <alignment horizontal="left" vertical="center" shrinkToFit="1"/>
    </xf>
    <xf numFmtId="0" fontId="175" fillId="42" borderId="0" xfId="0" applyFont="1" applyFill="1" applyBorder="1" applyAlignment="1">
      <alignment horizontal="left" vertical="center" shrinkToFit="1"/>
    </xf>
    <xf numFmtId="0" fontId="193" fillId="27" borderId="0" xfId="0" applyFont="1" applyFill="1" applyBorder="1" applyAlignment="1">
      <alignment horizontal="left" vertical="center" shrinkToFit="1"/>
    </xf>
    <xf numFmtId="0" fontId="194" fillId="24" borderId="183" xfId="1" applyFont="1" applyFill="1" applyBorder="1" applyAlignment="1" applyProtection="1">
      <alignment horizontal="center" vertical="center" wrapText="1"/>
    </xf>
    <xf numFmtId="0" fontId="18" fillId="2" borderId="207" xfId="2" applyFont="1" applyFill="1" applyBorder="1" applyAlignment="1">
      <alignment horizontal="center" vertical="center" wrapText="1"/>
    </xf>
    <xf numFmtId="0" fontId="191" fillId="22" borderId="0" xfId="17" applyFont="1" applyFill="1" applyAlignment="1">
      <alignment horizontal="left" vertical="center"/>
    </xf>
    <xf numFmtId="3" fontId="142" fillId="27" borderId="0" xfId="0" applyNumberFormat="1" applyFont="1" applyFill="1" applyAlignment="1">
      <alignment vertical="center" wrapText="1"/>
    </xf>
    <xf numFmtId="3" fontId="155" fillId="0" borderId="0" xfId="0" applyNumberFormat="1" applyFont="1" applyAlignment="1">
      <alignment vertical="center" wrapText="1"/>
    </xf>
    <xf numFmtId="0" fontId="111" fillId="22" borderId="0" xfId="0" applyFont="1" applyFill="1">
      <alignment vertical="center"/>
    </xf>
    <xf numFmtId="3" fontId="196" fillId="27" borderId="0" xfId="0" applyNumberFormat="1" applyFont="1" applyFill="1" applyAlignment="1">
      <alignment vertical="top" wrapText="1"/>
    </xf>
    <xf numFmtId="0" fontId="195" fillId="27" borderId="0" xfId="0" applyFont="1" applyFill="1" applyAlignment="1">
      <alignment vertical="top" wrapText="1"/>
    </xf>
    <xf numFmtId="0" fontId="197" fillId="22" borderId="0" xfId="0" applyFont="1" applyFill="1" applyAlignment="1">
      <alignment vertical="top" wrapText="1"/>
    </xf>
    <xf numFmtId="177" fontId="158" fillId="27" borderId="0" xfId="0" applyNumberFormat="1" applyFont="1" applyFill="1" applyBorder="1" applyAlignment="1">
      <alignment vertical="center"/>
    </xf>
    <xf numFmtId="0" fontId="198" fillId="27" borderId="0" xfId="0" applyFont="1" applyFill="1" applyBorder="1" applyAlignment="1">
      <alignment horizontal="left" vertical="center"/>
    </xf>
    <xf numFmtId="0" fontId="190" fillId="27" borderId="0" xfId="0" applyFont="1" applyFill="1" applyBorder="1" applyAlignment="1">
      <alignment horizontal="left" vertical="center" shrinkToFit="1"/>
    </xf>
    <xf numFmtId="184" fontId="137" fillId="27" borderId="0" xfId="0" applyNumberFormat="1" applyFont="1" applyFill="1" applyBorder="1" applyAlignment="1">
      <alignment horizontal="center" vertical="center" wrapText="1"/>
    </xf>
    <xf numFmtId="184" fontId="130" fillId="42" borderId="0" xfId="0" applyNumberFormat="1" applyFont="1" applyFill="1" applyBorder="1" applyAlignment="1">
      <alignment horizontal="center" vertical="center" wrapText="1"/>
    </xf>
    <xf numFmtId="0" fontId="175" fillId="42" borderId="0" xfId="0" applyFont="1" applyFill="1" applyBorder="1" applyAlignment="1">
      <alignment horizontal="left" vertical="center"/>
    </xf>
    <xf numFmtId="3" fontId="0" fillId="0" borderId="0" xfId="0" applyNumberFormat="1">
      <alignment vertical="center"/>
    </xf>
    <xf numFmtId="0" fontId="199" fillId="22" borderId="201" xfId="0" applyFont="1" applyFill="1" applyBorder="1" applyAlignment="1">
      <alignment horizontal="left" vertical="center"/>
    </xf>
    <xf numFmtId="0" fontId="108" fillId="0" borderId="0" xfId="2" applyFont="1" applyFill="1" applyBorder="1" applyAlignment="1">
      <alignment vertical="top" wrapText="1"/>
    </xf>
    <xf numFmtId="0" fontId="148" fillId="22" borderId="154"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66" fillId="44" borderId="0" xfId="0" applyFont="1" applyFill="1" applyAlignment="1">
      <alignment vertical="center"/>
    </xf>
    <xf numFmtId="0" fontId="149" fillId="24" borderId="0" xfId="0" applyFont="1" applyFill="1" applyAlignment="1">
      <alignment horizontal="center" vertical="center" shrinkToFit="1"/>
    </xf>
    <xf numFmtId="0" fontId="8" fillId="0" borderId="216" xfId="1" applyBorder="1" applyAlignment="1" applyProtection="1">
      <alignment vertical="center" wrapText="1"/>
    </xf>
    <xf numFmtId="0" fontId="201" fillId="0" borderId="157" xfId="0" applyFont="1" applyBorder="1" applyAlignment="1">
      <alignment horizontal="center" vertical="center" wrapText="1"/>
    </xf>
    <xf numFmtId="0" fontId="201" fillId="0" borderId="186" xfId="0" applyFont="1" applyBorder="1" applyAlignment="1">
      <alignment horizontal="center" vertical="center"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173" fillId="0" borderId="0" xfId="1" applyFont="1" applyAlignment="1" applyProtection="1">
      <alignment horizontal="left" vertical="center" wrapText="1"/>
    </xf>
    <xf numFmtId="0" fontId="8" fillId="0" borderId="0" xfId="1" applyAlignment="1" applyProtection="1">
      <alignment horizontal="left" vertical="center" wrapText="1"/>
    </xf>
    <xf numFmtId="56" fontId="21" fillId="24" borderId="0" xfId="1" applyNumberFormat="1" applyFont="1" applyFill="1" applyAlignment="1" applyProtection="1">
      <alignment horizontal="left" vertical="center" wrapText="1"/>
    </xf>
    <xf numFmtId="0" fontId="8" fillId="0" borderId="204" xfId="1" applyFill="1" applyBorder="1" applyAlignment="1" applyProtection="1">
      <alignment vertical="center" wrapText="1"/>
    </xf>
    <xf numFmtId="0" fontId="25" fillId="22" borderId="0" xfId="2" applyFont="1" applyFill="1" applyBorder="1" applyAlignment="1">
      <alignment vertical="center"/>
    </xf>
    <xf numFmtId="0" fontId="113" fillId="3" borderId="9" xfId="2" applyFont="1" applyFill="1" applyBorder="1" applyAlignment="1">
      <alignment horizontal="center" vertical="center" shrinkToFit="1"/>
    </xf>
    <xf numFmtId="0" fontId="8" fillId="0" borderId="204" xfId="1" applyFill="1" applyBorder="1" applyAlignment="1" applyProtection="1">
      <alignment vertical="center"/>
    </xf>
    <xf numFmtId="0" fontId="6" fillId="0" borderId="0" xfId="2">
      <alignment vertical="center"/>
    </xf>
    <xf numFmtId="0" fontId="137" fillId="27" borderId="0" xfId="0" applyFont="1" applyFill="1" applyBorder="1" applyAlignment="1">
      <alignment horizontal="left" vertical="center" wrapText="1"/>
    </xf>
    <xf numFmtId="180" fontId="50" fillId="13" borderId="217"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90" xfId="1" applyBorder="1" applyAlignment="1" applyProtection="1">
      <alignment vertical="center" wrapText="1"/>
    </xf>
    <xf numFmtId="0" fontId="21" fillId="22" borderId="0" xfId="1" applyFont="1" applyFill="1" applyBorder="1" applyAlignment="1" applyProtection="1">
      <alignment vertical="center" wrapText="1"/>
    </xf>
    <xf numFmtId="0" fontId="108" fillId="24" borderId="0" xfId="1" applyFont="1" applyFill="1" applyAlignment="1" applyProtection="1">
      <alignment horizontal="left" vertical="center" wrapText="1"/>
    </xf>
    <xf numFmtId="0" fontId="205" fillId="0" borderId="178" xfId="1" applyFont="1" applyFill="1" applyBorder="1" applyAlignment="1" applyProtection="1">
      <alignment vertical="top" wrapText="1"/>
    </xf>
    <xf numFmtId="0" fontId="205" fillId="0" borderId="178" xfId="2" applyFont="1" applyFill="1" applyBorder="1" applyAlignment="1">
      <alignment vertical="top" wrapText="1"/>
    </xf>
    <xf numFmtId="0" fontId="205" fillId="0" borderId="171" xfId="1" applyFont="1" applyBorder="1" applyAlignment="1" applyProtection="1">
      <alignment horizontal="left" vertical="top" wrapText="1"/>
    </xf>
    <xf numFmtId="0" fontId="205" fillId="0" borderId="45" xfId="1" applyFont="1" applyFill="1" applyBorder="1" applyAlignment="1" applyProtection="1">
      <alignment vertical="top" wrapText="1"/>
    </xf>
    <xf numFmtId="0" fontId="206" fillId="0" borderId="0" xfId="1" applyFont="1" applyAlignment="1" applyProtection="1">
      <alignment horizontal="left" vertical="top" wrapText="1"/>
    </xf>
    <xf numFmtId="0" fontId="207" fillId="0" borderId="45" xfId="1" applyFont="1" applyFill="1" applyBorder="1" applyAlignment="1" applyProtection="1">
      <alignment vertical="top" wrapText="1"/>
    </xf>
    <xf numFmtId="0" fontId="208"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27" fillId="0" borderId="0" xfId="0" applyFont="1" applyAlignment="1">
      <alignment vertical="top" wrapText="1"/>
    </xf>
    <xf numFmtId="0" fontId="199" fillId="22" borderId="115" xfId="0" applyFont="1" applyFill="1" applyBorder="1" applyAlignment="1">
      <alignment horizontal="left" vertical="center"/>
    </xf>
    <xf numFmtId="0" fontId="76" fillId="22" borderId="115" xfId="0" applyFont="1" applyFill="1" applyBorder="1" applyAlignment="1">
      <alignment horizontal="left" vertical="center"/>
    </xf>
    <xf numFmtId="14" fontId="76" fillId="22" borderId="115" xfId="0" applyNumberFormat="1" applyFont="1" applyFill="1" applyBorder="1" applyAlignment="1">
      <alignment horizontal="left" vertical="center"/>
    </xf>
    <xf numFmtId="0" fontId="209" fillId="0" borderId="0" xfId="0" applyFont="1" applyAlignment="1">
      <alignment vertical="center" wrapText="1"/>
    </xf>
    <xf numFmtId="0" fontId="203" fillId="27" borderId="0" xfId="0" applyFont="1" applyFill="1" applyAlignment="1">
      <alignment vertical="center" wrapText="1"/>
    </xf>
    <xf numFmtId="177" fontId="175" fillId="27" borderId="0" xfId="0" applyNumberFormat="1" applyFont="1" applyFill="1" applyAlignment="1">
      <alignment vertical="center" wrapText="1"/>
    </xf>
    <xf numFmtId="184" fontId="175" fillId="27" borderId="0" xfId="0" applyNumberFormat="1" applyFont="1" applyFill="1" applyAlignment="1">
      <alignment vertical="center" wrapText="1"/>
    </xf>
    <xf numFmtId="3" fontId="175" fillId="27" borderId="0" xfId="0" applyNumberFormat="1" applyFont="1" applyFill="1" applyAlignment="1">
      <alignment vertical="center" wrapText="1"/>
    </xf>
    <xf numFmtId="184" fontId="175" fillId="27" borderId="0" xfId="0" applyNumberFormat="1" applyFont="1" applyFill="1" applyBorder="1" applyAlignment="1">
      <alignment horizontal="center" vertical="center" wrapText="1"/>
    </xf>
    <xf numFmtId="0" fontId="175" fillId="46" borderId="0" xfId="0" applyFont="1" applyFill="1" applyBorder="1" applyAlignment="1">
      <alignment horizontal="left" vertical="center" wrapText="1"/>
    </xf>
    <xf numFmtId="0" fontId="198" fillId="45" borderId="0" xfId="0" applyFont="1" applyFill="1" applyBorder="1" applyAlignment="1">
      <alignment horizontal="left" vertical="center"/>
    </xf>
    <xf numFmtId="3" fontId="142" fillId="45" borderId="0" xfId="0" applyNumberFormat="1" applyFont="1" applyFill="1" applyAlignment="1">
      <alignment vertical="center" wrapText="1"/>
    </xf>
    <xf numFmtId="184" fontId="137" fillId="45" borderId="0" xfId="0" applyNumberFormat="1" applyFont="1" applyFill="1" applyAlignment="1">
      <alignment vertical="center" wrapText="1"/>
    </xf>
    <xf numFmtId="177" fontId="158" fillId="45" borderId="0" xfId="0" applyNumberFormat="1" applyFont="1" applyFill="1" applyBorder="1">
      <alignment vertical="center"/>
    </xf>
    <xf numFmtId="184" fontId="138" fillId="45" borderId="0" xfId="0" applyNumberFormat="1" applyFont="1" applyFill="1" applyBorder="1" applyAlignment="1">
      <alignment horizontal="center" vertical="center" wrapText="1"/>
    </xf>
    <xf numFmtId="184" fontId="163" fillId="45" borderId="0" xfId="0" applyNumberFormat="1" applyFont="1" applyFill="1" applyAlignment="1">
      <alignment vertical="center" wrapText="1"/>
    </xf>
    <xf numFmtId="0" fontId="154" fillId="47" borderId="102" xfId="2" applyFont="1" applyFill="1" applyBorder="1" applyAlignment="1">
      <alignment horizontal="center" vertical="center" wrapText="1" shrinkToFit="1"/>
    </xf>
    <xf numFmtId="0" fontId="103" fillId="48" borderId="138" xfId="0" applyFont="1" applyFill="1" applyBorder="1" applyAlignment="1">
      <alignment horizontal="center" vertical="center" wrapText="1"/>
    </xf>
    <xf numFmtId="0" fontId="21" fillId="0" borderId="99" xfId="1" applyFont="1" applyBorder="1" applyAlignment="1" applyProtection="1">
      <alignment vertical="top" wrapText="1"/>
    </xf>
    <xf numFmtId="0" fontId="6" fillId="0" borderId="0" xfId="4"/>
    <xf numFmtId="0" fontId="211" fillId="0" borderId="0" xfId="2" applyFont="1">
      <alignment vertical="center"/>
    </xf>
    <xf numFmtId="0" fontId="212" fillId="0" borderId="0" xfId="25" applyFont="1">
      <alignment vertical="center"/>
    </xf>
    <xf numFmtId="0" fontId="212" fillId="0" borderId="0" xfId="2" applyFont="1">
      <alignment vertical="center"/>
    </xf>
    <xf numFmtId="0" fontId="218" fillId="0" borderId="0" xfId="2" applyFont="1">
      <alignment vertical="center"/>
    </xf>
    <xf numFmtId="0" fontId="205" fillId="0" borderId="203" xfId="1" applyFont="1" applyBorder="1" applyAlignment="1" applyProtection="1">
      <alignment horizontal="left" vertical="top" wrapText="1"/>
    </xf>
    <xf numFmtId="3" fontId="142" fillId="27" borderId="0" xfId="0" applyNumberFormat="1" applyFont="1" applyFill="1" applyBorder="1" applyAlignment="1">
      <alignment horizontal="right" vertical="center"/>
    </xf>
    <xf numFmtId="14" fontId="148" fillId="22" borderId="155" xfId="17" applyNumberFormat="1" applyFont="1" applyFill="1" applyBorder="1" applyAlignment="1">
      <alignment horizontal="center" vertical="center" wrapText="1"/>
    </xf>
    <xf numFmtId="3" fontId="219" fillId="27" borderId="0" xfId="0" applyNumberFormat="1" applyFont="1" applyFill="1" applyAlignment="1">
      <alignment vertical="center" wrapText="1"/>
    </xf>
    <xf numFmtId="0" fontId="76" fillId="24" borderId="115" xfId="0" applyFont="1" applyFill="1" applyBorder="1" applyAlignment="1">
      <alignment horizontal="left" vertical="center"/>
    </xf>
    <xf numFmtId="0" fontId="76" fillId="24" borderId="201" xfId="0" applyFont="1" applyFill="1" applyBorder="1" applyAlignment="1">
      <alignment horizontal="left" vertical="center"/>
    </xf>
    <xf numFmtId="0" fontId="76" fillId="50" borderId="115" xfId="0" applyFont="1" applyFill="1" applyBorder="1" applyAlignment="1">
      <alignment horizontal="left" vertical="center"/>
    </xf>
    <xf numFmtId="0" fontId="76" fillId="50" borderId="201" xfId="0" applyFont="1" applyFill="1" applyBorder="1" applyAlignment="1">
      <alignment horizontal="left" vertical="center"/>
    </xf>
    <xf numFmtId="0" fontId="76" fillId="51" borderId="115" xfId="0" applyFont="1" applyFill="1" applyBorder="1" applyAlignment="1">
      <alignment horizontal="left" vertical="center"/>
    </xf>
    <xf numFmtId="0" fontId="76" fillId="52" borderId="115" xfId="0" applyFont="1" applyFill="1" applyBorder="1" applyAlignment="1">
      <alignment horizontal="left" vertical="center"/>
    </xf>
    <xf numFmtId="0" fontId="76" fillId="38" borderId="115" xfId="0" applyFont="1" applyFill="1" applyBorder="1" applyAlignment="1">
      <alignment horizontal="left" vertical="center"/>
    </xf>
    <xf numFmtId="0" fontId="76" fillId="51" borderId="201" xfId="0" applyFont="1" applyFill="1" applyBorder="1" applyAlignment="1">
      <alignment horizontal="left" vertical="center"/>
    </xf>
    <xf numFmtId="0" fontId="8" fillId="0" borderId="0" xfId="1" applyFill="1" applyAlignment="1" applyProtection="1">
      <alignment vertical="center"/>
    </xf>
    <xf numFmtId="0" fontId="21" fillId="0" borderId="137" xfId="1" applyFont="1" applyFill="1" applyBorder="1" applyAlignment="1" applyProtection="1">
      <alignment horizontal="left" vertical="top" wrapText="1"/>
    </xf>
    <xf numFmtId="0" fontId="113" fillId="3" borderId="9" xfId="2" applyFont="1" applyFill="1" applyBorder="1" applyAlignment="1">
      <alignment horizontal="center" vertical="center" wrapText="1" shrinkToFit="1"/>
    </xf>
    <xf numFmtId="0" fontId="8" fillId="0" borderId="0" xfId="1" applyAlignment="1" applyProtection="1">
      <alignment vertical="center"/>
    </xf>
    <xf numFmtId="0" fontId="6" fillId="0" borderId="0" xfId="2">
      <alignment vertical="center"/>
    </xf>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74" xfId="0" applyFont="1" applyBorder="1" applyAlignment="1">
      <alignment horizontal="left" vertical="center"/>
    </xf>
    <xf numFmtId="0" fontId="171" fillId="6" borderId="0" xfId="0" applyFont="1" applyFill="1" applyAlignment="1">
      <alignment horizontal="left" vertical="center" wrapText="1"/>
    </xf>
    <xf numFmtId="0" fontId="171" fillId="6" borderId="74" xfId="0" applyFont="1" applyFill="1" applyBorder="1" applyAlignment="1">
      <alignment horizontal="left" vertical="center" wrapText="1"/>
    </xf>
    <xf numFmtId="0" fontId="171" fillId="6" borderId="0" xfId="0" applyFont="1" applyFill="1" applyAlignment="1">
      <alignment horizontal="left" vertical="center"/>
    </xf>
    <xf numFmtId="0" fontId="171" fillId="6"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Border="1" applyAlignment="1">
      <alignment horizontal="left" vertical="center" wrapText="1"/>
    </xf>
    <xf numFmtId="0" fontId="85" fillId="0" borderId="0" xfId="0" applyFont="1" applyBorder="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78" fillId="39" borderId="0" xfId="0" applyFont="1" applyFill="1" applyAlignment="1">
      <alignment horizontal="left" vertical="center" wrapText="1"/>
    </xf>
    <xf numFmtId="0" fontId="10" fillId="7" borderId="151" xfId="17" applyFont="1" applyFill="1" applyBorder="1" applyAlignment="1">
      <alignment horizontal="left" vertical="center" wrapText="1"/>
    </xf>
    <xf numFmtId="0" fontId="10" fillId="7" borderId="148" xfId="17" applyFont="1" applyFill="1" applyBorder="1" applyAlignment="1">
      <alignment horizontal="left" vertical="center" wrapText="1"/>
    </xf>
    <xf numFmtId="0" fontId="10" fillId="7" borderId="152" xfId="17" applyFont="1" applyFill="1" applyBorder="1" applyAlignment="1">
      <alignment horizontal="left" vertical="center" wrapText="1"/>
    </xf>
    <xf numFmtId="0" fontId="37" fillId="22" borderId="187" xfId="17" applyFont="1" applyFill="1" applyBorder="1" applyAlignment="1">
      <alignment horizontal="left" vertical="top" wrapText="1"/>
    </xf>
    <xf numFmtId="0" fontId="37" fillId="22" borderId="188" xfId="17" applyFont="1" applyFill="1" applyBorder="1" applyAlignment="1">
      <alignment horizontal="left" vertical="top" wrapText="1"/>
    </xf>
    <xf numFmtId="0" fontId="37" fillId="22" borderId="189" xfId="17" applyFont="1" applyFill="1" applyBorder="1" applyAlignment="1">
      <alignment horizontal="left" vertical="top" wrapText="1"/>
    </xf>
    <xf numFmtId="0" fontId="37" fillId="0" borderId="187" xfId="17" applyFont="1" applyFill="1" applyBorder="1" applyAlignment="1">
      <alignment horizontal="left" vertical="top" wrapText="1"/>
    </xf>
    <xf numFmtId="0" fontId="37" fillId="0" borderId="188" xfId="17" applyFont="1" applyFill="1" applyBorder="1" applyAlignment="1">
      <alignment horizontal="left" vertical="top" wrapText="1"/>
    </xf>
    <xf numFmtId="0" fontId="37" fillId="0" borderId="189" xfId="17" applyFont="1" applyFill="1" applyBorder="1" applyAlignment="1">
      <alignment horizontal="left" vertical="top" wrapText="1"/>
    </xf>
    <xf numFmtId="0" fontId="13" fillId="22" borderId="187" xfId="2" applyFont="1" applyFill="1" applyBorder="1" applyAlignment="1">
      <alignment horizontal="left" vertical="top" wrapText="1"/>
    </xf>
    <xf numFmtId="0" fontId="13" fillId="22" borderId="188" xfId="2" applyFont="1" applyFill="1" applyBorder="1" applyAlignment="1">
      <alignment horizontal="left" vertical="top" wrapText="1"/>
    </xf>
    <xf numFmtId="0" fontId="13" fillId="22" borderId="189" xfId="2" applyFont="1" applyFill="1" applyBorder="1" applyAlignment="1">
      <alignment horizontal="left" vertical="top" wrapText="1"/>
    </xf>
    <xf numFmtId="0" fontId="121" fillId="22" borderId="187" xfId="2" applyFont="1" applyFill="1" applyBorder="1" applyAlignment="1">
      <alignment horizontal="left" vertical="top" wrapText="1"/>
    </xf>
    <xf numFmtId="0" fontId="121" fillId="22" borderId="188" xfId="2" applyFont="1" applyFill="1" applyBorder="1" applyAlignment="1">
      <alignment horizontal="left" vertical="top" wrapText="1"/>
    </xf>
    <xf numFmtId="0" fontId="121" fillId="22" borderId="189" xfId="2" applyFont="1" applyFill="1" applyBorder="1" applyAlignment="1">
      <alignment horizontal="left" vertical="top" wrapText="1"/>
    </xf>
    <xf numFmtId="0" fontId="13" fillId="22" borderId="187" xfId="2" applyFont="1" applyFill="1" applyBorder="1" applyAlignment="1">
      <alignment horizontal="center" vertical="center" wrapText="1"/>
    </xf>
    <xf numFmtId="0" fontId="13" fillId="22" borderId="188" xfId="2" applyFont="1" applyFill="1" applyBorder="1" applyAlignment="1">
      <alignment horizontal="center" vertical="center" wrapText="1"/>
    </xf>
    <xf numFmtId="0" fontId="13" fillId="22" borderId="189" xfId="2" applyFont="1" applyFill="1" applyBorder="1" applyAlignment="1">
      <alignment horizontal="center" vertical="center"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13" fillId="22" borderId="187" xfId="17" applyFont="1" applyFill="1" applyBorder="1" applyAlignment="1">
      <alignment horizontal="left" vertical="top" wrapText="1"/>
    </xf>
    <xf numFmtId="0" fontId="13" fillId="22" borderId="188" xfId="17" applyFont="1" applyFill="1" applyBorder="1" applyAlignment="1">
      <alignment horizontal="left" vertical="top" wrapText="1"/>
    </xf>
    <xf numFmtId="0" fontId="13" fillId="22" borderId="189"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39" xfId="17" applyFont="1" applyBorder="1" applyAlignment="1">
      <alignment horizontal="center" vertical="center" wrapText="1"/>
    </xf>
    <xf numFmtId="0" fontId="12" fillId="0" borderId="140" xfId="17" applyFont="1" applyBorder="1" applyAlignment="1">
      <alignment horizontal="center" vertical="center" wrapText="1"/>
    </xf>
    <xf numFmtId="0" fontId="12" fillId="0" borderId="141" xfId="17" applyFont="1" applyBorder="1" applyAlignment="1">
      <alignment horizontal="center" vertical="center" wrapText="1"/>
    </xf>
    <xf numFmtId="0" fontId="55" fillId="0" borderId="143" xfId="17" applyFont="1" applyBorder="1" applyAlignment="1">
      <alignment horizontal="center" vertical="center"/>
    </xf>
    <xf numFmtId="0" fontId="55" fillId="0" borderId="144" xfId="17" applyFont="1" applyBorder="1" applyAlignment="1">
      <alignment horizontal="center" vertical="center"/>
    </xf>
    <xf numFmtId="0" fontId="55" fillId="0" borderId="145" xfId="17" applyFont="1" applyBorder="1" applyAlignment="1">
      <alignment horizontal="center" vertical="center"/>
    </xf>
    <xf numFmtId="0" fontId="181" fillId="22" borderId="187" xfId="17" applyFont="1" applyFill="1" applyBorder="1" applyAlignment="1">
      <alignment horizontal="left" vertical="top" wrapText="1"/>
    </xf>
    <xf numFmtId="0" fontId="181" fillId="22" borderId="188" xfId="17" applyFont="1" applyFill="1" applyBorder="1" applyAlignment="1">
      <alignment horizontal="left" vertical="top" wrapText="1"/>
    </xf>
    <xf numFmtId="0" fontId="181" fillId="22" borderId="189" xfId="17" applyFont="1" applyFill="1" applyBorder="1" applyAlignment="1">
      <alignment horizontal="left" vertical="top" wrapText="1"/>
    </xf>
    <xf numFmtId="0" fontId="210" fillId="49" borderId="0" xfId="2" applyFont="1" applyFill="1" applyAlignment="1">
      <alignment horizontal="center" vertical="center"/>
    </xf>
    <xf numFmtId="0" fontId="6" fillId="0" borderId="0" xfId="2">
      <alignment vertical="center"/>
    </xf>
    <xf numFmtId="0" fontId="108" fillId="0" borderId="0" xfId="2" applyFont="1" applyAlignment="1">
      <alignment horizontal="center" vertical="center"/>
    </xf>
    <xf numFmtId="0" fontId="21" fillId="0" borderId="0" xfId="2" applyFont="1" applyAlignment="1">
      <alignment horizontal="center" vertical="center"/>
    </xf>
    <xf numFmtId="0" fontId="213" fillId="0" borderId="0" xfId="2" applyFont="1">
      <alignment vertical="center"/>
    </xf>
    <xf numFmtId="0" fontId="157" fillId="27" borderId="0" xfId="0" applyFont="1" applyFill="1" applyAlignment="1">
      <alignment horizontal="center" vertical="top" wrapText="1"/>
    </xf>
    <xf numFmtId="0" fontId="195" fillId="27" borderId="0" xfId="0" applyFont="1" applyFill="1" applyAlignment="1">
      <alignment horizontal="left" vertical="top" wrapText="1"/>
    </xf>
    <xf numFmtId="0" fontId="200"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95"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79" fillId="0" borderId="115" xfId="0" applyFont="1" applyBorder="1" applyAlignment="1">
      <alignment horizontal="left" vertical="center"/>
    </xf>
    <xf numFmtId="0" fontId="105" fillId="33" borderId="0" xfId="0" applyFont="1" applyFill="1" applyAlignment="1">
      <alignment horizontal="left" vertical="center" wrapText="1"/>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49" fillId="22" borderId="0" xfId="0" applyFont="1" applyFill="1" applyAlignment="1">
      <alignment horizontal="left" vertical="top" wrapText="1"/>
    </xf>
    <xf numFmtId="0" fontId="104" fillId="22" borderId="0" xfId="0" applyFont="1" applyFill="1" applyAlignment="1">
      <alignment horizontal="left" vertical="center"/>
    </xf>
    <xf numFmtId="0" fontId="79" fillId="22" borderId="115" xfId="0" applyFont="1" applyFill="1" applyBorder="1" applyAlignment="1">
      <alignment horizontal="left" vertical="center"/>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211" xfId="1" applyNumberFormat="1" applyFont="1" applyFill="1" applyBorder="1" applyAlignment="1" applyProtection="1">
      <alignment horizontal="center" vertical="center" wrapText="1"/>
    </xf>
    <xf numFmtId="14" fontId="108" fillId="24" borderId="212" xfId="1" applyNumberFormat="1" applyFont="1" applyFill="1" applyBorder="1" applyAlignment="1" applyProtection="1">
      <alignment horizontal="center" vertical="center" wrapText="1"/>
    </xf>
    <xf numFmtId="14" fontId="108" fillId="24" borderId="213" xfId="1" applyNumberFormat="1" applyFont="1" applyFill="1" applyBorder="1" applyAlignment="1" applyProtection="1">
      <alignment horizontal="center" vertical="center" wrapText="1"/>
    </xf>
    <xf numFmtId="56" fontId="113" fillId="24" borderId="43" xfId="2" applyNumberFormat="1"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14" fontId="108" fillId="24" borderId="177" xfId="1" applyNumberFormat="1" applyFont="1" applyFill="1" applyBorder="1" applyAlignment="1" applyProtection="1">
      <alignment horizontal="center" vertical="center" wrapText="1"/>
    </xf>
    <xf numFmtId="0" fontId="108" fillId="24" borderId="177" xfId="2" applyFont="1" applyFill="1" applyBorder="1" applyAlignment="1">
      <alignment horizontal="center" vertical="center"/>
    </xf>
    <xf numFmtId="14" fontId="113" fillId="24" borderId="1" xfId="2" applyNumberFormat="1" applyFont="1" applyFill="1" applyBorder="1" applyAlignment="1">
      <alignment horizontal="center" vertical="center" shrinkToFit="1"/>
    </xf>
    <xf numFmtId="14" fontId="113" fillId="24" borderId="158" xfId="2" applyNumberFormat="1" applyFont="1" applyFill="1" applyBorder="1" applyAlignment="1">
      <alignment horizontal="center" vertical="center" shrinkToFit="1"/>
    </xf>
    <xf numFmtId="14" fontId="108" fillId="24" borderId="4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8" xfId="2" applyNumberFormat="1" applyFont="1" applyFill="1" applyBorder="1" applyAlignment="1">
      <alignment horizontal="center" vertical="center" shrinkToFit="1"/>
    </xf>
    <xf numFmtId="14" fontId="113" fillId="24" borderId="2" xfId="2" applyNumberFormat="1" applyFont="1" applyFill="1" applyBorder="1" applyAlignment="1">
      <alignment horizontal="center" vertical="center" shrinkToFit="1"/>
    </xf>
    <xf numFmtId="14" fontId="108" fillId="24" borderId="205" xfId="2" applyNumberFormat="1" applyFont="1" applyFill="1" applyBorder="1" applyAlignment="1">
      <alignment horizontal="center" vertical="center" shrinkToFit="1"/>
    </xf>
    <xf numFmtId="14" fontId="108" fillId="24" borderId="161" xfId="2" applyNumberFormat="1" applyFont="1" applyFill="1" applyBorder="1" applyAlignment="1">
      <alignment horizontal="center" vertical="center" wrapText="1" shrinkToFit="1"/>
    </xf>
    <xf numFmtId="14" fontId="108" fillId="24" borderId="159" xfId="2" applyNumberFormat="1" applyFont="1" applyFill="1" applyBorder="1" applyAlignment="1">
      <alignment horizontal="center" vertical="center" wrapText="1" shrinkToFit="1"/>
    </xf>
    <xf numFmtId="14" fontId="108" fillId="24" borderId="160" xfId="2" applyNumberFormat="1" applyFont="1" applyFill="1" applyBorder="1" applyAlignment="1">
      <alignment horizontal="center" vertical="center" wrapText="1" shrinkToFit="1"/>
    </xf>
    <xf numFmtId="0" fontId="108" fillId="0" borderId="214" xfId="2" applyFont="1" applyFill="1" applyBorder="1" applyAlignment="1">
      <alignment horizontal="left" vertical="top" wrapText="1"/>
    </xf>
    <xf numFmtId="0" fontId="108" fillId="0" borderId="215" xfId="2" applyFont="1" applyFill="1" applyBorder="1" applyAlignment="1">
      <alignment horizontal="left" vertical="top" wrapText="1"/>
    </xf>
    <xf numFmtId="0" fontId="113" fillId="24" borderId="43" xfId="2" applyFont="1" applyFill="1" applyBorder="1" applyAlignment="1">
      <alignment horizontal="center" vertical="center" wrapText="1"/>
    </xf>
    <xf numFmtId="0" fontId="108" fillId="24" borderId="211" xfId="2" applyFont="1" applyFill="1" applyBorder="1" applyAlignment="1">
      <alignment horizontal="center" vertical="center"/>
    </xf>
    <xf numFmtId="0" fontId="108" fillId="24" borderId="182" xfId="2" applyFont="1" applyFill="1" applyBorder="1" applyAlignment="1">
      <alignment horizontal="center" vertical="center"/>
    </xf>
    <xf numFmtId="56" fontId="108" fillId="24" borderId="43"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8" xfId="2" applyNumberFormat="1" applyFont="1" applyFill="1" applyBorder="1" applyAlignment="1">
      <alignment horizontal="center" vertical="center" wrapText="1"/>
    </xf>
    <xf numFmtId="14" fontId="108" fillId="24" borderId="208" xfId="2" applyNumberFormat="1" applyFont="1" applyFill="1" applyBorder="1" applyAlignment="1">
      <alignment horizontal="center" vertical="center"/>
    </xf>
    <xf numFmtId="14" fontId="108" fillId="24" borderId="209" xfId="2" applyNumberFormat="1" applyFont="1" applyFill="1" applyBorder="1" applyAlignment="1">
      <alignment horizontal="center" vertical="center"/>
    </xf>
    <xf numFmtId="14" fontId="108" fillId="24" borderId="210" xfId="2" applyNumberFormat="1" applyFont="1" applyFill="1" applyBorder="1" applyAlignment="1">
      <alignment horizontal="center" vertical="center"/>
    </xf>
    <xf numFmtId="14" fontId="108" fillId="24" borderId="162" xfId="1" applyNumberFormat="1" applyFont="1" applyFill="1" applyBorder="1" applyAlignment="1" applyProtection="1">
      <alignment horizontal="center" vertical="center" wrapText="1" shrinkToFit="1"/>
    </xf>
    <xf numFmtId="14" fontId="108" fillId="24" borderId="164" xfId="1" applyNumberFormat="1" applyFont="1" applyFill="1" applyBorder="1" applyAlignment="1" applyProtection="1">
      <alignment horizontal="center" vertical="center" wrapText="1" shrinkToFit="1"/>
    </xf>
    <xf numFmtId="14" fontId="108" fillId="24" borderId="163" xfId="1" applyNumberFormat="1" applyFont="1" applyFill="1" applyBorder="1" applyAlignment="1" applyProtection="1">
      <alignment horizontal="center" vertical="center" wrapText="1" shrinkToFit="1"/>
    </xf>
    <xf numFmtId="0" fontId="10" fillId="0" borderId="60" xfId="2" applyFont="1" applyFill="1" applyBorder="1" applyAlignment="1">
      <alignment vertical="center"/>
    </xf>
    <xf numFmtId="0" fontId="10" fillId="0" borderId="60"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14" fontId="113" fillId="24" borderId="43"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29" borderId="58" xfId="2" applyFill="1" applyBorder="1" applyAlignment="1">
      <alignment horizontal="left" vertical="top" wrapText="1"/>
    </xf>
    <xf numFmtId="0" fontId="6" fillId="29" borderId="142" xfId="2" applyFill="1" applyBorder="1" applyAlignment="1">
      <alignment horizontal="left" vertical="top" wrapText="1"/>
    </xf>
    <xf numFmtId="0" fontId="6" fillId="29" borderId="166"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2" xfId="1" applyFill="1" applyBorder="1" applyAlignment="1" applyProtection="1">
      <alignment horizontal="left" vertical="top"/>
    </xf>
    <xf numFmtId="0" fontId="6" fillId="38" borderId="165"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8" fillId="22" borderId="168" xfId="2" applyFont="1" applyFill="1" applyBorder="1" applyAlignment="1">
      <alignment horizontal="center" vertical="center" wrapText="1" shrinkToFit="1"/>
    </xf>
    <xf numFmtId="0" fontId="28" fillId="22" borderId="169" xfId="2" applyFont="1" applyFill="1" applyBorder="1" applyAlignment="1">
      <alignment horizontal="center" vertical="center" wrapText="1" shrinkToFit="1"/>
    </xf>
    <xf numFmtId="0" fontId="28" fillId="22" borderId="170" xfId="2" applyFont="1" applyFill="1" applyBorder="1" applyAlignment="1">
      <alignment horizontal="center" vertical="center"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0" fillId="22" borderId="61" xfId="2" applyFont="1" applyFill="1" applyBorder="1" applyAlignment="1">
      <alignment horizontal="left" vertical="top" wrapText="1" shrinkToFi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28" fillId="40" borderId="168" xfId="2" applyFont="1" applyFill="1" applyBorder="1" applyAlignment="1">
      <alignment horizontal="center" vertical="center" wrapText="1" shrinkToFit="1"/>
    </xf>
    <xf numFmtId="0" fontId="28" fillId="40" borderId="169" xfId="2" applyFont="1" applyFill="1" applyBorder="1" applyAlignment="1">
      <alignment horizontal="center" vertical="center" wrapText="1" shrinkToFit="1"/>
    </xf>
    <xf numFmtId="0" fontId="28" fillId="40" borderId="170" xfId="2" applyFont="1" applyFill="1" applyBorder="1" applyAlignment="1">
      <alignment horizontal="center" vertical="center" wrapText="1" shrinkToFit="1"/>
    </xf>
    <xf numFmtId="0" fontId="20" fillId="40" borderId="59" xfId="2" applyFont="1" applyFill="1" applyBorder="1" applyAlignment="1">
      <alignment horizontal="left" vertical="top" wrapText="1" shrinkToFit="1"/>
    </xf>
    <xf numFmtId="0" fontId="20" fillId="40" borderId="60" xfId="2" applyFont="1" applyFill="1" applyBorder="1" applyAlignment="1">
      <alignment horizontal="left" vertical="top" wrapText="1" shrinkToFit="1"/>
    </xf>
    <xf numFmtId="0" fontId="20" fillId="40" borderId="61" xfId="2" applyFont="1" applyFill="1" applyBorder="1" applyAlignment="1">
      <alignment horizontal="left" vertical="top" wrapText="1" shrinkToFi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109" fillId="22" borderId="102"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3" xfId="1" applyFont="1" applyFill="1" applyBorder="1" applyAlignment="1" applyProtection="1">
      <alignment horizontal="center" vertical="center" wrapText="1"/>
    </xf>
    <xf numFmtId="0" fontId="21" fillId="22" borderId="99" xfId="1" applyFont="1" applyFill="1" applyBorder="1" applyAlignment="1" applyProtection="1">
      <alignment horizontal="left" vertical="top" wrapText="1"/>
    </xf>
    <xf numFmtId="0" fontId="21" fillId="22" borderId="184" xfId="1" applyFont="1" applyFill="1" applyBorder="1" applyAlignment="1" applyProtection="1">
      <alignment horizontal="left" vertical="top" wrapText="1"/>
    </xf>
    <xf numFmtId="0" fontId="21" fillId="22" borderId="185" xfId="1" applyFont="1" applyFill="1" applyBorder="1" applyAlignment="1" applyProtection="1">
      <alignment horizontal="left" vertical="top" wrapTex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5" fillId="22" borderId="102"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3" xfId="2" applyFont="1" applyFill="1" applyBorder="1" applyAlignment="1">
      <alignment horizontal="center" vertical="center" shrinkToFit="1"/>
    </xf>
    <xf numFmtId="0" fontId="21" fillId="22" borderId="99" xfId="1" applyFont="1" applyFill="1" applyBorder="1" applyAlignment="1" applyProtection="1">
      <alignment vertical="top" wrapText="1"/>
    </xf>
    <xf numFmtId="0" fontId="21" fillId="22" borderId="100" xfId="2" applyFont="1" applyFill="1" applyBorder="1" applyAlignment="1">
      <alignment vertical="top" wrapText="1"/>
    </xf>
    <xf numFmtId="0" fontId="21" fillId="22" borderId="101" xfId="2" applyFont="1" applyFill="1" applyBorder="1" applyAlignment="1">
      <alignment vertical="top" wrapText="1"/>
    </xf>
    <xf numFmtId="0" fontId="21" fillId="40" borderId="99" xfId="1" applyFont="1" applyFill="1" applyBorder="1" applyAlignment="1" applyProtection="1">
      <alignment vertical="top" wrapText="1"/>
    </xf>
    <xf numFmtId="0" fontId="21" fillId="40" borderId="100" xfId="2" applyFont="1" applyFill="1" applyBorder="1" applyAlignment="1">
      <alignment vertical="top" wrapText="1"/>
    </xf>
    <xf numFmtId="0" fontId="21" fillId="40" borderId="101" xfId="2" applyFont="1" applyFill="1" applyBorder="1" applyAlignment="1">
      <alignment vertical="top" wrapText="1"/>
    </xf>
    <xf numFmtId="0" fontId="145" fillId="40" borderId="102" xfId="2" applyFont="1" applyFill="1" applyBorder="1" applyAlignment="1">
      <alignment horizontal="center" vertical="center" wrapText="1" shrinkToFit="1"/>
    </xf>
    <xf numFmtId="0" fontId="32" fillId="40" borderId="29" xfId="2" applyFont="1" applyFill="1" applyBorder="1" applyAlignment="1">
      <alignment horizontal="center" vertical="center" shrinkToFit="1"/>
    </xf>
    <xf numFmtId="0" fontId="32" fillId="40" borderId="103"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37" fillId="27" borderId="0" xfId="0" applyFont="1" applyFill="1" applyAlignment="1">
      <alignment vertical="top" wrapText="1"/>
    </xf>
    <xf numFmtId="3" fontId="138" fillId="27" borderId="0" xfId="0" applyNumberFormat="1" applyFont="1" applyFill="1">
      <alignment vertical="center"/>
    </xf>
    <xf numFmtId="0" fontId="205" fillId="0" borderId="218" xfId="1" applyFont="1" applyFill="1" applyBorder="1" applyAlignment="1" applyProtection="1">
      <alignment horizontal="left" vertical="top" wrapText="1"/>
    </xf>
    <xf numFmtId="0" fontId="205" fillId="0" borderId="219" xfId="1" applyFont="1" applyFill="1" applyBorder="1" applyAlignment="1" applyProtection="1">
      <alignment horizontal="left" vertical="top" wrapText="1"/>
    </xf>
    <xf numFmtId="0" fontId="113" fillId="24" borderId="1" xfId="2" quotePrefix="1" applyFont="1" applyFill="1" applyBorder="1" applyAlignment="1">
      <alignment horizontal="center" vertical="center" wrapText="1"/>
    </xf>
    <xf numFmtId="0" fontId="76" fillId="38" borderId="201" xfId="0" applyFont="1" applyFill="1" applyBorder="1" applyAlignment="1">
      <alignment horizontal="left" vertical="center"/>
    </xf>
    <xf numFmtId="0" fontId="108" fillId="54" borderId="0" xfId="2" applyFont="1" applyFill="1" applyAlignment="1">
      <alignment horizontal="center" vertical="center" wrapText="1" shrinkToFit="1"/>
    </xf>
    <xf numFmtId="0" fontId="21" fillId="54" borderId="0" xfId="2" applyFont="1" applyFill="1" applyAlignment="1">
      <alignment horizontal="center" vertical="center" wrapText="1" shrinkToFit="1"/>
    </xf>
    <xf numFmtId="0" fontId="51" fillId="53" borderId="220" xfId="2" applyFont="1" applyFill="1" applyBorder="1" applyAlignment="1">
      <alignment horizontal="left" vertical="center" wrapText="1" indent="1"/>
    </xf>
    <xf numFmtId="0" fontId="216" fillId="0" borderId="221" xfId="2" applyFont="1" applyBorder="1" applyAlignment="1">
      <alignment horizontal="left" vertical="center" wrapText="1" indent="1"/>
    </xf>
    <xf numFmtId="0" fontId="216" fillId="0" borderId="222" xfId="2" applyFont="1" applyBorder="1" applyAlignment="1">
      <alignment horizontal="left" vertical="center" wrapText="1" indent="1"/>
    </xf>
    <xf numFmtId="0" fontId="216" fillId="0" borderId="223" xfId="2" applyFont="1" applyBorder="1" applyAlignment="1">
      <alignment horizontal="left" vertical="center" wrapText="1" indent="1"/>
    </xf>
    <xf numFmtId="0" fontId="216" fillId="0" borderId="0" xfId="2" applyFont="1" applyAlignment="1">
      <alignment horizontal="left" vertical="center" wrapText="1" indent="1"/>
    </xf>
    <xf numFmtId="0" fontId="216" fillId="0" borderId="224" xfId="2" applyFont="1" applyBorder="1" applyAlignment="1">
      <alignment horizontal="left" vertical="center" wrapText="1" indent="1"/>
    </xf>
    <xf numFmtId="0" fontId="6" fillId="0" borderId="225" xfId="2" applyBorder="1" applyAlignment="1">
      <alignment horizontal="left" vertical="center" wrapText="1" indent="1"/>
    </xf>
    <xf numFmtId="0" fontId="6" fillId="0" borderId="226" xfId="2" applyBorder="1" applyAlignment="1">
      <alignment horizontal="left" vertical="center" wrapText="1" indent="1"/>
    </xf>
    <xf numFmtId="0" fontId="6" fillId="0" borderId="227" xfId="2" applyBorder="1" applyAlignment="1">
      <alignment horizontal="left" vertical="center" wrapText="1" indent="1"/>
    </xf>
    <xf numFmtId="0" fontId="23" fillId="0" borderId="0" xfId="4" applyFont="1" applyAlignment="1">
      <alignment horizontal="left" vertical="center" wrapText="1"/>
    </xf>
    <xf numFmtId="0" fontId="23" fillId="0" borderId="0" xfId="2" applyFont="1" applyAlignment="1">
      <alignment horizontal="left" vertical="center" wrapText="1"/>
    </xf>
    <xf numFmtId="0" fontId="7" fillId="24" borderId="0" xfId="4" applyFont="1" applyFill="1" applyAlignment="1">
      <alignment vertical="top"/>
    </xf>
    <xf numFmtId="0" fontId="7" fillId="24" borderId="0" xfId="2" applyFont="1" applyFill="1" applyAlignment="1">
      <alignment vertical="top"/>
    </xf>
    <xf numFmtId="0" fontId="214" fillId="24" borderId="0" xfId="2" applyFont="1" applyFill="1" applyAlignment="1">
      <alignment vertical="top" wrapText="1"/>
    </xf>
    <xf numFmtId="0" fontId="215" fillId="24" borderId="0" xfId="2" applyFont="1" applyFill="1" applyAlignment="1">
      <alignment vertical="top" wrapText="1"/>
    </xf>
    <xf numFmtId="0" fontId="217" fillId="24" borderId="0" xfId="2" applyFont="1" applyFill="1" applyAlignment="1">
      <alignment vertical="top"/>
    </xf>
    <xf numFmtId="0" fontId="34" fillId="24" borderId="0" xfId="2" applyFont="1" applyFill="1" applyAlignment="1">
      <alignment vertical="top"/>
    </xf>
    <xf numFmtId="0" fontId="6" fillId="24" borderId="0" xfId="2" applyFill="1" applyAlignment="1">
      <alignment vertical="top" wrapText="1"/>
    </xf>
    <xf numFmtId="0" fontId="157" fillId="33" borderId="0" xfId="2" applyFont="1" applyFill="1" applyAlignment="1">
      <alignment horizontal="center" vertical="center"/>
    </xf>
    <xf numFmtId="0" fontId="96" fillId="33" borderId="0" xfId="2" applyFont="1" applyFill="1" applyAlignment="1">
      <alignment horizontal="center" vertical="center"/>
    </xf>
    <xf numFmtId="0" fontId="35" fillId="33" borderId="0" xfId="4" applyFont="1" applyFill="1"/>
    <xf numFmtId="0" fontId="112" fillId="33" borderId="0" xfId="4" applyFont="1" applyFill="1"/>
    <xf numFmtId="0" fontId="6" fillId="33" borderId="0" xfId="4" applyFill="1"/>
    <xf numFmtId="0" fontId="122" fillId="37" borderId="220" xfId="4" applyFont="1" applyFill="1" applyBorder="1" applyAlignment="1">
      <alignment horizontal="left" vertical="center" wrapText="1" indent="1"/>
    </xf>
    <xf numFmtId="0" fontId="122" fillId="37" borderId="221" xfId="4" applyFont="1" applyFill="1" applyBorder="1" applyAlignment="1">
      <alignment horizontal="left" vertical="center" wrapText="1" indent="1"/>
    </xf>
    <xf numFmtId="0" fontId="122" fillId="37" borderId="222" xfId="4" applyFont="1" applyFill="1" applyBorder="1" applyAlignment="1">
      <alignment horizontal="left" vertical="center" wrapText="1" indent="1"/>
    </xf>
    <xf numFmtId="0" fontId="122" fillId="37" borderId="223" xfId="4" applyFont="1" applyFill="1" applyBorder="1" applyAlignment="1">
      <alignment horizontal="left" vertical="center" wrapText="1" indent="1"/>
    </xf>
    <xf numFmtId="0" fontId="122" fillId="37" borderId="0" xfId="4" applyFont="1" applyFill="1" applyAlignment="1">
      <alignment horizontal="left" vertical="center" wrapText="1" indent="1"/>
    </xf>
    <xf numFmtId="0" fontId="122" fillId="37" borderId="224" xfId="4" applyFont="1" applyFill="1" applyBorder="1" applyAlignment="1">
      <alignment horizontal="left" vertical="center" wrapText="1" indent="1"/>
    </xf>
    <xf numFmtId="0" fontId="122" fillId="37" borderId="225" xfId="4" applyFont="1" applyFill="1" applyBorder="1" applyAlignment="1">
      <alignment horizontal="left" vertical="center" wrapText="1" indent="1"/>
    </xf>
    <xf numFmtId="0" fontId="122" fillId="37" borderId="226" xfId="4" applyFont="1" applyFill="1" applyBorder="1" applyAlignment="1">
      <alignment horizontal="left" vertical="center" wrapText="1" indent="1"/>
    </xf>
    <xf numFmtId="0" fontId="122" fillId="37" borderId="227" xfId="4" applyFont="1" applyFill="1" applyBorder="1" applyAlignment="1">
      <alignment horizontal="left" vertical="center" wrapText="1" indent="1"/>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4B8E79E6-CE0C-4A79-AB51-07D156EE84E7}"/>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3399FF"/>
      <color rgb="FF6EF729"/>
      <color rgb="FF00CC00"/>
      <color rgb="FF0033CC"/>
      <color rgb="FF66CCFF"/>
      <color rgb="FFFF99FF"/>
      <color rgb="FFFF0066"/>
      <color rgb="FFBB1F05"/>
      <color rgb="FFEBA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'33　感染症統計'!$A$7</c:f>
              <c:strCache>
                <c:ptCount val="1"/>
                <c:pt idx="0">
                  <c:v>2022年</c:v>
                </c:pt>
              </c:strCache>
            </c:strRef>
          </c:tx>
          <c:spPr>
            <a:ln w="63500" cap="rnd">
              <a:solidFill>
                <a:srgbClr val="FF0000"/>
              </a:solidFill>
              <a:round/>
            </a:ln>
            <a:effectLst/>
          </c:spPr>
          <c:marker>
            <c:symbol val="none"/>
          </c:marker>
          <c:val>
            <c:numRef>
              <c:f>'33　感染症統計'!$B$7:$M$7</c:f>
              <c:numCache>
                <c:formatCode>#,##0_ </c:formatCode>
                <c:ptCount val="12"/>
                <c:pt idx="0" formatCode="General">
                  <c:v>81</c:v>
                </c:pt>
                <c:pt idx="1">
                  <c:v>39</c:v>
                </c:pt>
                <c:pt idx="2">
                  <c:v>72</c:v>
                </c:pt>
                <c:pt idx="3" formatCode="General">
                  <c:v>88</c:v>
                </c:pt>
                <c:pt idx="4" formatCode="General">
                  <c:v>258</c:v>
                </c:pt>
                <c:pt idx="5" formatCode="General">
                  <c:v>412</c:v>
                </c:pt>
                <c:pt idx="6" formatCode="General">
                  <c:v>538</c:v>
                </c:pt>
                <c:pt idx="7" formatCode="General">
                  <c:v>373</c:v>
                </c:pt>
              </c:numCache>
            </c:numRef>
          </c:val>
          <c:smooth val="0"/>
          <c:extLst>
            <c:ext xmlns:c16="http://schemas.microsoft.com/office/drawing/2014/chart" uri="{C3380CC4-5D6E-409C-BE32-E72D297353CC}">
              <c16:uniqueId val="{00000000-B26B-4AAB-ADDF-AF634710DDB6}"/>
            </c:ext>
          </c:extLst>
        </c:ser>
        <c:ser>
          <c:idx val="7"/>
          <c:order val="1"/>
          <c:tx>
            <c:strRef>
              <c:f>'33　感染症統計'!$A$8</c:f>
              <c:strCache>
                <c:ptCount val="1"/>
                <c:pt idx="0">
                  <c:v>2021年</c:v>
                </c:pt>
              </c:strCache>
            </c:strRef>
          </c:tx>
          <c:spPr>
            <a:ln w="25400" cap="rnd">
              <a:solidFill>
                <a:schemeClr val="accent6">
                  <a:lumMod val="75000"/>
                </a:schemeClr>
              </a:solidFill>
              <a:round/>
            </a:ln>
            <a:effectLst/>
          </c:spPr>
          <c:marker>
            <c:symbol val="none"/>
          </c:marker>
          <c:val>
            <c:numRef>
              <c:f>'33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'33　感染症統計'!$A$9</c:f>
              <c:strCache>
                <c:ptCount val="1"/>
                <c:pt idx="0">
                  <c:v>2020年</c:v>
                </c:pt>
              </c:strCache>
            </c:strRef>
          </c:tx>
          <c:spPr>
            <a:ln w="19050" cap="rnd">
              <a:solidFill>
                <a:schemeClr val="accent1"/>
              </a:solidFill>
              <a:round/>
            </a:ln>
            <a:effectLst/>
          </c:spPr>
          <c:marker>
            <c:symbol val="none"/>
          </c:marker>
          <c:val>
            <c:numRef>
              <c:f>'33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'33　感染症統計'!$A$10</c:f>
              <c:strCache>
                <c:ptCount val="1"/>
                <c:pt idx="0">
                  <c:v>2019年</c:v>
                </c:pt>
              </c:strCache>
            </c:strRef>
          </c:tx>
          <c:spPr>
            <a:ln w="12700" cap="rnd">
              <a:solidFill>
                <a:srgbClr val="FF0066"/>
              </a:solidFill>
              <a:round/>
            </a:ln>
            <a:effectLst/>
          </c:spPr>
          <c:marker>
            <c:symbol val="none"/>
          </c:marker>
          <c:val>
            <c:numRef>
              <c:f>'33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'33　感染症統計'!$A$11</c:f>
              <c:strCache>
                <c:ptCount val="1"/>
                <c:pt idx="0">
                  <c:v>2018年</c:v>
                </c:pt>
              </c:strCache>
            </c:strRef>
          </c:tx>
          <c:spPr>
            <a:ln w="12700" cap="rnd">
              <a:solidFill>
                <a:schemeClr val="accent3"/>
              </a:solidFill>
              <a:round/>
            </a:ln>
            <a:effectLst/>
          </c:spPr>
          <c:marker>
            <c:symbol val="none"/>
          </c:marker>
          <c:val>
            <c:numRef>
              <c:f>'33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'33　感染症統計'!$A$12</c:f>
              <c:strCache>
                <c:ptCount val="1"/>
                <c:pt idx="0">
                  <c:v>2017年</c:v>
                </c:pt>
              </c:strCache>
            </c:strRef>
          </c:tx>
          <c:spPr>
            <a:ln w="12700" cap="rnd">
              <a:solidFill>
                <a:schemeClr val="accent4"/>
              </a:solidFill>
              <a:round/>
            </a:ln>
            <a:effectLst/>
          </c:spPr>
          <c:marker>
            <c:symbol val="none"/>
          </c:marker>
          <c:val>
            <c:numRef>
              <c:f>'33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'33　感染症統計'!$A$13</c:f>
              <c:strCache>
                <c:ptCount val="1"/>
                <c:pt idx="0">
                  <c:v>2016年</c:v>
                </c:pt>
              </c:strCache>
            </c:strRef>
          </c:tx>
          <c:spPr>
            <a:ln w="12700" cap="rnd">
              <a:solidFill>
                <a:schemeClr val="accent5"/>
              </a:solidFill>
              <a:round/>
            </a:ln>
            <a:effectLst/>
          </c:spPr>
          <c:marker>
            <c:symbol val="none"/>
          </c:marker>
          <c:val>
            <c:numRef>
              <c:f>'33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'33　感染症統計'!$A$14</c:f>
              <c:strCache>
                <c:ptCount val="1"/>
                <c:pt idx="0">
                  <c:v>2015年</c:v>
                </c:pt>
              </c:strCache>
            </c:strRef>
          </c:tx>
          <c:spPr>
            <a:ln w="12700" cap="rnd">
              <a:solidFill>
                <a:schemeClr val="accent6"/>
              </a:solidFill>
              <a:round/>
            </a:ln>
            <a:effectLst/>
          </c:spPr>
          <c:marker>
            <c:symbol val="none"/>
          </c:marker>
          <c:val>
            <c:numRef>
              <c:f>'33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'33　感染症統計'!$P$8</c:f>
              <c:strCache>
                <c:ptCount val="1"/>
                <c:pt idx="0">
                  <c:v>2021年</c:v>
                </c:pt>
              </c:strCache>
            </c:strRef>
          </c:tx>
          <c:spPr>
            <a:ln w="63500" cap="rnd">
              <a:solidFill>
                <a:srgbClr val="FF0000"/>
              </a:solidFill>
              <a:round/>
            </a:ln>
            <a:effectLst/>
          </c:spPr>
          <c:marker>
            <c:symbol val="none"/>
          </c:marker>
          <c:cat>
            <c:numRef>
              <c:f>'33　感染症統計'!$Q$7:$AB$7</c:f>
              <c:numCache>
                <c:formatCode>#,##0_ </c:formatCode>
                <c:ptCount val="12"/>
                <c:pt idx="0" formatCode="General">
                  <c:v>0</c:v>
                </c:pt>
                <c:pt idx="1">
                  <c:v>5</c:v>
                </c:pt>
                <c:pt idx="2">
                  <c:v>4</c:v>
                </c:pt>
                <c:pt idx="3">
                  <c:v>1</c:v>
                </c:pt>
                <c:pt idx="4">
                  <c:v>1</c:v>
                </c:pt>
                <c:pt idx="5">
                  <c:v>1</c:v>
                </c:pt>
                <c:pt idx="6">
                  <c:v>1</c:v>
                </c:pt>
                <c:pt idx="7">
                  <c:v>1</c:v>
                </c:pt>
              </c:numCache>
            </c:numRef>
          </c:cat>
          <c:val>
            <c:numRef>
              <c:f>'33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'33　感染症統計'!$P$9</c:f>
              <c:strCache>
                <c:ptCount val="1"/>
                <c:pt idx="0">
                  <c:v>2020年</c:v>
                </c:pt>
              </c:strCache>
            </c:strRef>
          </c:tx>
          <c:spPr>
            <a:ln w="25400" cap="rnd">
              <a:solidFill>
                <a:schemeClr val="accent6">
                  <a:lumMod val="75000"/>
                </a:schemeClr>
              </a:solidFill>
              <a:round/>
            </a:ln>
            <a:effectLst/>
          </c:spPr>
          <c:marker>
            <c:symbol val="none"/>
          </c:marker>
          <c:cat>
            <c:numRef>
              <c:f>'33　感染症統計'!$Q$7:$AB$7</c:f>
              <c:numCache>
                <c:formatCode>#,##0_ </c:formatCode>
                <c:ptCount val="12"/>
                <c:pt idx="0" formatCode="General">
                  <c:v>0</c:v>
                </c:pt>
                <c:pt idx="1">
                  <c:v>5</c:v>
                </c:pt>
                <c:pt idx="2">
                  <c:v>4</c:v>
                </c:pt>
                <c:pt idx="3">
                  <c:v>1</c:v>
                </c:pt>
                <c:pt idx="4">
                  <c:v>1</c:v>
                </c:pt>
                <c:pt idx="5">
                  <c:v>1</c:v>
                </c:pt>
                <c:pt idx="6">
                  <c:v>1</c:v>
                </c:pt>
                <c:pt idx="7">
                  <c:v>1</c:v>
                </c:pt>
              </c:numCache>
            </c:numRef>
          </c:cat>
          <c:val>
            <c:numRef>
              <c:f>'33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'33　感染症統計'!$P$10</c:f>
              <c:strCache>
                <c:ptCount val="1"/>
                <c:pt idx="0">
                  <c:v>2019年</c:v>
                </c:pt>
              </c:strCache>
            </c:strRef>
          </c:tx>
          <c:spPr>
            <a:ln w="19050" cap="rnd">
              <a:solidFill>
                <a:schemeClr val="accent1"/>
              </a:solidFill>
              <a:round/>
            </a:ln>
            <a:effectLst/>
          </c:spPr>
          <c:marker>
            <c:symbol val="none"/>
          </c:marker>
          <c:cat>
            <c:numRef>
              <c:f>'33　感染症統計'!$Q$7:$AB$7</c:f>
              <c:numCache>
                <c:formatCode>#,##0_ </c:formatCode>
                <c:ptCount val="12"/>
                <c:pt idx="0" formatCode="General">
                  <c:v>0</c:v>
                </c:pt>
                <c:pt idx="1">
                  <c:v>5</c:v>
                </c:pt>
                <c:pt idx="2">
                  <c:v>4</c:v>
                </c:pt>
                <c:pt idx="3">
                  <c:v>1</c:v>
                </c:pt>
                <c:pt idx="4">
                  <c:v>1</c:v>
                </c:pt>
                <c:pt idx="5">
                  <c:v>1</c:v>
                </c:pt>
                <c:pt idx="6">
                  <c:v>1</c:v>
                </c:pt>
                <c:pt idx="7">
                  <c:v>1</c:v>
                </c:pt>
              </c:numCache>
            </c:numRef>
          </c:cat>
          <c:val>
            <c:numRef>
              <c:f>'33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'33　感染症統計'!$P$11</c:f>
              <c:strCache>
                <c:ptCount val="1"/>
                <c:pt idx="0">
                  <c:v>2018年</c:v>
                </c:pt>
              </c:strCache>
            </c:strRef>
          </c:tx>
          <c:spPr>
            <a:ln w="12700" cap="rnd">
              <a:solidFill>
                <a:schemeClr val="accent2"/>
              </a:solidFill>
              <a:round/>
            </a:ln>
            <a:effectLst/>
          </c:spPr>
          <c:marker>
            <c:symbol val="none"/>
          </c:marker>
          <c:cat>
            <c:numRef>
              <c:f>'33　感染症統計'!$Q$7:$AB$7</c:f>
              <c:numCache>
                <c:formatCode>#,##0_ </c:formatCode>
                <c:ptCount val="12"/>
                <c:pt idx="0" formatCode="General">
                  <c:v>0</c:v>
                </c:pt>
                <c:pt idx="1">
                  <c:v>5</c:v>
                </c:pt>
                <c:pt idx="2">
                  <c:v>4</c:v>
                </c:pt>
                <c:pt idx="3">
                  <c:v>1</c:v>
                </c:pt>
                <c:pt idx="4">
                  <c:v>1</c:v>
                </c:pt>
                <c:pt idx="5">
                  <c:v>1</c:v>
                </c:pt>
                <c:pt idx="6">
                  <c:v>1</c:v>
                </c:pt>
                <c:pt idx="7">
                  <c:v>1</c:v>
                </c:pt>
              </c:numCache>
            </c:numRef>
          </c:cat>
          <c:val>
            <c:numRef>
              <c:f>'33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'33　感染症統計'!$P$12</c:f>
              <c:strCache>
                <c:ptCount val="1"/>
                <c:pt idx="0">
                  <c:v>2017年</c:v>
                </c:pt>
              </c:strCache>
            </c:strRef>
          </c:tx>
          <c:spPr>
            <a:ln w="12700" cap="rnd">
              <a:solidFill>
                <a:schemeClr val="accent3"/>
              </a:solidFill>
              <a:round/>
            </a:ln>
            <a:effectLst/>
          </c:spPr>
          <c:marker>
            <c:symbol val="none"/>
          </c:marker>
          <c:cat>
            <c:numRef>
              <c:f>'33　感染症統計'!$Q$7:$AB$7</c:f>
              <c:numCache>
                <c:formatCode>#,##0_ </c:formatCode>
                <c:ptCount val="12"/>
                <c:pt idx="0" formatCode="General">
                  <c:v>0</c:v>
                </c:pt>
                <c:pt idx="1">
                  <c:v>5</c:v>
                </c:pt>
                <c:pt idx="2">
                  <c:v>4</c:v>
                </c:pt>
                <c:pt idx="3">
                  <c:v>1</c:v>
                </c:pt>
                <c:pt idx="4">
                  <c:v>1</c:v>
                </c:pt>
                <c:pt idx="5">
                  <c:v>1</c:v>
                </c:pt>
                <c:pt idx="6">
                  <c:v>1</c:v>
                </c:pt>
                <c:pt idx="7">
                  <c:v>1</c:v>
                </c:pt>
              </c:numCache>
            </c:numRef>
          </c:cat>
          <c:val>
            <c:numRef>
              <c:f>'33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'33　感染症統計'!$P$13</c:f>
              <c:strCache>
                <c:ptCount val="1"/>
                <c:pt idx="0">
                  <c:v>2016年</c:v>
                </c:pt>
              </c:strCache>
            </c:strRef>
          </c:tx>
          <c:spPr>
            <a:ln w="12700" cap="rnd">
              <a:solidFill>
                <a:schemeClr val="accent4"/>
              </a:solidFill>
              <a:round/>
            </a:ln>
            <a:effectLst/>
          </c:spPr>
          <c:marker>
            <c:symbol val="none"/>
          </c:marker>
          <c:cat>
            <c:numRef>
              <c:f>'33　感染症統計'!$Q$7:$AB$7</c:f>
              <c:numCache>
                <c:formatCode>#,##0_ </c:formatCode>
                <c:ptCount val="12"/>
                <c:pt idx="0" formatCode="General">
                  <c:v>0</c:v>
                </c:pt>
                <c:pt idx="1">
                  <c:v>5</c:v>
                </c:pt>
                <c:pt idx="2">
                  <c:v>4</c:v>
                </c:pt>
                <c:pt idx="3">
                  <c:v>1</c:v>
                </c:pt>
                <c:pt idx="4">
                  <c:v>1</c:v>
                </c:pt>
                <c:pt idx="5">
                  <c:v>1</c:v>
                </c:pt>
                <c:pt idx="6">
                  <c:v>1</c:v>
                </c:pt>
                <c:pt idx="7">
                  <c:v>1</c:v>
                </c:pt>
              </c:numCache>
            </c:numRef>
          </c:cat>
          <c:val>
            <c:numRef>
              <c:f>'33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'33　感染症統計'!$P$14</c:f>
              <c:strCache>
                <c:ptCount val="1"/>
                <c:pt idx="0">
                  <c:v>2015年</c:v>
                </c:pt>
              </c:strCache>
            </c:strRef>
          </c:tx>
          <c:spPr>
            <a:ln w="12700" cap="rnd">
              <a:solidFill>
                <a:schemeClr val="accent5"/>
              </a:solidFill>
              <a:round/>
            </a:ln>
            <a:effectLst/>
          </c:spPr>
          <c:marker>
            <c:symbol val="none"/>
          </c:marker>
          <c:cat>
            <c:numRef>
              <c:f>'33　感染症統計'!$Q$7:$AB$7</c:f>
              <c:numCache>
                <c:formatCode>#,##0_ </c:formatCode>
                <c:ptCount val="12"/>
                <c:pt idx="0" formatCode="General">
                  <c:v>0</c:v>
                </c:pt>
                <c:pt idx="1">
                  <c:v>5</c:v>
                </c:pt>
                <c:pt idx="2">
                  <c:v>4</c:v>
                </c:pt>
                <c:pt idx="3">
                  <c:v>1</c:v>
                </c:pt>
                <c:pt idx="4">
                  <c:v>1</c:v>
                </c:pt>
                <c:pt idx="5">
                  <c:v>1</c:v>
                </c:pt>
                <c:pt idx="6">
                  <c:v>1</c:v>
                </c:pt>
                <c:pt idx="7">
                  <c:v>1</c:v>
                </c:pt>
              </c:numCache>
            </c:numRef>
          </c:cat>
          <c:val>
            <c:numRef>
              <c:f>'33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1.sv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sv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xdr:colOff>
      <xdr:row>0</xdr:row>
      <xdr:rowOff>78178</xdr:rowOff>
    </xdr:from>
    <xdr:to>
      <xdr:col>12</xdr:col>
      <xdr:colOff>333984</xdr:colOff>
      <xdr:row>18</xdr:row>
      <xdr:rowOff>30480</xdr:rowOff>
    </xdr:to>
    <xdr:pic>
      <xdr:nvPicPr>
        <xdr:cNvPr id="3" name="図 2">
          <a:extLst>
            <a:ext uri="{FF2B5EF4-FFF2-40B4-BE49-F238E27FC236}">
              <a16:creationId xmlns:a16="http://schemas.microsoft.com/office/drawing/2014/main" id="{03428EA0-23C6-D1B0-C3AA-D789460AAC7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59" y="78178"/>
          <a:ext cx="7519645" cy="5057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xdr:colOff>
      <xdr:row>4</xdr:row>
      <xdr:rowOff>0</xdr:rowOff>
    </xdr:from>
    <xdr:to>
      <xdr:col>13</xdr:col>
      <xdr:colOff>114300</xdr:colOff>
      <xdr:row>18</xdr:row>
      <xdr:rowOff>7620</xdr:rowOff>
    </xdr:to>
    <xdr:pic>
      <xdr:nvPicPr>
        <xdr:cNvPr id="14" name="図 13" descr="感染性胃腸炎患者報告数　直近5シーズン">
          <a:extLst>
            <a:ext uri="{FF2B5EF4-FFF2-40B4-BE49-F238E27FC236}">
              <a16:creationId xmlns:a16="http://schemas.microsoft.com/office/drawing/2014/main" id="{6978E2CB-DE87-2F4E-F714-BA00DDD96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16280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1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1.67</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53213"/>
            <a:gd name="adj6" fmla="val 75780"/>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12</xdr:col>
      <xdr:colOff>130264</xdr:colOff>
      <xdr:row>15</xdr:row>
      <xdr:rowOff>107807</xdr:rowOff>
    </xdr:from>
    <xdr:to>
      <xdr:col>12</xdr:col>
      <xdr:colOff>453082</xdr:colOff>
      <xdr:row>16</xdr:row>
      <xdr:rowOff>239566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813504" y="299578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17</xdr:row>
      <xdr:rowOff>0</xdr:rowOff>
    </xdr:from>
    <xdr:to>
      <xdr:col>8</xdr:col>
      <xdr:colOff>304800</xdr:colOff>
      <xdr:row>18</xdr:row>
      <xdr:rowOff>40005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F4691266-0974-4213-8365-598C1E4A33A1}"/>
            </a:ext>
          </a:extLst>
        </xdr:cNvPr>
        <xdr:cNvSpPr>
          <a:spLocks noChangeAspect="1" noChangeArrowheads="1"/>
        </xdr:cNvSpPr>
      </xdr:nvSpPr>
      <xdr:spPr bwMode="auto">
        <a:xfrm>
          <a:off x="4655820" y="4114800"/>
          <a:ext cx="304800" cy="299085"/>
        </a:xfrm>
        <a:prstGeom prst="rect">
          <a:avLst/>
        </a:prstGeom>
        <a:noFill/>
        <a:ln w="9525">
          <a:noFill/>
          <a:miter lim="800000"/>
          <a:headEnd/>
          <a:tailEnd/>
        </a:ln>
      </xdr:spPr>
    </xdr:sp>
    <xdr:clientData/>
  </xdr:twoCellAnchor>
  <xdr:twoCellAnchor>
    <xdr:from>
      <xdr:col>5</xdr:col>
      <xdr:colOff>304800</xdr:colOff>
      <xdr:row>7</xdr:row>
      <xdr:rowOff>228600</xdr:rowOff>
    </xdr:from>
    <xdr:to>
      <xdr:col>6</xdr:col>
      <xdr:colOff>533400</xdr:colOff>
      <xdr:row>11</xdr:row>
      <xdr:rowOff>76200</xdr:rowOff>
    </xdr:to>
    <xdr:sp macro="" textlink="">
      <xdr:nvSpPr>
        <xdr:cNvPr id="3" name="右矢印 2">
          <a:extLst>
            <a:ext uri="{FF2B5EF4-FFF2-40B4-BE49-F238E27FC236}">
              <a16:creationId xmlns:a16="http://schemas.microsoft.com/office/drawing/2014/main" id="{0114F1FF-75A6-44F0-813D-BA59D7F8C30A}"/>
            </a:ext>
          </a:extLst>
        </xdr:cNvPr>
        <xdr:cNvSpPr>
          <a:spLocks noChangeArrowheads="1"/>
        </xdr:cNvSpPr>
      </xdr:nvSpPr>
      <xdr:spPr bwMode="auto">
        <a:xfrm>
          <a:off x="3108960" y="2057400"/>
          <a:ext cx="845820" cy="708660"/>
        </a:xfrm>
        <a:prstGeom prst="rightArrow">
          <a:avLst>
            <a:gd name="adj1" fmla="val 50000"/>
            <a:gd name="adj2" fmla="val 49863"/>
          </a:avLst>
        </a:prstGeom>
        <a:solidFill>
          <a:srgbClr val="4F81BD"/>
        </a:solidFill>
        <a:ln w="25400" algn="ctr">
          <a:solidFill>
            <a:srgbClr val="385D8A"/>
          </a:solidFill>
          <a:miter lim="800000"/>
          <a:headEnd/>
          <a:tailEnd/>
        </a:ln>
        <a:effectLst>
          <a:outerShdw dist="56061" dir="2700000" algn="tl" rotWithShape="0">
            <a:srgbClr val="FFFFFF">
              <a:alpha val="39999"/>
            </a:srgbClr>
          </a:outerShdw>
        </a:effectLst>
      </xdr:spPr>
      <xdr:txBody>
        <a:bodyPr/>
        <a:lstStyle/>
        <a:p>
          <a:endParaRPr lang="ja-JP" altLang="en-US"/>
        </a:p>
      </xdr:txBody>
    </xdr:sp>
    <xdr:clientData/>
  </xdr:twoCellAnchor>
  <xdr:twoCellAnchor editAs="oneCell">
    <xdr:from>
      <xdr:col>16</xdr:col>
      <xdr:colOff>0</xdr:colOff>
      <xdr:row>11</xdr:row>
      <xdr:rowOff>0</xdr:rowOff>
    </xdr:from>
    <xdr:to>
      <xdr:col>16</xdr:col>
      <xdr:colOff>304800</xdr:colOff>
      <xdr:row>12</xdr:row>
      <xdr:rowOff>85725</xdr:rowOff>
    </xdr:to>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FD6DC6CE-B6B4-4BFB-A0BA-32B2BFCEE890}"/>
            </a:ext>
          </a:extLst>
        </xdr:cNvPr>
        <xdr:cNvSpPr>
          <a:spLocks noChangeAspect="1" noChangeArrowheads="1"/>
        </xdr:cNvSpPr>
      </xdr:nvSpPr>
      <xdr:spPr bwMode="auto">
        <a:xfrm>
          <a:off x="10294620" y="2689860"/>
          <a:ext cx="304800" cy="291465"/>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12</xdr:row>
      <xdr:rowOff>85725</xdr:rowOff>
    </xdr:to>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91A415C2-1537-4E3A-B724-65AA5F53E09C}"/>
            </a:ext>
          </a:extLst>
        </xdr:cNvPr>
        <xdr:cNvSpPr>
          <a:spLocks noChangeAspect="1" noChangeArrowheads="1"/>
        </xdr:cNvSpPr>
      </xdr:nvSpPr>
      <xdr:spPr bwMode="auto">
        <a:xfrm>
          <a:off x="10294620" y="2689860"/>
          <a:ext cx="304800" cy="291465"/>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12</xdr:row>
      <xdr:rowOff>85725</xdr:rowOff>
    </xdr:to>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D94FF94B-4429-4093-A318-2427B4DB9879}"/>
            </a:ext>
          </a:extLst>
        </xdr:cNvPr>
        <xdr:cNvSpPr>
          <a:spLocks noChangeAspect="1" noChangeArrowheads="1"/>
        </xdr:cNvSpPr>
      </xdr:nvSpPr>
      <xdr:spPr bwMode="auto">
        <a:xfrm>
          <a:off x="10294620" y="2689860"/>
          <a:ext cx="304800" cy="291465"/>
        </a:xfrm>
        <a:prstGeom prst="rect">
          <a:avLst/>
        </a:prstGeom>
        <a:noFill/>
        <a:ln w="9525">
          <a:noFill/>
          <a:miter lim="800000"/>
          <a:headEnd/>
          <a:tailEnd/>
        </a:ln>
      </xdr:spPr>
    </xdr:sp>
    <xdr:clientData/>
  </xdr:twoCellAnchor>
  <xdr:twoCellAnchor editAs="oneCell">
    <xdr:from>
      <xdr:col>22</xdr:col>
      <xdr:colOff>161925</xdr:colOff>
      <xdr:row>65</xdr:row>
      <xdr:rowOff>114300</xdr:rowOff>
    </xdr:from>
    <xdr:to>
      <xdr:col>26</xdr:col>
      <xdr:colOff>613410</xdr:colOff>
      <xdr:row>76</xdr:row>
      <xdr:rowOff>28575</xdr:rowOff>
    </xdr:to>
    <xdr:pic>
      <xdr:nvPicPr>
        <xdr:cNvPr id="7" name="図 3">
          <a:extLst>
            <a:ext uri="{FF2B5EF4-FFF2-40B4-BE49-F238E27FC236}">
              <a16:creationId xmlns:a16="http://schemas.microsoft.com/office/drawing/2014/main" id="{6B6A6BEC-BAE6-4310-8028-52DD6105E0CD}"/>
            </a:ext>
          </a:extLst>
        </xdr:cNvPr>
        <xdr:cNvPicPr>
          <a:picLocks noChangeAspect="1"/>
        </xdr:cNvPicPr>
      </xdr:nvPicPr>
      <xdr:blipFill>
        <a:blip xmlns:r="http://schemas.openxmlformats.org/officeDocument/2006/relationships" r:embed="rId4" cstate="print"/>
        <a:srcRect/>
        <a:stretch>
          <a:fillRect/>
        </a:stretch>
      </xdr:blipFill>
      <xdr:spPr bwMode="auto">
        <a:xfrm>
          <a:off x="14159865" y="12473940"/>
          <a:ext cx="2920365" cy="1758315"/>
        </a:xfrm>
        <a:prstGeom prst="rect">
          <a:avLst/>
        </a:prstGeom>
        <a:noFill/>
        <a:ln w="9525">
          <a:noFill/>
          <a:miter lim="800000"/>
          <a:headEnd/>
          <a:tailEnd/>
        </a:ln>
      </xdr:spPr>
    </xdr:pic>
    <xdr:clientData/>
  </xdr:twoCellAnchor>
  <xdr:twoCellAnchor editAs="oneCell">
    <xdr:from>
      <xdr:col>1</xdr:col>
      <xdr:colOff>9525</xdr:colOff>
      <xdr:row>4</xdr:row>
      <xdr:rowOff>38100</xdr:rowOff>
    </xdr:from>
    <xdr:to>
      <xdr:col>5</xdr:col>
      <xdr:colOff>47625</xdr:colOff>
      <xdr:row>12</xdr:row>
      <xdr:rowOff>190500</xdr:rowOff>
    </xdr:to>
    <xdr:pic>
      <xdr:nvPicPr>
        <xdr:cNvPr id="8" name="Picture 112" descr="ANd9GcQSq7BADIZesByAz7UHNV01S5D3JqS-FfeVelucsemA3wef4u2X">
          <a:extLst>
            <a:ext uri="{FF2B5EF4-FFF2-40B4-BE49-F238E27FC236}">
              <a16:creationId xmlns:a16="http://schemas.microsoft.com/office/drawing/2014/main" id="{8916A929-9676-4514-975E-17B84BE2B763}"/>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44805" y="1211580"/>
          <a:ext cx="2506980" cy="1874520"/>
        </a:xfrm>
        <a:prstGeom prst="rect">
          <a:avLst/>
        </a:prstGeom>
        <a:noFill/>
        <a:ln w="9525">
          <a:noFill/>
          <a:miter lim="800000"/>
          <a:headEnd/>
          <a:tailEnd/>
        </a:ln>
        <a:effectLst>
          <a:outerShdw dist="131028" dir="2935797" algn="tl" rotWithShape="0">
            <a:srgbClr val="FFFF99">
              <a:alpha val="64999"/>
            </a:srgbClr>
          </a:outerShdw>
        </a:effectLst>
      </xdr:spPr>
    </xdr:pic>
    <xdr:clientData/>
  </xdr:twoCellAnchor>
  <xdr:twoCellAnchor editAs="oneCell">
    <xdr:from>
      <xdr:col>1</xdr:col>
      <xdr:colOff>0</xdr:colOff>
      <xdr:row>12</xdr:row>
      <xdr:rowOff>53636</xdr:rowOff>
    </xdr:from>
    <xdr:to>
      <xdr:col>5</xdr:col>
      <xdr:colOff>47625</xdr:colOff>
      <xdr:row>14</xdr:row>
      <xdr:rowOff>333896</xdr:rowOff>
    </xdr:to>
    <xdr:pic>
      <xdr:nvPicPr>
        <xdr:cNvPr id="9" name="Picture 113" descr="ANd9GcR5ydTqeNGTDDaXSsAN6EaWIVAwumQgiDtC0IXmol8Sh5sd4Q8O">
          <a:extLst>
            <a:ext uri="{FF2B5EF4-FFF2-40B4-BE49-F238E27FC236}">
              <a16:creationId xmlns:a16="http://schemas.microsoft.com/office/drawing/2014/main" id="{A89A23BB-A559-46AB-9433-ADDE7C2438A2}"/>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35280" y="2949236"/>
          <a:ext cx="2516505" cy="706980"/>
        </a:xfrm>
        <a:prstGeom prst="roundRect">
          <a:avLst>
            <a:gd name="adj" fmla="val 8594"/>
          </a:avLst>
        </a:prstGeom>
        <a:solidFill>
          <a:schemeClr val="accent6">
            <a:lumMod val="50000"/>
          </a:schemeClr>
        </a:solidFill>
        <a:ln>
          <a:noFill/>
        </a:ln>
        <a:effectLst>
          <a:reflection blurRad="12700" stA="38000" endPos="28000" dist="5000" dir="5400000" sy="-100000" algn="bl" rotWithShape="0"/>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91441</xdr:colOff>
      <xdr:row>31</xdr:row>
      <xdr:rowOff>30480</xdr:rowOff>
    </xdr:from>
    <xdr:to>
      <xdr:col>10</xdr:col>
      <xdr:colOff>436881</xdr:colOff>
      <xdr:row>41</xdr:row>
      <xdr:rowOff>254000</xdr:rowOff>
    </xdr:to>
    <xdr:pic>
      <xdr:nvPicPr>
        <xdr:cNvPr id="7" name="図 6">
          <a:extLst>
            <a:ext uri="{FF2B5EF4-FFF2-40B4-BE49-F238E27FC236}">
              <a16:creationId xmlns:a16="http://schemas.microsoft.com/office/drawing/2014/main" id="{0759B23D-4AA7-B8C7-DD64-BDD36963F417}"/>
            </a:ext>
          </a:extLst>
        </xdr:cNvPr>
        <xdr:cNvPicPr>
          <a:picLocks noChangeAspect="1"/>
        </xdr:cNvPicPr>
      </xdr:nvPicPr>
      <xdr:blipFill>
        <a:blip xmlns:r="http://schemas.openxmlformats.org/officeDocument/2006/relationships" r:embed="rId1"/>
        <a:stretch>
          <a:fillRect/>
        </a:stretch>
      </xdr:blipFill>
      <xdr:spPr>
        <a:xfrm>
          <a:off x="965201" y="14010640"/>
          <a:ext cx="11094720" cy="2966720"/>
        </a:xfrm>
        <a:prstGeom prst="rect">
          <a:avLst/>
        </a:prstGeom>
      </xdr:spPr>
    </xdr:pic>
    <xdr:clientData/>
  </xdr:twoCellAnchor>
  <xdr:twoCellAnchor>
    <xdr:from>
      <xdr:col>11</xdr:col>
      <xdr:colOff>740411</xdr:colOff>
      <xdr:row>7</xdr:row>
      <xdr:rowOff>78742</xdr:rowOff>
    </xdr:from>
    <xdr:to>
      <xdr:col>13</xdr:col>
      <xdr:colOff>1950720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21182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1.09% :</a:t>
          </a:r>
          <a:r>
            <a:rPr kumimoji="1" lang="ja-JP" altLang="en-US" sz="1400" b="1">
              <a:solidFill>
                <a:srgbClr val="FFFF00"/>
              </a:solidFill>
            </a:rPr>
            <a:t>増減なし</a:t>
          </a:r>
        </a:p>
        <a:p>
          <a:pPr algn="l"/>
          <a:endParaRPr kumimoji="1" lang="ja-JP" altLang="en-US" sz="1050" b="1">
            <a:solidFill>
              <a:schemeClr val="bg1"/>
            </a:solidFill>
          </a:endParaRPr>
        </a:p>
        <a:p>
          <a:pPr algn="l"/>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70</a:t>
          </a:r>
          <a:r>
            <a:rPr kumimoji="1" lang="ja-JP" altLang="en-US" sz="2000" b="1">
              <a:solidFill>
                <a:srgbClr val="FFFF00"/>
              </a:solidFill>
            </a:rPr>
            <a:t>万人が新規感染状態。　　　　　　　　　　　　　　　　　　　　　　　　　　　*なぜ進まない</a:t>
          </a:r>
          <a:r>
            <a:rPr kumimoji="1" lang="ja-JP" altLang="en-US" sz="2000" b="1">
              <a:solidFill>
                <a:schemeClr val="bg1"/>
              </a:solidFill>
            </a:rPr>
            <a:t>国産ワクチン製造承認</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680720</xdr:colOff>
      <xdr:row>2</xdr:row>
      <xdr:rowOff>345440</xdr:rowOff>
    </xdr:from>
    <xdr:to>
      <xdr:col>13</xdr:col>
      <xdr:colOff>1320800</xdr:colOff>
      <xdr:row>2</xdr:row>
      <xdr:rowOff>3088640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07200" y="11379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アジアの感染者はどのようなペースで増えているのか。横軸は累計感染者が</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人を超えてからの日数を、縦軸は累計感染者数を示す。縦軸は対数目盛り。傾きが増加のペースを表す。中国は武漢閉鎖前の</a:t>
          </a:r>
          <a:r>
            <a:rPr lang="en-US" altLang="ja-JP" sz="2000" b="0" i="0">
              <a:solidFill>
                <a:schemeClr val="dk1"/>
              </a:solidFill>
              <a:effectLst/>
              <a:latin typeface="+mn-lt"/>
              <a:ea typeface="+mn-ea"/>
              <a:cs typeface="+mn-cs"/>
            </a:rPr>
            <a:t>2020</a:t>
          </a:r>
          <a:r>
            <a:rPr lang="ja-JP" altLang="en-US" sz="2000" b="0" i="0">
              <a:solidFill>
                <a:schemeClr val="dk1"/>
              </a:solidFill>
              <a:effectLst/>
              <a:latin typeface="+mn-lt"/>
              <a:ea typeface="+mn-ea"/>
              <a:cs typeface="+mn-cs"/>
            </a:rPr>
            <a:t>年</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月中旬に</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人を超えた。インドは</a:t>
          </a:r>
          <a:r>
            <a:rPr lang="en-US" altLang="ja-JP" sz="2000" b="0" i="0">
              <a:solidFill>
                <a:schemeClr val="dk1"/>
              </a:solidFill>
              <a:effectLst/>
              <a:latin typeface="+mn-lt"/>
              <a:ea typeface="+mn-ea"/>
              <a:cs typeface="+mn-cs"/>
            </a:rPr>
            <a:t>31</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66</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125</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280</a:t>
          </a:r>
          <a:r>
            <a:rPr lang="ja-JP" altLang="en-US" sz="2000" b="0" i="0">
              <a:solidFill>
                <a:schemeClr val="dk1"/>
              </a:solidFill>
              <a:effectLst/>
              <a:latin typeface="+mn-lt"/>
              <a:ea typeface="+mn-ea"/>
              <a:cs typeface="+mn-cs"/>
            </a:rPr>
            <a:t>日目に</a:t>
          </a:r>
          <a:r>
            <a:rPr lang="en-US" altLang="ja-JP" sz="2000" b="0" i="0">
              <a:solidFill>
                <a:schemeClr val="dk1"/>
              </a:solidFill>
              <a:effectLst/>
              <a:latin typeface="+mn-lt"/>
              <a:ea typeface="+mn-ea"/>
              <a:cs typeface="+mn-cs"/>
            </a:rPr>
            <a:t>1000</a:t>
          </a:r>
          <a:r>
            <a:rPr lang="ja-JP" altLang="en-US" sz="2000" b="0" i="0">
              <a:solidFill>
                <a:schemeClr val="dk1"/>
              </a:solidFill>
              <a:effectLst/>
              <a:latin typeface="+mn-lt"/>
              <a:ea typeface="+mn-ea"/>
              <a:cs typeface="+mn-cs"/>
            </a:rPr>
            <a:t>万人に到達した。日本は</a:t>
          </a:r>
          <a:r>
            <a:rPr lang="en-US" altLang="ja-JP" sz="2000" b="0" i="0">
              <a:solidFill>
                <a:schemeClr val="dk1"/>
              </a:solidFill>
              <a:effectLst/>
              <a:latin typeface="+mn-lt"/>
              <a:ea typeface="+mn-ea"/>
              <a:cs typeface="+mn-cs"/>
            </a:rPr>
            <a:t>253</a:t>
          </a:r>
          <a:r>
            <a:rPr lang="ja-JP" altLang="en-US" sz="2000" b="0" i="0">
              <a:solidFill>
                <a:schemeClr val="dk1"/>
              </a:solidFill>
              <a:effectLst/>
              <a:latin typeface="+mn-lt"/>
              <a:ea typeface="+mn-ea"/>
              <a:cs typeface="+mn-cs"/>
            </a:rPr>
            <a:t>日目に</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万人を超えた。</a:t>
          </a:r>
          <a:endParaRPr lang="ja-JP" altLang="en-US" sz="2000" b="1" i="0">
            <a:solidFill>
              <a:schemeClr val="dk1"/>
            </a:solidFill>
            <a:effectLst/>
            <a:latin typeface="+mn-lt"/>
            <a:ea typeface="+mn-ea"/>
            <a:cs typeface="+mn-cs"/>
          </a:endParaRPr>
        </a:p>
      </xdr:txBody>
    </xdr:sp>
    <xdr:clientData/>
  </xdr:twoCellAnchor>
  <xdr:twoCellAnchor>
    <xdr:from>
      <xdr:col>1</xdr:col>
      <xdr:colOff>1688641</xdr:colOff>
      <xdr:row>36</xdr:row>
      <xdr:rowOff>50800</xdr:rowOff>
    </xdr:from>
    <xdr:to>
      <xdr:col>3</xdr:col>
      <xdr:colOff>955040</xdr:colOff>
      <xdr:row>39</xdr:row>
      <xdr:rowOff>193040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2886481" y="15078480"/>
          <a:ext cx="96520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508452</xdr:colOff>
      <xdr:row>34</xdr:row>
      <xdr:rowOff>152400</xdr:rowOff>
    </xdr:from>
    <xdr:to>
      <xdr:col>7</xdr:col>
      <xdr:colOff>528324</xdr:colOff>
      <xdr:row>39</xdr:row>
      <xdr:rowOff>182880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6873468" y="14716984"/>
          <a:ext cx="1402080" cy="187915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1493523</xdr:colOff>
      <xdr:row>34</xdr:row>
      <xdr:rowOff>193043</xdr:rowOff>
    </xdr:from>
    <xdr:to>
      <xdr:col>4</xdr:col>
      <xdr:colOff>1270002</xdr:colOff>
      <xdr:row>39</xdr:row>
      <xdr:rowOff>200369</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4700420" y="15009986"/>
          <a:ext cx="1378926"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2</xdr:col>
      <xdr:colOff>42428</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2633228" y="16313516"/>
          <a:ext cx="9233652"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843280</xdr:colOff>
      <xdr:row>34</xdr:row>
      <xdr:rowOff>40640</xdr:rowOff>
    </xdr:from>
    <xdr:to>
      <xdr:col>8</xdr:col>
      <xdr:colOff>538480</xdr:colOff>
      <xdr:row>39</xdr:row>
      <xdr:rowOff>213360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620760" y="15052040"/>
          <a:ext cx="1544320" cy="112776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8</xdr:col>
      <xdr:colOff>975360</xdr:colOff>
      <xdr:row>37</xdr:row>
      <xdr:rowOff>162560</xdr:rowOff>
    </xdr:from>
    <xdr:to>
      <xdr:col>9</xdr:col>
      <xdr:colOff>589280</xdr:colOff>
      <xdr:row>39</xdr:row>
      <xdr:rowOff>193040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561320" y="15621000"/>
          <a:ext cx="579120" cy="9144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editAs="oneCell">
    <xdr:from>
      <xdr:col>1</xdr:col>
      <xdr:colOff>1188721</xdr:colOff>
      <xdr:row>0</xdr:row>
      <xdr:rowOff>386080</xdr:rowOff>
    </xdr:from>
    <xdr:to>
      <xdr:col>5</xdr:col>
      <xdr:colOff>396241</xdr:colOff>
      <xdr:row>2</xdr:row>
      <xdr:rowOff>3232385</xdr:rowOff>
    </xdr:to>
    <xdr:pic>
      <xdr:nvPicPr>
        <xdr:cNvPr id="13" name="図 12">
          <a:extLst>
            <a:ext uri="{FF2B5EF4-FFF2-40B4-BE49-F238E27FC236}">
              <a16:creationId xmlns:a16="http://schemas.microsoft.com/office/drawing/2014/main" id="{DD2F04F8-0EE8-B3B0-7016-127A4A31E451}"/>
            </a:ext>
          </a:extLst>
        </xdr:cNvPr>
        <xdr:cNvPicPr>
          <a:picLocks noChangeAspect="1"/>
        </xdr:cNvPicPr>
      </xdr:nvPicPr>
      <xdr:blipFill>
        <a:blip xmlns:r="http://schemas.openxmlformats.org/officeDocument/2006/relationships" r:embed="rId7"/>
        <a:stretch>
          <a:fillRect/>
        </a:stretch>
      </xdr:blipFill>
      <xdr:spPr>
        <a:xfrm>
          <a:off x="2062481" y="386080"/>
          <a:ext cx="4460240" cy="3638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21</xdr:col>
      <xdr:colOff>364787</xdr:colOff>
      <xdr:row>44</xdr:row>
      <xdr:rowOff>129702</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1748303" cy="3850532"/>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7</xdr:col>
      <xdr:colOff>283723</xdr:colOff>
      <xdr:row>40</xdr:row>
      <xdr:rowOff>145915</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1598985" cy="304394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asahi.com/articles/DA3S15397802.html" TargetMode="External"/><Relationship Id="rId7" Type="http://schemas.openxmlformats.org/officeDocument/2006/relationships/printerSettings" Target="../printerSettings/printerSettings6.bin"/><Relationship Id="rId2" Type="http://schemas.openxmlformats.org/officeDocument/2006/relationships/hyperlink" Target="https://www.pref.fukuoka.lg.jp/press-release/syokuchudoku20220826.html" TargetMode="External"/><Relationship Id="rId1" Type="http://schemas.openxmlformats.org/officeDocument/2006/relationships/hyperlink" Target="https://nordot.app/935847824552738816?c=581736863522489441" TargetMode="External"/><Relationship Id="rId6" Type="http://schemas.openxmlformats.org/officeDocument/2006/relationships/hyperlink" Target="https://www.pref.osaka.lg.jp/hodo/index.php?site=fumin&amp;pageId=45470" TargetMode="External"/><Relationship Id="rId5" Type="http://schemas.openxmlformats.org/officeDocument/2006/relationships/hyperlink" Target="https://news.mynavi.jp/techplus/article/20220824-2433397/" TargetMode="External"/><Relationship Id="rId4" Type="http://schemas.openxmlformats.org/officeDocument/2006/relationships/hyperlink" Target="https://news.yahoo.co.jp/articles/502f33510afbe6af367cc015907a742811e5baf9"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ews.nifty.com/article/world/korea/12211-1822632/" TargetMode="External"/><Relationship Id="rId3" Type="http://schemas.openxmlformats.org/officeDocument/2006/relationships/hyperlink" Target="https://www.afpbb.com/articles/-/3419181?act=all" TargetMode="External"/><Relationship Id="rId7" Type="http://schemas.openxmlformats.org/officeDocument/2006/relationships/hyperlink" Target="https://www.kedglobal.com/jp/%E3%82%A6%E3%82%A3%E3%82%B9%E3%82%AD%E3%83%BC-%E9%9F%93%E5%9B%BD2030%E4%BB%A3/newsView/ked202208220023" TargetMode="External"/><Relationship Id="rId2" Type="http://schemas.openxmlformats.org/officeDocument/2006/relationships/hyperlink" Target="https://www.jetro.go.jp/biznews/2022/08/5284a4901fb3bb0a.html" TargetMode="External"/><Relationship Id="rId1" Type="http://schemas.openxmlformats.org/officeDocument/2006/relationships/hyperlink" Target="https://news.tv-asahi.co.jp/news_international/articles/000265422.html" TargetMode="External"/><Relationship Id="rId6" Type="http://schemas.openxmlformats.org/officeDocument/2006/relationships/hyperlink" Target="https://jp.reuters.com/article/amazon-com-whole-foods-lawsuit-idJPKBN2PU0B7?il=0" TargetMode="External"/><Relationship Id="rId11" Type="http://schemas.openxmlformats.org/officeDocument/2006/relationships/printerSettings" Target="../printerSettings/printerSettings7.bin"/><Relationship Id="rId5" Type="http://schemas.openxmlformats.org/officeDocument/2006/relationships/hyperlink" Target="https://www.jetro.go.jp/biznews/2022/08/aadfd2fb9ac8fd27.html" TargetMode="External"/><Relationship Id="rId10" Type="http://schemas.openxmlformats.org/officeDocument/2006/relationships/hyperlink" Target="https://www.nikkei.com/article/DGXZQOUF28B3S0Y2A720C2000000/?unlock=1" TargetMode="External"/><Relationship Id="rId4" Type="http://schemas.openxmlformats.org/officeDocument/2006/relationships/hyperlink" Target="https://ovo.kyodo.co.jp/flash/a-1793418" TargetMode="External"/><Relationship Id="rId9" Type="http://schemas.openxmlformats.org/officeDocument/2006/relationships/hyperlink" Target="https://www.jetro.go.jp/biznews/2022/08/a07f5cc77d70d020.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D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32" t="s">
        <v>279</v>
      </c>
      <c r="B1" s="233"/>
      <c r="C1" s="233" t="s">
        <v>280</v>
      </c>
      <c r="D1" s="233"/>
      <c r="E1" s="233"/>
      <c r="F1" s="233"/>
      <c r="G1" s="233"/>
      <c r="H1" s="233"/>
      <c r="I1" s="129"/>
    </row>
    <row r="2" spans="1:10">
      <c r="A2" s="234" t="s">
        <v>121</v>
      </c>
      <c r="B2" s="235"/>
      <c r="C2" s="235"/>
      <c r="D2" s="235"/>
      <c r="E2" s="235"/>
      <c r="F2" s="235"/>
      <c r="G2" s="235"/>
      <c r="H2" s="235"/>
      <c r="I2" s="129"/>
    </row>
    <row r="3" spans="1:10" ht="15.75" customHeight="1">
      <c r="A3" s="602" t="s">
        <v>29</v>
      </c>
      <c r="B3" s="603"/>
      <c r="C3" s="603"/>
      <c r="D3" s="603"/>
      <c r="E3" s="603"/>
      <c r="F3" s="603"/>
      <c r="G3" s="603"/>
      <c r="H3" s="604"/>
      <c r="I3" s="129"/>
    </row>
    <row r="4" spans="1:10">
      <c r="A4" s="234" t="s">
        <v>194</v>
      </c>
      <c r="B4" s="235"/>
      <c r="C4" s="235"/>
      <c r="D4" s="235"/>
      <c r="E4" s="235"/>
      <c r="F4" s="235"/>
      <c r="G4" s="235"/>
      <c r="H4" s="235"/>
      <c r="I4" s="129"/>
    </row>
    <row r="5" spans="1:10">
      <c r="A5" s="234" t="s">
        <v>122</v>
      </c>
      <c r="B5" s="235"/>
      <c r="C5" s="235"/>
      <c r="D5" s="235"/>
      <c r="E5" s="235"/>
      <c r="F5" s="235"/>
      <c r="G5" s="235"/>
      <c r="H5" s="235"/>
      <c r="I5" s="129"/>
    </row>
    <row r="6" spans="1:10">
      <c r="A6" s="236" t="s">
        <v>121</v>
      </c>
      <c r="B6" s="237"/>
      <c r="C6" s="237"/>
      <c r="D6" s="237"/>
      <c r="E6" s="237"/>
      <c r="F6" s="237"/>
      <c r="G6" s="237"/>
      <c r="H6" s="237"/>
      <c r="I6" s="129"/>
    </row>
    <row r="7" spans="1:10">
      <c r="A7" s="236" t="s">
        <v>123</v>
      </c>
      <c r="B7" s="237"/>
      <c r="C7" s="237"/>
      <c r="D7" s="237"/>
      <c r="E7" s="237"/>
      <c r="F7" s="237"/>
      <c r="G7" s="237"/>
      <c r="H7" s="237"/>
      <c r="I7" s="129"/>
    </row>
    <row r="8" spans="1:10">
      <c r="A8" s="238" t="s">
        <v>124</v>
      </c>
      <c r="B8" s="239"/>
      <c r="C8" s="239"/>
      <c r="D8" s="239"/>
      <c r="E8" s="239"/>
      <c r="F8" s="239"/>
      <c r="G8" s="239"/>
      <c r="H8" s="239"/>
      <c r="I8" s="129"/>
    </row>
    <row r="9" spans="1:10" ht="15" customHeight="1">
      <c r="A9" s="306" t="s">
        <v>125</v>
      </c>
      <c r="B9" s="307" t="str">
        <f>+'33　食中毒記事等 '!A2</f>
        <v>湯沢町の旅館「かぼちゃのそぼろ煮」で宿泊客２８人が食中毒</v>
      </c>
      <c r="C9" s="308"/>
      <c r="D9" s="308"/>
      <c r="E9" s="308"/>
      <c r="F9" s="308"/>
      <c r="G9" s="308"/>
      <c r="H9" s="308"/>
      <c r="I9" s="129"/>
    </row>
    <row r="10" spans="1:10" ht="15" customHeight="1">
      <c r="A10" s="306" t="s">
        <v>126</v>
      </c>
      <c r="B10" s="400" t="str">
        <f>+'33　ノロウイルス関連情報 '!H72</f>
        <v>管理レベル「1」　</v>
      </c>
      <c r="C10" s="400" t="s">
        <v>231</v>
      </c>
      <c r="D10" s="309">
        <f>+'33　ノロウイルス関連情報 '!G73</f>
        <v>1.67</v>
      </c>
      <c r="E10" s="400" t="s">
        <v>232</v>
      </c>
      <c r="F10" s="310">
        <f>+'33　ノロウイルス関連情報 '!I73</f>
        <v>0</v>
      </c>
      <c r="G10" s="308" t="s">
        <v>137</v>
      </c>
      <c r="H10" s="308"/>
      <c r="I10" s="129"/>
    </row>
    <row r="11" spans="1:10" s="148" customFormat="1" ht="15" customHeight="1">
      <c r="A11" s="311" t="s">
        <v>127</v>
      </c>
      <c r="B11" s="608" t="s">
        <v>463</v>
      </c>
      <c r="C11" s="608"/>
      <c r="D11" s="608"/>
      <c r="E11" s="608"/>
      <c r="F11" s="608"/>
      <c r="G11" s="608"/>
      <c r="H11" s="312"/>
      <c r="I11" s="147"/>
      <c r="J11" s="148" t="s">
        <v>128</v>
      </c>
    </row>
    <row r="12" spans="1:10" ht="15" customHeight="1">
      <c r="A12" s="306" t="s">
        <v>129</v>
      </c>
      <c r="B12" s="307" t="str">
        <f>+'33　食品表示'!A2</f>
        <v>スルメイカ、産地偽り販売　伊丹のスーパー、中国産を青森県産に　「ラベルを誤って印字」</v>
      </c>
      <c r="C12" s="308"/>
      <c r="D12" s="308"/>
      <c r="E12" s="308"/>
      <c r="F12" s="308"/>
      <c r="G12" s="308"/>
      <c r="H12" s="308"/>
      <c r="I12" s="129"/>
    </row>
    <row r="13" spans="1:10" ht="15" customHeight="1">
      <c r="A13" s="306" t="s">
        <v>130</v>
      </c>
      <c r="B13" s="313" t="str">
        <f>+'33　海外情報'!B2</f>
        <v>ルーマニア</v>
      </c>
      <c r="C13" s="308" t="str">
        <f>+'33　海外情報'!A2</f>
        <v>干ばつで2022年の小麦生産量の米国予測は前年比14.7％減(ルーマニア) ｜ ジェトロ</v>
      </c>
      <c r="D13" s="308"/>
      <c r="E13" s="308"/>
      <c r="F13" s="308"/>
      <c r="G13" s="308"/>
      <c r="H13" s="308"/>
      <c r="I13" s="129"/>
    </row>
    <row r="14" spans="1:10" ht="15" customHeight="1">
      <c r="A14" s="313" t="s">
        <v>131</v>
      </c>
      <c r="B14" s="314" t="str">
        <f>+'33　海外情報'!B6</f>
        <v>ルーマニア</v>
      </c>
      <c r="C14" s="605" t="str">
        <f>+'33　海外情報'!A5</f>
        <v xml:space="preserve">干害でトウモロコシ生産予測3割減、政府は灌漑に15億ユーロ投入(ルーマニア) ｜ </v>
      </c>
      <c r="D14" s="605"/>
      <c r="E14" s="605"/>
      <c r="F14" s="605"/>
      <c r="G14" s="605"/>
      <c r="H14" s="606"/>
      <c r="I14" s="129"/>
    </row>
    <row r="15" spans="1:10" ht="15" customHeight="1">
      <c r="A15" s="306" t="s">
        <v>132</v>
      </c>
      <c r="B15" s="307" t="str">
        <f>+'33　感染症統計'!A20</f>
        <v>※2022年 第33週（8/15～8/21） 現在</v>
      </c>
      <c r="C15" s="308"/>
      <c r="D15" s="307" t="s">
        <v>174</v>
      </c>
      <c r="E15" s="308"/>
      <c r="F15" s="308"/>
      <c r="G15" s="308"/>
      <c r="H15" s="308"/>
      <c r="I15" s="129"/>
    </row>
    <row r="16" spans="1:10" ht="15" customHeight="1">
      <c r="A16" s="306" t="s">
        <v>133</v>
      </c>
      <c r="B16" s="607" t="str">
        <f>+'32　感染症情報'!B2</f>
        <v>2022年第32週（8月8日〜8月14日）</v>
      </c>
      <c r="C16" s="607"/>
      <c r="D16" s="607"/>
      <c r="E16" s="607"/>
      <c r="F16" s="607"/>
      <c r="G16" s="607"/>
      <c r="H16" s="308"/>
      <c r="I16" s="129"/>
    </row>
    <row r="17" spans="1:14" ht="15" customHeight="1">
      <c r="A17" s="306" t="s">
        <v>235</v>
      </c>
      <c r="B17" s="499" t="str">
        <f>+'33  衛生訓話'!A2</f>
        <v>今週のお題　(揚げ油の煙が出たら要注意!)</v>
      </c>
      <c r="C17" s="308"/>
      <c r="D17" s="308"/>
      <c r="E17" s="308"/>
      <c r="F17" s="315"/>
      <c r="G17" s="308"/>
      <c r="H17" s="308"/>
      <c r="I17" s="129"/>
    </row>
    <row r="18" spans="1:14" ht="15" customHeight="1">
      <c r="A18" s="306" t="s">
        <v>138</v>
      </c>
      <c r="B18" s="308" t="str">
        <f>+'33　新型コロナウイルス情報'!C4</f>
        <v>今週の新型コロナ 新規感染者数　世界で491万人(対前週に対して92万人減少)</v>
      </c>
      <c r="C18" s="308"/>
      <c r="D18" s="308"/>
      <c r="E18" s="308"/>
      <c r="F18" s="308" t="s">
        <v>21</v>
      </c>
      <c r="G18" s="308"/>
      <c r="H18" s="308"/>
      <c r="I18" s="129"/>
    </row>
    <row r="19" spans="1:14" s="185" customFormat="1" ht="15" customHeight="1">
      <c r="A19" s="306" t="s">
        <v>197</v>
      </c>
      <c r="B19" s="308" t="s">
        <v>255</v>
      </c>
      <c r="C19" s="308"/>
      <c r="D19" s="308"/>
      <c r="E19" s="308"/>
      <c r="F19" s="308"/>
      <c r="G19" s="308"/>
      <c r="H19" s="308"/>
      <c r="I19" s="129"/>
    </row>
    <row r="20" spans="1:14">
      <c r="A20" s="238" t="s">
        <v>124</v>
      </c>
      <c r="B20" s="239"/>
      <c r="C20" s="239"/>
      <c r="D20" s="239"/>
      <c r="E20" s="239"/>
      <c r="F20" s="239"/>
      <c r="G20" s="239"/>
      <c r="H20" s="239"/>
      <c r="I20" s="129"/>
    </row>
    <row r="21" spans="1:14">
      <c r="A21" s="236" t="s">
        <v>21</v>
      </c>
      <c r="B21" s="237"/>
      <c r="C21" s="237"/>
      <c r="D21" s="237"/>
      <c r="E21" s="237"/>
      <c r="F21" s="237"/>
      <c r="G21" s="237"/>
      <c r="H21" s="237"/>
      <c r="I21" s="129"/>
    </row>
    <row r="22" spans="1:14">
      <c r="A22" s="130" t="s">
        <v>134</v>
      </c>
      <c r="I22" s="129"/>
    </row>
    <row r="23" spans="1:14">
      <c r="A23" s="129"/>
      <c r="I23" s="129"/>
    </row>
    <row r="24" spans="1:14">
      <c r="A24" s="129"/>
      <c r="I24" s="129"/>
    </row>
    <row r="25" spans="1:14">
      <c r="A25" s="129"/>
      <c r="I25" s="129"/>
      <c r="N25" t="s">
        <v>174</v>
      </c>
    </row>
    <row r="26" spans="1:14">
      <c r="A26" s="129"/>
      <c r="I26" s="129"/>
    </row>
    <row r="27" spans="1:14">
      <c r="A27" s="129"/>
      <c r="I27" s="129"/>
    </row>
    <row r="28" spans="1:14">
      <c r="A28" s="129"/>
      <c r="I28" s="129"/>
    </row>
    <row r="29" spans="1:14">
      <c r="A29" s="129"/>
      <c r="I29" s="129"/>
    </row>
    <row r="30" spans="1:14">
      <c r="A30" s="129"/>
      <c r="I30" s="129"/>
    </row>
    <row r="31" spans="1:14">
      <c r="A31" s="129"/>
      <c r="I31" s="129"/>
    </row>
    <row r="32" spans="1:14">
      <c r="A32" s="129"/>
      <c r="I32" s="129"/>
    </row>
    <row r="33" spans="1:9" ht="13.8" thickBot="1">
      <c r="A33" s="131"/>
      <c r="B33" s="132"/>
      <c r="C33" s="132"/>
      <c r="D33" s="132"/>
      <c r="E33" s="132"/>
      <c r="F33" s="132"/>
      <c r="G33" s="132"/>
      <c r="H33" s="132"/>
      <c r="I33" s="129"/>
    </row>
    <row r="34" spans="1:9" ht="13.8" thickTop="1"/>
    <row r="37" spans="1:9" ht="24.6">
      <c r="A37" s="161" t="s">
        <v>159</v>
      </c>
    </row>
    <row r="38" spans="1:9" ht="40.5" customHeight="1">
      <c r="A38" s="609" t="s">
        <v>160</v>
      </c>
      <c r="B38" s="609"/>
      <c r="C38" s="609"/>
      <c r="D38" s="609"/>
      <c r="E38" s="609"/>
      <c r="F38" s="609"/>
      <c r="G38" s="609"/>
    </row>
    <row r="39" spans="1:9" ht="30.75" customHeight="1">
      <c r="A39" s="613" t="s">
        <v>161</v>
      </c>
      <c r="B39" s="613"/>
      <c r="C39" s="613"/>
      <c r="D39" s="613"/>
      <c r="E39" s="613"/>
      <c r="F39" s="613"/>
      <c r="G39" s="613"/>
    </row>
    <row r="40" spans="1:9" ht="15">
      <c r="A40" s="162"/>
    </row>
    <row r="41" spans="1:9" ht="69.75" customHeight="1">
      <c r="A41" s="611" t="s">
        <v>169</v>
      </c>
      <c r="B41" s="611"/>
      <c r="C41" s="611"/>
      <c r="D41" s="611"/>
      <c r="E41" s="611"/>
      <c r="F41" s="611"/>
      <c r="G41" s="611"/>
    </row>
    <row r="42" spans="1:9" ht="35.25" customHeight="1">
      <c r="A42" s="613" t="s">
        <v>162</v>
      </c>
      <c r="B42" s="613"/>
      <c r="C42" s="613"/>
      <c r="D42" s="613"/>
      <c r="E42" s="613"/>
      <c r="F42" s="613"/>
      <c r="G42" s="613"/>
    </row>
    <row r="43" spans="1:9" ht="59.25" customHeight="1">
      <c r="A43" s="611" t="s">
        <v>163</v>
      </c>
      <c r="B43" s="611"/>
      <c r="C43" s="611"/>
      <c r="D43" s="611"/>
      <c r="E43" s="611"/>
      <c r="F43" s="611"/>
      <c r="G43" s="611"/>
    </row>
    <row r="44" spans="1:9" ht="15">
      <c r="A44" s="163"/>
    </row>
    <row r="45" spans="1:9" ht="27.75" customHeight="1">
      <c r="A45" s="612" t="s">
        <v>164</v>
      </c>
      <c r="B45" s="612"/>
      <c r="C45" s="612"/>
      <c r="D45" s="612"/>
      <c r="E45" s="612"/>
      <c r="F45" s="612"/>
      <c r="G45" s="612"/>
    </row>
    <row r="46" spans="1:9" ht="53.25" customHeight="1">
      <c r="A46" s="610" t="s">
        <v>170</v>
      </c>
      <c r="B46" s="611"/>
      <c r="C46" s="611"/>
      <c r="D46" s="611"/>
      <c r="E46" s="611"/>
      <c r="F46" s="611"/>
      <c r="G46" s="611"/>
    </row>
    <row r="47" spans="1:9" ht="15">
      <c r="A47" s="163"/>
    </row>
    <row r="48" spans="1:9" ht="32.25" customHeight="1">
      <c r="A48" s="612" t="s">
        <v>165</v>
      </c>
      <c r="B48" s="612"/>
      <c r="C48" s="612"/>
      <c r="D48" s="612"/>
      <c r="E48" s="612"/>
      <c r="F48" s="612"/>
      <c r="G48" s="612"/>
    </row>
    <row r="49" spans="1:7" ht="15">
      <c r="A49" s="162"/>
    </row>
    <row r="50" spans="1:7" ht="87" customHeight="1">
      <c r="A50" s="610" t="s">
        <v>171</v>
      </c>
      <c r="B50" s="611"/>
      <c r="C50" s="611"/>
      <c r="D50" s="611"/>
      <c r="E50" s="611"/>
      <c r="F50" s="611"/>
      <c r="G50" s="611"/>
    </row>
    <row r="51" spans="1:7" ht="15">
      <c r="A51" s="163"/>
    </row>
    <row r="52" spans="1:7" ht="32.25" customHeight="1">
      <c r="A52" s="612" t="s">
        <v>166</v>
      </c>
      <c r="B52" s="612"/>
      <c r="C52" s="612"/>
      <c r="D52" s="612"/>
      <c r="E52" s="612"/>
      <c r="F52" s="612"/>
      <c r="G52" s="612"/>
    </row>
    <row r="53" spans="1:7" ht="29.25" customHeight="1">
      <c r="A53" s="611" t="s">
        <v>167</v>
      </c>
      <c r="B53" s="611"/>
      <c r="C53" s="611"/>
      <c r="D53" s="611"/>
      <c r="E53" s="611"/>
      <c r="F53" s="611"/>
      <c r="G53" s="611"/>
    </row>
    <row r="54" spans="1:7" ht="15">
      <c r="A54" s="163"/>
    </row>
    <row r="55" spans="1:7" s="148" customFormat="1" ht="110.25" customHeight="1">
      <c r="A55" s="614" t="s">
        <v>172</v>
      </c>
      <c r="B55" s="615"/>
      <c r="C55" s="615"/>
      <c r="D55" s="615"/>
      <c r="E55" s="615"/>
      <c r="F55" s="615"/>
      <c r="G55" s="615"/>
    </row>
    <row r="56" spans="1:7" ht="34.5" customHeight="1">
      <c r="A56" s="613" t="s">
        <v>168</v>
      </c>
      <c r="B56" s="613"/>
      <c r="C56" s="613"/>
      <c r="D56" s="613"/>
      <c r="E56" s="613"/>
      <c r="F56" s="613"/>
      <c r="G56" s="613"/>
    </row>
    <row r="57" spans="1:7" ht="114" customHeight="1">
      <c r="A57" s="610" t="s">
        <v>173</v>
      </c>
      <c r="B57" s="611"/>
      <c r="C57" s="611"/>
      <c r="D57" s="611"/>
      <c r="E57" s="611"/>
      <c r="F57" s="611"/>
      <c r="G57" s="611"/>
    </row>
    <row r="58" spans="1:7" ht="109.5" customHeight="1">
      <c r="A58" s="611"/>
      <c r="B58" s="611"/>
      <c r="C58" s="611"/>
      <c r="D58" s="611"/>
      <c r="E58" s="611"/>
      <c r="F58" s="611"/>
      <c r="G58" s="611"/>
    </row>
    <row r="59" spans="1:7" ht="15">
      <c r="A59" s="163"/>
    </row>
    <row r="60" spans="1:7" s="160" customFormat="1" ht="57.75" customHeight="1">
      <c r="A60" s="611"/>
      <c r="B60" s="611"/>
      <c r="C60" s="611"/>
      <c r="D60" s="611"/>
      <c r="E60" s="611"/>
      <c r="F60" s="611"/>
      <c r="G60" s="611"/>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N100"/>
  <sheetViews>
    <sheetView view="pageBreakPreview" zoomScaleNormal="94" zoomScaleSheetLayoutView="100" workbookViewId="0">
      <selection activeCell="Q12" sqref="Q12"/>
    </sheetView>
  </sheetViews>
  <sheetFormatPr defaultColWidth="8.88671875" defaultRowHeight="13.2"/>
  <cols>
    <col min="1" max="1" width="1.6640625" style="185" customWidth="1"/>
    <col min="2" max="2" width="2.6640625" style="185" hidden="1" customWidth="1"/>
    <col min="3" max="4" width="14.77734375" style="185" customWidth="1"/>
    <col min="5" max="5" width="14.77734375" style="305" customWidth="1"/>
    <col min="6" max="6" width="8.88671875" style="305"/>
    <col min="7" max="7" width="5.21875" style="305" customWidth="1"/>
    <col min="8" max="8" width="12.5546875" style="185" customWidth="1"/>
    <col min="9" max="9" width="8.88671875" style="185"/>
    <col min="10" max="10" width="6.33203125" style="185" customWidth="1"/>
    <col min="11" max="12" width="8.88671875" style="185"/>
    <col min="13" max="13" width="6.109375" style="185" customWidth="1"/>
    <col min="14" max="16384" width="8.88671875" style="185"/>
  </cols>
  <sheetData>
    <row r="1" spans="1:14" ht="11.4" customHeight="1">
      <c r="A1" s="530" t="s">
        <v>207</v>
      </c>
      <c r="B1" s="530"/>
      <c r="C1" s="530"/>
      <c r="D1" s="530"/>
      <c r="E1" s="530"/>
      <c r="F1" s="530"/>
      <c r="G1" s="530"/>
      <c r="H1" s="530"/>
      <c r="I1" s="530"/>
      <c r="J1" s="530"/>
      <c r="K1" s="530"/>
      <c r="L1" s="530"/>
      <c r="M1" s="530"/>
      <c r="N1" s="530"/>
    </row>
    <row r="2" spans="1:14" ht="39.6" customHeight="1">
      <c r="A2" s="530"/>
      <c r="B2" s="530"/>
      <c r="C2" s="530"/>
      <c r="D2" s="530"/>
      <c r="E2" s="530"/>
      <c r="F2" s="530"/>
      <c r="G2" s="530"/>
      <c r="H2" s="530"/>
      <c r="I2" s="530"/>
      <c r="J2" s="530"/>
      <c r="K2" s="530"/>
      <c r="L2" s="530"/>
      <c r="M2" s="530"/>
      <c r="N2" s="530"/>
    </row>
    <row r="3" spans="1:14" ht="37.200000000000003" customHeight="1">
      <c r="A3" s="530"/>
      <c r="B3" s="530"/>
      <c r="C3" s="530"/>
      <c r="D3" s="530"/>
      <c r="E3" s="530"/>
      <c r="F3" s="530"/>
      <c r="G3" s="530"/>
      <c r="H3" s="530"/>
      <c r="I3" s="530"/>
      <c r="J3" s="530"/>
      <c r="K3" s="530"/>
      <c r="L3" s="530"/>
      <c r="M3" s="530"/>
      <c r="N3" s="530"/>
    </row>
    <row r="4" spans="1:14" ht="32.4" customHeight="1">
      <c r="A4" s="530"/>
      <c r="B4" s="530"/>
      <c r="C4" s="530"/>
      <c r="D4" s="530"/>
      <c r="E4" s="530"/>
      <c r="F4" s="530"/>
      <c r="G4" s="530"/>
      <c r="H4" s="530"/>
      <c r="I4" s="530"/>
      <c r="J4" s="530"/>
      <c r="K4" s="530"/>
      <c r="L4" s="530"/>
      <c r="M4" s="530"/>
      <c r="N4" s="530"/>
    </row>
    <row r="5" spans="1:14" ht="11.4" customHeight="1">
      <c r="A5" s="530"/>
      <c r="B5" s="530"/>
      <c r="C5" s="530"/>
      <c r="D5" s="530"/>
      <c r="E5" s="530"/>
      <c r="F5" s="530"/>
      <c r="G5" s="530"/>
      <c r="H5" s="530"/>
      <c r="I5" s="530"/>
      <c r="J5" s="530"/>
      <c r="K5" s="530"/>
      <c r="L5" s="530"/>
      <c r="M5" s="530"/>
      <c r="N5" s="530"/>
    </row>
    <row r="6" spans="1:14" ht="23.4" customHeight="1">
      <c r="A6" s="530"/>
      <c r="B6" s="530"/>
      <c r="C6" s="530"/>
      <c r="D6" s="530"/>
      <c r="E6" s="530"/>
      <c r="F6" s="530"/>
      <c r="G6" s="530"/>
      <c r="H6" s="530"/>
      <c r="I6" s="530"/>
      <c r="J6" s="530"/>
      <c r="K6" s="530"/>
      <c r="L6" s="530"/>
      <c r="M6" s="530"/>
      <c r="N6" s="530"/>
    </row>
    <row r="7" spans="1:14" ht="16.2" customHeight="1">
      <c r="A7" s="530"/>
      <c r="B7" s="530"/>
      <c r="C7" s="530"/>
      <c r="D7" s="530"/>
      <c r="E7" s="530"/>
      <c r="F7" s="530"/>
      <c r="G7" s="530"/>
      <c r="H7" s="530"/>
      <c r="I7" s="530"/>
      <c r="J7" s="530"/>
      <c r="K7" s="530"/>
      <c r="L7" s="530"/>
      <c r="M7" s="530"/>
      <c r="N7" s="530"/>
    </row>
    <row r="8" spans="1:14" ht="11.4" customHeight="1">
      <c r="A8" s="530"/>
      <c r="B8" s="530"/>
      <c r="C8" s="530"/>
      <c r="D8" s="530"/>
      <c r="E8" s="530"/>
      <c r="F8" s="530"/>
      <c r="G8" s="530"/>
      <c r="H8" s="530"/>
      <c r="I8" s="530"/>
      <c r="J8" s="530"/>
      <c r="K8" s="530"/>
      <c r="L8" s="530"/>
      <c r="M8" s="530"/>
      <c r="N8" s="530"/>
    </row>
    <row r="9" spans="1:14" ht="16.2" customHeight="1">
      <c r="A9" s="530"/>
      <c r="B9" s="530"/>
      <c r="C9" s="530"/>
      <c r="D9" s="530"/>
      <c r="E9" s="530"/>
      <c r="F9" s="530"/>
      <c r="G9" s="530"/>
      <c r="H9" s="530"/>
      <c r="I9" s="530"/>
      <c r="J9" s="530"/>
      <c r="K9" s="530"/>
      <c r="L9" s="530"/>
      <c r="M9" s="530"/>
      <c r="N9" s="530"/>
    </row>
    <row r="10" spans="1:14" ht="16.2" customHeight="1">
      <c r="A10" s="530"/>
      <c r="B10" s="530"/>
      <c r="C10" s="530"/>
      <c r="D10" s="530"/>
      <c r="E10" s="530"/>
      <c r="F10" s="530"/>
      <c r="G10" s="530"/>
      <c r="H10" s="530"/>
      <c r="I10" s="530"/>
      <c r="J10" s="530"/>
      <c r="K10" s="530"/>
      <c r="L10" s="530"/>
      <c r="M10" s="530"/>
      <c r="N10" s="530"/>
    </row>
    <row r="11" spans="1:14" ht="11.4" customHeight="1">
      <c r="A11" s="530"/>
      <c r="B11" s="530"/>
      <c r="C11" s="530"/>
      <c r="D11" s="530"/>
      <c r="E11" s="530"/>
      <c r="F11" s="530"/>
      <c r="G11" s="530"/>
      <c r="H11" s="530"/>
      <c r="I11" s="530"/>
      <c r="J11" s="530"/>
      <c r="K11" s="530"/>
      <c r="L11" s="530"/>
      <c r="M11" s="530"/>
      <c r="N11" s="530"/>
    </row>
    <row r="12" spans="1:14" ht="107.4" customHeight="1">
      <c r="A12" s="530"/>
      <c r="B12" s="530"/>
      <c r="C12" s="530"/>
      <c r="D12" s="530"/>
      <c r="E12" s="530"/>
      <c r="F12" s="530"/>
      <c r="G12" s="530"/>
      <c r="H12" s="530"/>
      <c r="I12" s="530"/>
      <c r="J12" s="530"/>
      <c r="K12" s="530"/>
      <c r="L12" s="530"/>
      <c r="M12" s="530"/>
      <c r="N12" s="530"/>
    </row>
    <row r="13" spans="1:14" ht="16.2" customHeight="1">
      <c r="A13" s="530"/>
      <c r="B13" s="530"/>
      <c r="C13" s="530"/>
      <c r="D13" s="530"/>
      <c r="E13" s="530"/>
      <c r="F13" s="530"/>
      <c r="G13" s="530"/>
      <c r="H13" s="530"/>
      <c r="I13" s="530"/>
      <c r="J13" s="530"/>
      <c r="K13" s="530"/>
      <c r="L13" s="530"/>
      <c r="M13" s="530"/>
      <c r="N13" s="530"/>
    </row>
    <row r="14" spans="1:14" ht="11.4" customHeight="1">
      <c r="A14" s="530"/>
      <c r="B14" s="530"/>
      <c r="C14" s="530"/>
      <c r="D14" s="530"/>
      <c r="E14" s="530"/>
      <c r="F14" s="530"/>
      <c r="G14" s="530"/>
      <c r="H14" s="530"/>
      <c r="I14" s="530"/>
      <c r="J14" s="530"/>
      <c r="K14" s="530"/>
      <c r="L14" s="530"/>
      <c r="M14" s="530"/>
      <c r="N14" s="530"/>
    </row>
    <row r="15" spans="1:14" ht="24" customHeight="1">
      <c r="A15" s="530"/>
      <c r="B15" s="530"/>
      <c r="C15" s="530"/>
      <c r="D15" s="530"/>
      <c r="E15" s="530"/>
      <c r="F15" s="530"/>
      <c r="G15" s="530"/>
      <c r="H15" s="530"/>
      <c r="I15" s="530"/>
      <c r="J15" s="530"/>
      <c r="K15" s="530"/>
      <c r="L15" s="530"/>
      <c r="M15" s="530"/>
      <c r="N15" s="530"/>
    </row>
    <row r="16" spans="1:14" ht="16.2" customHeight="1">
      <c r="A16" s="530"/>
      <c r="B16" s="530"/>
      <c r="C16" s="530"/>
      <c r="D16" s="530"/>
      <c r="E16" s="530"/>
      <c r="F16" s="530"/>
      <c r="G16" s="530"/>
      <c r="H16" s="530"/>
      <c r="I16" s="530"/>
      <c r="J16" s="530"/>
      <c r="K16" s="530"/>
      <c r="L16" s="530"/>
      <c r="M16" s="530"/>
      <c r="N16" s="530"/>
    </row>
    <row r="17" spans="1:14" ht="16.2" hidden="1" customHeight="1">
      <c r="A17" s="530"/>
      <c r="B17" s="530"/>
      <c r="C17" s="530"/>
      <c r="D17" s="530"/>
      <c r="E17" s="530"/>
      <c r="F17" s="530"/>
      <c r="G17" s="530"/>
      <c r="H17" s="530"/>
      <c r="I17" s="530"/>
      <c r="J17" s="530"/>
      <c r="K17" s="530"/>
      <c r="L17" s="530"/>
      <c r="M17" s="530"/>
      <c r="N17" s="530"/>
    </row>
    <row r="18" spans="1:14" ht="48.6" hidden="1" customHeight="1">
      <c r="A18" s="530"/>
      <c r="B18" s="530"/>
      <c r="C18" s="530"/>
      <c r="D18" s="530"/>
      <c r="E18" s="530"/>
      <c r="F18" s="530"/>
      <c r="G18" s="530"/>
      <c r="H18" s="530"/>
      <c r="I18" s="530"/>
      <c r="J18" s="530"/>
      <c r="K18" s="530"/>
      <c r="L18" s="530"/>
      <c r="M18" s="530"/>
      <c r="N18" s="530"/>
    </row>
    <row r="19" spans="1:14" ht="9.6" customHeight="1">
      <c r="A19" s="530"/>
      <c r="B19" s="530"/>
      <c r="C19" s="530"/>
      <c r="D19" s="530"/>
      <c r="E19" s="530"/>
      <c r="F19" s="530"/>
      <c r="G19" s="530"/>
      <c r="H19" s="530"/>
      <c r="I19" s="530"/>
      <c r="J19" s="530"/>
      <c r="K19" s="530"/>
      <c r="L19" s="530"/>
      <c r="M19" s="530"/>
      <c r="N19" s="530"/>
    </row>
    <row r="20" spans="1:14" ht="16.2" customHeight="1">
      <c r="A20" s="297"/>
      <c r="B20" s="297"/>
      <c r="C20" s="297"/>
      <c r="D20" s="297"/>
      <c r="E20" s="297"/>
      <c r="F20" s="410"/>
      <c r="G20" s="410"/>
      <c r="H20" s="410"/>
      <c r="I20" s="410"/>
      <c r="J20" s="411"/>
      <c r="K20" s="411"/>
      <c r="L20" s="411"/>
      <c r="M20" s="411"/>
    </row>
    <row r="21" spans="1:14" ht="16.2" customHeight="1">
      <c r="A21" s="297"/>
      <c r="B21" s="297"/>
      <c r="C21" s="297"/>
      <c r="D21" s="297"/>
      <c r="E21" s="297"/>
      <c r="F21" s="410"/>
      <c r="G21" s="410"/>
      <c r="H21" s="410"/>
      <c r="I21" s="410"/>
      <c r="J21" s="616"/>
      <c r="K21" s="616"/>
      <c r="L21" s="616"/>
      <c r="M21" s="616"/>
    </row>
    <row r="22" spans="1:14" ht="13.2" customHeight="1">
      <c r="A22" s="300"/>
      <c r="B22" s="300"/>
      <c r="C22" s="300"/>
      <c r="D22" s="300"/>
      <c r="E22" s="301"/>
      <c r="F22" s="412"/>
      <c r="G22" s="412"/>
      <c r="H22" s="412"/>
      <c r="I22" s="412"/>
      <c r="J22" s="616"/>
      <c r="K22" s="616"/>
      <c r="L22" s="616"/>
      <c r="M22" s="616"/>
    </row>
    <row r="23" spans="1:14" ht="13.2" customHeight="1">
      <c r="A23" s="300"/>
      <c r="B23" s="300"/>
      <c r="C23" s="300"/>
      <c r="D23" s="300"/>
      <c r="E23" s="301"/>
      <c r="F23" s="412"/>
      <c r="G23" s="412"/>
      <c r="H23" s="412"/>
      <c r="I23" s="412"/>
      <c r="J23" s="616"/>
      <c r="K23" s="616"/>
      <c r="L23" s="616"/>
      <c r="M23" s="616"/>
    </row>
    <row r="24" spans="1:14" ht="13.2" customHeight="1">
      <c r="A24" s="300"/>
      <c r="B24" s="300"/>
      <c r="C24" s="300"/>
      <c r="D24" s="300"/>
      <c r="E24" s="301"/>
      <c r="F24" s="301"/>
      <c r="G24" s="301"/>
      <c r="H24" s="301"/>
      <c r="I24" s="301"/>
      <c r="J24" s="299"/>
      <c r="K24" s="299"/>
      <c r="L24" s="299"/>
      <c r="M24" s="299"/>
    </row>
    <row r="25" spans="1:14" ht="13.2" customHeight="1">
      <c r="A25" s="300"/>
      <c r="B25" s="300"/>
      <c r="C25" s="300"/>
      <c r="D25" s="300"/>
      <c r="E25" s="301"/>
      <c r="F25" s="301"/>
      <c r="G25" s="301"/>
      <c r="H25" s="301"/>
      <c r="I25" s="301"/>
      <c r="J25" s="299"/>
      <c r="K25" s="299"/>
      <c r="L25" s="299"/>
      <c r="M25" s="299"/>
    </row>
    <row r="26" spans="1:14">
      <c r="A26" s="300"/>
      <c r="B26" s="300"/>
      <c r="C26" s="300"/>
      <c r="D26" s="300"/>
      <c r="E26" s="301"/>
      <c r="F26" s="301"/>
      <c r="G26" s="301"/>
      <c r="H26" s="301"/>
      <c r="I26" s="301"/>
      <c r="J26" s="301"/>
      <c r="K26" s="301"/>
      <c r="L26" s="301"/>
      <c r="M26" s="301"/>
    </row>
    <row r="27" spans="1:14">
      <c r="A27" s="300"/>
      <c r="B27" s="300"/>
      <c r="C27" s="300"/>
      <c r="D27" s="300"/>
      <c r="E27" s="301"/>
      <c r="F27" s="301"/>
      <c r="G27" s="301"/>
      <c r="H27" s="298"/>
      <c r="I27" s="298"/>
      <c r="J27" s="298"/>
      <c r="K27" s="298"/>
      <c r="L27" s="298"/>
      <c r="M27" s="298"/>
    </row>
    <row r="28" spans="1:14">
      <c r="A28" s="298"/>
      <c r="B28" s="298"/>
      <c r="C28" s="298"/>
      <c r="D28" s="298"/>
      <c r="E28" s="301"/>
      <c r="F28" s="301"/>
      <c r="G28" s="301"/>
      <c r="H28" s="298"/>
      <c r="I28" s="298"/>
      <c r="J28" s="298"/>
      <c r="K28" s="298"/>
      <c r="L28" s="298"/>
      <c r="M28" s="298"/>
    </row>
    <row r="29" spans="1:14" ht="156.6" customHeight="1">
      <c r="A29" s="298"/>
      <c r="B29" s="298"/>
      <c r="C29" s="298"/>
      <c r="D29" s="298"/>
      <c r="E29" s="302"/>
      <c r="F29" s="303"/>
      <c r="G29" s="303"/>
      <c r="H29" s="303"/>
      <c r="I29" s="303"/>
      <c r="J29" s="303"/>
      <c r="K29" s="303"/>
      <c r="L29" s="303"/>
      <c r="M29" s="303"/>
    </row>
    <row r="30" spans="1:14">
      <c r="A30" s="298"/>
      <c r="B30" s="298"/>
      <c r="C30" s="298"/>
      <c r="D30" s="298"/>
      <c r="E30" s="298"/>
      <c r="F30" s="301"/>
      <c r="G30" s="301"/>
      <c r="H30" s="298"/>
      <c r="I30" s="298"/>
      <c r="J30" s="298"/>
      <c r="K30" s="298"/>
      <c r="L30" s="298"/>
      <c r="M30" s="298"/>
    </row>
    <row r="31" spans="1:14">
      <c r="A31" s="298"/>
      <c r="B31" s="298"/>
      <c r="C31" s="298"/>
      <c r="D31" s="298"/>
      <c r="E31" s="298"/>
      <c r="F31" s="301"/>
      <c r="G31" s="301"/>
      <c r="H31" s="298"/>
      <c r="I31" s="298"/>
      <c r="J31" s="298"/>
      <c r="K31" s="298"/>
      <c r="L31" s="298"/>
      <c r="M31" s="298"/>
    </row>
    <row r="32" spans="1:14">
      <c r="A32" s="298"/>
      <c r="B32" s="298"/>
      <c r="C32" s="298"/>
      <c r="D32" s="298"/>
      <c r="E32" s="298"/>
      <c r="F32" s="301"/>
      <c r="G32" s="301"/>
      <c r="H32" s="298"/>
      <c r="I32" s="298"/>
      <c r="J32" s="298"/>
      <c r="K32" s="298"/>
      <c r="L32" s="298"/>
      <c r="M32" s="298"/>
    </row>
    <row r="33" spans="1:13">
      <c r="A33" s="298"/>
      <c r="B33" s="298"/>
      <c r="C33" s="298"/>
      <c r="D33" s="298"/>
      <c r="E33" s="298"/>
      <c r="F33" s="301"/>
      <c r="G33" s="301"/>
      <c r="H33" s="298"/>
      <c r="I33" s="298"/>
      <c r="J33" s="298"/>
      <c r="K33" s="298"/>
      <c r="L33" s="298"/>
      <c r="M33" s="298"/>
    </row>
    <row r="34" spans="1:13">
      <c r="A34" s="298"/>
      <c r="B34" s="298"/>
      <c r="C34" s="298"/>
      <c r="D34" s="298"/>
      <c r="E34" s="298"/>
      <c r="F34" s="301"/>
      <c r="G34" s="301"/>
      <c r="H34" s="298"/>
      <c r="I34" s="298"/>
      <c r="J34" s="298"/>
      <c r="K34" s="298"/>
      <c r="L34" s="298"/>
      <c r="M34" s="298"/>
    </row>
    <row r="35" spans="1:13">
      <c r="A35" s="298"/>
      <c r="B35" s="298"/>
      <c r="C35" s="298"/>
      <c r="D35" s="298"/>
      <c r="E35" s="298"/>
      <c r="F35" s="298"/>
      <c r="G35" s="298"/>
      <c r="H35" s="298"/>
      <c r="I35" s="298"/>
      <c r="J35" s="298"/>
      <c r="K35" s="298"/>
      <c r="L35" s="298"/>
      <c r="M35" s="298"/>
    </row>
    <row r="36" spans="1:13">
      <c r="A36" s="298"/>
      <c r="B36" s="298"/>
      <c r="C36" s="298"/>
      <c r="D36" s="298"/>
      <c r="E36" s="298"/>
      <c r="F36" s="298"/>
      <c r="G36" s="298"/>
      <c r="H36" s="298"/>
      <c r="I36" s="298"/>
      <c r="J36" s="298"/>
      <c r="K36" s="298"/>
      <c r="L36" s="298"/>
      <c r="M36" s="298"/>
    </row>
    <row r="37" spans="1:13">
      <c r="A37" s="298"/>
      <c r="B37" s="298"/>
      <c r="C37" s="298"/>
      <c r="D37" s="298"/>
      <c r="E37" s="298"/>
      <c r="F37" s="298"/>
      <c r="G37" s="298"/>
      <c r="H37" s="298"/>
      <c r="I37" s="298"/>
      <c r="J37" s="298"/>
      <c r="K37" s="298"/>
      <c r="L37" s="298"/>
      <c r="M37" s="298"/>
    </row>
    <row r="38" spans="1:13">
      <c r="A38" s="298"/>
      <c r="B38" s="298"/>
      <c r="C38" s="298"/>
      <c r="D38" s="298"/>
      <c r="E38" s="298"/>
      <c r="F38" s="298"/>
      <c r="G38" s="298"/>
      <c r="H38" s="298"/>
      <c r="I38" s="298"/>
      <c r="J38" s="298"/>
      <c r="K38" s="298"/>
      <c r="L38" s="298"/>
      <c r="M38" s="298"/>
    </row>
    <row r="39" spans="1:13">
      <c r="A39" s="298"/>
      <c r="B39" s="298"/>
      <c r="C39" s="298"/>
      <c r="D39" s="298"/>
      <c r="E39" s="298"/>
      <c r="F39" s="298"/>
      <c r="G39" s="298"/>
      <c r="H39" s="298"/>
      <c r="I39" s="298"/>
      <c r="J39" s="298"/>
      <c r="K39" s="298"/>
      <c r="L39" s="298"/>
      <c r="M39" s="298"/>
    </row>
    <row r="40" spans="1:13">
      <c r="A40" s="298"/>
      <c r="B40" s="298"/>
      <c r="C40" s="298"/>
      <c r="D40" s="298"/>
      <c r="E40" s="304"/>
      <c r="F40" s="301"/>
      <c r="G40" s="301"/>
      <c r="H40" s="298"/>
      <c r="I40" s="298"/>
      <c r="J40" s="298"/>
      <c r="K40" s="298"/>
      <c r="L40" s="298"/>
      <c r="M40" s="298"/>
    </row>
    <row r="41" spans="1:13">
      <c r="A41" s="298"/>
      <c r="B41" s="298"/>
      <c r="C41" s="298"/>
      <c r="D41" s="298"/>
      <c r="E41" s="301"/>
      <c r="F41" s="301"/>
      <c r="G41" s="301"/>
      <c r="H41" s="298"/>
      <c r="I41" s="298"/>
      <c r="J41" s="298"/>
      <c r="K41" s="298"/>
      <c r="L41" s="298"/>
      <c r="M41" s="298"/>
    </row>
    <row r="42" spans="1:13">
      <c r="A42" s="298"/>
      <c r="B42" s="298"/>
      <c r="C42" s="298"/>
      <c r="D42" s="298"/>
      <c r="E42" s="301"/>
      <c r="F42" s="301"/>
      <c r="G42" s="301"/>
      <c r="H42" s="298"/>
      <c r="I42" s="298"/>
      <c r="J42" s="298"/>
      <c r="K42" s="298"/>
      <c r="L42" s="298"/>
      <c r="M42" s="298"/>
    </row>
    <row r="43" spans="1:13">
      <c r="A43" s="298"/>
      <c r="B43" s="298"/>
      <c r="C43" s="298"/>
      <c r="D43" s="298"/>
      <c r="E43" s="301"/>
      <c r="F43" s="301"/>
      <c r="G43" s="301"/>
      <c r="H43" s="298"/>
      <c r="I43" s="298"/>
      <c r="J43" s="298"/>
      <c r="K43" s="298"/>
      <c r="L43" s="298"/>
      <c r="M43" s="298"/>
    </row>
    <row r="44" spans="1:13">
      <c r="A44" s="298"/>
      <c r="B44" s="298"/>
      <c r="C44" s="298"/>
      <c r="D44" s="298"/>
      <c r="E44" s="301"/>
      <c r="F44" s="301"/>
      <c r="G44" s="301"/>
      <c r="H44" s="298"/>
      <c r="I44" s="298"/>
      <c r="J44" s="298"/>
      <c r="K44" s="298"/>
      <c r="L44" s="298"/>
      <c r="M44" s="298"/>
    </row>
    <row r="45" spans="1:13">
      <c r="A45" s="298"/>
      <c r="B45" s="298"/>
      <c r="C45" s="298"/>
      <c r="D45" s="298"/>
      <c r="E45" s="301"/>
      <c r="F45" s="301"/>
      <c r="G45" s="301"/>
      <c r="H45" s="298"/>
      <c r="I45" s="298"/>
      <c r="J45" s="298"/>
      <c r="K45" s="298"/>
      <c r="L45" s="298"/>
      <c r="M45" s="298"/>
    </row>
    <row r="46" spans="1:13">
      <c r="A46" s="298"/>
      <c r="B46" s="298"/>
      <c r="C46" s="298"/>
      <c r="D46" s="298"/>
      <c r="E46" s="301"/>
      <c r="F46" s="301"/>
      <c r="G46" s="301"/>
      <c r="H46" s="298"/>
      <c r="I46" s="298"/>
      <c r="J46" s="298"/>
      <c r="K46" s="298"/>
      <c r="L46" s="298"/>
      <c r="M46" s="298"/>
    </row>
    <row r="47" spans="1:13">
      <c r="A47" s="298"/>
      <c r="B47" s="298"/>
      <c r="C47" s="298"/>
      <c r="D47" s="298"/>
      <c r="E47" s="301"/>
      <c r="F47" s="301"/>
      <c r="G47" s="301"/>
      <c r="H47" s="298"/>
      <c r="I47" s="298"/>
      <c r="J47" s="298"/>
      <c r="K47" s="298"/>
      <c r="L47" s="298"/>
      <c r="M47" s="298"/>
    </row>
    <row r="48" spans="1:13">
      <c r="A48" s="298"/>
      <c r="B48" s="298"/>
      <c r="C48" s="298"/>
      <c r="D48" s="298"/>
      <c r="E48" s="301"/>
      <c r="F48" s="301"/>
      <c r="G48" s="301"/>
      <c r="H48" s="298"/>
      <c r="I48" s="298"/>
      <c r="J48" s="298"/>
      <c r="K48" s="298"/>
      <c r="L48" s="298"/>
      <c r="M48" s="298"/>
    </row>
    <row r="49" spans="1:13">
      <c r="A49" s="298"/>
      <c r="B49" s="298"/>
      <c r="C49" s="298"/>
      <c r="D49" s="298"/>
      <c r="E49" s="301"/>
      <c r="F49" s="301"/>
      <c r="G49" s="301"/>
      <c r="H49" s="298"/>
      <c r="I49" s="298"/>
      <c r="J49" s="298"/>
      <c r="K49" s="298"/>
      <c r="L49" s="298"/>
      <c r="M49" s="298"/>
    </row>
    <row r="50" spans="1:13">
      <c r="A50" s="298"/>
      <c r="B50" s="298"/>
      <c r="C50" s="298"/>
      <c r="D50" s="298"/>
      <c r="E50" s="301"/>
      <c r="F50" s="301"/>
      <c r="G50" s="301"/>
      <c r="H50" s="298"/>
      <c r="I50" s="298"/>
      <c r="J50" s="298"/>
      <c r="K50" s="298"/>
      <c r="L50" s="298"/>
      <c r="M50" s="298"/>
    </row>
    <row r="51" spans="1:13">
      <c r="A51" s="298"/>
      <c r="B51" s="298"/>
      <c r="C51" s="298"/>
      <c r="D51" s="298"/>
      <c r="E51" s="301"/>
      <c r="F51" s="301"/>
      <c r="G51" s="301"/>
      <c r="H51" s="298"/>
      <c r="I51" s="298"/>
      <c r="J51" s="298"/>
      <c r="K51" s="298"/>
      <c r="L51" s="298"/>
      <c r="M51" s="298"/>
    </row>
    <row r="52" spans="1:13">
      <c r="A52" s="298"/>
      <c r="B52" s="298"/>
      <c r="C52" s="298"/>
      <c r="D52" s="298"/>
      <c r="E52" s="301"/>
      <c r="F52" s="301"/>
      <c r="G52" s="301"/>
      <c r="H52" s="298"/>
      <c r="I52" s="298"/>
      <c r="J52" s="298"/>
      <c r="K52" s="298"/>
      <c r="L52" s="298"/>
      <c r="M52" s="298"/>
    </row>
    <row r="53" spans="1:13">
      <c r="A53" s="298"/>
      <c r="B53" s="298"/>
      <c r="C53" s="298"/>
      <c r="D53" s="298"/>
      <c r="E53" s="301"/>
      <c r="F53" s="301"/>
      <c r="G53" s="301"/>
      <c r="H53" s="298"/>
      <c r="I53" s="298"/>
      <c r="J53" s="298"/>
      <c r="K53" s="298"/>
      <c r="L53" s="298"/>
      <c r="M53" s="298"/>
    </row>
    <row r="54" spans="1:13">
      <c r="A54" s="298"/>
      <c r="B54" s="298"/>
      <c r="C54" s="298"/>
      <c r="D54" s="298"/>
      <c r="E54" s="301"/>
      <c r="F54" s="301"/>
      <c r="G54" s="301"/>
      <c r="H54" s="298"/>
      <c r="I54" s="298"/>
      <c r="J54" s="298"/>
      <c r="K54" s="298"/>
      <c r="L54" s="298"/>
      <c r="M54" s="298"/>
    </row>
    <row r="55" spans="1:13">
      <c r="A55" s="298"/>
      <c r="B55" s="298"/>
      <c r="C55" s="298"/>
      <c r="D55" s="298"/>
      <c r="E55" s="301"/>
      <c r="F55" s="301"/>
      <c r="G55" s="301"/>
      <c r="H55" s="298"/>
      <c r="I55" s="298"/>
      <c r="J55" s="298"/>
      <c r="K55" s="298"/>
      <c r="L55" s="298"/>
      <c r="M55" s="298"/>
    </row>
    <row r="56" spans="1:13">
      <c r="A56" s="298"/>
      <c r="B56" s="298"/>
      <c r="C56" s="298"/>
      <c r="D56" s="298"/>
      <c r="E56" s="301"/>
      <c r="F56" s="301"/>
      <c r="G56" s="301"/>
      <c r="H56" s="298"/>
      <c r="I56" s="298"/>
      <c r="J56" s="298"/>
      <c r="K56" s="298"/>
      <c r="L56" s="298"/>
      <c r="M56" s="298"/>
    </row>
    <row r="57" spans="1:13">
      <c r="A57" s="298"/>
      <c r="B57" s="298"/>
      <c r="C57" s="298"/>
      <c r="D57" s="298"/>
      <c r="E57" s="301"/>
      <c r="F57" s="301"/>
      <c r="G57" s="301"/>
      <c r="H57" s="298"/>
      <c r="I57" s="298"/>
      <c r="J57" s="298"/>
      <c r="K57" s="298"/>
      <c r="L57" s="298"/>
      <c r="M57" s="298"/>
    </row>
    <row r="58" spans="1:13">
      <c r="A58" s="298"/>
      <c r="B58" s="298"/>
      <c r="C58" s="298"/>
      <c r="D58" s="298"/>
      <c r="E58" s="301"/>
      <c r="F58" s="301"/>
      <c r="G58" s="301"/>
      <c r="H58" s="298"/>
      <c r="I58" s="298"/>
      <c r="J58" s="298"/>
      <c r="K58" s="298"/>
      <c r="L58" s="298"/>
      <c r="M58" s="298"/>
    </row>
    <row r="59" spans="1:13">
      <c r="A59" s="298"/>
      <c r="B59" s="298"/>
      <c r="C59" s="298"/>
      <c r="D59" s="298"/>
      <c r="E59" s="298"/>
      <c r="F59" s="298"/>
      <c r="G59" s="298"/>
      <c r="H59" s="298"/>
      <c r="I59" s="298"/>
      <c r="J59" s="298"/>
      <c r="K59" s="298"/>
      <c r="L59" s="298"/>
      <c r="M59" s="298"/>
    </row>
    <row r="60" spans="1:13">
      <c r="A60" s="298"/>
      <c r="B60" s="298"/>
      <c r="C60" s="298"/>
      <c r="D60" s="298"/>
      <c r="E60" s="298"/>
      <c r="F60" s="298"/>
      <c r="G60" s="298"/>
      <c r="H60" s="298"/>
      <c r="I60" s="298"/>
      <c r="J60" s="298"/>
      <c r="K60" s="298"/>
      <c r="L60" s="298"/>
      <c r="M60" s="298"/>
    </row>
    <row r="61" spans="1:13">
      <c r="A61" s="298"/>
      <c r="B61" s="298"/>
      <c r="C61" s="298"/>
      <c r="D61" s="298"/>
      <c r="E61" s="298"/>
      <c r="F61" s="298"/>
      <c r="G61" s="298"/>
      <c r="H61" s="298"/>
      <c r="I61" s="298"/>
      <c r="J61" s="298"/>
      <c r="K61" s="298"/>
      <c r="L61" s="298"/>
      <c r="M61" s="298"/>
    </row>
    <row r="62" spans="1:13">
      <c r="A62" s="298"/>
      <c r="B62" s="298"/>
      <c r="C62" s="298"/>
      <c r="D62" s="298"/>
      <c r="E62" s="298"/>
      <c r="F62" s="298"/>
      <c r="G62" s="298"/>
      <c r="H62" s="298"/>
      <c r="I62" s="298"/>
      <c r="J62" s="298"/>
      <c r="K62" s="298"/>
      <c r="L62" s="298"/>
      <c r="M62" s="298"/>
    </row>
    <row r="63" spans="1:13">
      <c r="A63" s="298"/>
      <c r="B63" s="298"/>
      <c r="C63" s="298"/>
      <c r="D63" s="298"/>
      <c r="E63" s="298"/>
      <c r="F63" s="298"/>
      <c r="G63" s="298"/>
      <c r="H63" s="298"/>
      <c r="I63" s="298"/>
      <c r="J63" s="298"/>
      <c r="K63" s="298"/>
      <c r="L63" s="298"/>
      <c r="M63" s="298"/>
    </row>
    <row r="64" spans="1:13">
      <c r="A64" s="298"/>
      <c r="B64" s="298"/>
      <c r="C64" s="298"/>
      <c r="D64" s="298"/>
      <c r="E64" s="298"/>
      <c r="F64" s="298"/>
      <c r="G64" s="298"/>
      <c r="H64" s="298"/>
      <c r="I64" s="298"/>
      <c r="J64" s="298"/>
      <c r="K64" s="298"/>
      <c r="L64" s="298"/>
      <c r="M64" s="298"/>
    </row>
    <row r="65" spans="1:13">
      <c r="A65" s="298"/>
      <c r="B65" s="298"/>
      <c r="C65" s="298"/>
      <c r="D65" s="298"/>
      <c r="E65" s="298"/>
      <c r="F65" s="298"/>
      <c r="G65" s="298"/>
      <c r="H65" s="298"/>
      <c r="I65" s="298"/>
      <c r="J65" s="298"/>
      <c r="K65" s="298"/>
      <c r="L65" s="298"/>
      <c r="M65" s="298"/>
    </row>
    <row r="66" spans="1:13">
      <c r="A66" s="298"/>
      <c r="B66" s="298"/>
      <c r="C66" s="298"/>
      <c r="D66" s="298"/>
      <c r="E66" s="298"/>
      <c r="F66" s="298"/>
      <c r="G66" s="298"/>
      <c r="H66" s="298"/>
      <c r="I66" s="298"/>
      <c r="J66" s="298"/>
      <c r="K66" s="298"/>
      <c r="L66" s="298"/>
      <c r="M66" s="298"/>
    </row>
    <row r="67" spans="1:13">
      <c r="A67" s="298"/>
      <c r="B67" s="298"/>
      <c r="C67" s="298"/>
      <c r="D67" s="298"/>
      <c r="E67" s="298"/>
      <c r="F67" s="298"/>
      <c r="G67" s="298"/>
      <c r="H67" s="298"/>
      <c r="I67" s="298"/>
      <c r="J67" s="298"/>
      <c r="K67" s="298"/>
      <c r="L67" s="298"/>
      <c r="M67" s="298"/>
    </row>
    <row r="68" spans="1:13">
      <c r="A68" s="298"/>
      <c r="B68" s="298"/>
      <c r="C68" s="298"/>
      <c r="D68" s="298"/>
      <c r="E68" s="298"/>
      <c r="F68" s="298"/>
      <c r="G68" s="298"/>
      <c r="H68" s="298"/>
      <c r="I68" s="298"/>
      <c r="J68" s="298"/>
      <c r="K68" s="298"/>
      <c r="L68" s="298"/>
      <c r="M68" s="298"/>
    </row>
    <row r="69" spans="1:13">
      <c r="A69" s="298"/>
      <c r="B69" s="298"/>
      <c r="C69" s="298"/>
      <c r="D69" s="298"/>
      <c r="E69" s="298"/>
      <c r="F69" s="298"/>
      <c r="G69" s="298"/>
      <c r="H69" s="298"/>
      <c r="I69" s="298"/>
      <c r="J69" s="298"/>
      <c r="K69" s="298"/>
      <c r="L69" s="298"/>
      <c r="M69" s="298"/>
    </row>
    <row r="70" spans="1:13">
      <c r="A70" s="298"/>
      <c r="B70" s="298"/>
      <c r="C70" s="298"/>
      <c r="D70" s="298"/>
      <c r="E70" s="298"/>
      <c r="F70" s="298"/>
      <c r="G70" s="298"/>
      <c r="H70" s="298"/>
      <c r="I70" s="298"/>
      <c r="J70" s="298"/>
      <c r="K70" s="298"/>
      <c r="L70" s="298"/>
      <c r="M70" s="298"/>
    </row>
    <row r="71" spans="1:13">
      <c r="A71" s="298"/>
      <c r="B71" s="298"/>
      <c r="C71" s="298"/>
      <c r="D71" s="298"/>
      <c r="E71" s="298"/>
      <c r="F71" s="298"/>
      <c r="G71" s="298"/>
      <c r="H71" s="298"/>
      <c r="I71" s="298"/>
      <c r="J71" s="298"/>
      <c r="K71" s="298"/>
      <c r="L71" s="298"/>
      <c r="M71" s="298"/>
    </row>
    <row r="72" spans="1:13">
      <c r="A72" s="298"/>
      <c r="B72" s="298"/>
      <c r="C72" s="298"/>
      <c r="D72" s="298"/>
      <c r="E72" s="298"/>
      <c r="F72" s="298"/>
      <c r="G72" s="298"/>
      <c r="H72" s="298"/>
      <c r="I72" s="298"/>
      <c r="J72" s="298"/>
      <c r="K72" s="298"/>
      <c r="L72" s="298"/>
      <c r="M72" s="298"/>
    </row>
    <row r="73" spans="1:13">
      <c r="A73" s="298"/>
      <c r="B73" s="298"/>
      <c r="C73" s="298"/>
      <c r="D73" s="298"/>
      <c r="E73" s="298"/>
      <c r="F73" s="298"/>
      <c r="G73" s="298"/>
      <c r="H73" s="298"/>
      <c r="I73" s="298"/>
      <c r="J73" s="298"/>
      <c r="K73" s="298"/>
      <c r="L73" s="298"/>
      <c r="M73" s="298"/>
    </row>
    <row r="74" spans="1:13">
      <c r="A74" s="298"/>
      <c r="B74" s="298"/>
      <c r="C74" s="298"/>
      <c r="D74" s="298"/>
      <c r="E74" s="298"/>
      <c r="F74" s="298"/>
      <c r="G74" s="298"/>
      <c r="H74" s="298"/>
      <c r="I74" s="298"/>
      <c r="J74" s="298"/>
      <c r="K74" s="298"/>
      <c r="L74" s="298"/>
      <c r="M74" s="298"/>
    </row>
    <row r="75" spans="1:13">
      <c r="A75" s="298"/>
      <c r="B75" s="298"/>
      <c r="C75" s="298"/>
      <c r="D75" s="298"/>
      <c r="E75" s="298"/>
      <c r="F75" s="298"/>
      <c r="G75" s="298"/>
      <c r="H75" s="298"/>
      <c r="I75" s="298"/>
      <c r="J75" s="298"/>
      <c r="K75" s="298"/>
      <c r="L75" s="298"/>
      <c r="M75" s="298"/>
    </row>
    <row r="76" spans="1:13">
      <c r="A76" s="298"/>
      <c r="B76" s="298"/>
      <c r="C76" s="298"/>
      <c r="D76" s="298"/>
      <c r="E76" s="298"/>
      <c r="F76" s="298"/>
      <c r="G76" s="298"/>
      <c r="H76" s="298"/>
      <c r="I76" s="298"/>
      <c r="J76" s="298"/>
      <c r="K76" s="298"/>
      <c r="L76" s="298"/>
      <c r="M76" s="298"/>
    </row>
    <row r="77" spans="1:13">
      <c r="A77" s="298"/>
      <c r="B77" s="298"/>
      <c r="C77" s="298"/>
      <c r="D77" s="298"/>
      <c r="E77" s="298"/>
      <c r="F77" s="298"/>
      <c r="G77" s="298"/>
      <c r="H77" s="298"/>
      <c r="I77" s="298"/>
      <c r="J77" s="298"/>
      <c r="K77" s="298"/>
      <c r="L77" s="298"/>
      <c r="M77" s="298"/>
    </row>
    <row r="78" spans="1:13">
      <c r="A78" s="298"/>
      <c r="B78" s="298"/>
      <c r="C78" s="298"/>
      <c r="D78" s="298"/>
      <c r="E78" s="298"/>
      <c r="F78" s="298"/>
      <c r="G78" s="298"/>
      <c r="H78" s="298"/>
      <c r="I78" s="298"/>
      <c r="J78" s="298"/>
      <c r="K78" s="298"/>
      <c r="L78" s="298"/>
      <c r="M78" s="298"/>
    </row>
    <row r="79" spans="1:13">
      <c r="A79" s="298"/>
      <c r="B79" s="298"/>
      <c r="C79" s="298"/>
      <c r="D79" s="298"/>
      <c r="E79" s="298"/>
      <c r="F79" s="298"/>
      <c r="G79" s="298"/>
      <c r="H79" s="298"/>
      <c r="I79" s="298"/>
      <c r="J79" s="298"/>
      <c r="K79" s="298"/>
      <c r="L79" s="298"/>
      <c r="M79" s="298"/>
    </row>
    <row r="80" spans="1:13">
      <c r="A80" s="298"/>
      <c r="B80" s="298"/>
      <c r="C80" s="298"/>
      <c r="D80" s="298"/>
      <c r="E80" s="298"/>
      <c r="F80" s="298"/>
      <c r="G80" s="298"/>
      <c r="H80" s="298"/>
      <c r="I80" s="298"/>
      <c r="J80" s="298"/>
      <c r="K80" s="298"/>
      <c r="L80" s="298"/>
      <c r="M80" s="298"/>
    </row>
    <row r="81" spans="1:13">
      <c r="A81" s="298"/>
      <c r="B81" s="298"/>
      <c r="C81" s="298"/>
      <c r="D81" s="298"/>
      <c r="E81" s="298"/>
      <c r="F81" s="298"/>
      <c r="G81" s="298"/>
      <c r="H81" s="298"/>
      <c r="I81" s="298"/>
      <c r="J81" s="298"/>
      <c r="K81" s="298"/>
      <c r="L81" s="298"/>
      <c r="M81" s="298"/>
    </row>
    <row r="82" spans="1:13">
      <c r="A82" s="298"/>
      <c r="B82" s="298"/>
      <c r="C82" s="298"/>
      <c r="D82" s="298"/>
      <c r="E82" s="298"/>
      <c r="F82" s="298"/>
      <c r="G82" s="298"/>
      <c r="H82" s="298"/>
      <c r="I82" s="298"/>
      <c r="J82" s="298"/>
      <c r="K82" s="298"/>
      <c r="L82" s="298"/>
      <c r="M82" s="298"/>
    </row>
    <row r="83" spans="1:13">
      <c r="A83" s="298"/>
      <c r="B83" s="298"/>
      <c r="C83" s="298"/>
      <c r="D83" s="298"/>
      <c r="E83" s="298"/>
      <c r="F83" s="298"/>
      <c r="G83" s="298"/>
      <c r="H83" s="298"/>
      <c r="I83" s="298"/>
      <c r="J83" s="298"/>
      <c r="K83" s="298"/>
      <c r="L83" s="298"/>
      <c r="M83" s="298"/>
    </row>
    <row r="84" spans="1:13">
      <c r="A84" s="298"/>
      <c r="B84" s="298"/>
      <c r="C84" s="298"/>
      <c r="D84" s="298"/>
      <c r="E84" s="298"/>
      <c r="F84" s="298"/>
      <c r="G84" s="298"/>
      <c r="H84" s="298"/>
      <c r="I84" s="298"/>
      <c r="J84" s="298"/>
      <c r="K84" s="298"/>
      <c r="L84" s="298"/>
      <c r="M84" s="298"/>
    </row>
    <row r="85" spans="1:13">
      <c r="A85" s="298"/>
      <c r="B85" s="298"/>
      <c r="C85" s="298"/>
      <c r="D85" s="298"/>
      <c r="E85" s="298"/>
      <c r="F85" s="298"/>
      <c r="G85" s="298"/>
      <c r="H85" s="298"/>
      <c r="I85" s="298"/>
      <c r="J85" s="298"/>
      <c r="K85" s="298"/>
      <c r="L85" s="298"/>
      <c r="M85" s="298"/>
    </row>
    <row r="86" spans="1:13">
      <c r="A86" s="298"/>
      <c r="B86" s="298"/>
      <c r="C86" s="298"/>
      <c r="D86" s="298"/>
      <c r="E86" s="298"/>
      <c r="F86" s="298"/>
      <c r="G86" s="298"/>
      <c r="H86" s="298"/>
      <c r="I86" s="298"/>
      <c r="J86" s="298"/>
      <c r="K86" s="298"/>
      <c r="L86" s="298"/>
      <c r="M86" s="298"/>
    </row>
    <row r="87" spans="1:13">
      <c r="A87" s="298"/>
      <c r="B87" s="298"/>
      <c r="C87" s="298"/>
      <c r="D87" s="298"/>
      <c r="E87" s="298"/>
      <c r="F87" s="298"/>
      <c r="G87" s="298"/>
      <c r="H87" s="298"/>
      <c r="I87" s="298"/>
      <c r="J87" s="298"/>
      <c r="K87" s="298"/>
      <c r="L87" s="298"/>
      <c r="M87" s="298"/>
    </row>
    <row r="88" spans="1:13">
      <c r="A88" s="298"/>
      <c r="B88" s="298"/>
      <c r="C88" s="298"/>
      <c r="D88" s="298"/>
      <c r="E88" s="298"/>
      <c r="F88" s="298"/>
      <c r="G88" s="298"/>
      <c r="H88" s="298"/>
      <c r="I88" s="298"/>
      <c r="J88" s="298"/>
      <c r="K88" s="298"/>
      <c r="L88" s="298"/>
      <c r="M88" s="298"/>
    </row>
    <row r="89" spans="1:13">
      <c r="A89" s="298"/>
      <c r="B89" s="298"/>
      <c r="C89" s="298"/>
      <c r="D89" s="298"/>
      <c r="E89" s="298"/>
      <c r="F89" s="298"/>
      <c r="G89" s="298"/>
      <c r="H89" s="298"/>
      <c r="I89" s="298"/>
      <c r="J89" s="298"/>
      <c r="K89" s="298"/>
      <c r="L89" s="298"/>
      <c r="M89" s="298"/>
    </row>
    <row r="90" spans="1:13">
      <c r="A90" s="298"/>
      <c r="B90" s="298"/>
      <c r="C90" s="298"/>
      <c r="D90" s="298"/>
      <c r="E90" s="298"/>
      <c r="F90" s="298"/>
      <c r="G90" s="298"/>
      <c r="H90" s="298"/>
      <c r="I90" s="298"/>
      <c r="J90" s="298"/>
      <c r="K90" s="298"/>
      <c r="L90" s="298"/>
      <c r="M90" s="298"/>
    </row>
    <row r="91" spans="1:13">
      <c r="A91" s="298"/>
      <c r="B91" s="298"/>
      <c r="C91" s="298"/>
      <c r="D91" s="298"/>
      <c r="E91" s="298"/>
      <c r="F91" s="298"/>
      <c r="G91" s="298"/>
      <c r="H91" s="298"/>
      <c r="I91" s="298"/>
      <c r="J91" s="298"/>
      <c r="K91" s="298"/>
      <c r="L91" s="298"/>
      <c r="M91" s="298"/>
    </row>
    <row r="92" spans="1:13">
      <c r="A92" s="298"/>
      <c r="B92" s="298"/>
      <c r="C92" s="298"/>
      <c r="D92" s="298"/>
      <c r="E92" s="298"/>
      <c r="F92" s="298"/>
      <c r="G92" s="298"/>
      <c r="H92" s="298"/>
      <c r="I92" s="298"/>
      <c r="J92" s="298"/>
      <c r="K92" s="298"/>
      <c r="L92" s="298"/>
      <c r="M92" s="298"/>
    </row>
    <row r="93" spans="1:13">
      <c r="A93" s="298"/>
      <c r="B93" s="298"/>
      <c r="C93" s="298"/>
      <c r="D93" s="298"/>
      <c r="E93" s="298"/>
      <c r="F93" s="298"/>
      <c r="G93" s="298"/>
      <c r="H93" s="298"/>
      <c r="I93" s="298"/>
      <c r="J93" s="298"/>
      <c r="K93" s="298"/>
      <c r="L93" s="298"/>
      <c r="M93" s="298"/>
    </row>
    <row r="94" spans="1:13">
      <c r="A94" s="298"/>
      <c r="B94" s="298"/>
      <c r="C94" s="298"/>
      <c r="D94" s="298"/>
      <c r="E94" s="298"/>
      <c r="F94" s="298"/>
      <c r="G94" s="298"/>
      <c r="H94" s="298"/>
      <c r="I94" s="298"/>
      <c r="J94" s="298"/>
      <c r="K94" s="298"/>
      <c r="L94" s="298"/>
      <c r="M94" s="298"/>
    </row>
    <row r="95" spans="1:13">
      <c r="A95" s="298"/>
      <c r="B95" s="298"/>
      <c r="C95" s="298"/>
      <c r="D95" s="298"/>
      <c r="E95" s="298"/>
      <c r="F95" s="298"/>
      <c r="G95" s="298"/>
      <c r="H95" s="298"/>
      <c r="I95" s="298"/>
      <c r="J95" s="298"/>
      <c r="K95" s="298"/>
      <c r="L95" s="298"/>
      <c r="M95" s="298"/>
    </row>
    <row r="96" spans="1:13">
      <c r="A96" s="298"/>
      <c r="B96" s="298"/>
      <c r="C96" s="298"/>
      <c r="D96" s="298"/>
      <c r="E96" s="298"/>
      <c r="F96" s="298"/>
      <c r="G96" s="298"/>
      <c r="H96" s="298"/>
      <c r="I96" s="298"/>
      <c r="J96" s="298"/>
      <c r="K96" s="298"/>
      <c r="L96" s="298"/>
      <c r="M96" s="298"/>
    </row>
    <row r="97" spans="1:13">
      <c r="A97" s="298"/>
      <c r="B97" s="298"/>
      <c r="C97" s="298"/>
      <c r="D97" s="298"/>
      <c r="E97" s="298"/>
      <c r="F97" s="298"/>
      <c r="G97" s="298"/>
      <c r="H97" s="298"/>
      <c r="I97" s="298"/>
      <c r="J97" s="298"/>
      <c r="K97" s="298"/>
      <c r="L97" s="298"/>
      <c r="M97" s="298"/>
    </row>
    <row r="98" spans="1:13">
      <c r="A98" s="298"/>
      <c r="B98" s="298"/>
      <c r="C98" s="298"/>
      <c r="D98" s="298"/>
      <c r="E98" s="298"/>
      <c r="F98" s="298"/>
      <c r="G98" s="298"/>
      <c r="H98" s="298"/>
      <c r="I98" s="298"/>
      <c r="J98" s="298"/>
      <c r="K98" s="298"/>
      <c r="L98" s="298"/>
      <c r="M98" s="298"/>
    </row>
    <row r="99" spans="1:13">
      <c r="A99" s="298"/>
      <c r="B99" s="298"/>
      <c r="C99" s="298"/>
      <c r="D99" s="298"/>
      <c r="E99" s="298"/>
      <c r="F99" s="298"/>
      <c r="G99" s="298"/>
      <c r="H99" s="298"/>
      <c r="I99" s="298"/>
      <c r="J99" s="298"/>
      <c r="K99" s="298"/>
      <c r="L99" s="298"/>
      <c r="M99" s="298"/>
    </row>
    <row r="100" spans="1:13">
      <c r="A100" s="298"/>
      <c r="B100" s="298"/>
      <c r="C100" s="298"/>
      <c r="D100" s="298"/>
      <c r="E100" s="298"/>
      <c r="F100" s="298"/>
      <c r="G100" s="298"/>
      <c r="H100" s="298"/>
      <c r="I100" s="298"/>
      <c r="J100" s="298"/>
      <c r="K100" s="298"/>
      <c r="L100" s="298"/>
      <c r="M100" s="298"/>
    </row>
  </sheetData>
  <sheetProtection formatCells="0" formatColumns="0" formatRows="0" insertColumns="0" insertRows="0" insertHyperlinks="0" deleteColumns="0" deleteRows="0"/>
  <mergeCells count="1">
    <mergeCell ref="J21:M23"/>
  </mergeCells>
  <phoneticPr fontId="106"/>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O18" sqref="O18"/>
    </sheetView>
  </sheetViews>
  <sheetFormatPr defaultColWidth="9" defaultRowHeight="13.2"/>
  <cols>
    <col min="1" max="1" width="12.77734375" style="72" customWidth="1"/>
    <col min="2" max="2" width="5.109375" style="72" customWidth="1"/>
    <col min="3" max="3" width="3.77734375" style="72" customWidth="1"/>
    <col min="4" max="4" width="6.88671875" style="72" customWidth="1"/>
    <col min="5" max="5" width="13.109375" style="72" customWidth="1"/>
    <col min="6" max="6" width="13.109375" style="115" customWidth="1"/>
    <col min="7" max="7" width="11.33203125" style="72" customWidth="1"/>
    <col min="8" max="8" width="26.6640625" style="89" customWidth="1"/>
    <col min="9" max="9" width="13" style="80" customWidth="1"/>
    <col min="10" max="10" width="16.109375" style="80" customWidth="1"/>
    <col min="11" max="11" width="13.44140625" style="115" customWidth="1"/>
    <col min="12" max="12" width="20.44140625" style="115" customWidth="1"/>
    <col min="13" max="13" width="13.44140625" style="87" customWidth="1"/>
    <col min="14" max="14" width="22.44140625" style="72" customWidth="1"/>
    <col min="15" max="15" width="9" style="73"/>
    <col min="16" max="16384" width="9" style="72"/>
  </cols>
  <sheetData>
    <row r="1" spans="1:16" ht="26.25" customHeight="1" thickTop="1">
      <c r="A1" s="64" t="s">
        <v>241</v>
      </c>
      <c r="B1" s="65"/>
      <c r="C1" s="65"/>
      <c r="D1" s="66"/>
      <c r="E1" s="66"/>
      <c r="F1" s="67"/>
      <c r="G1" s="68"/>
      <c r="H1" s="69"/>
      <c r="I1" s="321" t="s">
        <v>38</v>
      </c>
      <c r="J1" s="89"/>
      <c r="K1" s="70"/>
      <c r="L1" s="322"/>
      <c r="M1" s="71"/>
    </row>
    <row r="2" spans="1:16" ht="17.399999999999999">
      <c r="A2" s="74"/>
      <c r="B2" s="323"/>
      <c r="C2" s="323"/>
      <c r="D2" s="323"/>
      <c r="E2" s="323"/>
      <c r="F2" s="323"/>
      <c r="G2" s="75"/>
      <c r="H2" s="76"/>
      <c r="I2" s="324" t="s">
        <v>39</v>
      </c>
      <c r="J2" s="77"/>
      <c r="K2" s="325" t="s">
        <v>21</v>
      </c>
      <c r="L2" s="78"/>
      <c r="M2" s="71"/>
      <c r="N2" s="252"/>
      <c r="P2" s="176"/>
    </row>
    <row r="3" spans="1:16" ht="17.399999999999999">
      <c r="A3" s="326" t="s">
        <v>29</v>
      </c>
      <c r="B3" s="327"/>
      <c r="D3" s="328"/>
      <c r="E3" s="328"/>
      <c r="F3" s="328"/>
      <c r="G3" s="79"/>
      <c r="H3" s="185"/>
      <c r="J3" s="329"/>
      <c r="L3" s="70"/>
      <c r="M3" s="81"/>
    </row>
    <row r="4" spans="1:16" ht="17.399999999999999">
      <c r="A4" s="82"/>
      <c r="B4" s="327"/>
      <c r="C4" s="115"/>
      <c r="D4" s="328"/>
      <c r="E4" s="328"/>
      <c r="F4" s="330"/>
      <c r="G4" s="83"/>
      <c r="H4" s="84"/>
      <c r="I4" s="84"/>
      <c r="J4" s="89"/>
      <c r="L4" s="70"/>
      <c r="M4" s="81"/>
      <c r="N4" s="404"/>
    </row>
    <row r="5" spans="1:16">
      <c r="A5" s="331"/>
      <c r="D5" s="328"/>
      <c r="E5" s="85"/>
      <c r="F5" s="332"/>
      <c r="G5" s="86"/>
      <c r="H5"/>
      <c r="I5" s="333"/>
      <c r="J5" s="89"/>
      <c r="M5" s="81"/>
    </row>
    <row r="6" spans="1:16" ht="17.399999999999999">
      <c r="A6" s="331"/>
      <c r="D6" s="328"/>
      <c r="E6" s="332"/>
      <c r="F6" s="332"/>
      <c r="G6" s="86"/>
      <c r="H6" s="76"/>
      <c r="I6" s="334"/>
      <c r="J6" s="89"/>
      <c r="M6" s="81"/>
    </row>
    <row r="7" spans="1:16">
      <c r="A7" s="331"/>
      <c r="D7" s="328"/>
      <c r="E7" s="332"/>
      <c r="F7" s="332"/>
      <c r="G7" s="86"/>
      <c r="H7" s="335"/>
      <c r="I7" s="333"/>
      <c r="J7" s="89"/>
      <c r="M7" s="81"/>
    </row>
    <row r="8" spans="1:16">
      <c r="A8" s="331"/>
      <c r="D8" s="328"/>
      <c r="E8" s="332"/>
      <c r="F8" s="332"/>
      <c r="G8" s="86"/>
      <c r="H8" s="77"/>
      <c r="I8" s="336"/>
      <c r="J8" s="336"/>
      <c r="K8" s="336"/>
    </row>
    <row r="9" spans="1:16">
      <c r="A9" s="331"/>
      <c r="D9" s="328"/>
      <c r="E9" s="332"/>
      <c r="F9" s="332"/>
      <c r="G9" s="86"/>
      <c r="H9" s="336"/>
      <c r="I9" s="336"/>
      <c r="J9" s="336"/>
      <c r="K9" s="336"/>
      <c r="N9" s="88"/>
    </row>
    <row r="10" spans="1:16">
      <c r="A10" s="331"/>
      <c r="D10" s="328"/>
      <c r="E10" s="332"/>
      <c r="F10" s="332"/>
      <c r="G10" s="86"/>
      <c r="H10" s="336"/>
      <c r="I10" s="336"/>
      <c r="J10" s="336"/>
      <c r="K10" s="336"/>
      <c r="N10" s="88" t="s">
        <v>40</v>
      </c>
    </row>
    <row r="11" spans="1:16">
      <c r="A11" s="331"/>
      <c r="D11" s="328"/>
      <c r="E11" s="332"/>
      <c r="F11" s="332"/>
      <c r="G11" s="86"/>
      <c r="H11" s="336"/>
      <c r="I11" s="336"/>
      <c r="J11" s="336"/>
      <c r="K11" s="336"/>
    </row>
    <row r="12" spans="1:16">
      <c r="A12" s="331"/>
      <c r="D12" s="328"/>
      <c r="E12" s="332"/>
      <c r="F12" s="332"/>
      <c r="G12" s="86"/>
      <c r="H12" s="336"/>
      <c r="I12" s="336"/>
      <c r="J12" s="336"/>
      <c r="K12" s="336"/>
      <c r="N12" s="88" t="s">
        <v>41</v>
      </c>
      <c r="O12" s="498"/>
    </row>
    <row r="13" spans="1:16">
      <c r="A13" s="331"/>
      <c r="D13" s="328"/>
      <c r="E13" s="332"/>
      <c r="F13" s="332"/>
      <c r="G13" s="86"/>
      <c r="H13" s="336"/>
      <c r="I13" s="336"/>
      <c r="J13" s="336"/>
      <c r="K13" s="336"/>
    </row>
    <row r="14" spans="1:16">
      <c r="A14" s="331"/>
      <c r="D14" s="328"/>
      <c r="E14" s="332"/>
      <c r="F14" s="332"/>
      <c r="G14" s="86"/>
      <c r="H14" s="336"/>
      <c r="I14" s="336"/>
      <c r="J14" s="336"/>
      <c r="K14" s="336"/>
      <c r="N14" s="337" t="s">
        <v>42</v>
      </c>
    </row>
    <row r="15" spans="1:16">
      <c r="A15" s="331"/>
      <c r="D15" s="328"/>
      <c r="E15" s="328" t="s">
        <v>21</v>
      </c>
      <c r="F15" s="330"/>
      <c r="G15" s="79"/>
      <c r="H15" s="335"/>
      <c r="I15" s="333"/>
      <c r="J15" s="77"/>
    </row>
    <row r="16" spans="1:16">
      <c r="A16" s="331"/>
      <c r="D16" s="328"/>
      <c r="E16" s="328"/>
      <c r="F16" s="330"/>
      <c r="G16" s="79"/>
      <c r="I16" s="333"/>
      <c r="J16" s="89"/>
      <c r="N16" s="406" t="s">
        <v>234</v>
      </c>
    </row>
    <row r="17" spans="1:19" ht="20.25" customHeight="1" thickBot="1">
      <c r="A17" s="677" t="s">
        <v>283</v>
      </c>
      <c r="B17" s="678"/>
      <c r="C17" s="678"/>
      <c r="D17" s="339"/>
      <c r="E17" s="340"/>
      <c r="F17" s="678" t="s">
        <v>284</v>
      </c>
      <c r="G17" s="679"/>
      <c r="H17" s="335"/>
      <c r="I17" s="333"/>
      <c r="J17" s="77"/>
      <c r="L17" s="78"/>
      <c r="M17" s="81"/>
      <c r="N17" s="338" t="s">
        <v>135</v>
      </c>
    </row>
    <row r="18" spans="1:19" ht="39" customHeight="1" thickTop="1">
      <c r="A18" s="680" t="s">
        <v>43</v>
      </c>
      <c r="B18" s="681"/>
      <c r="C18" s="682"/>
      <c r="D18" s="341" t="s">
        <v>44</v>
      </c>
      <c r="E18" s="342"/>
      <c r="F18" s="683" t="s">
        <v>45</v>
      </c>
      <c r="G18" s="684"/>
      <c r="I18" s="333"/>
      <c r="J18" s="89"/>
      <c r="M18" s="81"/>
      <c r="Q18" s="72" t="s">
        <v>29</v>
      </c>
      <c r="S18" s="72" t="s">
        <v>21</v>
      </c>
    </row>
    <row r="19" spans="1:19" ht="30" customHeight="1">
      <c r="A19" s="685" t="s">
        <v>239</v>
      </c>
      <c r="B19" s="685"/>
      <c r="C19" s="685"/>
      <c r="D19" s="685"/>
      <c r="E19" s="685"/>
      <c r="F19" s="685"/>
      <c r="G19" s="685"/>
      <c r="H19" s="343"/>
      <c r="I19" s="90" t="s">
        <v>46</v>
      </c>
      <c r="J19" s="90"/>
      <c r="K19" s="90"/>
      <c r="L19" s="78"/>
      <c r="M19" s="81"/>
    </row>
    <row r="20" spans="1:19" ht="17.399999999999999">
      <c r="E20" s="344" t="s">
        <v>47</v>
      </c>
      <c r="F20" s="345" t="s">
        <v>48</v>
      </c>
      <c r="H20" s="511" t="s">
        <v>216</v>
      </c>
      <c r="I20" s="333"/>
      <c r="J20" s="89" t="s">
        <v>21</v>
      </c>
      <c r="K20" s="346" t="s">
        <v>21</v>
      </c>
      <c r="M20" s="81"/>
    </row>
    <row r="21" spans="1:19" ht="16.8" thickBot="1">
      <c r="A21" s="347"/>
      <c r="B21" s="686">
        <v>44801</v>
      </c>
      <c r="C21" s="687"/>
      <c r="D21" s="348" t="s">
        <v>49</v>
      </c>
      <c r="E21" s="688" t="s">
        <v>50</v>
      </c>
      <c r="F21" s="689"/>
      <c r="G21" s="80" t="s">
        <v>51</v>
      </c>
      <c r="H21" s="690" t="s">
        <v>282</v>
      </c>
      <c r="I21" s="691"/>
      <c r="J21" s="691"/>
      <c r="K21" s="691"/>
      <c r="L21" s="691"/>
      <c r="M21" s="91" t="s">
        <v>216</v>
      </c>
      <c r="N21" s="92"/>
    </row>
    <row r="22" spans="1:19" ht="36" customHeight="1" thickTop="1" thickBot="1">
      <c r="A22" s="349" t="s">
        <v>52</v>
      </c>
      <c r="B22" s="692" t="s">
        <v>53</v>
      </c>
      <c r="C22" s="693"/>
      <c r="D22" s="694"/>
      <c r="E22" s="93" t="s">
        <v>266</v>
      </c>
      <c r="F22" s="93" t="s">
        <v>285</v>
      </c>
      <c r="G22" s="350" t="s">
        <v>54</v>
      </c>
      <c r="H22" s="695" t="s">
        <v>55</v>
      </c>
      <c r="I22" s="696"/>
      <c r="J22" s="696"/>
      <c r="K22" s="696"/>
      <c r="L22" s="697"/>
      <c r="M22" s="351" t="s">
        <v>56</v>
      </c>
      <c r="N22" s="352" t="s">
        <v>57</v>
      </c>
      <c r="R22" s="72" t="s">
        <v>29</v>
      </c>
    </row>
    <row r="23" spans="1:19" ht="81.599999999999994" customHeight="1" thickBot="1">
      <c r="A23" s="353" t="s">
        <v>58</v>
      </c>
      <c r="B23" s="617" t="str">
        <f>IF(G23&gt;5,"☆☆☆☆",IF(AND(G23&gt;=2.39,G23&lt;5),"☆☆☆",IF(AND(G23&gt;=1.39,G23&lt;2.4),"☆☆",IF(AND(G23&gt;0,G23&lt;1.4),"☆",IF(AND(G23&gt;=-1.39,G23&lt;0),"★",IF(AND(G23&gt;=-2.39,G23&lt;-1.4),"★★",IF(AND(G23&gt;=-3.39,G23&lt;-2.4),"★★★")))))))</f>
        <v>★</v>
      </c>
      <c r="C23" s="618"/>
      <c r="D23" s="619"/>
      <c r="E23" s="454">
        <v>0.73</v>
      </c>
      <c r="F23" s="454">
        <v>0.65</v>
      </c>
      <c r="G23" s="547">
        <f>+F23-E23</f>
        <v>-7.999999999999996E-2</v>
      </c>
      <c r="H23" s="621"/>
      <c r="I23" s="621"/>
      <c r="J23" s="621"/>
      <c r="K23" s="621"/>
      <c r="L23" s="622"/>
      <c r="M23" s="527"/>
      <c r="N23" s="587"/>
      <c r="O23" s="427" t="s">
        <v>233</v>
      </c>
    </row>
    <row r="24" spans="1:19" ht="66" customHeight="1" thickBot="1">
      <c r="A24" s="354" t="s">
        <v>59</v>
      </c>
      <c r="B24" s="617" t="str">
        <f t="shared" ref="B24" si="0">IF(G24&gt;5,"☆☆☆☆",IF(AND(G24&gt;=2.39,G24&lt;5),"☆☆☆",IF(AND(G24&gt;=1.39,G24&lt;2.4),"☆☆",IF(AND(G24&gt;0,G24&lt;1.4),"☆",IF(AND(G24&gt;=-1.39,G24&lt;0),"★",IF(AND(G24&gt;=-2.39,G24&lt;-1.4),"★★",IF(AND(G24&gt;=-3.39,G24&lt;-2.4),"★★★")))))))</f>
        <v>☆</v>
      </c>
      <c r="C24" s="618"/>
      <c r="D24" s="619"/>
      <c r="E24" s="454">
        <v>1.19</v>
      </c>
      <c r="F24" s="454">
        <v>1.24</v>
      </c>
      <c r="G24" s="547">
        <f t="shared" ref="G24:G70" si="1">+F24-E24</f>
        <v>5.0000000000000044E-2</v>
      </c>
      <c r="H24" s="698"/>
      <c r="I24" s="699"/>
      <c r="J24" s="699"/>
      <c r="K24" s="699"/>
      <c r="L24" s="700"/>
      <c r="M24" s="243"/>
      <c r="N24" s="244"/>
      <c r="O24" s="427" t="s">
        <v>59</v>
      </c>
      <c r="Q24" s="72" t="s">
        <v>29</v>
      </c>
    </row>
    <row r="25" spans="1:19" ht="81" customHeight="1" thickBot="1">
      <c r="A25" s="436" t="s">
        <v>60</v>
      </c>
      <c r="B25" s="617" t="str">
        <f t="shared" ref="B25:B32" si="2">IF(G25&gt;5,"☆☆☆☆",IF(AND(G25&gt;=2.39,G25&lt;5),"☆☆☆",IF(AND(G25&gt;=1.39,G25&lt;2.4),"☆☆",IF(AND(G25&gt;0,G25&lt;1.4),"☆",IF(AND(G25&gt;=-1.39,G25&lt;0),"★",IF(AND(G25&gt;=-2.39,G25&lt;-1.4),"★★",IF(AND(G25&gt;=-3.39,G25&lt;-2.4),"★★★")))))))</f>
        <v>★</v>
      </c>
      <c r="C25" s="618"/>
      <c r="D25" s="619"/>
      <c r="E25" s="454">
        <v>1.55</v>
      </c>
      <c r="F25" s="454">
        <v>1.35</v>
      </c>
      <c r="G25" s="547">
        <f t="shared" si="1"/>
        <v>-0.19999999999999996</v>
      </c>
      <c r="H25" s="620"/>
      <c r="I25" s="621"/>
      <c r="J25" s="621"/>
      <c r="K25" s="621"/>
      <c r="L25" s="622"/>
      <c r="M25" s="527"/>
      <c r="N25" s="244"/>
      <c r="O25" s="427" t="s">
        <v>60</v>
      </c>
    </row>
    <row r="26" spans="1:19" ht="83.25" customHeight="1" thickBot="1">
      <c r="A26" s="436" t="s">
        <v>61</v>
      </c>
      <c r="B26" s="617" t="str">
        <f t="shared" si="2"/>
        <v>★</v>
      </c>
      <c r="C26" s="618"/>
      <c r="D26" s="619"/>
      <c r="E26" s="454">
        <v>1.29</v>
      </c>
      <c r="F26" s="454">
        <v>1.17</v>
      </c>
      <c r="G26" s="547">
        <f t="shared" si="1"/>
        <v>-0.12000000000000011</v>
      </c>
      <c r="H26" s="620"/>
      <c r="I26" s="621"/>
      <c r="J26" s="621"/>
      <c r="K26" s="621"/>
      <c r="L26" s="622"/>
      <c r="M26" s="243"/>
      <c r="N26" s="244"/>
      <c r="O26" s="427" t="s">
        <v>61</v>
      </c>
    </row>
    <row r="27" spans="1:19" ht="78.599999999999994" customHeight="1" thickBot="1">
      <c r="A27" s="436" t="s">
        <v>62</v>
      </c>
      <c r="B27" s="617" t="str">
        <f t="shared" si="2"/>
        <v>★</v>
      </c>
      <c r="C27" s="618"/>
      <c r="D27" s="619"/>
      <c r="E27" s="454">
        <v>0.73</v>
      </c>
      <c r="F27" s="454">
        <v>0.69</v>
      </c>
      <c r="G27" s="547">
        <f t="shared" si="1"/>
        <v>-4.0000000000000036E-2</v>
      </c>
      <c r="H27" s="620"/>
      <c r="I27" s="621"/>
      <c r="J27" s="621"/>
      <c r="K27" s="621"/>
      <c r="L27" s="622"/>
      <c r="M27" s="243"/>
      <c r="N27" s="244"/>
      <c r="O27" s="427" t="s">
        <v>62</v>
      </c>
    </row>
    <row r="28" spans="1:19" ht="87" customHeight="1" thickBot="1">
      <c r="A28" s="436" t="s">
        <v>63</v>
      </c>
      <c r="B28" s="617" t="str">
        <f t="shared" si="2"/>
        <v>★</v>
      </c>
      <c r="C28" s="618"/>
      <c r="D28" s="619"/>
      <c r="E28" s="454">
        <v>1.79</v>
      </c>
      <c r="F28" s="454">
        <v>1.17</v>
      </c>
      <c r="G28" s="547">
        <f t="shared" si="1"/>
        <v>-0.62000000000000011</v>
      </c>
      <c r="H28" s="620"/>
      <c r="I28" s="621"/>
      <c r="J28" s="621"/>
      <c r="K28" s="621"/>
      <c r="L28" s="622"/>
      <c r="M28" s="243"/>
      <c r="N28" s="244"/>
      <c r="O28" s="427" t="s">
        <v>63</v>
      </c>
    </row>
    <row r="29" spans="1:19" ht="71.25" customHeight="1" thickBot="1">
      <c r="A29" s="436" t="s">
        <v>64</v>
      </c>
      <c r="B29" s="617" t="str">
        <f t="shared" si="2"/>
        <v>★</v>
      </c>
      <c r="C29" s="618"/>
      <c r="D29" s="619"/>
      <c r="E29" s="454">
        <v>1.18</v>
      </c>
      <c r="F29" s="454">
        <v>1.02</v>
      </c>
      <c r="G29" s="547">
        <f t="shared" si="1"/>
        <v>-0.15999999999999992</v>
      </c>
      <c r="H29" s="620"/>
      <c r="I29" s="621"/>
      <c r="J29" s="621"/>
      <c r="K29" s="621"/>
      <c r="L29" s="622"/>
      <c r="M29" s="243"/>
      <c r="N29" s="244"/>
      <c r="O29" s="427" t="s">
        <v>64</v>
      </c>
    </row>
    <row r="30" spans="1:19" ht="73.5" customHeight="1" thickBot="1">
      <c r="A30" s="436" t="s">
        <v>65</v>
      </c>
      <c r="B30" s="617" t="str">
        <f t="shared" si="2"/>
        <v>★</v>
      </c>
      <c r="C30" s="618"/>
      <c r="D30" s="619"/>
      <c r="E30" s="454">
        <v>1.27</v>
      </c>
      <c r="F30" s="454">
        <v>0.84</v>
      </c>
      <c r="G30" s="547">
        <f t="shared" si="1"/>
        <v>-0.43000000000000005</v>
      </c>
      <c r="H30" s="620"/>
      <c r="I30" s="621"/>
      <c r="J30" s="621"/>
      <c r="K30" s="621"/>
      <c r="L30" s="622"/>
      <c r="M30" s="243"/>
      <c r="N30" s="244"/>
      <c r="O30" s="427" t="s">
        <v>65</v>
      </c>
    </row>
    <row r="31" spans="1:19" ht="75.75" customHeight="1" thickBot="1">
      <c r="A31" s="436" t="s">
        <v>66</v>
      </c>
      <c r="B31" s="617" t="str">
        <f t="shared" si="2"/>
        <v>★</v>
      </c>
      <c r="C31" s="618"/>
      <c r="D31" s="619"/>
      <c r="E31" s="454">
        <v>1</v>
      </c>
      <c r="F31" s="454">
        <v>0.46</v>
      </c>
      <c r="G31" s="547">
        <f t="shared" si="1"/>
        <v>-0.54</v>
      </c>
      <c r="H31" s="620"/>
      <c r="I31" s="621"/>
      <c r="J31" s="621"/>
      <c r="K31" s="621"/>
      <c r="L31" s="622"/>
      <c r="M31" s="243"/>
      <c r="N31" s="244"/>
      <c r="O31" s="427" t="s">
        <v>66</v>
      </c>
    </row>
    <row r="32" spans="1:19" ht="78.599999999999994" customHeight="1" thickBot="1">
      <c r="A32" s="437" t="s">
        <v>67</v>
      </c>
      <c r="B32" s="617" t="str">
        <f t="shared" si="2"/>
        <v>☆</v>
      </c>
      <c r="C32" s="618"/>
      <c r="D32" s="619"/>
      <c r="E32" s="454">
        <v>1.53</v>
      </c>
      <c r="F32" s="454">
        <v>1.69</v>
      </c>
      <c r="G32" s="547">
        <f t="shared" si="1"/>
        <v>0.15999999999999992</v>
      </c>
      <c r="H32" s="620"/>
      <c r="I32" s="621"/>
      <c r="J32" s="621"/>
      <c r="K32" s="621"/>
      <c r="L32" s="622"/>
      <c r="M32" s="243"/>
      <c r="N32" s="244"/>
      <c r="O32" s="427" t="s">
        <v>67</v>
      </c>
    </row>
    <row r="33" spans="1:16" ht="94.95" customHeight="1" thickBot="1">
      <c r="A33" s="438" t="s">
        <v>68</v>
      </c>
      <c r="B33" s="617" t="str">
        <f t="shared" ref="B33:B70" si="3">IF(G33&gt;5,"☆☆☆☆",IF(AND(G33&gt;=2.39,G33&lt;5),"☆☆☆",IF(AND(G33&gt;=1.39,G33&lt;2.4),"☆☆",IF(AND(G33&gt;0,G33&lt;1.4),"☆",IF(AND(G33&gt;=-1.39,G33&lt;0),"★",IF(AND(G33&gt;=-2.39,G33&lt;-1.4),"★★",IF(AND(G33&gt;=-3.39,G33&lt;-2.4),"★★★")))))))</f>
        <v>☆</v>
      </c>
      <c r="C33" s="618"/>
      <c r="D33" s="619"/>
      <c r="E33" s="454">
        <v>1.88</v>
      </c>
      <c r="F33" s="454">
        <v>2.1</v>
      </c>
      <c r="G33" s="547">
        <f t="shared" si="1"/>
        <v>0.2200000000000002</v>
      </c>
      <c r="H33" s="620"/>
      <c r="I33" s="621"/>
      <c r="J33" s="621"/>
      <c r="K33" s="621"/>
      <c r="L33" s="622"/>
      <c r="M33" s="243"/>
      <c r="N33" s="244"/>
      <c r="O33" s="427" t="s">
        <v>68</v>
      </c>
    </row>
    <row r="34" spans="1:16" ht="81" customHeight="1" thickBot="1">
      <c r="A34" s="354" t="s">
        <v>69</v>
      </c>
      <c r="B34" s="617" t="str">
        <f t="shared" si="3"/>
        <v>☆</v>
      </c>
      <c r="C34" s="618"/>
      <c r="D34" s="619"/>
      <c r="E34" s="454">
        <v>1.1399999999999999</v>
      </c>
      <c r="F34" s="454">
        <v>1.48</v>
      </c>
      <c r="G34" s="547">
        <f t="shared" si="1"/>
        <v>0.34000000000000008</v>
      </c>
      <c r="H34" s="620"/>
      <c r="I34" s="621"/>
      <c r="J34" s="621"/>
      <c r="K34" s="621"/>
      <c r="L34" s="622"/>
      <c r="M34" s="471"/>
      <c r="N34" s="472"/>
      <c r="O34" s="427" t="s">
        <v>69</v>
      </c>
    </row>
    <row r="35" spans="1:16" ht="94.5" customHeight="1" thickBot="1">
      <c r="A35" s="437" t="s">
        <v>70</v>
      </c>
      <c r="B35" s="617" t="str">
        <f t="shared" si="3"/>
        <v>★</v>
      </c>
      <c r="C35" s="618"/>
      <c r="D35" s="619"/>
      <c r="E35" s="454">
        <v>1.72</v>
      </c>
      <c r="F35" s="454">
        <v>1.53</v>
      </c>
      <c r="G35" s="547">
        <f t="shared" si="1"/>
        <v>-0.18999999999999995</v>
      </c>
      <c r="H35" s="674"/>
      <c r="I35" s="675"/>
      <c r="J35" s="675"/>
      <c r="K35" s="675"/>
      <c r="L35" s="676"/>
      <c r="M35" s="473"/>
      <c r="N35" s="474"/>
      <c r="O35" s="427" t="s">
        <v>70</v>
      </c>
    </row>
    <row r="36" spans="1:16" ht="92.4" customHeight="1" thickBot="1">
      <c r="A36" s="439" t="s">
        <v>71</v>
      </c>
      <c r="B36" s="617" t="str">
        <f t="shared" si="3"/>
        <v>☆</v>
      </c>
      <c r="C36" s="618"/>
      <c r="D36" s="619"/>
      <c r="E36" s="454">
        <v>1.29</v>
      </c>
      <c r="F36" s="454">
        <v>1.38</v>
      </c>
      <c r="G36" s="547">
        <f t="shared" si="1"/>
        <v>8.9999999999999858E-2</v>
      </c>
      <c r="H36" s="620"/>
      <c r="I36" s="621"/>
      <c r="J36" s="621"/>
      <c r="K36" s="621"/>
      <c r="L36" s="622"/>
      <c r="M36" s="475"/>
      <c r="N36" s="476"/>
      <c r="O36" s="427" t="s">
        <v>71</v>
      </c>
    </row>
    <row r="37" spans="1:16" ht="87.75" customHeight="1" thickBot="1">
      <c r="A37" s="436" t="s">
        <v>72</v>
      </c>
      <c r="B37" s="617" t="str">
        <f t="shared" si="3"/>
        <v>★</v>
      </c>
      <c r="C37" s="618"/>
      <c r="D37" s="619"/>
      <c r="E37" s="454">
        <v>1.23</v>
      </c>
      <c r="F37" s="454">
        <v>1.1399999999999999</v>
      </c>
      <c r="G37" s="547">
        <f t="shared" si="1"/>
        <v>-9.000000000000008E-2</v>
      </c>
      <c r="H37" s="620"/>
      <c r="I37" s="621"/>
      <c r="J37" s="621"/>
      <c r="K37" s="621"/>
      <c r="L37" s="622"/>
      <c r="M37" s="243"/>
      <c r="N37" s="244"/>
      <c r="O37" s="427" t="s">
        <v>72</v>
      </c>
    </row>
    <row r="38" spans="1:16" ht="75.75" customHeight="1" thickBot="1">
      <c r="A38" s="436" t="s">
        <v>73</v>
      </c>
      <c r="B38" s="617" t="str">
        <f t="shared" si="3"/>
        <v>☆</v>
      </c>
      <c r="C38" s="618"/>
      <c r="D38" s="619"/>
      <c r="E38" s="454">
        <v>1.24</v>
      </c>
      <c r="F38" s="454">
        <v>2.17</v>
      </c>
      <c r="G38" s="547">
        <f t="shared" si="1"/>
        <v>0.92999999999999994</v>
      </c>
      <c r="H38" s="620"/>
      <c r="I38" s="621"/>
      <c r="J38" s="621"/>
      <c r="K38" s="621"/>
      <c r="L38" s="622"/>
      <c r="M38" s="477"/>
      <c r="N38" s="478"/>
      <c r="O38" s="427" t="s">
        <v>73</v>
      </c>
    </row>
    <row r="39" spans="1:16" ht="70.2" customHeight="1" thickBot="1">
      <c r="A39" s="436" t="s">
        <v>74</v>
      </c>
      <c r="B39" s="617" t="str">
        <f t="shared" si="3"/>
        <v>☆</v>
      </c>
      <c r="C39" s="618"/>
      <c r="D39" s="619"/>
      <c r="E39" s="454">
        <v>1.9</v>
      </c>
      <c r="F39" s="454">
        <v>2.69</v>
      </c>
      <c r="G39" s="547">
        <f t="shared" si="1"/>
        <v>0.79</v>
      </c>
      <c r="H39" s="620"/>
      <c r="I39" s="621"/>
      <c r="J39" s="621"/>
      <c r="K39" s="621"/>
      <c r="L39" s="622"/>
      <c r="M39" s="475"/>
      <c r="N39" s="476"/>
      <c r="O39" s="427" t="s">
        <v>74</v>
      </c>
    </row>
    <row r="40" spans="1:16" ht="78.75" customHeight="1" thickBot="1">
      <c r="A40" s="436" t="s">
        <v>75</v>
      </c>
      <c r="B40" s="617" t="str">
        <f t="shared" si="3"/>
        <v>★</v>
      </c>
      <c r="C40" s="618"/>
      <c r="D40" s="619"/>
      <c r="E40" s="178">
        <v>3.78</v>
      </c>
      <c r="F40" s="178">
        <v>3.35</v>
      </c>
      <c r="G40" s="547">
        <f t="shared" si="1"/>
        <v>-0.42999999999999972</v>
      </c>
      <c r="H40" s="620"/>
      <c r="I40" s="621"/>
      <c r="J40" s="621"/>
      <c r="K40" s="621"/>
      <c r="L40" s="622"/>
      <c r="M40" s="477"/>
      <c r="N40" s="478"/>
      <c r="O40" s="427" t="s">
        <v>75</v>
      </c>
    </row>
    <row r="41" spans="1:16" ht="66" customHeight="1" thickBot="1">
      <c r="A41" s="436" t="s">
        <v>76</v>
      </c>
      <c r="B41" s="617" t="str">
        <f t="shared" si="3"/>
        <v>★</v>
      </c>
      <c r="C41" s="618"/>
      <c r="D41" s="619"/>
      <c r="E41" s="454">
        <v>2.41</v>
      </c>
      <c r="F41" s="454">
        <v>1.88</v>
      </c>
      <c r="G41" s="547">
        <f t="shared" si="1"/>
        <v>-0.53000000000000025</v>
      </c>
      <c r="H41" s="620"/>
      <c r="I41" s="621"/>
      <c r="J41" s="621"/>
      <c r="K41" s="621"/>
      <c r="L41" s="622"/>
      <c r="M41" s="243"/>
      <c r="N41" s="244"/>
      <c r="O41" s="427" t="s">
        <v>76</v>
      </c>
    </row>
    <row r="42" spans="1:16" ht="77.25" customHeight="1" thickBot="1">
      <c r="A42" s="436" t="s">
        <v>77</v>
      </c>
      <c r="B42" s="617" t="str">
        <f t="shared" ref="B42:B44" si="4">IF(G42&gt;5,"☆☆☆☆",IF(AND(G42&gt;=2.39,G42&lt;5),"☆☆☆",IF(AND(G42&gt;=1.39,G42&lt;2.4),"☆☆",IF(AND(G42&gt;0,G42&lt;1.4),"☆",IF(AND(G42&gt;=-1.39,G42&lt;0),"★",IF(AND(G42&gt;=-2.39,G42&lt;-1.4),"★★",IF(AND(G42&gt;=-3.39,G42&lt;-2.4),"★★★")))))))</f>
        <v>★</v>
      </c>
      <c r="C42" s="618"/>
      <c r="D42" s="619"/>
      <c r="E42" s="454">
        <v>2.13</v>
      </c>
      <c r="F42" s="454">
        <v>1.31</v>
      </c>
      <c r="G42" s="547">
        <f t="shared" si="1"/>
        <v>-0.81999999999999984</v>
      </c>
      <c r="H42" s="620"/>
      <c r="I42" s="621"/>
      <c r="J42" s="621"/>
      <c r="K42" s="621"/>
      <c r="L42" s="622"/>
      <c r="M42" s="475"/>
      <c r="N42" s="244"/>
      <c r="O42" s="427" t="s">
        <v>77</v>
      </c>
      <c r="P42" s="72" t="s">
        <v>216</v>
      </c>
    </row>
    <row r="43" spans="1:16" ht="69.75" customHeight="1" thickBot="1">
      <c r="A43" s="436" t="s">
        <v>78</v>
      </c>
      <c r="B43" s="617" t="str">
        <f t="shared" si="4"/>
        <v>☆</v>
      </c>
      <c r="C43" s="618"/>
      <c r="D43" s="619"/>
      <c r="E43" s="454">
        <v>1.06</v>
      </c>
      <c r="F43" s="454">
        <v>1.1100000000000001</v>
      </c>
      <c r="G43" s="547">
        <f t="shared" si="1"/>
        <v>5.0000000000000044E-2</v>
      </c>
      <c r="H43" s="620"/>
      <c r="I43" s="621"/>
      <c r="J43" s="621"/>
      <c r="K43" s="621"/>
      <c r="L43" s="622"/>
      <c r="M43" s="243"/>
      <c r="N43" s="244"/>
      <c r="O43" s="427" t="s">
        <v>78</v>
      </c>
    </row>
    <row r="44" spans="1:16" ht="77.25" customHeight="1" thickBot="1">
      <c r="A44" s="440" t="s">
        <v>79</v>
      </c>
      <c r="B44" s="617" t="str">
        <f t="shared" si="4"/>
        <v>☆</v>
      </c>
      <c r="C44" s="618"/>
      <c r="D44" s="619"/>
      <c r="E44" s="454">
        <v>1.57</v>
      </c>
      <c r="F44" s="454">
        <v>2.2400000000000002</v>
      </c>
      <c r="G44" s="547">
        <f t="shared" si="1"/>
        <v>0.67000000000000015</v>
      </c>
      <c r="H44" s="620"/>
      <c r="I44" s="621"/>
      <c r="J44" s="621"/>
      <c r="K44" s="621"/>
      <c r="L44" s="622"/>
      <c r="M44" s="243"/>
      <c r="N44" s="244"/>
      <c r="O44" s="427" t="s">
        <v>79</v>
      </c>
    </row>
    <row r="45" spans="1:16" ht="81.75" customHeight="1" thickBot="1">
      <c r="A45" s="436" t="s">
        <v>80</v>
      </c>
      <c r="B45" s="617" t="str">
        <f t="shared" si="3"/>
        <v>★</v>
      </c>
      <c r="C45" s="618"/>
      <c r="D45" s="619"/>
      <c r="E45" s="454">
        <v>1.25</v>
      </c>
      <c r="F45" s="454">
        <v>1.1599999999999999</v>
      </c>
      <c r="G45" s="547">
        <f t="shared" si="1"/>
        <v>-9.000000000000008E-2</v>
      </c>
      <c r="H45" s="620"/>
      <c r="I45" s="621"/>
      <c r="J45" s="621"/>
      <c r="K45" s="621"/>
      <c r="L45" s="622"/>
      <c r="M45" s="243"/>
      <c r="N45" s="485"/>
      <c r="O45" s="427" t="s">
        <v>80</v>
      </c>
    </row>
    <row r="46" spans="1:16" ht="72.75" customHeight="1" thickBot="1">
      <c r="A46" s="436" t="s">
        <v>81</v>
      </c>
      <c r="B46" s="617" t="str">
        <f t="shared" si="3"/>
        <v>☆</v>
      </c>
      <c r="C46" s="618"/>
      <c r="D46" s="619"/>
      <c r="E46" s="454">
        <v>1.79</v>
      </c>
      <c r="F46" s="454">
        <v>1.82</v>
      </c>
      <c r="G46" s="547">
        <f t="shared" si="1"/>
        <v>3.0000000000000027E-2</v>
      </c>
      <c r="H46" s="620"/>
      <c r="I46" s="621"/>
      <c r="J46" s="621"/>
      <c r="K46" s="621"/>
      <c r="L46" s="622"/>
      <c r="M46" s="243"/>
      <c r="N46" s="244"/>
      <c r="O46" s="427" t="s">
        <v>81</v>
      </c>
    </row>
    <row r="47" spans="1:16" ht="81.75" customHeight="1" thickBot="1">
      <c r="A47" s="436" t="s">
        <v>82</v>
      </c>
      <c r="B47" s="617" t="str">
        <f t="shared" si="3"/>
        <v>★</v>
      </c>
      <c r="C47" s="618"/>
      <c r="D47" s="619"/>
      <c r="E47" s="454">
        <v>1.72</v>
      </c>
      <c r="F47" s="454">
        <v>1.66</v>
      </c>
      <c r="G47" s="547">
        <f t="shared" si="1"/>
        <v>-6.0000000000000053E-2</v>
      </c>
      <c r="H47" s="620"/>
      <c r="I47" s="621"/>
      <c r="J47" s="621"/>
      <c r="K47" s="621"/>
      <c r="L47" s="622"/>
      <c r="M47" s="486"/>
      <c r="N47" s="244"/>
      <c r="O47" s="427" t="s">
        <v>82</v>
      </c>
    </row>
    <row r="48" spans="1:16" ht="78.75" customHeight="1" thickBot="1">
      <c r="A48" s="436" t="s">
        <v>83</v>
      </c>
      <c r="B48" s="617" t="str">
        <f t="shared" si="3"/>
        <v>★</v>
      </c>
      <c r="C48" s="618"/>
      <c r="D48" s="619"/>
      <c r="E48" s="454">
        <v>1.21</v>
      </c>
      <c r="F48" s="454">
        <v>0.89</v>
      </c>
      <c r="G48" s="547">
        <f t="shared" si="1"/>
        <v>-0.31999999999999995</v>
      </c>
      <c r="H48" s="626"/>
      <c r="I48" s="627"/>
      <c r="J48" s="627"/>
      <c r="K48" s="627"/>
      <c r="L48" s="628"/>
      <c r="M48" s="243"/>
      <c r="N48" s="244"/>
      <c r="O48" s="427" t="s">
        <v>83</v>
      </c>
    </row>
    <row r="49" spans="1:15" ht="74.25" customHeight="1" thickBot="1">
      <c r="A49" s="436" t="s">
        <v>84</v>
      </c>
      <c r="B49" s="617" t="str">
        <f t="shared" si="3"/>
        <v>★</v>
      </c>
      <c r="C49" s="618"/>
      <c r="D49" s="619"/>
      <c r="E49" s="454">
        <v>1.55</v>
      </c>
      <c r="F49" s="454">
        <v>1.44</v>
      </c>
      <c r="G49" s="547">
        <f t="shared" si="1"/>
        <v>-0.1100000000000001</v>
      </c>
      <c r="H49" s="620"/>
      <c r="I49" s="621"/>
      <c r="J49" s="621"/>
      <c r="K49" s="621"/>
      <c r="L49" s="622"/>
      <c r="M49" s="487"/>
      <c r="N49" s="244"/>
      <c r="O49" s="427" t="s">
        <v>84</v>
      </c>
    </row>
    <row r="50" spans="1:15" ht="73.2" customHeight="1" thickBot="1">
      <c r="A50" s="436" t="s">
        <v>85</v>
      </c>
      <c r="B50" s="617" t="str">
        <f t="shared" si="3"/>
        <v>☆</v>
      </c>
      <c r="C50" s="618"/>
      <c r="D50" s="619"/>
      <c r="E50" s="454">
        <v>1.94</v>
      </c>
      <c r="F50" s="454">
        <v>2.0499999999999998</v>
      </c>
      <c r="G50" s="547">
        <f t="shared" si="1"/>
        <v>0.10999999999999988</v>
      </c>
      <c r="H50" s="626"/>
      <c r="I50" s="627"/>
      <c r="J50" s="627"/>
      <c r="K50" s="627"/>
      <c r="L50" s="628"/>
      <c r="M50" s="243"/>
      <c r="N50" s="244"/>
      <c r="O50" s="427" t="s">
        <v>85</v>
      </c>
    </row>
    <row r="51" spans="1:15" ht="73.5" customHeight="1" thickBot="1">
      <c r="A51" s="436" t="s">
        <v>86</v>
      </c>
      <c r="B51" s="617" t="str">
        <f t="shared" si="3"/>
        <v>★</v>
      </c>
      <c r="C51" s="618"/>
      <c r="D51" s="619"/>
      <c r="E51" s="454">
        <v>1.85</v>
      </c>
      <c r="F51" s="454">
        <v>1.79</v>
      </c>
      <c r="G51" s="547">
        <f t="shared" si="1"/>
        <v>-6.0000000000000053E-2</v>
      </c>
      <c r="H51" s="620"/>
      <c r="I51" s="621"/>
      <c r="J51" s="621"/>
      <c r="K51" s="621"/>
      <c r="L51" s="622"/>
      <c r="M51" s="477"/>
      <c r="N51" s="478"/>
      <c r="O51" s="427" t="s">
        <v>86</v>
      </c>
    </row>
    <row r="52" spans="1:15" ht="91.95" customHeight="1" thickBot="1">
      <c r="A52" s="436" t="s">
        <v>87</v>
      </c>
      <c r="B52" s="617" t="str">
        <f t="shared" si="3"/>
        <v>☆</v>
      </c>
      <c r="C52" s="618"/>
      <c r="D52" s="619"/>
      <c r="E52" s="454">
        <v>0.87</v>
      </c>
      <c r="F52" s="454">
        <v>1.6</v>
      </c>
      <c r="G52" s="547">
        <f t="shared" si="1"/>
        <v>0.73000000000000009</v>
      </c>
      <c r="H52" s="620"/>
      <c r="I52" s="621"/>
      <c r="J52" s="621"/>
      <c r="K52" s="621"/>
      <c r="L52" s="622"/>
      <c r="M52" s="243"/>
      <c r="N52" s="244"/>
      <c r="O52" s="427" t="s">
        <v>87</v>
      </c>
    </row>
    <row r="53" spans="1:15" ht="77.25" customHeight="1" thickBot="1">
      <c r="A53" s="436" t="s">
        <v>88</v>
      </c>
      <c r="B53" s="617" t="str">
        <f t="shared" si="3"/>
        <v>★</v>
      </c>
      <c r="C53" s="618"/>
      <c r="D53" s="619"/>
      <c r="E53" s="454">
        <v>2.58</v>
      </c>
      <c r="F53" s="454">
        <v>2.11</v>
      </c>
      <c r="G53" s="547">
        <f t="shared" si="1"/>
        <v>-0.4700000000000002</v>
      </c>
      <c r="H53" s="620"/>
      <c r="I53" s="621"/>
      <c r="J53" s="621"/>
      <c r="K53" s="621"/>
      <c r="L53" s="622"/>
      <c r="M53" s="243"/>
      <c r="N53" s="244"/>
      <c r="O53" s="427" t="s">
        <v>88</v>
      </c>
    </row>
    <row r="54" spans="1:15" ht="63.75" customHeight="1" thickBot="1">
      <c r="A54" s="436" t="s">
        <v>89</v>
      </c>
      <c r="B54" s="617" t="str">
        <f t="shared" si="3"/>
        <v>☆</v>
      </c>
      <c r="C54" s="618"/>
      <c r="D54" s="619"/>
      <c r="E54" s="454">
        <v>2.4300000000000002</v>
      </c>
      <c r="F54" s="454">
        <v>2.48</v>
      </c>
      <c r="G54" s="547">
        <f t="shared" si="1"/>
        <v>4.9999999999999822E-2</v>
      </c>
      <c r="H54" s="620"/>
      <c r="I54" s="621"/>
      <c r="J54" s="621"/>
      <c r="K54" s="621"/>
      <c r="L54" s="622"/>
      <c r="M54" s="243"/>
      <c r="N54" s="244"/>
      <c r="O54" s="427" t="s">
        <v>89</v>
      </c>
    </row>
    <row r="55" spans="1:15" ht="75" customHeight="1" thickBot="1">
      <c r="A55" s="436" t="s">
        <v>90</v>
      </c>
      <c r="B55" s="617" t="str">
        <f t="shared" si="3"/>
        <v>★</v>
      </c>
      <c r="C55" s="618"/>
      <c r="D55" s="619"/>
      <c r="E55" s="454">
        <v>2.52</v>
      </c>
      <c r="F55" s="454">
        <v>2.2999999999999998</v>
      </c>
      <c r="G55" s="547">
        <f t="shared" si="1"/>
        <v>-0.2200000000000002</v>
      </c>
      <c r="H55" s="620"/>
      <c r="I55" s="621"/>
      <c r="J55" s="621"/>
      <c r="K55" s="621"/>
      <c r="L55" s="622"/>
      <c r="M55" s="243"/>
      <c r="N55" s="244"/>
      <c r="O55" s="427" t="s">
        <v>90</v>
      </c>
    </row>
    <row r="56" spans="1:15" ht="80.25" customHeight="1" thickBot="1">
      <c r="A56" s="436" t="s">
        <v>91</v>
      </c>
      <c r="B56" s="617" t="str">
        <f t="shared" si="3"/>
        <v>★</v>
      </c>
      <c r="C56" s="618"/>
      <c r="D56" s="619"/>
      <c r="E56" s="454">
        <v>1.96</v>
      </c>
      <c r="F56" s="454">
        <v>1.75</v>
      </c>
      <c r="G56" s="547">
        <f t="shared" si="1"/>
        <v>-0.20999999999999996</v>
      </c>
      <c r="H56" s="620"/>
      <c r="I56" s="621"/>
      <c r="J56" s="621"/>
      <c r="K56" s="621"/>
      <c r="L56" s="622"/>
      <c r="M56" s="243"/>
      <c r="N56" s="244"/>
      <c r="O56" s="427" t="s">
        <v>91</v>
      </c>
    </row>
    <row r="57" spans="1:15" ht="63.75" customHeight="1" thickBot="1">
      <c r="A57" s="436" t="s">
        <v>92</v>
      </c>
      <c r="B57" s="617" t="str">
        <f t="shared" si="3"/>
        <v>★</v>
      </c>
      <c r="C57" s="618"/>
      <c r="D57" s="619"/>
      <c r="E57" s="454">
        <v>1.67</v>
      </c>
      <c r="F57" s="454">
        <v>1.6</v>
      </c>
      <c r="G57" s="547">
        <f t="shared" si="1"/>
        <v>-6.999999999999984E-2</v>
      </c>
      <c r="H57" s="626"/>
      <c r="I57" s="627"/>
      <c r="J57" s="627"/>
      <c r="K57" s="627"/>
      <c r="L57" s="628"/>
      <c r="M57" s="243"/>
      <c r="N57" s="244"/>
      <c r="O57" s="427" t="s">
        <v>92</v>
      </c>
    </row>
    <row r="58" spans="1:15" ht="69.75" customHeight="1" thickBot="1">
      <c r="A58" s="436" t="s">
        <v>93</v>
      </c>
      <c r="B58" s="617" t="str">
        <f t="shared" si="3"/>
        <v>☆</v>
      </c>
      <c r="C58" s="618"/>
      <c r="D58" s="619"/>
      <c r="E58" s="454">
        <v>2.48</v>
      </c>
      <c r="F58" s="454">
        <v>2.83</v>
      </c>
      <c r="G58" s="547">
        <f t="shared" si="1"/>
        <v>0.35000000000000009</v>
      </c>
      <c r="H58" s="620"/>
      <c r="I58" s="621"/>
      <c r="J58" s="621"/>
      <c r="K58" s="621"/>
      <c r="L58" s="622"/>
      <c r="M58" s="243"/>
      <c r="N58" s="244"/>
      <c r="O58" s="427" t="s">
        <v>93</v>
      </c>
    </row>
    <row r="59" spans="1:15" ht="76.2" customHeight="1" thickBot="1">
      <c r="A59" s="436" t="s">
        <v>94</v>
      </c>
      <c r="B59" s="617" t="str">
        <f t="shared" si="3"/>
        <v>★</v>
      </c>
      <c r="C59" s="618"/>
      <c r="D59" s="619"/>
      <c r="E59" s="178">
        <v>3.04</v>
      </c>
      <c r="F59" s="454">
        <v>2.3199999999999998</v>
      </c>
      <c r="G59" s="547">
        <f t="shared" si="1"/>
        <v>-0.7200000000000002</v>
      </c>
      <c r="H59" s="620"/>
      <c r="I59" s="621"/>
      <c r="J59" s="621"/>
      <c r="K59" s="621"/>
      <c r="L59" s="622"/>
      <c r="M59" s="477"/>
      <c r="N59" s="478"/>
      <c r="O59" s="427" t="s">
        <v>94</v>
      </c>
    </row>
    <row r="60" spans="1:15" ht="91.95" customHeight="1" thickBot="1">
      <c r="A60" s="436" t="s">
        <v>95</v>
      </c>
      <c r="B60" s="617" t="str">
        <f t="shared" si="3"/>
        <v>★</v>
      </c>
      <c r="C60" s="618"/>
      <c r="D60" s="619"/>
      <c r="E60" s="454">
        <v>2.86</v>
      </c>
      <c r="F60" s="454">
        <v>2.0499999999999998</v>
      </c>
      <c r="G60" s="547">
        <f t="shared" si="1"/>
        <v>-0.81</v>
      </c>
      <c r="H60" s="620"/>
      <c r="I60" s="621"/>
      <c r="J60" s="621"/>
      <c r="K60" s="621"/>
      <c r="L60" s="622"/>
      <c r="M60" s="243"/>
      <c r="N60" s="244"/>
      <c r="O60" s="427" t="s">
        <v>95</v>
      </c>
    </row>
    <row r="61" spans="1:15" ht="81" customHeight="1" thickBot="1">
      <c r="A61" s="436" t="s">
        <v>96</v>
      </c>
      <c r="B61" s="617" t="str">
        <f t="shared" si="3"/>
        <v>☆</v>
      </c>
      <c r="C61" s="618"/>
      <c r="D61" s="619"/>
      <c r="E61" s="454">
        <v>1.04</v>
      </c>
      <c r="F61" s="454">
        <v>1.5</v>
      </c>
      <c r="G61" s="547">
        <f t="shared" si="1"/>
        <v>0.45999999999999996</v>
      </c>
      <c r="H61" s="620"/>
      <c r="I61" s="621"/>
      <c r="J61" s="621"/>
      <c r="K61" s="621"/>
      <c r="L61" s="622"/>
      <c r="M61" s="243"/>
      <c r="N61" s="244"/>
      <c r="O61" s="427" t="s">
        <v>96</v>
      </c>
    </row>
    <row r="62" spans="1:15" ht="75.599999999999994" customHeight="1" thickBot="1">
      <c r="A62" s="436" t="s">
        <v>97</v>
      </c>
      <c r="B62" s="617" t="str">
        <f t="shared" si="3"/>
        <v>☆</v>
      </c>
      <c r="C62" s="618"/>
      <c r="D62" s="619"/>
      <c r="E62" s="454">
        <v>2.68</v>
      </c>
      <c r="F62" s="454">
        <v>2.82</v>
      </c>
      <c r="G62" s="547">
        <f t="shared" si="1"/>
        <v>0.13999999999999968</v>
      </c>
      <c r="H62" s="620"/>
      <c r="I62" s="621"/>
      <c r="J62" s="621"/>
      <c r="K62" s="621"/>
      <c r="L62" s="622"/>
      <c r="M62" s="243"/>
      <c r="N62" s="244"/>
      <c r="O62" s="427" t="s">
        <v>97</v>
      </c>
    </row>
    <row r="63" spans="1:15" ht="87" customHeight="1" thickBot="1">
      <c r="A63" s="436" t="s">
        <v>98</v>
      </c>
      <c r="B63" s="617" t="str">
        <f t="shared" si="3"/>
        <v>☆</v>
      </c>
      <c r="C63" s="618"/>
      <c r="D63" s="619"/>
      <c r="E63" s="454">
        <v>0.83</v>
      </c>
      <c r="F63" s="454">
        <v>1.22</v>
      </c>
      <c r="G63" s="547">
        <f t="shared" si="1"/>
        <v>0.39</v>
      </c>
      <c r="H63" s="620"/>
      <c r="I63" s="621"/>
      <c r="J63" s="621"/>
      <c r="K63" s="621"/>
      <c r="L63" s="622"/>
      <c r="M63" s="500"/>
      <c r="N63" s="244"/>
      <c r="O63" s="427" t="s">
        <v>98</v>
      </c>
    </row>
    <row r="64" spans="1:15" ht="73.2" customHeight="1" thickBot="1">
      <c r="A64" s="436" t="s">
        <v>99</v>
      </c>
      <c r="B64" s="617" t="str">
        <f t="shared" ref="B64" si="5">IF(G64&gt;5,"☆☆☆☆",IF(AND(G64&gt;=2.39,G64&lt;5),"☆☆☆",IF(AND(G64&gt;=1.39,G64&lt;2.4),"☆☆",IF(AND(G64&gt;0,G64&lt;1.4),"☆",IF(AND(G64&gt;=-1.39,G64&lt;0),"★",IF(AND(G64&gt;=-2.39,G64&lt;-1.4),"★★",IF(AND(G64&gt;=-3.39,G64&lt;-2.4),"★★★")))))))</f>
        <v>★</v>
      </c>
      <c r="C64" s="618"/>
      <c r="D64" s="619"/>
      <c r="E64" s="454">
        <v>1.52</v>
      </c>
      <c r="F64" s="454">
        <v>1.23</v>
      </c>
      <c r="G64" s="547">
        <f t="shared" si="1"/>
        <v>-0.29000000000000004</v>
      </c>
      <c r="H64" s="629"/>
      <c r="I64" s="630"/>
      <c r="J64" s="630"/>
      <c r="K64" s="630"/>
      <c r="L64" s="631"/>
      <c r="M64" s="243"/>
      <c r="N64" s="244"/>
      <c r="O64" s="427" t="s">
        <v>99</v>
      </c>
    </row>
    <row r="65" spans="1:18" ht="80.25" customHeight="1" thickBot="1">
      <c r="A65" s="436" t="s">
        <v>100</v>
      </c>
      <c r="B65" s="617" t="str">
        <f t="shared" si="3"/>
        <v>☆☆</v>
      </c>
      <c r="C65" s="618"/>
      <c r="D65" s="619"/>
      <c r="E65" s="454">
        <v>2.14</v>
      </c>
      <c r="F65" s="178">
        <v>3.76</v>
      </c>
      <c r="G65" s="547">
        <f t="shared" si="1"/>
        <v>1.6199999999999997</v>
      </c>
      <c r="H65" s="632"/>
      <c r="I65" s="633"/>
      <c r="J65" s="633"/>
      <c r="K65" s="633"/>
      <c r="L65" s="634"/>
      <c r="M65" s="501"/>
      <c r="N65" s="244"/>
      <c r="O65" s="427" t="s">
        <v>100</v>
      </c>
    </row>
    <row r="66" spans="1:18" ht="88.5" customHeight="1" thickBot="1">
      <c r="A66" s="436" t="s">
        <v>101</v>
      </c>
      <c r="B66" s="617" t="str">
        <f t="shared" si="3"/>
        <v>★</v>
      </c>
      <c r="C66" s="618"/>
      <c r="D66" s="619"/>
      <c r="E66" s="178">
        <v>4.5</v>
      </c>
      <c r="F66" s="178">
        <v>4.08</v>
      </c>
      <c r="G66" s="547">
        <f t="shared" si="1"/>
        <v>-0.41999999999999993</v>
      </c>
      <c r="H66" s="626"/>
      <c r="I66" s="627"/>
      <c r="J66" s="627"/>
      <c r="K66" s="627"/>
      <c r="L66" s="628"/>
      <c r="M66" s="243"/>
      <c r="N66" s="244"/>
      <c r="O66" s="427" t="s">
        <v>101</v>
      </c>
    </row>
    <row r="67" spans="1:18" ht="78.75" customHeight="1" thickBot="1">
      <c r="A67" s="436" t="s">
        <v>102</v>
      </c>
      <c r="B67" s="617" t="str">
        <f t="shared" si="3"/>
        <v>☆</v>
      </c>
      <c r="C67" s="618"/>
      <c r="D67" s="619"/>
      <c r="E67" s="454">
        <v>2.72</v>
      </c>
      <c r="F67" s="178">
        <v>3.86</v>
      </c>
      <c r="G67" s="547">
        <f t="shared" si="1"/>
        <v>1.1399999999999997</v>
      </c>
      <c r="H67" s="620"/>
      <c r="I67" s="621"/>
      <c r="J67" s="621"/>
      <c r="K67" s="621"/>
      <c r="L67" s="622"/>
      <c r="M67" s="243"/>
      <c r="N67" s="244"/>
      <c r="O67" s="427" t="s">
        <v>102</v>
      </c>
    </row>
    <row r="68" spans="1:18" ht="63" customHeight="1" thickBot="1">
      <c r="A68" s="439" t="s">
        <v>103</v>
      </c>
      <c r="B68" s="617" t="str">
        <f t="shared" si="3"/>
        <v>☆</v>
      </c>
      <c r="C68" s="618"/>
      <c r="D68" s="619"/>
      <c r="E68" s="454">
        <v>2.11</v>
      </c>
      <c r="F68" s="454">
        <v>2.39</v>
      </c>
      <c r="G68" s="547">
        <f t="shared" si="1"/>
        <v>0.28000000000000025</v>
      </c>
      <c r="H68" s="623"/>
      <c r="I68" s="624"/>
      <c r="J68" s="624"/>
      <c r="K68" s="624"/>
      <c r="L68" s="625"/>
      <c r="M68" s="470"/>
      <c r="N68" s="469"/>
      <c r="O68" s="427" t="s">
        <v>103</v>
      </c>
    </row>
    <row r="69" spans="1:18" ht="72.75" customHeight="1" thickBot="1">
      <c r="A69" s="437" t="s">
        <v>104</v>
      </c>
      <c r="B69" s="617" t="str">
        <f t="shared" si="3"/>
        <v>★</v>
      </c>
      <c r="C69" s="618"/>
      <c r="D69" s="619"/>
      <c r="E69" s="455">
        <v>2.4700000000000002</v>
      </c>
      <c r="F69" s="455">
        <v>1.59</v>
      </c>
      <c r="G69" s="547">
        <f t="shared" si="1"/>
        <v>-0.88000000000000012</v>
      </c>
      <c r="H69" s="626"/>
      <c r="I69" s="627"/>
      <c r="J69" s="627"/>
      <c r="K69" s="627"/>
      <c r="L69" s="628"/>
      <c r="M69" s="243"/>
      <c r="N69" s="244"/>
      <c r="O69" s="427" t="s">
        <v>104</v>
      </c>
    </row>
    <row r="70" spans="1:18" ht="58.5" customHeight="1" thickBot="1">
      <c r="A70" s="355" t="s">
        <v>105</v>
      </c>
      <c r="B70" s="617" t="s">
        <v>298</v>
      </c>
      <c r="C70" s="618"/>
      <c r="D70" s="619"/>
      <c r="E70" s="578">
        <v>1.67</v>
      </c>
      <c r="F70" s="578">
        <v>1.67</v>
      </c>
      <c r="G70" s="547">
        <f t="shared" si="1"/>
        <v>0</v>
      </c>
      <c r="H70" s="620"/>
      <c r="I70" s="621"/>
      <c r="J70" s="621"/>
      <c r="K70" s="621"/>
      <c r="L70" s="622"/>
      <c r="M70" s="356"/>
      <c r="N70" s="244"/>
      <c r="O70" s="427"/>
    </row>
    <row r="71" spans="1:18" ht="42.75" customHeight="1" thickBot="1">
      <c r="A71" s="357"/>
      <c r="B71" s="357"/>
      <c r="C71" s="357"/>
      <c r="D71" s="357"/>
      <c r="E71" s="665"/>
      <c r="F71" s="665"/>
      <c r="G71" s="665"/>
      <c r="H71" s="665"/>
      <c r="I71" s="665"/>
      <c r="J71" s="665"/>
      <c r="K71" s="665"/>
      <c r="L71" s="665"/>
      <c r="M71" s="73">
        <f>COUNTIF(E23:E69,"&gt;=10")</f>
        <v>0</v>
      </c>
      <c r="N71" s="73">
        <f>COUNTIF(F23:F69,"&gt;=10")</f>
        <v>0</v>
      </c>
      <c r="O71" s="73" t="s">
        <v>29</v>
      </c>
    </row>
    <row r="72" spans="1:18" ht="36.75" customHeight="1" thickBot="1">
      <c r="A72" s="94" t="s">
        <v>21</v>
      </c>
      <c r="B72" s="95"/>
      <c r="C72" s="159"/>
      <c r="D72" s="159"/>
      <c r="E72" s="666" t="s">
        <v>20</v>
      </c>
      <c r="F72" s="666"/>
      <c r="G72" s="666"/>
      <c r="H72" s="667" t="s">
        <v>299</v>
      </c>
      <c r="I72" s="668"/>
      <c r="J72" s="95"/>
      <c r="K72" s="96"/>
      <c r="L72" s="96"/>
      <c r="M72" s="97"/>
      <c r="N72" s="98"/>
    </row>
    <row r="73" spans="1:18" ht="36.75" customHeight="1" thickBot="1">
      <c r="A73" s="99"/>
      <c r="B73" s="358"/>
      <c r="C73" s="669" t="s">
        <v>106</v>
      </c>
      <c r="D73" s="670"/>
      <c r="E73" s="670"/>
      <c r="F73" s="671"/>
      <c r="G73" s="100">
        <f>+F70</f>
        <v>1.67</v>
      </c>
      <c r="H73" s="101" t="s">
        <v>107</v>
      </c>
      <c r="I73" s="672">
        <f>+G70</f>
        <v>0</v>
      </c>
      <c r="J73" s="673"/>
      <c r="K73" s="359"/>
      <c r="L73" s="359"/>
      <c r="M73" s="360"/>
      <c r="N73" s="102"/>
    </row>
    <row r="74" spans="1:18" ht="36.75" customHeight="1" thickBot="1">
      <c r="A74" s="99"/>
      <c r="B74" s="358"/>
      <c r="C74" s="635" t="s">
        <v>108</v>
      </c>
      <c r="D74" s="636"/>
      <c r="E74" s="636"/>
      <c r="F74" s="637"/>
      <c r="G74" s="103">
        <f>+F35</f>
        <v>1.53</v>
      </c>
      <c r="H74" s="104" t="s">
        <v>107</v>
      </c>
      <c r="I74" s="638">
        <f>+G35</f>
        <v>-0.18999999999999995</v>
      </c>
      <c r="J74" s="639"/>
      <c r="K74" s="359"/>
      <c r="L74" s="359"/>
      <c r="M74" s="360"/>
      <c r="N74" s="102"/>
      <c r="R74" s="401" t="s">
        <v>21</v>
      </c>
    </row>
    <row r="75" spans="1:18" ht="36.75" customHeight="1" thickBot="1">
      <c r="A75" s="99"/>
      <c r="B75" s="358"/>
      <c r="C75" s="640" t="s">
        <v>109</v>
      </c>
      <c r="D75" s="641"/>
      <c r="E75" s="641"/>
      <c r="F75" s="105" t="str">
        <f>VLOOKUP(G75,F:P,10,0)</f>
        <v>大分県</v>
      </c>
      <c r="G75" s="106">
        <f>MAX(F23:F70)</f>
        <v>4.08</v>
      </c>
      <c r="H75" s="642" t="s">
        <v>110</v>
      </c>
      <c r="I75" s="643"/>
      <c r="J75" s="643"/>
      <c r="K75" s="107">
        <f>+N71</f>
        <v>0</v>
      </c>
      <c r="L75" s="108" t="s">
        <v>111</v>
      </c>
      <c r="M75" s="109">
        <f>N71-M71</f>
        <v>0</v>
      </c>
      <c r="N75" s="102"/>
      <c r="R75" s="402"/>
    </row>
    <row r="76" spans="1:18" ht="36.75" customHeight="1" thickBot="1">
      <c r="A76" s="110"/>
      <c r="B76" s="111"/>
      <c r="C76" s="111"/>
      <c r="D76" s="111"/>
      <c r="E76" s="111"/>
      <c r="F76" s="111"/>
      <c r="G76" s="111"/>
      <c r="H76" s="111"/>
      <c r="I76" s="111"/>
      <c r="J76" s="111"/>
      <c r="K76" s="112"/>
      <c r="L76" s="112"/>
      <c r="M76" s="113"/>
      <c r="N76" s="114"/>
      <c r="R76" s="402"/>
    </row>
    <row r="77" spans="1:18" ht="30.75" customHeight="1">
      <c r="A77" s="143"/>
      <c r="B77" s="143"/>
      <c r="C77" s="143"/>
      <c r="D77" s="143"/>
      <c r="E77" s="143"/>
      <c r="F77" s="143"/>
      <c r="G77" s="143"/>
      <c r="H77" s="143"/>
      <c r="I77" s="143"/>
      <c r="J77" s="143"/>
      <c r="K77" s="361"/>
      <c r="L77" s="361"/>
      <c r="M77" s="362"/>
      <c r="N77" s="363"/>
      <c r="R77" s="403"/>
    </row>
    <row r="78" spans="1:18" ht="30.75" customHeight="1" thickBot="1">
      <c r="A78" s="364"/>
      <c r="B78" s="364"/>
      <c r="C78" s="364"/>
      <c r="D78" s="364"/>
      <c r="E78" s="364"/>
      <c r="F78" s="364"/>
      <c r="G78" s="364"/>
      <c r="H78" s="364"/>
      <c r="I78" s="364"/>
      <c r="J78" s="364"/>
      <c r="K78" s="365"/>
      <c r="L78" s="365"/>
      <c r="M78" s="366"/>
      <c r="N78" s="364"/>
    </row>
    <row r="79" spans="1:18" ht="24.75" customHeight="1" thickTop="1">
      <c r="A79" s="644">
        <v>1</v>
      </c>
      <c r="B79" s="647" t="s">
        <v>274</v>
      </c>
      <c r="C79" s="648"/>
      <c r="D79" s="648"/>
      <c r="E79" s="648"/>
      <c r="F79" s="649"/>
      <c r="G79" s="656" t="s">
        <v>275</v>
      </c>
      <c r="H79" s="657"/>
      <c r="I79" s="657"/>
      <c r="J79" s="657"/>
      <c r="K79" s="657"/>
      <c r="L79" s="657"/>
      <c r="M79" s="657"/>
      <c r="N79" s="658"/>
    </row>
    <row r="80" spans="1:18" ht="24.75" customHeight="1">
      <c r="A80" s="645"/>
      <c r="B80" s="650"/>
      <c r="C80" s="651"/>
      <c r="D80" s="651"/>
      <c r="E80" s="651"/>
      <c r="F80" s="652"/>
      <c r="G80" s="659"/>
      <c r="H80" s="660"/>
      <c r="I80" s="660"/>
      <c r="J80" s="660"/>
      <c r="K80" s="660"/>
      <c r="L80" s="660"/>
      <c r="M80" s="660"/>
      <c r="N80" s="661"/>
      <c r="O80" s="367" t="s">
        <v>29</v>
      </c>
      <c r="P80" s="367"/>
    </row>
    <row r="81" spans="1:16" ht="24.75" customHeight="1">
      <c r="A81" s="645"/>
      <c r="B81" s="650"/>
      <c r="C81" s="651"/>
      <c r="D81" s="651"/>
      <c r="E81" s="651"/>
      <c r="F81" s="652"/>
      <c r="G81" s="659"/>
      <c r="H81" s="660"/>
      <c r="I81" s="660"/>
      <c r="J81" s="660"/>
      <c r="K81" s="660"/>
      <c r="L81" s="660"/>
      <c r="M81" s="660"/>
      <c r="N81" s="661"/>
      <c r="O81" s="367" t="s">
        <v>21</v>
      </c>
      <c r="P81" s="367" t="s">
        <v>112</v>
      </c>
    </row>
    <row r="82" spans="1:16" ht="24.75" customHeight="1">
      <c r="A82" s="645"/>
      <c r="B82" s="650"/>
      <c r="C82" s="651"/>
      <c r="D82" s="651"/>
      <c r="E82" s="651"/>
      <c r="F82" s="652"/>
      <c r="G82" s="659"/>
      <c r="H82" s="660"/>
      <c r="I82" s="660"/>
      <c r="J82" s="660"/>
      <c r="K82" s="660"/>
      <c r="L82" s="660"/>
      <c r="M82" s="660"/>
      <c r="N82" s="661"/>
      <c r="O82" s="368"/>
      <c r="P82" s="367"/>
    </row>
    <row r="83" spans="1:16" ht="46.2" customHeight="1" thickBot="1">
      <c r="A83" s="646"/>
      <c r="B83" s="653"/>
      <c r="C83" s="654"/>
      <c r="D83" s="654"/>
      <c r="E83" s="654"/>
      <c r="F83" s="655"/>
      <c r="G83" s="662"/>
      <c r="H83" s="663"/>
      <c r="I83" s="663"/>
      <c r="J83" s="663"/>
      <c r="K83" s="663"/>
      <c r="L83" s="663"/>
      <c r="M83" s="663"/>
      <c r="N83" s="664"/>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 ref="B31:D31"/>
    <mergeCell ref="H31:L31"/>
    <mergeCell ref="B32:D32"/>
    <mergeCell ref="H32:L32"/>
    <mergeCell ref="B33:D33"/>
    <mergeCell ref="H33:L33"/>
    <mergeCell ref="B29:D29"/>
    <mergeCell ref="H29:L29"/>
    <mergeCell ref="B30:D30"/>
    <mergeCell ref="H30:L30"/>
    <mergeCell ref="B37:D37"/>
    <mergeCell ref="H37:L37"/>
    <mergeCell ref="B38:D38"/>
    <mergeCell ref="H38:L38"/>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7:D67"/>
    <mergeCell ref="H67:L67"/>
    <mergeCell ref="B68:D68"/>
    <mergeCell ref="H68:L68"/>
    <mergeCell ref="B69:D69"/>
    <mergeCell ref="H69:L69"/>
    <mergeCell ref="B64:D64"/>
    <mergeCell ref="H64:L64"/>
    <mergeCell ref="B65:D65"/>
    <mergeCell ref="B66:D66"/>
    <mergeCell ref="H66:L66"/>
    <mergeCell ref="H65:L65"/>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06B3D-F8DD-4DDE-BDF4-6AE946975292}">
  <sheetPr>
    <pageSetUpPr fitToPage="1"/>
  </sheetPr>
  <dimension ref="A1:Q51"/>
  <sheetViews>
    <sheetView view="pageBreakPreview" zoomScaleNormal="75" zoomScaleSheetLayoutView="100" workbookViewId="0">
      <selection activeCell="P35" sqref="P35"/>
    </sheetView>
  </sheetViews>
  <sheetFormatPr defaultColWidth="9" defaultRowHeight="13.2"/>
  <cols>
    <col min="1" max="1" width="4.88671875" style="580" customWidth="1"/>
    <col min="2" max="8" width="9" style="580"/>
    <col min="9" max="10" width="11.6640625" style="580" customWidth="1"/>
    <col min="11" max="11" width="16.21875" style="580" customWidth="1"/>
    <col min="12" max="12" width="19" style="580" customWidth="1"/>
    <col min="13" max="13" width="4.21875" style="580" customWidth="1"/>
    <col min="14" max="14" width="3.44140625" style="580" customWidth="1"/>
    <col min="15" max="16384" width="9" style="580"/>
  </cols>
  <sheetData>
    <row r="1" spans="1:17" ht="23.4">
      <c r="A1" s="701" t="s">
        <v>264</v>
      </c>
      <c r="B1" s="701"/>
      <c r="C1" s="701"/>
      <c r="D1" s="701"/>
      <c r="E1" s="701"/>
      <c r="F1" s="701"/>
      <c r="G1" s="701"/>
      <c r="H1" s="701"/>
      <c r="I1" s="701"/>
      <c r="J1" s="702"/>
      <c r="K1" s="702"/>
      <c r="L1" s="702"/>
      <c r="M1" s="702"/>
    </row>
    <row r="2" spans="1:17" ht="19.2">
      <c r="A2" s="703" t="s">
        <v>459</v>
      </c>
      <c r="B2" s="703"/>
      <c r="C2" s="703"/>
      <c r="D2" s="703"/>
      <c r="E2" s="703"/>
      <c r="F2" s="703"/>
      <c r="G2" s="703"/>
      <c r="H2" s="703"/>
      <c r="I2" s="703"/>
      <c r="J2" s="704"/>
      <c r="K2" s="704"/>
      <c r="L2" s="704"/>
      <c r="M2" s="704"/>
      <c r="N2" s="581"/>
      <c r="P2" s="582"/>
    </row>
    <row r="3" spans="1:17" ht="33.75" customHeight="1">
      <c r="A3" s="859" t="s">
        <v>460</v>
      </c>
      <c r="B3" s="859"/>
      <c r="C3" s="859"/>
      <c r="D3" s="859"/>
      <c r="E3" s="859"/>
      <c r="F3" s="859"/>
      <c r="G3" s="859"/>
      <c r="H3" s="859"/>
      <c r="I3" s="859"/>
      <c r="J3" s="860"/>
      <c r="K3" s="860"/>
      <c r="L3" s="860"/>
      <c r="M3" s="860"/>
      <c r="N3" s="705"/>
      <c r="O3" s="583"/>
      <c r="P3" s="583"/>
      <c r="Q3" s="583"/>
    </row>
    <row r="4" spans="1:17" ht="16.2">
      <c r="A4" s="879" t="s">
        <v>281</v>
      </c>
      <c r="B4" s="879"/>
      <c r="C4" s="879"/>
      <c r="D4" s="879"/>
      <c r="E4" s="879"/>
      <c r="F4" s="879"/>
      <c r="G4" s="879"/>
      <c r="H4" s="879"/>
      <c r="I4" s="879"/>
      <c r="J4" s="880"/>
      <c r="K4" s="880"/>
      <c r="L4" s="880"/>
      <c r="M4" s="880"/>
      <c r="N4" s="705"/>
      <c r="P4" s="601"/>
    </row>
    <row r="5" spans="1:17" ht="18" thickBot="1">
      <c r="A5" s="872"/>
      <c r="B5" s="873"/>
      <c r="C5" s="873"/>
      <c r="D5" s="873"/>
      <c r="E5" s="873"/>
      <c r="F5" s="873"/>
      <c r="G5" s="873"/>
      <c r="H5" s="873"/>
      <c r="I5" s="873"/>
      <c r="J5" s="873"/>
      <c r="K5" s="873"/>
      <c r="L5" s="873"/>
      <c r="M5" s="873"/>
      <c r="N5" s="705"/>
      <c r="P5" s="601"/>
      <c r="Q5" s="583"/>
    </row>
    <row r="6" spans="1:17" ht="18" thickTop="1">
      <c r="A6" s="873"/>
      <c r="B6" s="874"/>
      <c r="C6" s="875"/>
      <c r="D6" s="875"/>
      <c r="E6" s="875"/>
      <c r="F6" s="873"/>
      <c r="G6" s="873" t="s">
        <v>21</v>
      </c>
      <c r="H6" s="861" t="s">
        <v>461</v>
      </c>
      <c r="I6" s="862"/>
      <c r="J6" s="862"/>
      <c r="K6" s="862"/>
      <c r="L6" s="863"/>
      <c r="M6" s="873"/>
      <c r="N6" s="705"/>
      <c r="O6" s="583"/>
      <c r="P6" s="601"/>
      <c r="Q6" s="601"/>
    </row>
    <row r="7" spans="1:17" ht="16.2">
      <c r="A7" s="873"/>
      <c r="B7" s="875"/>
      <c r="C7" s="875"/>
      <c r="D7" s="875"/>
      <c r="E7" s="875"/>
      <c r="F7" s="873"/>
      <c r="G7" s="873"/>
      <c r="H7" s="864"/>
      <c r="I7" s="865"/>
      <c r="J7" s="865"/>
      <c r="K7" s="865"/>
      <c r="L7" s="866"/>
      <c r="M7" s="873"/>
      <c r="N7" s="705"/>
      <c r="O7" s="580" t="s">
        <v>21</v>
      </c>
      <c r="P7" s="601"/>
      <c r="Q7" s="601"/>
    </row>
    <row r="8" spans="1:17" ht="17.399999999999999">
      <c r="A8" s="873"/>
      <c r="B8" s="875"/>
      <c r="C8" s="875"/>
      <c r="D8" s="875"/>
      <c r="E8" s="875"/>
      <c r="F8" s="873"/>
      <c r="G8" s="873"/>
      <c r="H8" s="864"/>
      <c r="I8" s="865"/>
      <c r="J8" s="865"/>
      <c r="K8" s="865"/>
      <c r="L8" s="866"/>
      <c r="M8" s="873"/>
      <c r="O8" s="583"/>
      <c r="P8" s="601"/>
      <c r="Q8" s="601"/>
    </row>
    <row r="9" spans="1:17" ht="16.2">
      <c r="A9" s="873"/>
      <c r="B9" s="875"/>
      <c r="C9" s="875"/>
      <c r="D9" s="875"/>
      <c r="E9" s="875"/>
      <c r="F9" s="873"/>
      <c r="G9" s="873"/>
      <c r="H9" s="864"/>
      <c r="I9" s="865"/>
      <c r="J9" s="865"/>
      <c r="K9" s="865"/>
      <c r="L9" s="866"/>
      <c r="M9" s="873"/>
      <c r="P9" s="601"/>
      <c r="Q9" s="601"/>
    </row>
    <row r="10" spans="1:17" ht="16.2">
      <c r="A10" s="873"/>
      <c r="B10" s="875"/>
      <c r="C10" s="875"/>
      <c r="D10" s="875"/>
      <c r="E10" s="875"/>
      <c r="F10" s="873"/>
      <c r="G10" s="873"/>
      <c r="H10" s="864"/>
      <c r="I10" s="865"/>
      <c r="J10" s="865"/>
      <c r="K10" s="865"/>
      <c r="L10" s="866"/>
      <c r="M10" s="873"/>
      <c r="P10" s="601"/>
      <c r="Q10" s="601"/>
    </row>
    <row r="11" spans="1:17" ht="17.399999999999999">
      <c r="A11" s="873"/>
      <c r="B11" s="875"/>
      <c r="C11" s="875"/>
      <c r="D11" s="875"/>
      <c r="E11" s="875"/>
      <c r="F11" s="876"/>
      <c r="G11" s="876"/>
      <c r="H11" s="864"/>
      <c r="I11" s="865"/>
      <c r="J11" s="865"/>
      <c r="K11" s="865"/>
      <c r="L11" s="866"/>
      <c r="M11" s="873"/>
      <c r="P11" s="601"/>
      <c r="Q11" s="583"/>
    </row>
    <row r="12" spans="1:17" ht="16.2">
      <c r="A12" s="873"/>
      <c r="B12" s="875"/>
      <c r="C12" s="875"/>
      <c r="D12" s="875"/>
      <c r="E12" s="875"/>
      <c r="F12" s="877"/>
      <c r="G12" s="877"/>
      <c r="H12" s="864"/>
      <c r="I12" s="865"/>
      <c r="J12" s="865"/>
      <c r="K12" s="865"/>
      <c r="L12" s="866"/>
      <c r="M12" s="873"/>
      <c r="P12" s="601"/>
      <c r="Q12" s="584" t="s">
        <v>21</v>
      </c>
    </row>
    <row r="13" spans="1:17" ht="16.2">
      <c r="A13" s="873"/>
      <c r="B13" s="878"/>
      <c r="C13" s="878"/>
      <c r="D13" s="878"/>
      <c r="E13" s="878"/>
      <c r="F13" s="877"/>
      <c r="G13" s="877"/>
      <c r="H13" s="864"/>
      <c r="I13" s="865"/>
      <c r="J13" s="865"/>
      <c r="K13" s="865"/>
      <c r="L13" s="866"/>
      <c r="M13" s="873"/>
      <c r="P13" s="584" t="s">
        <v>21</v>
      </c>
      <c r="Q13" s="600"/>
    </row>
    <row r="14" spans="1:17" ht="17.399999999999999">
      <c r="A14" s="873"/>
      <c r="B14" s="878"/>
      <c r="C14" s="878"/>
      <c r="D14" s="878"/>
      <c r="E14" s="878"/>
      <c r="F14" s="876"/>
      <c r="G14" s="876"/>
      <c r="H14" s="864"/>
      <c r="I14" s="865"/>
      <c r="J14" s="865"/>
      <c r="K14" s="865"/>
      <c r="L14" s="866"/>
      <c r="M14" s="873"/>
      <c r="P14" s="583"/>
      <c r="Q14" s="584" t="s">
        <v>21</v>
      </c>
    </row>
    <row r="15" spans="1:17" ht="28.8" customHeight="1" thickBot="1">
      <c r="A15" s="873"/>
      <c r="B15" s="873"/>
      <c r="C15" s="873"/>
      <c r="D15" s="873"/>
      <c r="E15" s="873"/>
      <c r="F15" s="873"/>
      <c r="G15" s="873"/>
      <c r="H15" s="867"/>
      <c r="I15" s="868"/>
      <c r="J15" s="868"/>
      <c r="K15" s="868"/>
      <c r="L15" s="869"/>
      <c r="M15" s="873"/>
      <c r="P15" s="584" t="s">
        <v>21</v>
      </c>
      <c r="Q15" s="601"/>
    </row>
    <row r="16" spans="1:17" ht="16.8" thickTop="1">
      <c r="A16" s="873"/>
      <c r="B16" s="873"/>
      <c r="C16" s="873"/>
      <c r="D16" s="873"/>
      <c r="E16" s="873"/>
      <c r="F16" s="873"/>
      <c r="G16" s="873"/>
      <c r="H16" s="873"/>
      <c r="I16" s="873"/>
      <c r="J16" s="873"/>
      <c r="K16" s="873"/>
      <c r="L16" s="873"/>
      <c r="M16" s="873"/>
      <c r="P16" s="584"/>
      <c r="Q16" s="601"/>
    </row>
    <row r="17" spans="1:17" ht="16.8" thickBot="1">
      <c r="A17" s="881"/>
      <c r="B17" s="882"/>
      <c r="C17" s="883"/>
      <c r="D17" s="883"/>
      <c r="E17" s="883"/>
      <c r="F17" s="883"/>
      <c r="G17" s="883"/>
      <c r="H17" s="883"/>
      <c r="I17" s="883"/>
      <c r="J17" s="883"/>
      <c r="K17" s="883"/>
      <c r="L17" s="883"/>
      <c r="M17" s="883"/>
      <c r="P17" s="601"/>
      <c r="Q17" s="601"/>
    </row>
    <row r="18" spans="1:17" ht="20.399999999999999" customHeight="1" thickTop="1">
      <c r="A18" s="883"/>
      <c r="B18" s="884" t="s">
        <v>462</v>
      </c>
      <c r="C18" s="885"/>
      <c r="D18" s="885"/>
      <c r="E18" s="885"/>
      <c r="F18" s="885"/>
      <c r="G18" s="885"/>
      <c r="H18" s="885"/>
      <c r="I18" s="885"/>
      <c r="J18" s="885"/>
      <c r="K18" s="885"/>
      <c r="L18" s="886"/>
      <c r="M18" s="883"/>
      <c r="P18" s="601"/>
      <c r="Q18" s="601"/>
    </row>
    <row r="19" spans="1:17">
      <c r="A19" s="883"/>
      <c r="B19" s="887"/>
      <c r="C19" s="888"/>
      <c r="D19" s="888"/>
      <c r="E19" s="888"/>
      <c r="F19" s="888"/>
      <c r="G19" s="888"/>
      <c r="H19" s="888"/>
      <c r="I19" s="888"/>
      <c r="J19" s="888"/>
      <c r="K19" s="888"/>
      <c r="L19" s="889"/>
      <c r="M19" s="883"/>
      <c r="P19" s="601"/>
      <c r="Q19" s="601"/>
    </row>
    <row r="20" spans="1:17">
      <c r="A20" s="883"/>
      <c r="B20" s="887"/>
      <c r="C20" s="888"/>
      <c r="D20" s="888"/>
      <c r="E20" s="888"/>
      <c r="F20" s="888"/>
      <c r="G20" s="888"/>
      <c r="H20" s="888"/>
      <c r="I20" s="888"/>
      <c r="J20" s="888"/>
      <c r="K20" s="888"/>
      <c r="L20" s="889"/>
      <c r="M20" s="883"/>
      <c r="P20" s="601"/>
      <c r="Q20" s="601"/>
    </row>
    <row r="21" spans="1:17">
      <c r="A21" s="883"/>
      <c r="B21" s="887"/>
      <c r="C21" s="888"/>
      <c r="D21" s="888"/>
      <c r="E21" s="888"/>
      <c r="F21" s="888"/>
      <c r="G21" s="888"/>
      <c r="H21" s="888"/>
      <c r="I21" s="888"/>
      <c r="J21" s="888"/>
      <c r="K21" s="888"/>
      <c r="L21" s="889"/>
      <c r="M21" s="883"/>
      <c r="P21" s="601"/>
      <c r="Q21" s="601"/>
    </row>
    <row r="22" spans="1:17">
      <c r="A22" s="883"/>
      <c r="B22" s="887"/>
      <c r="C22" s="888"/>
      <c r="D22" s="888"/>
      <c r="E22" s="888"/>
      <c r="F22" s="888"/>
      <c r="G22" s="888"/>
      <c r="H22" s="888"/>
      <c r="I22" s="888"/>
      <c r="J22" s="888"/>
      <c r="K22" s="888"/>
      <c r="L22" s="889"/>
      <c r="M22" s="883"/>
    </row>
    <row r="23" spans="1:17">
      <c r="A23" s="883"/>
      <c r="B23" s="887"/>
      <c r="C23" s="888"/>
      <c r="D23" s="888"/>
      <c r="E23" s="888"/>
      <c r="F23" s="888"/>
      <c r="G23" s="888"/>
      <c r="H23" s="888"/>
      <c r="I23" s="888"/>
      <c r="J23" s="888"/>
      <c r="K23" s="888"/>
      <c r="L23" s="889"/>
      <c r="M23" s="883"/>
      <c r="P23" s="601"/>
    </row>
    <row r="24" spans="1:17">
      <c r="A24" s="883"/>
      <c r="B24" s="887"/>
      <c r="C24" s="888"/>
      <c r="D24" s="888"/>
      <c r="E24" s="888"/>
      <c r="F24" s="888"/>
      <c r="G24" s="888"/>
      <c r="H24" s="888"/>
      <c r="I24" s="888"/>
      <c r="J24" s="888"/>
      <c r="K24" s="888"/>
      <c r="L24" s="889"/>
      <c r="M24" s="883"/>
      <c r="P24" s="601"/>
    </row>
    <row r="25" spans="1:17">
      <c r="A25" s="883"/>
      <c r="B25" s="887"/>
      <c r="C25" s="888"/>
      <c r="D25" s="888"/>
      <c r="E25" s="888"/>
      <c r="F25" s="888"/>
      <c r="G25" s="888"/>
      <c r="H25" s="888"/>
      <c r="I25" s="888"/>
      <c r="J25" s="888"/>
      <c r="K25" s="888"/>
      <c r="L25" s="889"/>
      <c r="M25" s="883"/>
      <c r="P25" s="601"/>
    </row>
    <row r="26" spans="1:17" ht="16.2" customHeight="1">
      <c r="A26" s="883"/>
      <c r="B26" s="887"/>
      <c r="C26" s="888"/>
      <c r="D26" s="888"/>
      <c r="E26" s="888"/>
      <c r="F26" s="888"/>
      <c r="G26" s="888"/>
      <c r="H26" s="888"/>
      <c r="I26" s="888"/>
      <c r="J26" s="888"/>
      <c r="K26" s="888"/>
      <c r="L26" s="889"/>
      <c r="M26" s="883"/>
      <c r="P26" s="601"/>
    </row>
    <row r="27" spans="1:17" ht="13.8" thickBot="1">
      <c r="A27" s="883"/>
      <c r="B27" s="890"/>
      <c r="C27" s="891"/>
      <c r="D27" s="891"/>
      <c r="E27" s="891"/>
      <c r="F27" s="891"/>
      <c r="G27" s="891"/>
      <c r="H27" s="891"/>
      <c r="I27" s="891"/>
      <c r="J27" s="891"/>
      <c r="K27" s="891"/>
      <c r="L27" s="892"/>
      <c r="M27" s="883"/>
      <c r="P27" s="601"/>
    </row>
    <row r="28" spans="1:17" ht="13.8" thickTop="1">
      <c r="A28" s="883"/>
      <c r="B28" s="883"/>
      <c r="C28" s="883"/>
      <c r="D28" s="883"/>
      <c r="E28" s="883"/>
      <c r="F28" s="883"/>
      <c r="G28" s="883"/>
      <c r="H28" s="883"/>
      <c r="I28" s="883"/>
      <c r="J28" s="883"/>
      <c r="K28" s="883"/>
      <c r="L28" s="883"/>
      <c r="M28" s="883"/>
      <c r="P28" s="601"/>
    </row>
    <row r="29" spans="1:17">
      <c r="A29" s="883"/>
      <c r="B29" s="883"/>
      <c r="C29" s="883"/>
      <c r="D29" s="883"/>
      <c r="E29" s="883"/>
      <c r="F29" s="883"/>
      <c r="G29" s="883"/>
      <c r="H29" s="883"/>
      <c r="I29" s="883"/>
      <c r="J29" s="883"/>
      <c r="K29" s="883"/>
      <c r="L29" s="883"/>
      <c r="M29" s="883"/>
      <c r="P29" s="601"/>
    </row>
    <row r="30" spans="1:17">
      <c r="A30" s="870"/>
      <c r="B30" s="871"/>
      <c r="C30" s="871"/>
      <c r="D30" s="871"/>
      <c r="E30" s="871"/>
      <c r="F30" s="871"/>
      <c r="G30" s="871"/>
      <c r="H30" s="871"/>
      <c r="I30" s="871"/>
      <c r="J30" s="871"/>
      <c r="K30" s="871"/>
      <c r="L30" s="871"/>
      <c r="M30" s="871"/>
      <c r="N30" s="871"/>
      <c r="P30" s="601"/>
    </row>
    <row r="31" spans="1:17">
      <c r="A31" s="871"/>
      <c r="B31" s="871"/>
      <c r="C31" s="871"/>
      <c r="D31" s="871"/>
      <c r="E31" s="871"/>
      <c r="F31" s="871"/>
      <c r="G31" s="871"/>
      <c r="H31" s="871"/>
      <c r="I31" s="871"/>
      <c r="J31" s="871"/>
      <c r="K31" s="871"/>
      <c r="L31" s="871"/>
      <c r="M31" s="871"/>
      <c r="N31" s="871"/>
      <c r="P31" s="601"/>
    </row>
    <row r="32" spans="1:17">
      <c r="A32" s="871"/>
      <c r="B32" s="871"/>
      <c r="C32" s="871"/>
      <c r="D32" s="871"/>
      <c r="E32" s="871"/>
      <c r="F32" s="871"/>
      <c r="G32" s="871"/>
      <c r="H32" s="871"/>
      <c r="I32" s="871"/>
      <c r="J32" s="871"/>
      <c r="K32" s="871"/>
      <c r="L32" s="871"/>
      <c r="M32" s="871"/>
      <c r="N32" s="871"/>
      <c r="P32" s="601"/>
    </row>
    <row r="33" spans="1:16">
      <c r="A33" s="871"/>
      <c r="B33" s="871"/>
      <c r="C33" s="871"/>
      <c r="D33" s="871"/>
      <c r="E33" s="871"/>
      <c r="F33" s="871"/>
      <c r="G33" s="871"/>
      <c r="H33" s="871"/>
      <c r="I33" s="871"/>
      <c r="J33" s="871"/>
      <c r="K33" s="871"/>
      <c r="L33" s="871"/>
      <c r="M33" s="871"/>
      <c r="N33" s="871"/>
      <c r="P33" s="601"/>
    </row>
    <row r="34" spans="1:16">
      <c r="A34" s="871"/>
      <c r="B34" s="871"/>
      <c r="C34" s="871"/>
      <c r="D34" s="871"/>
      <c r="E34" s="871"/>
      <c r="F34" s="871"/>
      <c r="G34" s="871"/>
      <c r="H34" s="871"/>
      <c r="I34" s="871"/>
      <c r="J34" s="871"/>
      <c r="K34" s="871"/>
      <c r="L34" s="871"/>
      <c r="M34" s="871"/>
      <c r="N34" s="871"/>
      <c r="P34" s="601"/>
    </row>
    <row r="35" spans="1:16">
      <c r="P35" s="601"/>
    </row>
    <row r="36" spans="1:16">
      <c r="P36" s="601"/>
    </row>
    <row r="37" spans="1:16">
      <c r="P37" s="601"/>
    </row>
    <row r="38" spans="1:16">
      <c r="P38" s="601"/>
    </row>
    <row r="39" spans="1:16">
      <c r="P39" s="601"/>
    </row>
    <row r="40" spans="1:16">
      <c r="P40" s="601"/>
    </row>
    <row r="41" spans="1:16">
      <c r="P41" s="601"/>
    </row>
    <row r="42" spans="1:16">
      <c r="P42" s="601"/>
    </row>
    <row r="51" spans="16:16" ht="17.399999999999999">
      <c r="P51" s="583"/>
    </row>
  </sheetData>
  <mergeCells count="9">
    <mergeCell ref="B18:L27"/>
    <mergeCell ref="A30:N34"/>
    <mergeCell ref="A1:M1"/>
    <mergeCell ref="A2:M2"/>
    <mergeCell ref="A3:M3"/>
    <mergeCell ref="N3:N7"/>
    <mergeCell ref="A4:M4"/>
    <mergeCell ref="B6:E14"/>
    <mergeCell ref="H6:L15"/>
  </mergeCells>
  <phoneticPr fontId="106"/>
  <pageMargins left="0.75" right="0.75" top="1" bottom="1" header="0.51200000000000001" footer="0.51200000000000001"/>
  <pageSetup paperSize="9" scale="98"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77"/>
  <sheetViews>
    <sheetView topLeftCell="B1" zoomScale="75" zoomScaleNormal="75" workbookViewId="0">
      <selection activeCell="P3" sqref="P3"/>
    </sheetView>
  </sheetViews>
  <sheetFormatPr defaultColWidth="8.88671875" defaultRowHeight="14.4"/>
  <cols>
    <col min="1" max="1" width="12.77734375" style="139" customWidth="1"/>
    <col min="2" max="2" width="25" style="185" customWidth="1"/>
    <col min="3" max="3" width="9.109375" style="185" customWidth="1"/>
    <col min="4" max="4" width="23" style="185" customWidth="1"/>
    <col min="5" max="5" width="19.44140625" style="185" customWidth="1"/>
    <col min="6" max="6" width="12.21875" style="185" customWidth="1"/>
    <col min="7" max="7" width="14.77734375" style="185" customWidth="1"/>
    <col min="8" max="8" width="20.88671875" style="185" customWidth="1"/>
    <col min="9" max="9" width="19" style="185" customWidth="1"/>
    <col min="10" max="10" width="13.21875" style="185" customWidth="1"/>
    <col min="11" max="11" width="10.88671875" style="185" customWidth="1"/>
    <col min="12" max="12" width="13" style="185" customWidth="1"/>
    <col min="13" max="13" width="16.109375" style="185" customWidth="1"/>
    <col min="14" max="14" width="28.77734375" style="185" customWidth="1"/>
    <col min="15" max="15" width="7.88671875" style="185" customWidth="1"/>
    <col min="16" max="16" width="40.44140625" style="255" customWidth="1"/>
    <col min="17" max="17" width="40.44140625" style="185" customWidth="1"/>
    <col min="18" max="16384" width="8.88671875" style="185"/>
  </cols>
  <sheetData>
    <row r="1" spans="2:19" ht="31.2" customHeight="1">
      <c r="B1" s="145"/>
      <c r="C1" s="405" t="s">
        <v>286</v>
      </c>
      <c r="D1" s="199"/>
      <c r="E1" s="199"/>
      <c r="F1" s="199"/>
      <c r="G1" s="199" t="s">
        <v>297</v>
      </c>
      <c r="H1" s="199"/>
      <c r="I1" s="199"/>
      <c r="J1" s="199"/>
      <c r="K1" s="199"/>
      <c r="L1" s="199"/>
      <c r="M1" s="199"/>
      <c r="N1" s="199"/>
      <c r="O1" s="139"/>
      <c r="P1" s="254"/>
    </row>
    <row r="2" spans="2:19" ht="31.2" customHeight="1">
      <c r="B2" s="145"/>
      <c r="C2" s="199"/>
      <c r="D2" s="199"/>
      <c r="E2" s="199"/>
      <c r="F2" s="199"/>
      <c r="G2" s="199"/>
      <c r="H2" s="199"/>
      <c r="I2" s="199"/>
      <c r="J2" s="199"/>
      <c r="K2" s="199"/>
      <c r="L2" s="199"/>
      <c r="M2" s="199"/>
      <c r="N2" s="199"/>
      <c r="O2" s="139"/>
      <c r="P2" s="254"/>
    </row>
    <row r="3" spans="2:19" ht="266.39999999999998" customHeight="1">
      <c r="B3" s="709"/>
      <c r="C3" s="709"/>
      <c r="D3" s="709"/>
      <c r="E3" s="709"/>
      <c r="F3" s="709"/>
      <c r="G3" s="709"/>
      <c r="H3" s="709"/>
      <c r="I3" s="709"/>
      <c r="J3" s="709"/>
      <c r="K3" s="709"/>
      <c r="L3" s="709"/>
      <c r="M3" s="709"/>
      <c r="N3" s="709"/>
      <c r="O3" s="139" t="s">
        <v>207</v>
      </c>
      <c r="P3" s="254"/>
    </row>
    <row r="4" spans="2:19" ht="29.25" customHeight="1">
      <c r="B4" s="221"/>
      <c r="C4" s="222" t="s">
        <v>293</v>
      </c>
      <c r="D4" s="223"/>
      <c r="E4" s="223"/>
      <c r="F4" s="223"/>
      <c r="G4" s="224"/>
      <c r="H4" s="223"/>
      <c r="I4" s="223"/>
      <c r="J4" s="225"/>
      <c r="K4" s="225"/>
      <c r="L4" s="225"/>
      <c r="M4" s="225"/>
      <c r="N4" s="226"/>
      <c r="O4" s="139"/>
      <c r="P4" s="245"/>
    </row>
    <row r="5" spans="2:19" ht="267" customHeight="1">
      <c r="B5" s="714" t="s">
        <v>294</v>
      </c>
      <c r="C5" s="715"/>
      <c r="D5" s="715"/>
      <c r="E5" s="715"/>
      <c r="F5" s="715"/>
      <c r="G5" s="715"/>
      <c r="H5" s="715"/>
      <c r="I5" s="715"/>
      <c r="J5" s="715"/>
      <c r="K5" s="715"/>
      <c r="L5" s="715"/>
      <c r="M5" s="715"/>
      <c r="N5" s="715"/>
      <c r="O5" s="139"/>
      <c r="P5" s="479" t="s">
        <v>207</v>
      </c>
      <c r="Q5" s="185" t="s">
        <v>256</v>
      </c>
    </row>
    <row r="6" spans="2:19" ht="32.4" customHeight="1">
      <c r="B6" s="718" t="s">
        <v>260</v>
      </c>
      <c r="C6" s="719"/>
      <c r="D6" s="719"/>
      <c r="E6" s="719"/>
      <c r="F6" s="719"/>
      <c r="G6" s="719"/>
      <c r="H6" s="719"/>
      <c r="I6" s="719"/>
      <c r="J6" s="719"/>
      <c r="K6" s="719"/>
      <c r="L6" s="719"/>
      <c r="M6" s="719"/>
      <c r="N6" s="719"/>
      <c r="O6" s="139"/>
      <c r="P6" s="242"/>
    </row>
    <row r="7" spans="2:19" ht="11.4" customHeight="1">
      <c r="B7" s="716"/>
      <c r="C7" s="717"/>
      <c r="D7" s="717"/>
      <c r="E7" s="717"/>
      <c r="F7" s="717"/>
      <c r="G7" s="717"/>
      <c r="H7" s="717"/>
      <c r="I7" s="717"/>
      <c r="J7" s="717"/>
      <c r="K7" s="717"/>
      <c r="L7" s="717"/>
      <c r="M7" s="717"/>
      <c r="N7" s="717"/>
      <c r="O7" s="139"/>
      <c r="P7" s="242"/>
      <c r="R7" s="185" t="s">
        <v>224</v>
      </c>
    </row>
    <row r="8" spans="2:19" ht="21.6" customHeight="1">
      <c r="B8" s="229"/>
      <c r="C8" s="710" t="s">
        <v>295</v>
      </c>
      <c r="D8" s="710"/>
      <c r="E8" s="710"/>
      <c r="F8" s="710"/>
      <c r="G8" s="710"/>
      <c r="H8" s="710"/>
      <c r="I8" s="710"/>
      <c r="J8" s="710"/>
      <c r="K8" s="710"/>
      <c r="L8" s="710"/>
      <c r="M8" s="146" t="s">
        <v>207</v>
      </c>
      <c r="N8" s="146"/>
      <c r="O8" s="139"/>
      <c r="P8" s="277"/>
      <c r="Q8" s="524">
        <f>+H13-G13</f>
        <v>4911794</v>
      </c>
    </row>
    <row r="9" spans="2:19" ht="21.6" customHeight="1">
      <c r="B9" s="229"/>
      <c r="C9" s="711" t="s">
        <v>177</v>
      </c>
      <c r="D9" s="711"/>
      <c r="E9" s="711"/>
      <c r="F9" s="711"/>
      <c r="G9" s="711"/>
      <c r="H9" s="711"/>
      <c r="I9" s="711"/>
      <c r="J9" s="711"/>
      <c r="K9" s="711"/>
      <c r="L9" s="711"/>
      <c r="M9" s="146"/>
      <c r="N9" s="171"/>
      <c r="O9" s="139"/>
      <c r="P9" s="278"/>
    </row>
    <row r="10" spans="2:19" ht="21.6" customHeight="1">
      <c r="B10" s="146"/>
      <c r="C10" s="146"/>
      <c r="D10" s="171"/>
      <c r="E10" s="171"/>
      <c r="F10" s="171"/>
      <c r="G10" s="191"/>
      <c r="H10" s="171"/>
      <c r="I10" s="171"/>
      <c r="J10" s="171"/>
      <c r="K10" s="171"/>
      <c r="L10" s="171"/>
      <c r="M10" s="171"/>
      <c r="N10" s="171"/>
      <c r="O10" s="139"/>
      <c r="P10" s="282"/>
    </row>
    <row r="11" spans="2:19" ht="15" customHeight="1">
      <c r="B11" s="139"/>
      <c r="C11" s="139"/>
      <c r="D11" s="192"/>
      <c r="E11" s="192"/>
      <c r="F11" s="192"/>
      <c r="G11" s="193"/>
      <c r="H11" s="192"/>
      <c r="I11" s="192"/>
      <c r="J11" s="192"/>
      <c r="K11" s="192"/>
      <c r="L11" s="192"/>
      <c r="M11" s="192"/>
      <c r="N11" s="192"/>
      <c r="O11" s="139"/>
      <c r="P11" s="513">
        <f>+H13-G13</f>
        <v>4911794</v>
      </c>
      <c r="Q11" s="488"/>
      <c r="R11" s="488"/>
      <c r="S11" s="488"/>
    </row>
    <row r="12" spans="2:19" ht="13.5" customHeight="1">
      <c r="B12" s="139"/>
      <c r="C12" s="139"/>
      <c r="D12" s="712" t="s">
        <v>178</v>
      </c>
      <c r="E12" s="712"/>
      <c r="F12" s="194"/>
      <c r="G12" s="195" t="s">
        <v>179</v>
      </c>
      <c r="H12" s="196" t="s">
        <v>180</v>
      </c>
      <c r="I12" s="197" t="s">
        <v>181</v>
      </c>
      <c r="J12" s="196" t="s">
        <v>182</v>
      </c>
      <c r="K12" s="196" t="s">
        <v>183</v>
      </c>
      <c r="L12" s="198" t="s">
        <v>196</v>
      </c>
      <c r="M12" s="192"/>
      <c r="N12" s="192"/>
      <c r="O12" s="139"/>
      <c r="P12" s="282"/>
      <c r="Q12" s="488"/>
      <c r="R12" s="488"/>
      <c r="S12" s="488"/>
    </row>
    <row r="13" spans="2:19" ht="18" customHeight="1">
      <c r="B13" s="139"/>
      <c r="C13" s="139"/>
      <c r="D13" s="712"/>
      <c r="E13" s="712"/>
      <c r="F13" s="231" t="s">
        <v>184</v>
      </c>
      <c r="G13" s="263">
        <v>595531130</v>
      </c>
      <c r="H13" s="263">
        <v>600442924</v>
      </c>
      <c r="I13" s="228">
        <f t="shared" ref="I13:I23" si="0">+H13/$H$13</f>
        <v>1</v>
      </c>
      <c r="J13" s="588">
        <v>6485216</v>
      </c>
      <c r="K13" s="408">
        <f>+J13/G13</f>
        <v>1.0889801847973925E-2</v>
      </c>
      <c r="L13" s="228">
        <f t="shared" ref="L13:L30" si="1">+H13/G13</f>
        <v>1.0082477535641168</v>
      </c>
      <c r="M13" s="713" t="s">
        <v>185</v>
      </c>
      <c r="N13" s="713"/>
      <c r="O13" s="514"/>
      <c r="P13" s="564"/>
      <c r="Q13" s="488"/>
      <c r="R13" s="488"/>
      <c r="S13" s="488"/>
    </row>
    <row r="14" spans="2:19" ht="17.25" customHeight="1">
      <c r="B14" s="139"/>
      <c r="C14" s="139"/>
      <c r="D14" s="712"/>
      <c r="E14" s="712"/>
      <c r="F14" s="502" t="s">
        <v>244</v>
      </c>
      <c r="G14" s="284">
        <v>93633499</v>
      </c>
      <c r="H14" s="284">
        <v>94184146</v>
      </c>
      <c r="I14" s="228">
        <f t="shared" si="0"/>
        <v>0.1568577832053859</v>
      </c>
      <c r="J14" s="428">
        <v>1043838</v>
      </c>
      <c r="K14" s="422">
        <f>+J14/H14</f>
        <v>1.108294807918097E-2</v>
      </c>
      <c r="L14" s="257">
        <f t="shared" si="1"/>
        <v>1.0058808760313442</v>
      </c>
      <c r="M14" s="707" t="s">
        <v>216</v>
      </c>
      <c r="N14" s="515">
        <f>+H13-G13</f>
        <v>4911794</v>
      </c>
      <c r="O14" s="514"/>
      <c r="P14" s="564"/>
      <c r="Q14" s="488"/>
      <c r="R14" s="488"/>
      <c r="S14" s="488"/>
    </row>
    <row r="15" spans="2:19" ht="17.25" customHeight="1">
      <c r="B15" s="139"/>
      <c r="C15" s="139"/>
      <c r="D15" s="712"/>
      <c r="E15" s="712"/>
      <c r="F15" s="503" t="s">
        <v>242</v>
      </c>
      <c r="G15" s="284">
        <v>4167111</v>
      </c>
      <c r="H15" s="284">
        <v>4187887</v>
      </c>
      <c r="I15" s="228">
        <f t="shared" si="0"/>
        <v>6.9746629239984181E-3</v>
      </c>
      <c r="J15" s="491">
        <v>44058</v>
      </c>
      <c r="K15" s="422">
        <f>+J15/G15</f>
        <v>1.0572792517405944E-2</v>
      </c>
      <c r="L15" s="257">
        <f t="shared" si="1"/>
        <v>1.0049857083240643</v>
      </c>
      <c r="M15" s="707"/>
      <c r="N15" s="528" t="s">
        <v>207</v>
      </c>
      <c r="O15" s="514"/>
      <c r="P15" s="564"/>
      <c r="Q15" s="281"/>
      <c r="R15" s="488"/>
      <c r="S15" s="488"/>
    </row>
    <row r="16" spans="2:19" ht="17.25" customHeight="1">
      <c r="B16" s="139"/>
      <c r="C16" s="139"/>
      <c r="D16" s="712"/>
      <c r="E16" s="712"/>
      <c r="F16" s="504" t="s">
        <v>245</v>
      </c>
      <c r="G16" s="283">
        <v>6949653</v>
      </c>
      <c r="H16" s="283">
        <v>7001590</v>
      </c>
      <c r="I16" s="228">
        <f t="shared" si="0"/>
        <v>1.1660708653800374E-2</v>
      </c>
      <c r="J16" s="230">
        <v>329289</v>
      </c>
      <c r="K16" s="522">
        <f t="shared" ref="K16:K23" si="2">+J16/H16</f>
        <v>4.7030603048736075E-2</v>
      </c>
      <c r="L16" s="257">
        <f t="shared" si="1"/>
        <v>1.0074733227687771</v>
      </c>
      <c r="M16" s="516"/>
      <c r="N16" s="516"/>
      <c r="O16" s="514"/>
      <c r="P16" s="466"/>
      <c r="Q16" s="282"/>
      <c r="R16" s="488"/>
      <c r="S16" s="488"/>
    </row>
    <row r="17" spans="2:19" ht="17.25" customHeight="1">
      <c r="B17" s="139"/>
      <c r="C17" s="139"/>
      <c r="D17" s="712"/>
      <c r="E17" s="712"/>
      <c r="F17" s="505" t="s">
        <v>246</v>
      </c>
      <c r="G17" s="283">
        <v>34264237</v>
      </c>
      <c r="H17" s="283">
        <v>34368909</v>
      </c>
      <c r="I17" s="228">
        <f t="shared" si="0"/>
        <v>5.7239260596232792E-2</v>
      </c>
      <c r="J17" s="258">
        <v>683397</v>
      </c>
      <c r="K17" s="456">
        <f t="shared" si="2"/>
        <v>1.9884163329129824E-2</v>
      </c>
      <c r="L17" s="257">
        <f t="shared" si="1"/>
        <v>1.0030548469531073</v>
      </c>
      <c r="M17" s="516"/>
      <c r="N17" s="516"/>
      <c r="O17" s="514"/>
      <c r="P17" s="466"/>
      <c r="Q17" s="490"/>
      <c r="R17" s="488"/>
      <c r="S17" s="488"/>
    </row>
    <row r="18" spans="2:19" ht="17.25" customHeight="1">
      <c r="B18" s="139"/>
      <c r="C18" s="139"/>
      <c r="D18" s="712"/>
      <c r="E18" s="712"/>
      <c r="F18" s="503" t="s">
        <v>186</v>
      </c>
      <c r="G18" s="283">
        <v>9633732</v>
      </c>
      <c r="H18" s="283">
        <v>9658391</v>
      </c>
      <c r="I18" s="228">
        <f t="shared" si="0"/>
        <v>1.6085443951372139E-2</v>
      </c>
      <c r="J18" s="230">
        <v>129646</v>
      </c>
      <c r="K18" s="256">
        <f t="shared" si="2"/>
        <v>1.3423146774654287E-2</v>
      </c>
      <c r="L18" s="257">
        <f t="shared" si="1"/>
        <v>1.0025596518566222</v>
      </c>
      <c r="M18" s="516"/>
      <c r="N18" s="853"/>
      <c r="O18" s="514"/>
      <c r="P18" s="466"/>
      <c r="Q18" s="281"/>
      <c r="R18" s="488"/>
      <c r="S18" s="488"/>
    </row>
    <row r="19" spans="2:19" ht="17.25" customHeight="1">
      <c r="B19" s="139"/>
      <c r="C19" s="139"/>
      <c r="D19" s="712"/>
      <c r="E19" s="712"/>
      <c r="F19" s="546" t="s">
        <v>258</v>
      </c>
      <c r="G19" s="283">
        <v>4432586</v>
      </c>
      <c r="H19" s="283">
        <v>4487453</v>
      </c>
      <c r="I19" s="228">
        <f t="shared" si="0"/>
        <v>7.4735712931808989E-3</v>
      </c>
      <c r="J19" s="230">
        <v>60382</v>
      </c>
      <c r="K19" s="256">
        <f t="shared" si="2"/>
        <v>1.3455739814990819E-2</v>
      </c>
      <c r="L19" s="257">
        <f t="shared" si="1"/>
        <v>1.0123781016318691</v>
      </c>
      <c r="M19" s="516"/>
      <c r="N19" s="516"/>
      <c r="O19" s="514"/>
      <c r="P19" s="466"/>
      <c r="Q19" s="282"/>
      <c r="R19" s="488"/>
      <c r="S19" s="488"/>
    </row>
    <row r="20" spans="2:19" ht="17.25" customHeight="1">
      <c r="B20" s="139"/>
      <c r="C20" s="139"/>
      <c r="D20" s="712"/>
      <c r="E20" s="712"/>
      <c r="F20" s="523" t="s">
        <v>247</v>
      </c>
      <c r="G20" s="283">
        <v>4009509</v>
      </c>
      <c r="H20" s="283">
        <v>4011210</v>
      </c>
      <c r="I20" s="228">
        <f t="shared" si="0"/>
        <v>6.680418470548918E-3</v>
      </c>
      <c r="J20" s="230">
        <v>102084</v>
      </c>
      <c r="K20" s="522">
        <f t="shared" si="2"/>
        <v>2.5449677279424415E-2</v>
      </c>
      <c r="L20" s="257">
        <f t="shared" si="1"/>
        <v>1.0004242414719609</v>
      </c>
      <c r="M20" s="516"/>
      <c r="N20" s="516"/>
      <c r="O20" s="514"/>
      <c r="P20" s="281"/>
      <c r="Q20" s="490"/>
      <c r="R20" s="488"/>
      <c r="S20" s="488"/>
    </row>
    <row r="21" spans="2:19" ht="17.25" customHeight="1">
      <c r="B21" s="139"/>
      <c r="C21" s="139"/>
      <c r="D21" s="712"/>
      <c r="E21" s="712"/>
      <c r="F21" s="502" t="s">
        <v>248</v>
      </c>
      <c r="G21" s="284">
        <v>16671848</v>
      </c>
      <c r="H21" s="284">
        <v>16671848</v>
      </c>
      <c r="I21" s="228">
        <f t="shared" si="0"/>
        <v>2.7765916348778556E-2</v>
      </c>
      <c r="J21" s="586">
        <v>100400</v>
      </c>
      <c r="K21" s="256">
        <f t="shared" si="2"/>
        <v>6.0221278408968222E-3</v>
      </c>
      <c r="L21" s="257">
        <f t="shared" si="1"/>
        <v>1</v>
      </c>
      <c r="M21" s="516"/>
      <c r="N21" s="516"/>
      <c r="O21" s="514"/>
      <c r="P21" s="282"/>
      <c r="Q21" s="281"/>
      <c r="R21" s="488"/>
      <c r="S21" s="488"/>
    </row>
    <row r="22" spans="2:19" ht="17.25" customHeight="1">
      <c r="B22" s="139"/>
      <c r="C22" s="139"/>
      <c r="D22" s="712"/>
      <c r="E22" s="712"/>
      <c r="F22" s="570" t="s">
        <v>249</v>
      </c>
      <c r="G22" s="295">
        <v>7503369</v>
      </c>
      <c r="H22" s="295">
        <v>7521969</v>
      </c>
      <c r="I22" s="228">
        <f t="shared" si="0"/>
        <v>1.2527367214006839E-2</v>
      </c>
      <c r="J22" s="230">
        <v>143684</v>
      </c>
      <c r="K22" s="456">
        <f t="shared" si="2"/>
        <v>1.9101913342104974E-2</v>
      </c>
      <c r="L22" s="257">
        <f t="shared" si="1"/>
        <v>1.0024788864841914</v>
      </c>
      <c r="M22" s="516"/>
      <c r="N22" s="516"/>
      <c r="O22" s="514"/>
      <c r="P22" s="282"/>
      <c r="Q22" s="282"/>
      <c r="R22" s="488"/>
      <c r="S22" s="488"/>
    </row>
    <row r="23" spans="2:19" ht="17.25" customHeight="1">
      <c r="B23" s="139"/>
      <c r="C23" s="139"/>
      <c r="D23" s="712"/>
      <c r="E23" s="712"/>
      <c r="F23" s="502" t="s">
        <v>250</v>
      </c>
      <c r="G23" s="284">
        <v>44327890</v>
      </c>
      <c r="H23" s="284">
        <v>44398696</v>
      </c>
      <c r="I23" s="228">
        <f t="shared" si="0"/>
        <v>7.3943241273003987E-2</v>
      </c>
      <c r="J23" s="285">
        <v>527597</v>
      </c>
      <c r="K23" s="256">
        <f t="shared" si="2"/>
        <v>1.1883164316357398E-2</v>
      </c>
      <c r="L23" s="257">
        <f t="shared" si="1"/>
        <v>1.001597323942105</v>
      </c>
      <c r="M23" s="516"/>
      <c r="N23" s="516"/>
      <c r="O23" s="514"/>
      <c r="P23" s="281"/>
      <c r="Q23" s="490"/>
      <c r="R23" s="488"/>
      <c r="S23" s="488"/>
    </row>
    <row r="24" spans="2:19" ht="17.25" customHeight="1">
      <c r="B24" s="139"/>
      <c r="C24" s="139"/>
      <c r="D24" s="712"/>
      <c r="E24" s="712"/>
      <c r="F24" s="506" t="s">
        <v>251</v>
      </c>
      <c r="G24" s="512">
        <v>1565768</v>
      </c>
      <c r="H24" s="854">
        <v>1568183</v>
      </c>
      <c r="I24" s="228">
        <f>+G24/$H$13</f>
        <v>2.6076883204306026E-3</v>
      </c>
      <c r="J24" s="512">
        <v>30571</v>
      </c>
      <c r="K24" s="456">
        <f>+J24/G24</f>
        <v>1.9524603900450129E-2</v>
      </c>
      <c r="L24" s="257">
        <f t="shared" si="1"/>
        <v>1.0015423740937355</v>
      </c>
      <c r="M24" s="516"/>
      <c r="N24" s="516"/>
      <c r="O24" s="514"/>
      <c r="P24" s="282"/>
      <c r="Q24" s="281"/>
      <c r="R24" s="488"/>
      <c r="S24" s="488"/>
    </row>
    <row r="25" spans="2:19" ht="17.25" customHeight="1">
      <c r="B25" s="139"/>
      <c r="C25" s="139"/>
      <c r="D25" s="712"/>
      <c r="E25" s="712"/>
      <c r="F25" s="507" t="s">
        <v>252</v>
      </c>
      <c r="G25" s="409">
        <v>18800180</v>
      </c>
      <c r="H25" s="409">
        <v>19077368</v>
      </c>
      <c r="I25" s="228">
        <f t="shared" ref="I25:I30" si="3">+H25/$H$13</f>
        <v>3.1772158913808767E-2</v>
      </c>
      <c r="J25" s="230">
        <v>376219</v>
      </c>
      <c r="K25" s="456">
        <f t="shared" ref="K25:K30" si="4">+J25/H25</f>
        <v>1.9720697320510881E-2</v>
      </c>
      <c r="L25" s="257">
        <f t="shared" si="1"/>
        <v>1.0147439013881783</v>
      </c>
      <c r="M25" s="516"/>
      <c r="N25" s="516"/>
      <c r="O25" s="514"/>
      <c r="P25" s="282"/>
      <c r="Q25" s="282"/>
      <c r="R25" s="488"/>
      <c r="S25" s="488"/>
    </row>
    <row r="26" spans="2:19" ht="17.25" customHeight="1">
      <c r="B26" s="139"/>
      <c r="C26" s="139"/>
      <c r="D26" s="712"/>
      <c r="E26" s="712"/>
      <c r="F26" s="520" t="s">
        <v>253</v>
      </c>
      <c r="G26" s="409">
        <v>13314764</v>
      </c>
      <c r="H26" s="409">
        <v>13332976</v>
      </c>
      <c r="I26" s="228">
        <f t="shared" si="3"/>
        <v>2.2205234614439389E-2</v>
      </c>
      <c r="J26" s="230">
        <v>112454</v>
      </c>
      <c r="K26" s="521">
        <f t="shared" si="4"/>
        <v>8.4342760385978342E-3</v>
      </c>
      <c r="L26" s="257">
        <f t="shared" si="1"/>
        <v>1.0013678049419426</v>
      </c>
      <c r="M26" s="516"/>
      <c r="N26" s="516"/>
      <c r="O26" s="514"/>
      <c r="P26" s="466"/>
      <c r="Q26" s="490"/>
      <c r="R26" s="488"/>
      <c r="S26" s="488"/>
    </row>
    <row r="27" spans="2:19" ht="17.25" customHeight="1">
      <c r="B27" s="139"/>
      <c r="C27" s="139"/>
      <c r="D27" s="712"/>
      <c r="E27" s="712"/>
      <c r="F27" s="508" t="s">
        <v>243</v>
      </c>
      <c r="G27" s="409">
        <v>34535255</v>
      </c>
      <c r="H27" s="409">
        <v>34662834</v>
      </c>
      <c r="I27" s="228">
        <f t="shared" si="3"/>
        <v>5.7728774234001967E-2</v>
      </c>
      <c r="J27" s="230">
        <v>154897</v>
      </c>
      <c r="K27" s="256">
        <f t="shared" si="4"/>
        <v>4.4686767388956135E-3</v>
      </c>
      <c r="L27" s="257">
        <f t="shared" si="1"/>
        <v>1.0036941670186017</v>
      </c>
      <c r="M27" s="516"/>
      <c r="N27" s="516"/>
      <c r="O27" s="514"/>
      <c r="P27" s="466"/>
      <c r="Q27" s="281"/>
      <c r="R27" s="488"/>
      <c r="S27" s="488"/>
    </row>
    <row r="28" spans="2:19" ht="22.2" customHeight="1">
      <c r="B28" s="139"/>
      <c r="C28" s="139"/>
      <c r="D28" s="712"/>
      <c r="E28" s="712"/>
      <c r="F28" s="519" t="s">
        <v>195</v>
      </c>
      <c r="G28" s="283">
        <v>31808179</v>
      </c>
      <c r="H28" s="283">
        <v>32041348</v>
      </c>
      <c r="I28" s="228">
        <f t="shared" si="3"/>
        <v>5.336285385220061E-2</v>
      </c>
      <c r="J28" s="518">
        <v>147104</v>
      </c>
      <c r="K28" s="256">
        <f t="shared" si="4"/>
        <v>4.5910677665621305E-3</v>
      </c>
      <c r="L28" s="257">
        <f t="shared" si="1"/>
        <v>1.0073304730836683</v>
      </c>
      <c r="M28" s="708" t="s">
        <v>265</v>
      </c>
      <c r="N28" s="707"/>
      <c r="O28" s="514"/>
      <c r="P28" s="466"/>
      <c r="Q28" s="282"/>
      <c r="R28" s="488"/>
      <c r="S28" s="488"/>
    </row>
    <row r="29" spans="2:19" ht="22.2" customHeight="1">
      <c r="B29" s="139"/>
      <c r="C29" s="139"/>
      <c r="D29" s="706"/>
      <c r="E29" s="706"/>
      <c r="F29" s="571" t="s">
        <v>205</v>
      </c>
      <c r="G29" s="572">
        <v>16962177</v>
      </c>
      <c r="H29" s="572">
        <v>18374230</v>
      </c>
      <c r="I29" s="573">
        <f t="shared" si="3"/>
        <v>3.0601126710921155E-2</v>
      </c>
      <c r="J29" s="574">
        <v>38826</v>
      </c>
      <c r="K29" s="575">
        <f t="shared" si="4"/>
        <v>2.113068139454007E-3</v>
      </c>
      <c r="L29" s="576">
        <f t="shared" si="1"/>
        <v>1.0832471563054671</v>
      </c>
      <c r="M29" s="707"/>
      <c r="N29" s="707"/>
      <c r="O29" s="514"/>
      <c r="P29" s="466"/>
      <c r="Q29" s="490"/>
      <c r="R29" s="488"/>
      <c r="S29" s="488"/>
    </row>
    <row r="30" spans="2:19" ht="22.2" customHeight="1">
      <c r="B30" s="144"/>
      <c r="C30" s="139"/>
      <c r="D30" s="253"/>
      <c r="E30" s="253"/>
      <c r="F30" s="565" t="s">
        <v>259</v>
      </c>
      <c r="G30" s="566">
        <v>2388568</v>
      </c>
      <c r="H30" s="566">
        <v>2452273</v>
      </c>
      <c r="I30" s="567">
        <f t="shared" si="3"/>
        <v>4.0841067518350834E-3</v>
      </c>
      <c r="J30" s="568">
        <v>14886</v>
      </c>
      <c r="K30" s="569">
        <f t="shared" si="4"/>
        <v>6.0702866279570018E-3</v>
      </c>
      <c r="L30" s="257">
        <f t="shared" si="1"/>
        <v>1.02667079187195</v>
      </c>
      <c r="M30" s="707"/>
      <c r="N30" s="707"/>
      <c r="O30" s="514"/>
      <c r="P30" s="466"/>
      <c r="Q30" s="281"/>
      <c r="R30" s="488"/>
      <c r="S30" s="488"/>
    </row>
    <row r="31" spans="2:19" ht="17.399999999999999" customHeight="1">
      <c r="B31" s="139"/>
      <c r="C31" s="139"/>
      <c r="D31" s="139"/>
      <c r="E31" s="139"/>
      <c r="F31" s="139"/>
      <c r="G31" s="139"/>
      <c r="H31" s="139"/>
      <c r="I31" s="139"/>
      <c r="J31" s="139"/>
      <c r="K31" s="139"/>
      <c r="L31" s="139"/>
      <c r="M31" s="514"/>
      <c r="N31" s="514"/>
      <c r="O31" s="514"/>
      <c r="P31" s="466"/>
      <c r="Q31" s="282"/>
      <c r="R31" s="488"/>
      <c r="S31" s="488"/>
    </row>
    <row r="32" spans="2:19" ht="21.6" customHeight="1">
      <c r="B32" s="179"/>
      <c r="C32" s="179"/>
      <c r="D32" s="179"/>
      <c r="E32" s="179"/>
      <c r="F32" s="179"/>
      <c r="G32" s="179"/>
      <c r="H32" s="179"/>
      <c r="I32" s="179"/>
      <c r="J32" s="179"/>
      <c r="K32" s="179"/>
      <c r="L32" s="738" t="s">
        <v>296</v>
      </c>
      <c r="M32" s="738"/>
      <c r="N32" s="738"/>
      <c r="O32" s="514"/>
      <c r="P32" s="466"/>
      <c r="Q32" s="490"/>
      <c r="R32" s="488"/>
      <c r="S32" s="488"/>
    </row>
    <row r="33" spans="2:19" ht="21.6" customHeight="1">
      <c r="B33" s="179"/>
      <c r="C33" s="179"/>
      <c r="D33" s="179"/>
      <c r="E33" s="179"/>
      <c r="F33" s="179"/>
      <c r="G33" s="179"/>
      <c r="H33" s="179"/>
      <c r="I33" s="179"/>
      <c r="J33" s="179"/>
      <c r="K33" s="179"/>
      <c r="L33" s="738"/>
      <c r="M33" s="738"/>
      <c r="N33" s="738"/>
      <c r="O33" s="514" t="s">
        <v>207</v>
      </c>
      <c r="P33" s="466"/>
      <c r="Q33" s="281"/>
      <c r="R33" s="488"/>
      <c r="S33" s="488"/>
    </row>
    <row r="34" spans="2:19" ht="21.6" customHeight="1">
      <c r="B34" s="179"/>
      <c r="C34" s="179"/>
      <c r="D34" s="179"/>
      <c r="E34" s="179"/>
      <c r="F34" s="179"/>
      <c r="G34" s="179"/>
      <c r="H34" s="179"/>
      <c r="I34" s="179"/>
      <c r="J34" s="179"/>
      <c r="K34" s="179"/>
      <c r="L34" s="738"/>
      <c r="M34" s="738"/>
      <c r="N34" s="738"/>
      <c r="O34" s="517"/>
      <c r="P34" s="466"/>
      <c r="Q34" s="282"/>
      <c r="R34" s="488"/>
      <c r="S34" s="488"/>
    </row>
    <row r="35" spans="2:19" ht="21.6" customHeight="1">
      <c r="B35" s="179"/>
      <c r="C35" s="179"/>
      <c r="D35" s="179"/>
      <c r="E35" s="179"/>
      <c r="F35" s="179"/>
      <c r="G35" s="179"/>
      <c r="H35" s="179"/>
      <c r="I35" s="179"/>
      <c r="J35" s="179"/>
      <c r="K35" s="179"/>
      <c r="L35" s="738"/>
      <c r="M35" s="738"/>
      <c r="N35" s="738"/>
      <c r="O35" s="517"/>
      <c r="P35" s="466"/>
      <c r="Q35" s="490"/>
      <c r="R35" s="488"/>
      <c r="S35" s="488"/>
    </row>
    <row r="36" spans="2:19" ht="21.6" customHeight="1">
      <c r="B36" s="179"/>
      <c r="C36" s="179"/>
      <c r="D36" s="179"/>
      <c r="E36" s="179"/>
      <c r="F36" s="179"/>
      <c r="G36" s="179"/>
      <c r="H36" s="179"/>
      <c r="I36" s="179"/>
      <c r="J36" s="179"/>
      <c r="K36" s="179"/>
      <c r="L36" s="738"/>
      <c r="M36" s="738"/>
      <c r="N36" s="738"/>
      <c r="O36" s="517"/>
      <c r="P36" s="466"/>
      <c r="Q36" s="281"/>
      <c r="R36" s="488"/>
      <c r="S36" s="488"/>
    </row>
    <row r="37" spans="2:19" ht="21.6" customHeight="1">
      <c r="B37" s="468"/>
      <c r="C37" s="179"/>
      <c r="D37" s="179"/>
      <c r="E37" s="179"/>
      <c r="F37" s="179"/>
      <c r="G37" s="179"/>
      <c r="H37" s="179"/>
      <c r="I37" s="179"/>
      <c r="J37" s="179"/>
      <c r="K37" s="179"/>
      <c r="L37" s="738"/>
      <c r="M37" s="738"/>
      <c r="N37" s="738"/>
      <c r="O37" s="517"/>
      <c r="P37" s="466"/>
      <c r="Q37" s="282"/>
      <c r="R37" s="488"/>
      <c r="S37" s="488"/>
    </row>
    <row r="38" spans="2:19" ht="21.6" customHeight="1">
      <c r="B38" s="179"/>
      <c r="C38" s="179"/>
      <c r="D38" s="179"/>
      <c r="E38" s="179"/>
      <c r="F38" s="179"/>
      <c r="G38" s="179"/>
      <c r="H38" s="179"/>
      <c r="I38" s="179"/>
      <c r="J38" s="179"/>
      <c r="K38" s="179"/>
      <c r="L38" s="738"/>
      <c r="M38" s="738"/>
      <c r="N38" s="738"/>
      <c r="O38" s="517"/>
      <c r="P38" s="466"/>
      <c r="Q38" s="490"/>
      <c r="R38" s="488"/>
      <c r="S38" s="488"/>
    </row>
    <row r="39" spans="2:19" ht="21.6" customHeight="1">
      <c r="B39" s="179"/>
      <c r="C39" s="179"/>
      <c r="D39" s="179"/>
      <c r="E39" s="179"/>
      <c r="F39" s="179"/>
      <c r="G39" s="179"/>
      <c r="H39" s="179"/>
      <c r="I39" s="179"/>
      <c r="J39" s="179"/>
      <c r="K39" s="179"/>
      <c r="L39" s="738"/>
      <c r="M39" s="738"/>
      <c r="N39" s="738"/>
      <c r="O39" s="517"/>
      <c r="P39" s="466"/>
      <c r="Q39" s="281"/>
      <c r="R39" s="488"/>
      <c r="S39" s="488"/>
    </row>
    <row r="40" spans="2:19" ht="21.6" customHeight="1">
      <c r="B40" s="179"/>
      <c r="C40" s="179"/>
      <c r="D40" s="179"/>
      <c r="E40" s="179"/>
      <c r="F40" s="179"/>
      <c r="G40" s="179"/>
      <c r="H40" s="179"/>
      <c r="I40" s="179"/>
      <c r="J40" s="179"/>
      <c r="K40" s="179"/>
      <c r="L40" s="738"/>
      <c r="M40" s="738"/>
      <c r="N40" s="738"/>
      <c r="O40" s="517"/>
      <c r="P40" s="466"/>
      <c r="Q40" s="282"/>
      <c r="R40" s="488"/>
      <c r="S40" s="488"/>
    </row>
    <row r="41" spans="2:19" ht="21.6" customHeight="1">
      <c r="B41" s="179"/>
      <c r="C41" s="179"/>
      <c r="D41" s="179"/>
      <c r="E41" s="179"/>
      <c r="F41" s="179"/>
      <c r="G41" s="179"/>
      <c r="H41" s="179"/>
      <c r="I41" s="179"/>
      <c r="J41" s="179"/>
      <c r="K41" s="179"/>
      <c r="L41" s="738"/>
      <c r="M41" s="738"/>
      <c r="N41" s="738"/>
      <c r="O41" s="517"/>
      <c r="P41" s="466"/>
      <c r="Q41" s="490"/>
      <c r="R41" s="488"/>
      <c r="S41" s="488"/>
    </row>
    <row r="42" spans="2:19" ht="21.6" customHeight="1">
      <c r="B42" s="179"/>
      <c r="C42" s="179"/>
      <c r="D42" s="179"/>
      <c r="E42" s="179"/>
      <c r="F42" s="179"/>
      <c r="G42" s="179"/>
      <c r="H42" s="179"/>
      <c r="I42" s="179"/>
      <c r="J42" s="179"/>
      <c r="K42" s="179"/>
      <c r="L42" s="738"/>
      <c r="M42" s="738"/>
      <c r="N42" s="738"/>
      <c r="O42" s="517"/>
      <c r="P42" s="466"/>
      <c r="Q42" s="281"/>
      <c r="R42" s="488"/>
      <c r="S42" s="488"/>
    </row>
    <row r="43" spans="2:19" ht="21.6" customHeight="1">
      <c r="B43" s="139"/>
      <c r="C43" s="139"/>
      <c r="D43" s="139"/>
      <c r="E43" s="139"/>
      <c r="F43" s="139"/>
      <c r="G43" s="139"/>
      <c r="H43" s="139"/>
      <c r="I43" s="139"/>
      <c r="J43" s="139"/>
      <c r="K43" s="139"/>
      <c r="L43" s="738"/>
      <c r="M43" s="738"/>
      <c r="N43" s="738"/>
      <c r="O43" s="517"/>
      <c r="P43" s="466"/>
      <c r="Q43" s="282"/>
      <c r="R43" s="488"/>
      <c r="S43" s="488"/>
    </row>
    <row r="44" spans="2:19" ht="21.6" customHeight="1">
      <c r="B44" s="139"/>
      <c r="C44" s="139"/>
      <c r="D44" s="139"/>
      <c r="E44" s="139"/>
      <c r="F44" s="139"/>
      <c r="G44" s="139"/>
      <c r="H44" s="139"/>
      <c r="I44" s="139"/>
      <c r="J44" s="139"/>
      <c r="K44" s="139"/>
      <c r="L44" s="738"/>
      <c r="M44" s="738"/>
      <c r="N44" s="738"/>
      <c r="O44" s="517"/>
      <c r="P44" s="466"/>
      <c r="Q44" s="490"/>
      <c r="R44" s="488"/>
      <c r="S44" s="488"/>
    </row>
    <row r="45" spans="2:19" ht="32.4">
      <c r="B45" s="739" t="s">
        <v>187</v>
      </c>
      <c r="C45" s="739"/>
      <c r="D45" s="739"/>
      <c r="E45" s="739"/>
      <c r="F45" s="739"/>
      <c r="G45" s="739"/>
      <c r="H45" s="739"/>
      <c r="I45" s="150"/>
      <c r="J45" s="149"/>
      <c r="K45" s="139"/>
      <c r="L45" s="139"/>
      <c r="M45" s="139"/>
      <c r="N45" s="139"/>
      <c r="O45" s="139"/>
      <c r="Q45" s="282"/>
    </row>
    <row r="46" spans="2:19" ht="18">
      <c r="B46" s="180" t="s">
        <v>139</v>
      </c>
      <c r="C46" s="139"/>
      <c r="D46" s="139"/>
      <c r="E46" s="139"/>
      <c r="F46" s="139"/>
      <c r="G46" s="139"/>
      <c r="H46" s="139"/>
      <c r="I46" s="139"/>
      <c r="J46" s="139"/>
      <c r="K46" s="139"/>
      <c r="L46" s="139"/>
      <c r="M46" s="139"/>
      <c r="N46" s="139"/>
      <c r="O46" s="139"/>
      <c r="P46" s="281"/>
      <c r="Q46" s="490"/>
    </row>
    <row r="47" spans="2:19" ht="18">
      <c r="B47" s="733" t="s">
        <v>140</v>
      </c>
      <c r="C47" s="733"/>
      <c r="D47" s="733"/>
      <c r="E47" s="733"/>
      <c r="F47" s="733"/>
      <c r="G47" s="733"/>
      <c r="H47" s="733"/>
      <c r="I47" s="733"/>
      <c r="J47" s="733"/>
      <c r="K47" s="733"/>
      <c r="L47" s="733"/>
      <c r="M47" s="733"/>
      <c r="N47" s="139"/>
      <c r="O47" s="139"/>
      <c r="P47" s="282"/>
    </row>
    <row r="48" spans="2:19" ht="18">
      <c r="B48" s="740" t="s">
        <v>141</v>
      </c>
      <c r="C48" s="740"/>
      <c r="D48" s="740"/>
      <c r="E48" s="740"/>
      <c r="F48" s="740"/>
      <c r="G48" s="740"/>
      <c r="H48" s="740"/>
      <c r="I48" s="740"/>
      <c r="J48" s="740"/>
      <c r="K48" s="740"/>
      <c r="L48" s="740"/>
      <c r="M48" s="740"/>
      <c r="N48" s="139"/>
      <c r="O48" s="139"/>
      <c r="P48" s="282"/>
    </row>
    <row r="49" spans="2:16" ht="22.5" customHeight="1">
      <c r="B49" s="735" t="s">
        <v>202</v>
      </c>
      <c r="C49" s="736"/>
      <c r="D49" s="736"/>
      <c r="E49" s="736"/>
      <c r="F49" s="736"/>
      <c r="G49" s="736"/>
      <c r="H49" s="736"/>
      <c r="I49" s="736"/>
      <c r="J49" s="736"/>
      <c r="K49" s="736"/>
      <c r="L49" s="736"/>
      <c r="M49" s="737"/>
      <c r="N49" s="734" t="s">
        <v>188</v>
      </c>
      <c r="O49" s="139"/>
      <c r="P49" s="281"/>
    </row>
    <row r="50" spans="2:16" ht="22.5" customHeight="1">
      <c r="B50" s="214" t="s">
        <v>208</v>
      </c>
      <c r="C50" s="212"/>
      <c r="D50" s="212"/>
      <c r="E50" s="212"/>
      <c r="F50" s="212"/>
      <c r="G50" s="212"/>
      <c r="H50" s="212"/>
      <c r="I50" s="212"/>
      <c r="J50" s="212"/>
      <c r="K50" s="212"/>
      <c r="L50" s="212"/>
      <c r="M50" s="213"/>
      <c r="N50" s="734"/>
      <c r="O50" s="139"/>
      <c r="P50" s="282"/>
    </row>
    <row r="51" spans="2:16" ht="18">
      <c r="B51" s="733" t="s">
        <v>198</v>
      </c>
      <c r="C51" s="733"/>
      <c r="D51" s="733"/>
      <c r="E51" s="733"/>
      <c r="F51" s="733"/>
      <c r="G51" s="733"/>
      <c r="H51" s="733"/>
      <c r="I51" s="733"/>
      <c r="J51" s="733"/>
      <c r="K51" s="733"/>
      <c r="L51" s="733"/>
      <c r="M51" s="733"/>
      <c r="N51" s="734"/>
      <c r="O51" s="139"/>
      <c r="P51" s="282"/>
    </row>
    <row r="52" spans="2:16" ht="18">
      <c r="B52" s="740" t="s">
        <v>199</v>
      </c>
      <c r="C52" s="740"/>
      <c r="D52" s="740"/>
      <c r="E52" s="740"/>
      <c r="F52" s="740"/>
      <c r="G52" s="740"/>
      <c r="H52" s="740"/>
      <c r="I52" s="740"/>
      <c r="J52" s="740"/>
      <c r="K52" s="740"/>
      <c r="L52" s="740"/>
      <c r="M52" s="740"/>
      <c r="N52" s="734"/>
      <c r="O52" s="139"/>
      <c r="P52" s="281"/>
    </row>
    <row r="53" spans="2:16" ht="18">
      <c r="B53" s="733" t="s">
        <v>200</v>
      </c>
      <c r="C53" s="733"/>
      <c r="D53" s="733"/>
      <c r="E53" s="733"/>
      <c r="F53" s="733"/>
      <c r="G53" s="733"/>
      <c r="H53" s="733"/>
      <c r="I53" s="733"/>
      <c r="J53" s="733"/>
      <c r="K53" s="733"/>
      <c r="L53" s="733"/>
      <c r="M53" s="733"/>
      <c r="N53" s="734"/>
      <c r="O53" s="139"/>
      <c r="P53" s="282"/>
    </row>
    <row r="54" spans="2:16" ht="18">
      <c r="B54" s="733" t="s">
        <v>201</v>
      </c>
      <c r="C54" s="733"/>
      <c r="D54" s="733"/>
      <c r="E54" s="733"/>
      <c r="F54" s="733"/>
      <c r="G54" s="733"/>
      <c r="H54" s="733"/>
      <c r="I54" s="733"/>
      <c r="J54" s="733"/>
      <c r="K54" s="733"/>
      <c r="L54" s="733"/>
      <c r="M54" s="733"/>
      <c r="N54" s="734"/>
      <c r="O54" s="139"/>
      <c r="P54" s="282"/>
    </row>
    <row r="55" spans="2:16" ht="18">
      <c r="B55" s="152"/>
      <c r="M55" s="139"/>
      <c r="N55" s="734"/>
      <c r="O55" s="139"/>
      <c r="P55" s="281"/>
    </row>
    <row r="56" spans="2:16" ht="17.25" customHeight="1">
      <c r="B56" s="726" t="s">
        <v>142</v>
      </c>
      <c r="C56" s="727"/>
      <c r="D56" s="727"/>
      <c r="E56" s="727"/>
      <c r="F56" s="727"/>
      <c r="G56" s="727"/>
      <c r="H56" s="727"/>
      <c r="I56" s="727"/>
      <c r="J56" s="727"/>
      <c r="K56" s="727"/>
      <c r="L56" s="727"/>
      <c r="M56" s="728"/>
      <c r="N56" s="734"/>
      <c r="O56" s="139"/>
      <c r="P56" s="282"/>
    </row>
    <row r="57" spans="2:16" ht="17.25" customHeight="1">
      <c r="B57" s="726" t="s">
        <v>143</v>
      </c>
      <c r="C57" s="727"/>
      <c r="D57" s="727"/>
      <c r="E57" s="727"/>
      <c r="F57" s="727"/>
      <c r="G57" s="727"/>
      <c r="H57" s="727"/>
      <c r="I57" s="727"/>
      <c r="J57" s="727"/>
      <c r="K57" s="727"/>
      <c r="L57" s="727"/>
      <c r="M57" s="728"/>
      <c r="N57" s="734"/>
      <c r="O57" s="139"/>
      <c r="P57" s="282"/>
    </row>
    <row r="58" spans="2:16" ht="17.25" customHeight="1">
      <c r="B58" s="726" t="s">
        <v>144</v>
      </c>
      <c r="C58" s="727"/>
      <c r="D58" s="727"/>
      <c r="E58" s="727"/>
      <c r="F58" s="727"/>
      <c r="G58" s="727"/>
      <c r="H58" s="727"/>
      <c r="I58" s="727"/>
      <c r="J58" s="727"/>
      <c r="K58" s="727"/>
      <c r="L58" s="727"/>
      <c r="M58" s="728"/>
      <c r="N58" s="734"/>
      <c r="O58" s="139"/>
      <c r="P58" s="281"/>
    </row>
    <row r="59" spans="2:16" ht="18">
      <c r="B59" s="726" t="s">
        <v>145</v>
      </c>
      <c r="C59" s="727"/>
      <c r="D59" s="727"/>
      <c r="E59" s="727"/>
      <c r="F59" s="727"/>
      <c r="G59" s="727"/>
      <c r="H59" s="727"/>
      <c r="I59" s="727"/>
      <c r="J59" s="727"/>
      <c r="K59" s="727"/>
      <c r="L59" s="727"/>
      <c r="M59" s="728"/>
      <c r="N59" s="734"/>
      <c r="O59" s="139"/>
      <c r="P59" s="282"/>
    </row>
    <row r="60" spans="2:16" ht="18">
      <c r="B60" s="726" t="s">
        <v>146</v>
      </c>
      <c r="C60" s="727"/>
      <c r="D60" s="727"/>
      <c r="E60" s="727"/>
      <c r="F60" s="727"/>
      <c r="G60" s="727"/>
      <c r="H60" s="727"/>
      <c r="I60" s="727"/>
      <c r="J60" s="727"/>
      <c r="K60" s="727"/>
      <c r="L60" s="727"/>
      <c r="M60" s="728"/>
      <c r="N60" s="734"/>
      <c r="O60" s="139"/>
      <c r="P60" s="282"/>
    </row>
    <row r="61" spans="2:16" ht="18">
      <c r="B61" s="720" t="s">
        <v>147</v>
      </c>
      <c r="C61" s="721"/>
      <c r="D61" s="721"/>
      <c r="E61" s="721"/>
      <c r="F61" s="721"/>
      <c r="G61" s="721"/>
      <c r="H61" s="721"/>
      <c r="I61" s="721"/>
      <c r="J61" s="721"/>
      <c r="K61" s="721"/>
      <c r="L61" s="721"/>
      <c r="M61" s="722"/>
      <c r="N61" s="139"/>
      <c r="O61" s="139"/>
      <c r="P61" s="281"/>
    </row>
    <row r="62" spans="2:16" ht="18">
      <c r="B62" s="723" t="s">
        <v>148</v>
      </c>
      <c r="C62" s="724"/>
      <c r="D62" s="724"/>
      <c r="E62" s="724"/>
      <c r="F62" s="724"/>
      <c r="G62" s="724"/>
      <c r="H62" s="724"/>
      <c r="I62" s="724"/>
      <c r="J62" s="724"/>
      <c r="K62" s="724"/>
      <c r="L62" s="724"/>
      <c r="M62" s="725"/>
      <c r="N62" s="139"/>
      <c r="O62" s="139"/>
      <c r="P62" s="282"/>
    </row>
    <row r="63" spans="2:16" ht="18">
      <c r="B63" s="726" t="s">
        <v>206</v>
      </c>
      <c r="C63" s="727"/>
      <c r="D63" s="727"/>
      <c r="E63" s="727"/>
      <c r="F63" s="727"/>
      <c r="G63" s="727"/>
      <c r="H63" s="727"/>
      <c r="I63" s="727"/>
      <c r="J63" s="727"/>
      <c r="K63" s="727"/>
      <c r="L63" s="727"/>
      <c r="M63" s="728"/>
      <c r="N63" s="139"/>
      <c r="O63" s="139"/>
      <c r="P63" s="282"/>
    </row>
    <row r="64" spans="2:16" ht="18">
      <c r="B64" s="152"/>
      <c r="M64" s="139"/>
      <c r="N64" s="139"/>
      <c r="O64" s="139"/>
      <c r="P64" s="281"/>
    </row>
    <row r="65" spans="1:16" ht="18.600000000000001" thickBot="1">
      <c r="B65" s="152"/>
      <c r="M65" s="139"/>
      <c r="N65" s="139"/>
      <c r="O65" s="139"/>
      <c r="P65" s="282"/>
    </row>
    <row r="66" spans="1:16" ht="20.25" customHeight="1">
      <c r="B66" s="729" t="s">
        <v>149</v>
      </c>
      <c r="C66" s="729" t="s">
        <v>150</v>
      </c>
      <c r="D66" s="729" t="s">
        <v>151</v>
      </c>
      <c r="E66" s="729" t="s">
        <v>152</v>
      </c>
      <c r="F66" s="153" t="s">
        <v>153</v>
      </c>
      <c r="G66" s="173" t="s">
        <v>214</v>
      </c>
      <c r="H66" s="731" t="s">
        <v>213</v>
      </c>
      <c r="I66" s="731" t="s">
        <v>155</v>
      </c>
      <c r="J66" s="731" t="s">
        <v>156</v>
      </c>
      <c r="K66" s="731" t="s">
        <v>189</v>
      </c>
      <c r="L66" s="729" t="s">
        <v>157</v>
      </c>
      <c r="M66" s="729" t="s">
        <v>209</v>
      </c>
      <c r="N66" s="139"/>
      <c r="O66" s="139"/>
      <c r="P66" s="282"/>
    </row>
    <row r="67" spans="1:16" ht="18.600000000000001" thickBot="1">
      <c r="B67" s="730"/>
      <c r="C67" s="730"/>
      <c r="D67" s="730"/>
      <c r="E67" s="730"/>
      <c r="F67" s="154" t="s">
        <v>154</v>
      </c>
      <c r="G67" s="174"/>
      <c r="H67" s="732"/>
      <c r="I67" s="732"/>
      <c r="J67" s="732"/>
      <c r="K67" s="732"/>
      <c r="L67" s="730"/>
      <c r="M67" s="730"/>
      <c r="N67" s="139"/>
      <c r="O67" s="139"/>
      <c r="P67" s="282"/>
    </row>
    <row r="68" spans="1:16" ht="18.600000000000001" thickBot="1">
      <c r="B68" s="155">
        <v>1</v>
      </c>
      <c r="C68" s="156" t="s">
        <v>158</v>
      </c>
      <c r="D68" s="157"/>
      <c r="E68" s="157"/>
      <c r="F68" s="157"/>
      <c r="G68" s="175"/>
      <c r="H68" s="157"/>
      <c r="I68" s="157"/>
      <c r="J68" s="157"/>
      <c r="K68" s="158" t="s">
        <v>158</v>
      </c>
      <c r="L68" s="157"/>
      <c r="M68" s="157"/>
      <c r="N68" s="139"/>
      <c r="O68" s="139"/>
      <c r="P68" s="282"/>
    </row>
    <row r="69" spans="1:16" ht="18.600000000000001" thickBot="1">
      <c r="A69" s="167" t="s">
        <v>29</v>
      </c>
      <c r="B69" s="168">
        <v>2</v>
      </c>
      <c r="C69" s="169" t="s">
        <v>158</v>
      </c>
      <c r="D69" s="170" t="s">
        <v>158</v>
      </c>
      <c r="E69" s="170" t="s">
        <v>158</v>
      </c>
      <c r="F69" s="170" t="s">
        <v>190</v>
      </c>
      <c r="G69" s="175"/>
      <c r="H69" s="157"/>
      <c r="I69" s="157"/>
      <c r="J69" s="170" t="s">
        <v>191</v>
      </c>
      <c r="K69" s="170" t="s">
        <v>158</v>
      </c>
      <c r="L69" s="157"/>
      <c r="M69" s="157"/>
      <c r="N69" s="139" t="s">
        <v>192</v>
      </c>
      <c r="O69" s="139"/>
      <c r="P69" s="281"/>
    </row>
    <row r="70" spans="1:16" ht="18.600000000000001" thickBot="1">
      <c r="A70" s="167" t="s">
        <v>21</v>
      </c>
      <c r="B70" s="168">
        <v>3</v>
      </c>
      <c r="C70" s="169" t="s">
        <v>158</v>
      </c>
      <c r="D70" s="170" t="s">
        <v>158</v>
      </c>
      <c r="E70" s="170" t="s">
        <v>158</v>
      </c>
      <c r="F70" s="170" t="s">
        <v>158</v>
      </c>
      <c r="G70" s="175"/>
      <c r="H70" s="157"/>
      <c r="I70" s="157"/>
      <c r="J70" s="170" t="s">
        <v>158</v>
      </c>
      <c r="K70" s="170" t="s">
        <v>158</v>
      </c>
      <c r="L70" s="170" t="s">
        <v>158</v>
      </c>
      <c r="M70" s="157"/>
      <c r="N70" s="139"/>
      <c r="O70" s="139"/>
      <c r="P70" s="282"/>
    </row>
    <row r="71" spans="1:16" ht="18.600000000000001" thickBot="1">
      <c r="A71" s="167" t="s">
        <v>193</v>
      </c>
      <c r="B71" s="164">
        <v>4</v>
      </c>
      <c r="C71" s="165" t="s">
        <v>158</v>
      </c>
      <c r="D71" s="166" t="s">
        <v>158</v>
      </c>
      <c r="E71" s="166" t="s">
        <v>158</v>
      </c>
      <c r="F71" s="166" t="s">
        <v>158</v>
      </c>
      <c r="G71" s="166" t="s">
        <v>158</v>
      </c>
      <c r="H71" s="166" t="s">
        <v>158</v>
      </c>
      <c r="I71" s="157" t="s">
        <v>211</v>
      </c>
      <c r="J71" s="166" t="s">
        <v>158</v>
      </c>
      <c r="K71" s="166" t="s">
        <v>158</v>
      </c>
      <c r="L71" s="166" t="s">
        <v>158</v>
      </c>
      <c r="M71" s="166" t="s">
        <v>158</v>
      </c>
      <c r="N71" s="185" t="s">
        <v>210</v>
      </c>
      <c r="O71" s="139"/>
      <c r="P71" s="282"/>
    </row>
    <row r="72" spans="1:16" ht="18.600000000000001" thickBot="1">
      <c r="A72" s="167"/>
      <c r="B72" s="168">
        <v>5</v>
      </c>
      <c r="C72" s="169" t="s">
        <v>158</v>
      </c>
      <c r="D72" s="170" t="s">
        <v>158</v>
      </c>
      <c r="E72" s="170" t="s">
        <v>158</v>
      </c>
      <c r="F72" s="170" t="s">
        <v>158</v>
      </c>
      <c r="G72" s="170" t="s">
        <v>158</v>
      </c>
      <c r="H72" s="170" t="s">
        <v>158</v>
      </c>
      <c r="I72" s="170" t="s">
        <v>158</v>
      </c>
      <c r="J72" s="170" t="s">
        <v>158</v>
      </c>
      <c r="K72" s="170" t="s">
        <v>158</v>
      </c>
      <c r="L72" s="170" t="s">
        <v>158</v>
      </c>
      <c r="M72" s="170" t="s">
        <v>158</v>
      </c>
      <c r="N72" s="139"/>
      <c r="O72" s="139"/>
    </row>
    <row r="73" spans="1:16" ht="18.600000000000001" thickBot="1">
      <c r="B73" s="155">
        <v>6</v>
      </c>
      <c r="C73" s="156" t="s">
        <v>158</v>
      </c>
      <c r="D73" s="158" t="s">
        <v>158</v>
      </c>
      <c r="E73" s="158" t="s">
        <v>158</v>
      </c>
      <c r="F73" s="158" t="s">
        <v>158</v>
      </c>
      <c r="G73" s="158" t="s">
        <v>158</v>
      </c>
      <c r="H73" s="158" t="s">
        <v>158</v>
      </c>
      <c r="I73" s="158" t="s">
        <v>158</v>
      </c>
      <c r="J73" s="158" t="s">
        <v>158</v>
      </c>
      <c r="K73" s="158" t="s">
        <v>158</v>
      </c>
      <c r="L73" s="158" t="s">
        <v>158</v>
      </c>
      <c r="M73" s="158" t="s">
        <v>158</v>
      </c>
      <c r="N73" s="139"/>
      <c r="O73" s="139"/>
    </row>
    <row r="74" spans="1:16" ht="18.600000000000001" thickBot="1">
      <c r="B74" s="155">
        <v>7</v>
      </c>
      <c r="C74" s="156" t="s">
        <v>158</v>
      </c>
      <c r="D74" s="158" t="s">
        <v>158</v>
      </c>
      <c r="E74" s="158" t="s">
        <v>158</v>
      </c>
      <c r="F74" s="158" t="s">
        <v>158</v>
      </c>
      <c r="G74" s="158" t="s">
        <v>158</v>
      </c>
      <c r="H74" s="158" t="s">
        <v>158</v>
      </c>
      <c r="I74" s="158" t="s">
        <v>158</v>
      </c>
      <c r="J74" s="158" t="s">
        <v>158</v>
      </c>
      <c r="K74" s="158" t="s">
        <v>158</v>
      </c>
      <c r="L74" s="158" t="s">
        <v>158</v>
      </c>
      <c r="M74" s="158" t="s">
        <v>158</v>
      </c>
      <c r="N74" s="139"/>
      <c r="O74" s="139"/>
    </row>
    <row r="75" spans="1:16">
      <c r="N75" s="139"/>
      <c r="O75" s="139"/>
    </row>
    <row r="76" spans="1:16">
      <c r="I76" s="185" t="s">
        <v>212</v>
      </c>
      <c r="N76" s="139"/>
      <c r="O76" s="139"/>
    </row>
    <row r="77" spans="1:16">
      <c r="N77" s="139"/>
      <c r="O77" s="139"/>
    </row>
  </sheetData>
  <mergeCells count="39">
    <mergeCell ref="B45:H45"/>
    <mergeCell ref="B47:M47"/>
    <mergeCell ref="B48:M48"/>
    <mergeCell ref="B52:M52"/>
    <mergeCell ref="L32:N44"/>
    <mergeCell ref="B53:M53"/>
    <mergeCell ref="N49:N60"/>
    <mergeCell ref="B51:M51"/>
    <mergeCell ref="B58:M58"/>
    <mergeCell ref="B59:M59"/>
    <mergeCell ref="B60:M60"/>
    <mergeCell ref="B49:M49"/>
    <mergeCell ref="B54:M54"/>
    <mergeCell ref="B56:M56"/>
    <mergeCell ref="B57:M57"/>
    <mergeCell ref="B61:M61"/>
    <mergeCell ref="B62:M62"/>
    <mergeCell ref="B63:M63"/>
    <mergeCell ref="B66:B67"/>
    <mergeCell ref="C66:C67"/>
    <mergeCell ref="D66:D67"/>
    <mergeCell ref="E66:E67"/>
    <mergeCell ref="H66:H67"/>
    <mergeCell ref="I66:I67"/>
    <mergeCell ref="J66:J67"/>
    <mergeCell ref="K66:K67"/>
    <mergeCell ref="L66:L67"/>
    <mergeCell ref="M66:M67"/>
    <mergeCell ref="D29:E29"/>
    <mergeCell ref="M14:M15"/>
    <mergeCell ref="M28:N30"/>
    <mergeCell ref="B3:N3"/>
    <mergeCell ref="C8:L8"/>
    <mergeCell ref="C9:L9"/>
    <mergeCell ref="D12:E28"/>
    <mergeCell ref="M13:N13"/>
    <mergeCell ref="B5:N5"/>
    <mergeCell ref="B7:N7"/>
    <mergeCell ref="B6:N6"/>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2"/>
  <sheetViews>
    <sheetView showGridLines="0" zoomScale="80" zoomScaleNormal="80" zoomScaleSheetLayoutView="79" workbookViewId="0">
      <selection activeCell="A79" sqref="A79:D79"/>
    </sheetView>
  </sheetViews>
  <sheetFormatPr defaultColWidth="9" defaultRowHeight="19.2"/>
  <cols>
    <col min="1" max="1" width="193.44140625" style="484" customWidth="1"/>
    <col min="2" max="2" width="11.21875" style="482" customWidth="1"/>
    <col min="3" max="3" width="27.44140625" style="482" customWidth="1"/>
    <col min="4" max="4" width="17.88671875" style="483" customWidth="1"/>
    <col min="5" max="16384" width="9" style="6"/>
  </cols>
  <sheetData>
    <row r="1" spans="1:4" s="55" customFormat="1" ht="44.25" customHeight="1" thickBot="1">
      <c r="A1" s="288" t="s">
        <v>287</v>
      </c>
      <c r="B1" s="289" t="s">
        <v>0</v>
      </c>
      <c r="C1" s="290" t="s">
        <v>1</v>
      </c>
      <c r="D1" s="480" t="s">
        <v>2</v>
      </c>
    </row>
    <row r="2" spans="1:4" s="186" customFormat="1" ht="44.25" customHeight="1">
      <c r="A2" s="271" t="s">
        <v>300</v>
      </c>
      <c r="B2" s="747" t="s">
        <v>301</v>
      </c>
      <c r="C2" s="741" t="s">
        <v>304</v>
      </c>
      <c r="D2" s="744">
        <v>44799</v>
      </c>
    </row>
    <row r="3" spans="1:4" s="186" customFormat="1" ht="197.4" customHeight="1">
      <c r="A3" s="552" t="s">
        <v>302</v>
      </c>
      <c r="B3" s="748"/>
      <c r="C3" s="742"/>
      <c r="D3" s="745"/>
    </row>
    <row r="4" spans="1:4" s="186" customFormat="1" ht="36.6" customHeight="1" thickBot="1">
      <c r="A4" s="272" t="s">
        <v>303</v>
      </c>
      <c r="B4" s="749"/>
      <c r="C4" s="743"/>
      <c r="D4" s="746"/>
    </row>
    <row r="5" spans="1:4" s="186" customFormat="1" ht="44.25" customHeight="1">
      <c r="A5" s="271" t="s">
        <v>305</v>
      </c>
      <c r="B5" s="747" t="s">
        <v>308</v>
      </c>
      <c r="C5" s="741" t="s">
        <v>309</v>
      </c>
      <c r="D5" s="744">
        <v>44799</v>
      </c>
    </row>
    <row r="6" spans="1:4" s="186" customFormat="1" ht="172.8" customHeight="1">
      <c r="A6" s="552" t="s">
        <v>306</v>
      </c>
      <c r="B6" s="748"/>
      <c r="C6" s="742"/>
      <c r="D6" s="745"/>
    </row>
    <row r="7" spans="1:4" s="186" customFormat="1" ht="36.6" customHeight="1" thickBot="1">
      <c r="A7" s="272" t="s">
        <v>307</v>
      </c>
      <c r="B7" s="749"/>
      <c r="C7" s="743"/>
      <c r="D7" s="746"/>
    </row>
    <row r="8" spans="1:4" s="186" customFormat="1" ht="54.6" customHeight="1" thickBot="1">
      <c r="A8" s="271" t="s">
        <v>310</v>
      </c>
      <c r="B8" s="260"/>
      <c r="C8" s="741" t="s">
        <v>314</v>
      </c>
      <c r="D8" s="750">
        <v>44799</v>
      </c>
    </row>
    <row r="9" spans="1:4" s="186" customFormat="1" ht="96.6" customHeight="1" thickBot="1">
      <c r="A9" s="552" t="s">
        <v>311</v>
      </c>
      <c r="B9" s="548" t="s">
        <v>313</v>
      </c>
      <c r="C9" s="742"/>
      <c r="D9" s="751"/>
    </row>
    <row r="10" spans="1:4" s="186" customFormat="1" ht="34.950000000000003" customHeight="1" thickBot="1">
      <c r="A10" s="272" t="s">
        <v>312</v>
      </c>
      <c r="B10" s="262"/>
      <c r="C10" s="743"/>
      <c r="D10" s="751"/>
    </row>
    <row r="11" spans="1:4" s="186" customFormat="1" ht="43.8" customHeight="1" thickTop="1">
      <c r="A11" s="274" t="s">
        <v>316</v>
      </c>
      <c r="B11" s="759" t="s">
        <v>315</v>
      </c>
      <c r="C11" s="741" t="s">
        <v>319</v>
      </c>
      <c r="D11" s="744">
        <v>44797</v>
      </c>
    </row>
    <row r="12" spans="1:4" s="186" customFormat="1" ht="173.4" customHeight="1">
      <c r="A12" s="553" t="s">
        <v>317</v>
      </c>
      <c r="B12" s="760"/>
      <c r="C12" s="742"/>
      <c r="D12" s="745"/>
    </row>
    <row r="13" spans="1:4" s="186" customFormat="1" ht="34.950000000000003" customHeight="1" thickBot="1">
      <c r="A13" s="275" t="s">
        <v>318</v>
      </c>
      <c r="B13" s="761"/>
      <c r="C13" s="743"/>
      <c r="D13" s="746"/>
    </row>
    <row r="14" spans="1:4" s="186" customFormat="1" ht="44.25" customHeight="1" thickTop="1">
      <c r="A14" s="271" t="s">
        <v>320</v>
      </c>
      <c r="B14" s="260"/>
      <c r="C14" s="741" t="s">
        <v>324</v>
      </c>
      <c r="D14" s="744">
        <v>44797</v>
      </c>
    </row>
    <row r="15" spans="1:4" s="186" customFormat="1" ht="409.6" customHeight="1">
      <c r="A15" s="552" t="s">
        <v>321</v>
      </c>
      <c r="B15" s="261" t="s">
        <v>323</v>
      </c>
      <c r="C15" s="742"/>
      <c r="D15" s="745"/>
    </row>
    <row r="16" spans="1:4" s="186" customFormat="1" ht="35.4" customHeight="1" thickBot="1">
      <c r="A16" s="272" t="s">
        <v>322</v>
      </c>
      <c r="B16" s="262"/>
      <c r="C16" s="743"/>
      <c r="D16" s="746"/>
    </row>
    <row r="17" spans="1:4" s="186" customFormat="1" ht="44.25" customHeight="1" thickBot="1">
      <c r="A17" s="271" t="s">
        <v>325</v>
      </c>
      <c r="B17" s="260"/>
      <c r="C17" s="741" t="s">
        <v>328</v>
      </c>
      <c r="D17" s="750">
        <v>44795</v>
      </c>
    </row>
    <row r="18" spans="1:4" s="186" customFormat="1" ht="374.4" customHeight="1" thickBot="1">
      <c r="A18" s="855" t="s">
        <v>326</v>
      </c>
      <c r="B18" s="857" t="s">
        <v>327</v>
      </c>
      <c r="C18" s="742"/>
      <c r="D18" s="751"/>
    </row>
    <row r="19" spans="1:4" s="186" customFormat="1" ht="390.6" customHeight="1" thickBot="1">
      <c r="A19" s="856"/>
      <c r="B19" s="857"/>
      <c r="C19" s="742"/>
      <c r="D19" s="751"/>
    </row>
    <row r="20" spans="1:4" s="186" customFormat="1" ht="38.4" customHeight="1" thickBot="1">
      <c r="A20" s="272" t="s">
        <v>329</v>
      </c>
      <c r="B20" s="262"/>
      <c r="C20" s="743"/>
      <c r="D20" s="751"/>
    </row>
    <row r="21" spans="1:4" s="55" customFormat="1" ht="44.25" hidden="1" customHeight="1" thickBot="1">
      <c r="A21" s="531"/>
      <c r="B21" s="773"/>
      <c r="C21" s="741"/>
      <c r="D21" s="750"/>
    </row>
    <row r="22" spans="1:4" s="55" customFormat="1" ht="115.8" hidden="1" customHeight="1" thickBot="1">
      <c r="A22" s="554"/>
      <c r="B22" s="774"/>
      <c r="C22" s="742"/>
      <c r="D22" s="751"/>
    </row>
    <row r="23" spans="1:4" s="55" customFormat="1" ht="46.2" hidden="1" customHeight="1" thickBot="1">
      <c r="A23" s="316"/>
      <c r="B23" s="775"/>
      <c r="C23" s="743"/>
      <c r="D23" s="751"/>
    </row>
    <row r="24" spans="1:4" s="186" customFormat="1" ht="52.2" hidden="1" customHeight="1" thickTop="1" thickBot="1">
      <c r="A24" s="271"/>
      <c r="B24" s="260"/>
      <c r="C24" s="741"/>
      <c r="D24" s="750"/>
    </row>
    <row r="25" spans="1:4" s="186" customFormat="1" ht="66" hidden="1" customHeight="1" thickBot="1">
      <c r="A25" s="552"/>
      <c r="B25" s="261"/>
      <c r="C25" s="742"/>
      <c r="D25" s="751"/>
    </row>
    <row r="26" spans="1:4" s="186" customFormat="1" ht="45" hidden="1" customHeight="1" thickBot="1">
      <c r="A26" s="272"/>
      <c r="B26" s="262"/>
      <c r="C26" s="743"/>
      <c r="D26" s="751"/>
    </row>
    <row r="27" spans="1:4" s="186" customFormat="1" ht="48.6" hidden="1" customHeight="1" thickTop="1">
      <c r="A27" s="509"/>
      <c r="B27" s="764"/>
      <c r="C27" s="741"/>
      <c r="D27" s="770"/>
    </row>
    <row r="28" spans="1:4" s="186" customFormat="1" ht="189" hidden="1" customHeight="1">
      <c r="A28" s="276"/>
      <c r="B28" s="748"/>
      <c r="C28" s="742"/>
      <c r="D28" s="771"/>
    </row>
    <row r="29" spans="1:4" s="186" customFormat="1" ht="43.2" hidden="1" customHeight="1" thickBot="1">
      <c r="A29" s="492"/>
      <c r="B29" s="749"/>
      <c r="C29" s="743"/>
      <c r="D29" s="772"/>
    </row>
    <row r="30" spans="1:4" s="186" customFormat="1" ht="52.2" hidden="1" customHeight="1" thickTop="1" thickBot="1">
      <c r="A30" s="273"/>
      <c r="B30" s="773"/>
      <c r="C30" s="773"/>
      <c r="D30" s="750"/>
    </row>
    <row r="31" spans="1:4" s="186" customFormat="1" ht="247.8" hidden="1" customHeight="1" thickBot="1">
      <c r="A31" s="554"/>
      <c r="B31" s="774"/>
      <c r="C31" s="774"/>
      <c r="D31" s="751"/>
    </row>
    <row r="32" spans="1:4" s="186" customFormat="1" ht="43.2" hidden="1" customHeight="1" thickBot="1">
      <c r="A32" s="549"/>
      <c r="B32" s="775"/>
      <c r="C32" s="775"/>
      <c r="D32" s="751"/>
    </row>
    <row r="33" spans="1:4" s="186" customFormat="1" ht="48.6" hidden="1" customHeight="1" thickTop="1" thickBot="1">
      <c r="A33" s="274"/>
      <c r="B33" s="759"/>
      <c r="C33" s="767"/>
      <c r="D33" s="750"/>
    </row>
    <row r="34" spans="1:4" s="186" customFormat="1" ht="97.2" hidden="1" customHeight="1" thickBot="1">
      <c r="A34" s="762"/>
      <c r="B34" s="760"/>
      <c r="C34" s="768"/>
      <c r="D34" s="751"/>
    </row>
    <row r="35" spans="1:4" s="186" customFormat="1" ht="40.200000000000003" hidden="1" customHeight="1" thickBot="1">
      <c r="A35" s="763"/>
      <c r="B35" s="760"/>
      <c r="C35" s="768"/>
      <c r="D35" s="765"/>
    </row>
    <row r="36" spans="1:4" s="186" customFormat="1" ht="40.950000000000003" hidden="1" customHeight="1" thickBot="1">
      <c r="A36" s="532"/>
      <c r="B36" s="761"/>
      <c r="C36" s="769"/>
      <c r="D36" s="766"/>
    </row>
    <row r="37" spans="1:4" s="186" customFormat="1" ht="54.6" hidden="1" customHeight="1" thickTop="1">
      <c r="A37" s="200"/>
      <c r="B37" s="489"/>
      <c r="C37" s="754"/>
      <c r="D37" s="493"/>
    </row>
    <row r="38" spans="1:4" s="186" customFormat="1" ht="110.4" hidden="1" customHeight="1">
      <c r="A38" s="481"/>
      <c r="B38" s="752"/>
      <c r="C38" s="755"/>
      <c r="D38" s="494"/>
    </row>
    <row r="39" spans="1:4" s="186" customFormat="1" ht="37.950000000000003" hidden="1" customHeight="1" thickBot="1">
      <c r="A39" s="544"/>
      <c r="B39" s="757"/>
      <c r="C39" s="758"/>
      <c r="D39" s="495"/>
    </row>
    <row r="40" spans="1:4" s="186" customFormat="1" ht="37.950000000000003" hidden="1" customHeight="1">
      <c r="A40" s="200"/>
      <c r="B40" s="489"/>
      <c r="C40" s="754"/>
      <c r="D40" s="493"/>
    </row>
    <row r="41" spans="1:4" s="186" customFormat="1" ht="216" hidden="1" customHeight="1">
      <c r="A41" s="481"/>
      <c r="B41" s="752"/>
      <c r="C41" s="755"/>
      <c r="D41" s="494"/>
    </row>
    <row r="42" spans="1:4" s="186" customFormat="1" ht="37.950000000000003" hidden="1" customHeight="1" thickBot="1">
      <c r="A42" s="496"/>
      <c r="B42" s="753"/>
      <c r="C42" s="756"/>
      <c r="D42" s="497"/>
    </row>
  </sheetData>
  <mergeCells count="36">
    <mergeCell ref="A18:A19"/>
    <mergeCell ref="B18:B19"/>
    <mergeCell ref="A34:A35"/>
    <mergeCell ref="B27:B29"/>
    <mergeCell ref="B11:B13"/>
    <mergeCell ref="C11:C13"/>
    <mergeCell ref="D11:D13"/>
    <mergeCell ref="C17:C20"/>
    <mergeCell ref="D17:D20"/>
    <mergeCell ref="D33:D36"/>
    <mergeCell ref="C33:C36"/>
    <mergeCell ref="D27:D29"/>
    <mergeCell ref="B21:B23"/>
    <mergeCell ref="C21:C23"/>
    <mergeCell ref="D21:D23"/>
    <mergeCell ref="B30:B32"/>
    <mergeCell ref="C30:C32"/>
    <mergeCell ref="D30:D32"/>
    <mergeCell ref="C24:C26"/>
    <mergeCell ref="D24:D26"/>
    <mergeCell ref="B41:B42"/>
    <mergeCell ref="C40:C42"/>
    <mergeCell ref="B38:B39"/>
    <mergeCell ref="C37:C39"/>
    <mergeCell ref="C27:C29"/>
    <mergeCell ref="B33:B36"/>
    <mergeCell ref="C14:C16"/>
    <mergeCell ref="D14:D16"/>
    <mergeCell ref="B2:B4"/>
    <mergeCell ref="C2:C4"/>
    <mergeCell ref="D2:D4"/>
    <mergeCell ref="C8:C10"/>
    <mergeCell ref="D8:D10"/>
    <mergeCell ref="B5:B7"/>
    <mergeCell ref="C5:C7"/>
    <mergeCell ref="D5:D7"/>
  </mergeCells>
  <phoneticPr fontId="16"/>
  <hyperlinks>
    <hyperlink ref="A4" r:id="rId1" xr:uid="{D11F4797-F66A-41F6-A0EB-9AD9C47DE3F2}"/>
    <hyperlink ref="A7" r:id="rId2" xr:uid="{B4C850AD-39FF-4999-930D-4B7D78C26F0A}"/>
    <hyperlink ref="A10" r:id="rId3" xr:uid="{313D0E08-2869-42CE-9282-D17C92360D59}"/>
    <hyperlink ref="A13" r:id="rId4" xr:uid="{1F595940-BE9E-4D45-BAFF-F4DAC00C46F8}"/>
    <hyperlink ref="A16" r:id="rId5" xr:uid="{2DA7E0D0-04A0-4788-8780-4FB8CD7C4011}"/>
    <hyperlink ref="A20" r:id="rId6" xr:uid="{20DCDD15-515F-4BFA-ACCA-FB298B2D6ED2}"/>
  </hyperlinks>
  <pageMargins left="0" right="0" top="0.19685039370078741" bottom="0.39370078740157483" header="0" footer="0.19685039370078741"/>
  <pageSetup paperSize="8" scale="28" orientation="portrait"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47"/>
  <sheetViews>
    <sheetView defaultGridColor="0" view="pageBreakPreview" colorId="56" zoomScale="83" zoomScaleNormal="66" zoomScaleSheetLayoutView="83" workbookViewId="0">
      <selection activeCell="P3" sqref="P3"/>
    </sheetView>
  </sheetViews>
  <sheetFormatPr defaultColWidth="9" defaultRowHeight="19.2"/>
  <cols>
    <col min="1" max="1" width="213.21875" style="526" customWidth="1"/>
    <col min="2" max="2" width="18" style="210" customWidth="1"/>
    <col min="3" max="3" width="20.109375" style="211" customWidth="1"/>
    <col min="4" max="16384" width="9" style="42"/>
  </cols>
  <sheetData>
    <row r="1" spans="1:3" ht="58.95" customHeight="1" thickBot="1">
      <c r="A1" s="41" t="s">
        <v>288</v>
      </c>
      <c r="B1" s="460" t="s">
        <v>24</v>
      </c>
      <c r="C1" s="461" t="s">
        <v>2</v>
      </c>
    </row>
    <row r="2" spans="1:3" ht="48" customHeight="1">
      <c r="A2" s="464" t="s">
        <v>424</v>
      </c>
      <c r="B2" s="764" t="s">
        <v>445</v>
      </c>
      <c r="C2" s="780">
        <v>44798</v>
      </c>
    </row>
    <row r="3" spans="1:3" s="538" customFormat="1" ht="301.2" customHeight="1" thickBot="1">
      <c r="A3" s="585" t="s">
        <v>433</v>
      </c>
      <c r="B3" s="749"/>
      <c r="C3" s="781"/>
    </row>
    <row r="4" spans="1:3" s="538" customFormat="1" ht="38.4" customHeight="1" thickBot="1">
      <c r="A4" s="539" t="s">
        <v>423</v>
      </c>
      <c r="B4" s="551"/>
      <c r="C4" s="540"/>
    </row>
    <row r="5" spans="1:3" ht="48" customHeight="1">
      <c r="A5" s="464" t="s">
        <v>425</v>
      </c>
      <c r="B5" s="260"/>
      <c r="C5" s="535"/>
    </row>
    <row r="6" spans="1:3" ht="303.60000000000002" customHeight="1">
      <c r="A6" s="556" t="s">
        <v>434</v>
      </c>
      <c r="B6" s="548" t="s">
        <v>445</v>
      </c>
      <c r="C6" s="462">
        <v>44798</v>
      </c>
    </row>
    <row r="7" spans="1:3" ht="39.75" customHeight="1" thickBot="1">
      <c r="A7" s="220" t="s">
        <v>419</v>
      </c>
      <c r="B7" s="262"/>
      <c r="C7" s="537"/>
    </row>
    <row r="8" spans="1:3" ht="45.6" customHeight="1">
      <c r="A8" s="464" t="s">
        <v>426</v>
      </c>
      <c r="B8" s="260"/>
      <c r="C8" s="535"/>
    </row>
    <row r="9" spans="1:3" ht="154.19999999999999" customHeight="1">
      <c r="A9" s="557" t="s">
        <v>435</v>
      </c>
      <c r="B9" s="261" t="s">
        <v>278</v>
      </c>
      <c r="C9" s="536">
        <v>44798</v>
      </c>
    </row>
    <row r="10" spans="1:3" ht="37.799999999999997" customHeight="1" thickBot="1">
      <c r="A10" s="529" t="s">
        <v>420</v>
      </c>
      <c r="B10" s="262"/>
      <c r="C10" s="537"/>
    </row>
    <row r="11" spans="1:3" ht="42" customHeight="1">
      <c r="A11" s="464" t="s">
        <v>427</v>
      </c>
      <c r="B11" s="260"/>
      <c r="C11" s="535"/>
    </row>
    <row r="12" spans="1:3" ht="326.39999999999998" customHeight="1" thickBot="1">
      <c r="A12" s="555" t="s">
        <v>436</v>
      </c>
      <c r="B12" s="463" t="s">
        <v>277</v>
      </c>
      <c r="C12" s="536">
        <v>44797</v>
      </c>
    </row>
    <row r="13" spans="1:3" ht="36" customHeight="1" thickBot="1">
      <c r="A13" s="529" t="s">
        <v>421</v>
      </c>
      <c r="B13" s="463"/>
      <c r="C13" s="537"/>
    </row>
    <row r="14" spans="1:3" ht="52.2" customHeight="1">
      <c r="A14" s="187" t="s">
        <v>428</v>
      </c>
      <c r="B14" s="202"/>
      <c r="C14" s="203"/>
    </row>
    <row r="15" spans="1:3" ht="357" customHeight="1">
      <c r="A15" s="555" t="s">
        <v>437</v>
      </c>
      <c r="B15" s="207" t="s">
        <v>277</v>
      </c>
      <c r="C15" s="204">
        <v>44797</v>
      </c>
    </row>
    <row r="16" spans="1:3" ht="36" customHeight="1" thickBot="1">
      <c r="A16" s="529" t="s">
        <v>422</v>
      </c>
      <c r="B16" s="205"/>
      <c r="C16" s="206"/>
    </row>
    <row r="17" spans="1:3" ht="50.4" customHeight="1">
      <c r="A17" s="510" t="s">
        <v>429</v>
      </c>
      <c r="B17" s="207"/>
      <c r="C17" s="204"/>
    </row>
    <row r="18" spans="1:3" ht="111" customHeight="1">
      <c r="A18" s="555" t="s">
        <v>438</v>
      </c>
      <c r="B18" s="207" t="s">
        <v>446</v>
      </c>
      <c r="C18" s="204">
        <v>44797</v>
      </c>
    </row>
    <row r="19" spans="1:3" ht="34.200000000000003" customHeight="1" thickBot="1">
      <c r="A19" s="541" t="s">
        <v>418</v>
      </c>
      <c r="B19" s="205"/>
      <c r="C19" s="206"/>
    </row>
    <row r="20" spans="1:3" ht="45" customHeight="1">
      <c r="A20" s="187" t="s">
        <v>430</v>
      </c>
      <c r="B20" s="202"/>
      <c r="C20" s="203"/>
    </row>
    <row r="21" spans="1:3" ht="327" customHeight="1">
      <c r="A21" s="555" t="s">
        <v>439</v>
      </c>
      <c r="B21" s="207" t="s">
        <v>447</v>
      </c>
      <c r="C21" s="204">
        <v>44796</v>
      </c>
    </row>
    <row r="22" spans="1:3" ht="34.200000000000003" customHeight="1" thickBot="1">
      <c r="A22" s="541" t="s">
        <v>417</v>
      </c>
      <c r="B22" s="205"/>
      <c r="C22" s="206"/>
    </row>
    <row r="23" spans="1:3" ht="43.2" customHeight="1">
      <c r="A23" s="510" t="s">
        <v>431</v>
      </c>
      <c r="B23" s="207"/>
      <c r="C23" s="204"/>
    </row>
    <row r="24" spans="1:3" ht="254.4" customHeight="1">
      <c r="A24" s="555" t="s">
        <v>440</v>
      </c>
      <c r="B24" s="599" t="s">
        <v>448</v>
      </c>
      <c r="C24" s="204">
        <v>44795</v>
      </c>
    </row>
    <row r="25" spans="1:3" ht="32.4" customHeight="1" thickBot="1">
      <c r="A25" s="541" t="s">
        <v>416</v>
      </c>
      <c r="B25" s="205"/>
      <c r="C25" s="206"/>
    </row>
    <row r="26" spans="1:3" ht="54" customHeight="1">
      <c r="A26" s="187" t="s">
        <v>441</v>
      </c>
      <c r="B26" s="202"/>
      <c r="C26" s="203"/>
    </row>
    <row r="27" spans="1:3" ht="277.8" customHeight="1">
      <c r="A27" s="555" t="s">
        <v>443</v>
      </c>
      <c r="B27" s="558" t="s">
        <v>278</v>
      </c>
      <c r="C27" s="204">
        <v>44795</v>
      </c>
    </row>
    <row r="28" spans="1:3" ht="35.4" customHeight="1" thickBot="1">
      <c r="A28" s="541" t="s">
        <v>442</v>
      </c>
      <c r="B28" s="205"/>
      <c r="C28" s="206"/>
    </row>
    <row r="29" spans="1:3" ht="58.2" customHeight="1">
      <c r="A29" s="187" t="s">
        <v>432</v>
      </c>
      <c r="B29" s="202"/>
      <c r="C29" s="203"/>
    </row>
    <row r="30" spans="1:3" ht="149.4" customHeight="1">
      <c r="A30" s="555" t="s">
        <v>444</v>
      </c>
      <c r="B30" s="207" t="s">
        <v>446</v>
      </c>
      <c r="C30" s="204">
        <v>44791</v>
      </c>
    </row>
    <row r="31" spans="1:3" ht="32.4" customHeight="1" thickBot="1">
      <c r="A31" s="541" t="s">
        <v>415</v>
      </c>
      <c r="B31" s="205"/>
      <c r="C31" s="206"/>
    </row>
    <row r="32" spans="1:3" s="542" customFormat="1" ht="61.8" hidden="1" customHeight="1">
      <c r="A32" s="510"/>
      <c r="B32" s="207"/>
      <c r="C32" s="204"/>
    </row>
    <row r="33" spans="1:3" ht="382.8" hidden="1" customHeight="1">
      <c r="A33" s="555"/>
      <c r="B33" s="207"/>
      <c r="C33" s="204"/>
    </row>
    <row r="34" spans="1:3" ht="39" hidden="1" customHeight="1" thickBot="1">
      <c r="A34" s="541"/>
      <c r="B34" s="205"/>
      <c r="C34" s="206"/>
    </row>
    <row r="35" spans="1:3" ht="61.8" hidden="1" customHeight="1">
      <c r="A35" s="187"/>
      <c r="B35" s="202"/>
      <c r="C35" s="203"/>
    </row>
    <row r="36" spans="1:3" ht="196.8" hidden="1" customHeight="1">
      <c r="A36" s="555"/>
      <c r="B36" s="207"/>
      <c r="C36" s="204"/>
    </row>
    <row r="37" spans="1:3" ht="39" hidden="1" customHeight="1" thickBot="1">
      <c r="A37" s="541"/>
      <c r="B37" s="205"/>
      <c r="C37" s="206"/>
    </row>
    <row r="38" spans="1:3" ht="61.8" hidden="1" customHeight="1">
      <c r="A38" s="510"/>
      <c r="B38" s="207"/>
      <c r="C38" s="204"/>
    </row>
    <row r="39" spans="1:3" ht="278.39999999999998" hidden="1" customHeight="1">
      <c r="A39" s="555"/>
      <c r="B39" s="543"/>
      <c r="C39" s="204"/>
    </row>
    <row r="40" spans="1:3" ht="39" hidden="1" customHeight="1" thickBot="1">
      <c r="A40" s="541"/>
      <c r="B40" s="205"/>
      <c r="C40" s="206"/>
    </row>
    <row r="41" spans="1:3" ht="61.8" hidden="1" customHeight="1">
      <c r="A41" s="187"/>
      <c r="B41" s="202"/>
      <c r="C41" s="203"/>
    </row>
    <row r="42" spans="1:3" ht="379.2" hidden="1" customHeight="1">
      <c r="A42" s="555"/>
      <c r="B42" s="558"/>
      <c r="C42" s="204"/>
    </row>
    <row r="43" spans="1:3" ht="39" hidden="1" customHeight="1" thickBot="1">
      <c r="A43" s="541"/>
      <c r="B43" s="205"/>
      <c r="C43" s="206"/>
    </row>
    <row r="44" spans="1:3" ht="38.4" customHeight="1" thickBot="1">
      <c r="A44" s="550"/>
      <c r="B44" s="208"/>
      <c r="C44" s="209"/>
    </row>
    <row r="45" spans="1:3" ht="37.799999999999997" customHeight="1">
      <c r="A45" s="776" t="s">
        <v>28</v>
      </c>
      <c r="B45" s="777"/>
      <c r="C45" s="777"/>
    </row>
    <row r="46" spans="1:3" ht="46.2" customHeight="1">
      <c r="A46" s="778" t="s">
        <v>27</v>
      </c>
      <c r="B46" s="779"/>
      <c r="C46" s="779"/>
    </row>
    <row r="47" spans="1:3">
      <c r="A47" s="526" t="s">
        <v>257</v>
      </c>
    </row>
  </sheetData>
  <mergeCells count="4">
    <mergeCell ref="A45:C45"/>
    <mergeCell ref="A46:C46"/>
    <mergeCell ref="C2:C3"/>
    <mergeCell ref="B2:B3"/>
  </mergeCells>
  <phoneticPr fontId="16"/>
  <hyperlinks>
    <hyperlink ref="A31" r:id="rId1" xr:uid="{647D0B51-2EB2-4769-8A72-97F6E0A0CED4}"/>
    <hyperlink ref="A25" r:id="rId2" xr:uid="{08CE821B-4B43-4B23-A525-AEEDA471E015}"/>
    <hyperlink ref="A22" r:id="rId3" xr:uid="{B6A55037-A0C4-4A83-ADFE-CFA961EF4D39}"/>
    <hyperlink ref="A19" r:id="rId4" xr:uid="{3DB22E03-65C4-4C7D-B588-FEDE026E4D74}"/>
    <hyperlink ref="A7" r:id="rId5" xr:uid="{843771E0-B34D-4D7A-8D71-1F342DA93F8C}"/>
    <hyperlink ref="A10" r:id="rId6" xr:uid="{16303994-3162-4B90-8557-EBA3E56F6BEE}"/>
    <hyperlink ref="A13" r:id="rId7" xr:uid="{886998F4-F6FA-4AE9-A826-0003D03F68D0}"/>
    <hyperlink ref="A16" r:id="rId8" xr:uid="{B20D0173-F5C8-44A0-BEA8-5F491797D7F3}"/>
    <hyperlink ref="A4" r:id="rId9" xr:uid="{C77D6019-CA18-4617-A127-6D70F208B0DD}"/>
    <hyperlink ref="A28" r:id="rId10" xr:uid="{C26D2519-F993-4878-8726-091F095D6211}"/>
  </hyperlinks>
  <pageMargins left="0.74803149606299213" right="0.74803149606299213" top="0.98425196850393704" bottom="0.98425196850393704" header="0.51181102362204722" footer="0.51181102362204722"/>
  <pageSetup paperSize="9" scale="16" fitToHeight="3" orientation="portrait" r:id="rId11"/>
  <headerFooter alignWithMargins="0"/>
  <rowBreaks count="1" manualBreakCount="1">
    <brk id="44"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9"/>
  <sheetViews>
    <sheetView view="pageBreakPreview" zoomScaleNormal="112" zoomScaleSheetLayoutView="115" workbookViewId="0">
      <selection activeCell="G13" sqref="G13"/>
    </sheetView>
  </sheetViews>
  <sheetFormatPr defaultColWidth="9" defaultRowHeight="13.2"/>
  <cols>
    <col min="1" max="1" width="2.109375" style="318" customWidth="1"/>
    <col min="2" max="2" width="25.77734375" style="116" customWidth="1"/>
    <col min="3" max="3" width="65.33203125" style="318" customWidth="1"/>
    <col min="4" max="4" width="92.5546875" style="318" customWidth="1"/>
    <col min="5" max="5" width="3.88671875" style="318" customWidth="1"/>
    <col min="6" max="16384" width="9" style="318"/>
  </cols>
  <sheetData>
    <row r="1" spans="2:7" ht="18.75" customHeight="1">
      <c r="B1" s="116" t="s">
        <v>113</v>
      </c>
    </row>
    <row r="2" spans="2:7" ht="17.25" customHeight="1" thickBot="1">
      <c r="B2" t="s">
        <v>407</v>
      </c>
      <c r="D2" s="784"/>
      <c r="E2" s="702"/>
    </row>
    <row r="3" spans="2:7" ht="16.5" customHeight="1" thickBot="1">
      <c r="B3" s="117" t="s">
        <v>114</v>
      </c>
      <c r="C3" s="317" t="s">
        <v>115</v>
      </c>
      <c r="D3" s="220" t="s">
        <v>220</v>
      </c>
    </row>
    <row r="4" spans="2:7" ht="17.25" customHeight="1" thickBot="1">
      <c r="B4" s="118" t="s">
        <v>116</v>
      </c>
      <c r="C4" s="151" t="s">
        <v>408</v>
      </c>
      <c r="D4" s="119"/>
    </row>
    <row r="5" spans="2:7" ht="17.25" customHeight="1">
      <c r="B5" s="785" t="s">
        <v>176</v>
      </c>
      <c r="C5" s="788" t="s">
        <v>217</v>
      </c>
      <c r="D5" s="789"/>
    </row>
    <row r="6" spans="2:7" ht="19.2" customHeight="1">
      <c r="B6" s="786"/>
      <c r="C6" s="790" t="s">
        <v>218</v>
      </c>
      <c r="D6" s="791"/>
      <c r="G6" s="246"/>
    </row>
    <row r="7" spans="2:7" ht="19.95" customHeight="1">
      <c r="B7" s="786"/>
      <c r="C7" s="319" t="s">
        <v>219</v>
      </c>
      <c r="D7" s="320"/>
      <c r="G7" s="246"/>
    </row>
    <row r="8" spans="2:7" ht="19.8" customHeight="1" thickBot="1">
      <c r="B8" s="787"/>
      <c r="C8" s="248" t="s">
        <v>221</v>
      </c>
      <c r="D8" s="247"/>
      <c r="G8" s="246"/>
    </row>
    <row r="9" spans="2:7" ht="34.200000000000003" customHeight="1" thickBot="1">
      <c r="B9" s="120" t="s">
        <v>117</v>
      </c>
      <c r="C9" s="792"/>
      <c r="D9" s="793"/>
    </row>
    <row r="10" spans="2:7" ht="76.8" customHeight="1" thickBot="1">
      <c r="B10" s="121" t="s">
        <v>118</v>
      </c>
      <c r="C10" s="794" t="s">
        <v>410</v>
      </c>
      <c r="D10" s="795"/>
    </row>
    <row r="11" spans="2:7" ht="76.8" customHeight="1" thickBot="1">
      <c r="B11" s="122"/>
      <c r="C11" s="123" t="s">
        <v>409</v>
      </c>
      <c r="D11" s="259" t="s">
        <v>411</v>
      </c>
      <c r="F11" s="318" t="s">
        <v>21</v>
      </c>
    </row>
    <row r="12" spans="2:7" ht="42.6" hidden="1" customHeight="1" thickBot="1">
      <c r="B12" s="120" t="s">
        <v>262</v>
      </c>
      <c r="C12" s="125" t="s">
        <v>261</v>
      </c>
      <c r="D12" s="124"/>
    </row>
    <row r="13" spans="2:7" ht="114.6" customHeight="1" thickBot="1">
      <c r="B13" s="126" t="s">
        <v>119</v>
      </c>
      <c r="C13" s="127" t="s">
        <v>412</v>
      </c>
      <c r="D13" s="215" t="s">
        <v>413</v>
      </c>
      <c r="F13" s="185" t="s">
        <v>29</v>
      </c>
    </row>
    <row r="14" spans="2:7" ht="79.2" customHeight="1" thickBot="1">
      <c r="B14" s="128" t="s">
        <v>120</v>
      </c>
      <c r="C14" s="782" t="s">
        <v>414</v>
      </c>
      <c r="D14" s="783"/>
    </row>
    <row r="15" spans="2:7" ht="17.25" customHeight="1"/>
    <row r="16" spans="2:7" ht="17.25" customHeight="1">
      <c r="C16"/>
      <c r="D16" s="318">
        <v>0</v>
      </c>
    </row>
    <row r="17" spans="2:5">
      <c r="C17" s="318" t="s">
        <v>29</v>
      </c>
    </row>
    <row r="18" spans="2:5">
      <c r="E18" s="318" t="s">
        <v>21</v>
      </c>
    </row>
    <row r="21" spans="2:5">
      <c r="B21" s="116" t="s">
        <v>21</v>
      </c>
    </row>
    <row r="29" spans="2:5">
      <c r="D29" s="318" t="s">
        <v>263</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topLeftCell="A2" zoomScale="94" zoomScaleNormal="94" zoomScaleSheetLayoutView="100" workbookViewId="0">
      <selection activeCell="AE24" sqref="AE24"/>
    </sheetView>
  </sheetViews>
  <sheetFormatPr defaultColWidth="9" defaultRowHeight="13.2"/>
  <cols>
    <col min="1" max="1" width="7.33203125" style="429" customWidth="1"/>
    <col min="2" max="13" width="6.77734375" style="429" customWidth="1"/>
    <col min="14" max="14" width="7.44140625" style="429" customWidth="1"/>
    <col min="15" max="15" width="5.88671875" style="429" customWidth="1"/>
    <col min="16" max="16" width="7.44140625" style="429" customWidth="1"/>
    <col min="17" max="29" width="6.77734375" style="429" customWidth="1"/>
    <col min="30" max="16384" width="9" style="429"/>
  </cols>
  <sheetData>
    <row r="1" spans="1:29" ht="15" customHeight="1">
      <c r="A1" s="798" t="s">
        <v>3</v>
      </c>
      <c r="B1" s="799"/>
      <c r="C1" s="799"/>
      <c r="D1" s="799"/>
      <c r="E1" s="799"/>
      <c r="F1" s="799"/>
      <c r="G1" s="799"/>
      <c r="H1" s="799"/>
      <c r="I1" s="799"/>
      <c r="J1" s="799"/>
      <c r="K1" s="799"/>
      <c r="L1" s="799"/>
      <c r="M1" s="799"/>
      <c r="N1" s="800"/>
      <c r="P1" s="801" t="s">
        <v>4</v>
      </c>
      <c r="Q1" s="802"/>
      <c r="R1" s="802"/>
      <c r="S1" s="802"/>
      <c r="T1" s="802"/>
      <c r="U1" s="802"/>
      <c r="V1" s="802"/>
      <c r="W1" s="802"/>
      <c r="X1" s="802"/>
      <c r="Y1" s="802"/>
      <c r="Z1" s="802"/>
      <c r="AA1" s="802"/>
      <c r="AB1" s="802"/>
      <c r="AC1" s="803"/>
    </row>
    <row r="2" spans="1:29" ht="18" customHeight="1" thickBot="1">
      <c r="A2" s="804" t="s">
        <v>5</v>
      </c>
      <c r="B2" s="805"/>
      <c r="C2" s="805"/>
      <c r="D2" s="805"/>
      <c r="E2" s="805"/>
      <c r="F2" s="805"/>
      <c r="G2" s="805"/>
      <c r="H2" s="805"/>
      <c r="I2" s="805"/>
      <c r="J2" s="805"/>
      <c r="K2" s="805"/>
      <c r="L2" s="805"/>
      <c r="M2" s="805"/>
      <c r="N2" s="806"/>
      <c r="P2" s="807" t="s">
        <v>6</v>
      </c>
      <c r="Q2" s="805"/>
      <c r="R2" s="805"/>
      <c r="S2" s="805"/>
      <c r="T2" s="805"/>
      <c r="U2" s="805"/>
      <c r="V2" s="805"/>
      <c r="W2" s="805"/>
      <c r="X2" s="805"/>
      <c r="Y2" s="805"/>
      <c r="Z2" s="805"/>
      <c r="AA2" s="805"/>
      <c r="AB2" s="805"/>
      <c r="AC2" s="808"/>
    </row>
    <row r="3" spans="1:29" ht="13.8" thickBot="1">
      <c r="A3" s="8"/>
      <c r="B3" s="227" t="s">
        <v>238</v>
      </c>
      <c r="C3" s="227" t="s">
        <v>7</v>
      </c>
      <c r="D3" s="227" t="s">
        <v>8</v>
      </c>
      <c r="E3" s="227" t="s">
        <v>9</v>
      </c>
      <c r="F3" s="227" t="s">
        <v>10</v>
      </c>
      <c r="G3" s="227" t="s">
        <v>11</v>
      </c>
      <c r="H3" s="227" t="s">
        <v>12</v>
      </c>
      <c r="I3" s="217" t="s">
        <v>13</v>
      </c>
      <c r="J3" s="227" t="s">
        <v>14</v>
      </c>
      <c r="K3" s="227" t="s">
        <v>15</v>
      </c>
      <c r="L3" s="227" t="s">
        <v>16</v>
      </c>
      <c r="M3" s="227" t="s">
        <v>17</v>
      </c>
      <c r="N3" s="9" t="s">
        <v>18</v>
      </c>
      <c r="P3" s="10"/>
      <c r="Q3" s="227" t="s">
        <v>238</v>
      </c>
      <c r="R3" s="227" t="s">
        <v>7</v>
      </c>
      <c r="S3" s="227" t="s">
        <v>8</v>
      </c>
      <c r="T3" s="227" t="s">
        <v>9</v>
      </c>
      <c r="U3" s="227" t="s">
        <v>10</v>
      </c>
      <c r="V3" s="227" t="s">
        <v>11</v>
      </c>
      <c r="W3" s="227" t="s">
        <v>12</v>
      </c>
      <c r="X3" s="217" t="s">
        <v>13</v>
      </c>
      <c r="Y3" s="227" t="s">
        <v>14</v>
      </c>
      <c r="Z3" s="227" t="s">
        <v>15</v>
      </c>
      <c r="AA3" s="227" t="s">
        <v>16</v>
      </c>
      <c r="AB3" s="227" t="s">
        <v>17</v>
      </c>
      <c r="AC3" s="11" t="s">
        <v>19</v>
      </c>
    </row>
    <row r="4" spans="1:29" ht="19.8" thickBot="1">
      <c r="A4" s="407" t="s">
        <v>236</v>
      </c>
      <c r="B4" s="369">
        <f>AVERAGE(B8:B17)</f>
        <v>65.400000000000006</v>
      </c>
      <c r="C4" s="369">
        <f t="shared" ref="C4:M4" si="0">AVERAGE(C7:C17)</f>
        <v>55.545454545454547</v>
      </c>
      <c r="D4" s="369">
        <f t="shared" si="0"/>
        <v>64.454545454545453</v>
      </c>
      <c r="E4" s="369">
        <f t="shared" si="0"/>
        <v>102.36363636363636</v>
      </c>
      <c r="F4" s="369">
        <f t="shared" si="0"/>
        <v>184.81818181818181</v>
      </c>
      <c r="G4" s="369">
        <f t="shared" si="0"/>
        <v>404.90909090909093</v>
      </c>
      <c r="H4" s="369">
        <f t="shared" si="0"/>
        <v>613.4545454545455</v>
      </c>
      <c r="I4" s="369">
        <f t="shared" si="0"/>
        <v>857.4545454545455</v>
      </c>
      <c r="J4" s="369">
        <f t="shared" si="0"/>
        <v>563.4</v>
      </c>
      <c r="K4" s="369">
        <f t="shared" si="0"/>
        <v>366.4</v>
      </c>
      <c r="L4" s="369">
        <f t="shared" si="0"/>
        <v>210.8</v>
      </c>
      <c r="M4" s="369">
        <f t="shared" si="0"/>
        <v>131.5</v>
      </c>
      <c r="N4" s="369">
        <f>SUM(B4:M4)</f>
        <v>3620.5000000000005</v>
      </c>
      <c r="O4" s="13"/>
      <c r="P4" s="12" t="str">
        <f>+A4</f>
        <v>12-21年月平均</v>
      </c>
      <c r="Q4" s="369">
        <f t="shared" ref="Q4:AB4" si="1">AVERAGE(Q8:Q17)</f>
        <v>9.6999999999999993</v>
      </c>
      <c r="R4" s="369">
        <f t="shared" si="1"/>
        <v>9.9</v>
      </c>
      <c r="S4" s="369">
        <f t="shared" si="1"/>
        <v>15</v>
      </c>
      <c r="T4" s="369">
        <f t="shared" si="1"/>
        <v>7.5</v>
      </c>
      <c r="U4" s="369">
        <f t="shared" si="1"/>
        <v>10.7</v>
      </c>
      <c r="V4" s="369">
        <f t="shared" si="1"/>
        <v>9.9</v>
      </c>
      <c r="W4" s="369">
        <f t="shared" si="1"/>
        <v>8.9</v>
      </c>
      <c r="X4" s="369">
        <f t="shared" si="1"/>
        <v>12.6</v>
      </c>
      <c r="Y4" s="369">
        <f t="shared" si="1"/>
        <v>10.9</v>
      </c>
      <c r="Z4" s="369">
        <f t="shared" si="1"/>
        <v>21.8</v>
      </c>
      <c r="AA4" s="369">
        <f t="shared" si="1"/>
        <v>12.8</v>
      </c>
      <c r="AB4" s="369">
        <f t="shared" si="1"/>
        <v>12.9</v>
      </c>
      <c r="AC4" s="369">
        <f>SUM(Q4:AB4)</f>
        <v>142.6</v>
      </c>
    </row>
    <row r="5" spans="1:29" ht="13.8" thickBot="1">
      <c r="A5" s="414"/>
      <c r="B5" s="414"/>
      <c r="C5" s="133"/>
      <c r="D5" s="133"/>
      <c r="E5" s="133"/>
      <c r="F5" s="133"/>
      <c r="G5" s="133"/>
      <c r="H5" s="133"/>
      <c r="I5" s="14" t="s">
        <v>20</v>
      </c>
      <c r="J5" s="371"/>
      <c r="K5" s="371"/>
      <c r="L5" s="371"/>
      <c r="M5" s="371"/>
      <c r="N5" s="371"/>
      <c r="O5" s="138"/>
      <c r="P5" s="219"/>
      <c r="Q5" s="219"/>
      <c r="R5" s="133"/>
      <c r="S5" s="133"/>
      <c r="T5" s="133"/>
      <c r="U5" s="133"/>
      <c r="V5" s="133"/>
      <c r="W5" s="133"/>
      <c r="X5" s="14" t="s">
        <v>20</v>
      </c>
      <c r="Y5" s="371"/>
      <c r="Z5" s="371"/>
      <c r="AA5" s="371"/>
      <c r="AB5" s="371"/>
      <c r="AC5" s="371"/>
    </row>
    <row r="6" spans="1:29" ht="13.8" thickBot="1">
      <c r="A6" s="216"/>
      <c r="B6" s="216"/>
      <c r="C6" s="457"/>
      <c r="D6" s="457"/>
      <c r="E6" s="457"/>
      <c r="F6" s="457"/>
      <c r="G6" s="457"/>
      <c r="H6" s="457"/>
      <c r="I6" s="296">
        <v>129</v>
      </c>
      <c r="J6" s="370"/>
      <c r="K6" s="370"/>
      <c r="L6" s="370"/>
      <c r="M6" s="370"/>
      <c r="N6" s="371"/>
      <c r="O6" s="13"/>
      <c r="P6" s="219"/>
      <c r="Q6" s="219"/>
      <c r="R6" s="457"/>
      <c r="S6" s="457"/>
      <c r="T6" s="457"/>
      <c r="U6" s="457"/>
      <c r="V6" s="457"/>
      <c r="W6" s="457"/>
      <c r="X6" s="296">
        <v>1</v>
      </c>
      <c r="Y6" s="133"/>
      <c r="Z6" s="133"/>
      <c r="AA6" s="133"/>
      <c r="AB6" s="133"/>
      <c r="AC6" s="371"/>
    </row>
    <row r="7" spans="1:29" ht="18" customHeight="1" thickBot="1">
      <c r="A7" s="415" t="s">
        <v>237</v>
      </c>
      <c r="B7" s="443">
        <v>81</v>
      </c>
      <c r="C7" s="444">
        <v>39</v>
      </c>
      <c r="D7" s="444">
        <v>72</v>
      </c>
      <c r="E7" s="533">
        <v>88</v>
      </c>
      <c r="F7" s="533">
        <v>258</v>
      </c>
      <c r="G7" s="533">
        <v>412</v>
      </c>
      <c r="H7" s="534">
        <v>538</v>
      </c>
      <c r="I7" s="534">
        <v>373</v>
      </c>
      <c r="J7" s="370"/>
      <c r="K7" s="370"/>
      <c r="L7" s="370"/>
      <c r="M7" s="370"/>
      <c r="N7" s="218">
        <f t="shared" ref="N7:N18" si="2">SUM(B7:M7)</f>
        <v>1861</v>
      </c>
      <c r="O7" s="143" t="s">
        <v>21</v>
      </c>
      <c r="P7" s="415" t="s">
        <v>237</v>
      </c>
      <c r="Q7" s="443">
        <v>0</v>
      </c>
      <c r="R7" s="444">
        <v>5</v>
      </c>
      <c r="S7" s="444">
        <v>4</v>
      </c>
      <c r="T7" s="444">
        <v>1</v>
      </c>
      <c r="U7" s="444">
        <v>1</v>
      </c>
      <c r="V7" s="444">
        <v>1</v>
      </c>
      <c r="W7" s="444">
        <v>1</v>
      </c>
      <c r="X7" s="444">
        <v>1</v>
      </c>
      <c r="Y7" s="370"/>
      <c r="Z7" s="370"/>
      <c r="AA7" s="370"/>
      <c r="AB7" s="370"/>
      <c r="AC7" s="218">
        <f t="shared" ref="AC7:AC18" si="3">SUM(Q7:AB7)</f>
        <v>14</v>
      </c>
    </row>
    <row r="8" spans="1:29" ht="18" customHeight="1" thickBot="1">
      <c r="A8" s="415" t="s">
        <v>204</v>
      </c>
      <c r="B8" s="441">
        <v>81</v>
      </c>
      <c r="C8" s="441">
        <v>48</v>
      </c>
      <c r="D8" s="442">
        <v>71</v>
      </c>
      <c r="E8" s="441">
        <v>128</v>
      </c>
      <c r="F8" s="441">
        <v>171</v>
      </c>
      <c r="G8" s="441">
        <v>350</v>
      </c>
      <c r="H8" s="441">
        <v>569</v>
      </c>
      <c r="I8" s="441">
        <v>553</v>
      </c>
      <c r="J8" s="441">
        <v>458</v>
      </c>
      <c r="K8" s="441">
        <v>306</v>
      </c>
      <c r="L8" s="441">
        <v>220</v>
      </c>
      <c r="M8" s="442">
        <v>229</v>
      </c>
      <c r="N8" s="435">
        <f t="shared" si="2"/>
        <v>3184</v>
      </c>
      <c r="O8" s="413"/>
      <c r="P8" s="416" t="s">
        <v>203</v>
      </c>
      <c r="Q8" s="445">
        <v>1</v>
      </c>
      <c r="R8" s="445">
        <v>2</v>
      </c>
      <c r="S8" s="445">
        <v>1</v>
      </c>
      <c r="T8" s="445">
        <v>0</v>
      </c>
      <c r="U8" s="445">
        <v>0</v>
      </c>
      <c r="V8" s="445">
        <v>0</v>
      </c>
      <c r="W8" s="445">
        <v>1</v>
      </c>
      <c r="X8" s="445">
        <v>1</v>
      </c>
      <c r="Y8" s="445">
        <v>0</v>
      </c>
      <c r="Z8" s="445">
        <v>1</v>
      </c>
      <c r="AA8" s="445">
        <v>0</v>
      </c>
      <c r="AB8" s="445">
        <v>0</v>
      </c>
      <c r="AC8" s="446">
        <f t="shared" si="3"/>
        <v>7</v>
      </c>
    </row>
    <row r="9" spans="1:29" ht="18" customHeight="1" thickBot="1">
      <c r="A9" s="416" t="s">
        <v>136</v>
      </c>
      <c r="B9" s="291">
        <v>112</v>
      </c>
      <c r="C9" s="291">
        <v>85</v>
      </c>
      <c r="D9" s="291">
        <v>60</v>
      </c>
      <c r="E9" s="291">
        <v>97</v>
      </c>
      <c r="F9" s="291">
        <v>95</v>
      </c>
      <c r="G9" s="291">
        <v>305</v>
      </c>
      <c r="H9" s="291">
        <v>544</v>
      </c>
      <c r="I9" s="291">
        <v>449</v>
      </c>
      <c r="J9" s="291">
        <v>475</v>
      </c>
      <c r="K9" s="291">
        <v>505</v>
      </c>
      <c r="L9" s="291">
        <v>219</v>
      </c>
      <c r="M9" s="292">
        <v>98</v>
      </c>
      <c r="N9" s="434">
        <f t="shared" si="2"/>
        <v>3044</v>
      </c>
      <c r="O9" s="143"/>
      <c r="P9" s="416" t="s">
        <v>136</v>
      </c>
      <c r="Q9" s="372">
        <v>16</v>
      </c>
      <c r="R9" s="372">
        <v>1</v>
      </c>
      <c r="S9" s="372">
        <v>19</v>
      </c>
      <c r="T9" s="370">
        <v>3</v>
      </c>
      <c r="U9" s="370">
        <v>13</v>
      </c>
      <c r="V9" s="370">
        <v>1</v>
      </c>
      <c r="W9" s="370">
        <v>2</v>
      </c>
      <c r="X9" s="370">
        <v>2</v>
      </c>
      <c r="Y9" s="370">
        <v>0</v>
      </c>
      <c r="Z9" s="370">
        <v>24</v>
      </c>
      <c r="AA9" s="370">
        <v>4</v>
      </c>
      <c r="AB9" s="370">
        <v>1</v>
      </c>
      <c r="AC9" s="433">
        <f t="shared" si="3"/>
        <v>86</v>
      </c>
    </row>
    <row r="10" spans="1:29" ht="18" customHeight="1" thickBot="1">
      <c r="A10" s="417" t="s">
        <v>30</v>
      </c>
      <c r="B10" s="373">
        <v>84</v>
      </c>
      <c r="C10" s="373">
        <v>100</v>
      </c>
      <c r="D10" s="374">
        <v>77</v>
      </c>
      <c r="E10" s="374">
        <v>80</v>
      </c>
      <c r="F10" s="189">
        <v>236</v>
      </c>
      <c r="G10" s="189">
        <v>438</v>
      </c>
      <c r="H10" s="190">
        <v>631</v>
      </c>
      <c r="I10" s="189">
        <v>752</v>
      </c>
      <c r="J10" s="188">
        <v>523</v>
      </c>
      <c r="K10" s="189">
        <v>427</v>
      </c>
      <c r="L10" s="188">
        <v>253</v>
      </c>
      <c r="M10" s="375">
        <v>136</v>
      </c>
      <c r="N10" s="420">
        <f t="shared" si="2"/>
        <v>3737</v>
      </c>
      <c r="O10" s="143"/>
      <c r="P10" s="418" t="s">
        <v>22</v>
      </c>
      <c r="Q10" s="376">
        <v>7</v>
      </c>
      <c r="R10" s="376">
        <v>7</v>
      </c>
      <c r="S10" s="377">
        <v>13</v>
      </c>
      <c r="T10" s="377">
        <v>3</v>
      </c>
      <c r="U10" s="377">
        <v>8</v>
      </c>
      <c r="V10" s="377">
        <v>11</v>
      </c>
      <c r="W10" s="376">
        <v>5</v>
      </c>
      <c r="X10" s="377">
        <v>11</v>
      </c>
      <c r="Y10" s="377">
        <v>9</v>
      </c>
      <c r="Z10" s="377">
        <v>9</v>
      </c>
      <c r="AA10" s="378">
        <v>20</v>
      </c>
      <c r="AB10" s="378">
        <v>35</v>
      </c>
      <c r="AC10" s="431">
        <f t="shared" si="3"/>
        <v>138</v>
      </c>
    </row>
    <row r="11" spans="1:29" ht="18" customHeight="1" thickBot="1">
      <c r="A11" s="417" t="s">
        <v>31</v>
      </c>
      <c r="B11" s="377">
        <v>41</v>
      </c>
      <c r="C11" s="377">
        <v>44</v>
      </c>
      <c r="D11" s="377">
        <v>67</v>
      </c>
      <c r="E11" s="377">
        <v>103</v>
      </c>
      <c r="F11" s="379">
        <v>311</v>
      </c>
      <c r="G11" s="377">
        <v>415</v>
      </c>
      <c r="H11" s="377">
        <v>539</v>
      </c>
      <c r="I11" s="379">
        <v>1165</v>
      </c>
      <c r="J11" s="377">
        <v>534</v>
      </c>
      <c r="K11" s="377">
        <v>297</v>
      </c>
      <c r="L11" s="376">
        <v>205</v>
      </c>
      <c r="M11" s="380">
        <v>92</v>
      </c>
      <c r="N11" s="421">
        <f t="shared" si="2"/>
        <v>3813</v>
      </c>
      <c r="O11" s="143"/>
      <c r="P11" s="417" t="s">
        <v>31</v>
      </c>
      <c r="Q11" s="377">
        <v>9</v>
      </c>
      <c r="R11" s="377">
        <v>22</v>
      </c>
      <c r="S11" s="376">
        <v>18</v>
      </c>
      <c r="T11" s="377">
        <v>9</v>
      </c>
      <c r="U11" s="381">
        <v>21</v>
      </c>
      <c r="V11" s="377">
        <v>14</v>
      </c>
      <c r="W11" s="377">
        <v>6</v>
      </c>
      <c r="X11" s="377">
        <v>13</v>
      </c>
      <c r="Y11" s="377">
        <v>7</v>
      </c>
      <c r="Z11" s="382">
        <v>81</v>
      </c>
      <c r="AA11" s="381">
        <v>31</v>
      </c>
      <c r="AB11" s="382">
        <v>37</v>
      </c>
      <c r="AC11" s="432">
        <f t="shared" si="3"/>
        <v>268</v>
      </c>
    </row>
    <row r="12" spans="1:29" ht="18" customHeight="1" thickBot="1">
      <c r="A12" s="417" t="s">
        <v>32</v>
      </c>
      <c r="B12" s="377">
        <v>57</v>
      </c>
      <c r="C12" s="376">
        <v>35</v>
      </c>
      <c r="D12" s="377">
        <v>95</v>
      </c>
      <c r="E12" s="376">
        <v>112</v>
      </c>
      <c r="F12" s="377">
        <v>131</v>
      </c>
      <c r="G12" s="17">
        <v>340</v>
      </c>
      <c r="H12" s="17">
        <v>483</v>
      </c>
      <c r="I12" s="18">
        <v>1339</v>
      </c>
      <c r="J12" s="17">
        <v>614</v>
      </c>
      <c r="K12" s="17">
        <v>349</v>
      </c>
      <c r="L12" s="17">
        <v>236</v>
      </c>
      <c r="M12" s="383">
        <v>68</v>
      </c>
      <c r="N12" s="420">
        <f t="shared" si="2"/>
        <v>3859</v>
      </c>
      <c r="O12" s="143"/>
      <c r="P12" s="417" t="s">
        <v>32</v>
      </c>
      <c r="Q12" s="377">
        <v>19</v>
      </c>
      <c r="R12" s="377">
        <v>12</v>
      </c>
      <c r="S12" s="377">
        <v>8</v>
      </c>
      <c r="T12" s="376">
        <v>12</v>
      </c>
      <c r="U12" s="377">
        <v>7</v>
      </c>
      <c r="V12" s="377">
        <v>15</v>
      </c>
      <c r="W12" s="17">
        <v>16</v>
      </c>
      <c r="X12" s="383">
        <v>12</v>
      </c>
      <c r="Y12" s="376">
        <v>16</v>
      </c>
      <c r="Z12" s="377">
        <v>6</v>
      </c>
      <c r="AA12" s="376">
        <v>12</v>
      </c>
      <c r="AB12" s="376">
        <v>6</v>
      </c>
      <c r="AC12" s="431">
        <f t="shared" si="3"/>
        <v>141</v>
      </c>
    </row>
    <row r="13" spans="1:29" ht="18" customHeight="1" thickBot="1">
      <c r="A13" s="417" t="s">
        <v>33</v>
      </c>
      <c r="B13" s="384">
        <v>68</v>
      </c>
      <c r="C13" s="377">
        <v>42</v>
      </c>
      <c r="D13" s="377">
        <v>44</v>
      </c>
      <c r="E13" s="376">
        <v>75</v>
      </c>
      <c r="F13" s="376">
        <v>135</v>
      </c>
      <c r="G13" s="376">
        <v>448</v>
      </c>
      <c r="H13" s="377">
        <v>507</v>
      </c>
      <c r="I13" s="377">
        <v>808</v>
      </c>
      <c r="J13" s="381">
        <v>795</v>
      </c>
      <c r="K13" s="376">
        <v>313</v>
      </c>
      <c r="L13" s="376">
        <v>246</v>
      </c>
      <c r="M13" s="376">
        <v>143</v>
      </c>
      <c r="N13" s="420">
        <f t="shared" si="2"/>
        <v>3624</v>
      </c>
      <c r="O13" s="143"/>
      <c r="P13" s="417" t="s">
        <v>33</v>
      </c>
      <c r="Q13" s="386">
        <v>9</v>
      </c>
      <c r="R13" s="377">
        <v>16</v>
      </c>
      <c r="S13" s="377">
        <v>12</v>
      </c>
      <c r="T13" s="376">
        <v>6</v>
      </c>
      <c r="U13" s="387">
        <v>7</v>
      </c>
      <c r="V13" s="387">
        <v>14</v>
      </c>
      <c r="W13" s="377">
        <v>9</v>
      </c>
      <c r="X13" s="377">
        <v>14</v>
      </c>
      <c r="Y13" s="377">
        <v>9</v>
      </c>
      <c r="Z13" s="377">
        <v>9</v>
      </c>
      <c r="AA13" s="387">
        <v>8</v>
      </c>
      <c r="AB13" s="387">
        <v>7</v>
      </c>
      <c r="AC13" s="431">
        <f t="shared" si="3"/>
        <v>120</v>
      </c>
    </row>
    <row r="14" spans="1:29" ht="18" customHeight="1" thickBot="1">
      <c r="A14" s="16" t="s">
        <v>34</v>
      </c>
      <c r="B14" s="388">
        <v>71</v>
      </c>
      <c r="C14" s="388">
        <v>97</v>
      </c>
      <c r="D14" s="388">
        <v>61</v>
      </c>
      <c r="E14" s="389">
        <v>105</v>
      </c>
      <c r="F14" s="389">
        <v>198</v>
      </c>
      <c r="G14" s="389">
        <v>442</v>
      </c>
      <c r="H14" s="390">
        <v>790</v>
      </c>
      <c r="I14" s="19">
        <v>674</v>
      </c>
      <c r="J14" s="19">
        <v>594</v>
      </c>
      <c r="K14" s="389">
        <v>275</v>
      </c>
      <c r="L14" s="389">
        <v>133</v>
      </c>
      <c r="M14" s="389">
        <v>108</v>
      </c>
      <c r="N14" s="420">
        <f t="shared" si="2"/>
        <v>3548</v>
      </c>
      <c r="O14" s="13"/>
      <c r="P14" s="419" t="s">
        <v>34</v>
      </c>
      <c r="Q14" s="388">
        <v>7</v>
      </c>
      <c r="R14" s="388">
        <v>13</v>
      </c>
      <c r="S14" s="388">
        <v>11</v>
      </c>
      <c r="T14" s="389">
        <v>11</v>
      </c>
      <c r="U14" s="389">
        <v>12</v>
      </c>
      <c r="V14" s="389">
        <v>15</v>
      </c>
      <c r="W14" s="389">
        <v>20</v>
      </c>
      <c r="X14" s="389">
        <v>15</v>
      </c>
      <c r="Y14" s="389">
        <v>15</v>
      </c>
      <c r="Z14" s="389">
        <v>20</v>
      </c>
      <c r="AA14" s="389">
        <v>9</v>
      </c>
      <c r="AB14" s="389">
        <v>7</v>
      </c>
      <c r="AC14" s="430">
        <f t="shared" si="3"/>
        <v>155</v>
      </c>
    </row>
    <row r="15" spans="1:29" ht="13.8" hidden="1" thickBot="1">
      <c r="A15" s="21" t="s">
        <v>35</v>
      </c>
      <c r="B15" s="386">
        <v>38</v>
      </c>
      <c r="C15" s="389">
        <v>19</v>
      </c>
      <c r="D15" s="389">
        <v>38</v>
      </c>
      <c r="E15" s="389">
        <v>203</v>
      </c>
      <c r="F15" s="389">
        <v>146</v>
      </c>
      <c r="G15" s="389">
        <v>439</v>
      </c>
      <c r="H15" s="390">
        <v>964</v>
      </c>
      <c r="I15" s="390">
        <v>1154</v>
      </c>
      <c r="J15" s="389">
        <v>423</v>
      </c>
      <c r="K15" s="389">
        <v>388</v>
      </c>
      <c r="L15" s="389">
        <v>176</v>
      </c>
      <c r="M15" s="389">
        <v>143</v>
      </c>
      <c r="N15" s="391">
        <f t="shared" si="2"/>
        <v>4131</v>
      </c>
      <c r="O15" s="13"/>
      <c r="P15" s="20" t="s">
        <v>35</v>
      </c>
      <c r="Q15" s="389">
        <v>7</v>
      </c>
      <c r="R15" s="389">
        <v>7</v>
      </c>
      <c r="S15" s="389">
        <v>8</v>
      </c>
      <c r="T15" s="389">
        <v>12</v>
      </c>
      <c r="U15" s="389">
        <v>9</v>
      </c>
      <c r="V15" s="389">
        <v>6</v>
      </c>
      <c r="W15" s="389">
        <v>11</v>
      </c>
      <c r="X15" s="389">
        <v>8</v>
      </c>
      <c r="Y15" s="389">
        <v>16</v>
      </c>
      <c r="Z15" s="389">
        <v>40</v>
      </c>
      <c r="AA15" s="389">
        <v>17</v>
      </c>
      <c r="AB15" s="389">
        <v>16</v>
      </c>
      <c r="AC15" s="389">
        <f t="shared" si="3"/>
        <v>157</v>
      </c>
    </row>
    <row r="16" spans="1:29" ht="13.8" hidden="1" thickBot="1">
      <c r="A16" s="392" t="s">
        <v>36</v>
      </c>
      <c r="B16" s="19">
        <v>49</v>
      </c>
      <c r="C16" s="19">
        <v>63</v>
      </c>
      <c r="D16" s="19">
        <v>50</v>
      </c>
      <c r="E16" s="19">
        <v>71</v>
      </c>
      <c r="F16" s="19">
        <v>144</v>
      </c>
      <c r="G16" s="19">
        <v>374</v>
      </c>
      <c r="H16" s="140">
        <v>729</v>
      </c>
      <c r="I16" s="140">
        <v>1097</v>
      </c>
      <c r="J16" s="140">
        <v>650</v>
      </c>
      <c r="K16" s="19">
        <v>397</v>
      </c>
      <c r="L16" s="19">
        <v>192</v>
      </c>
      <c r="M16" s="19">
        <v>217</v>
      </c>
      <c r="N16" s="391">
        <f t="shared" si="2"/>
        <v>4033</v>
      </c>
      <c r="O16" s="13"/>
      <c r="P16" s="22" t="s">
        <v>36</v>
      </c>
      <c r="Q16" s="19">
        <v>10</v>
      </c>
      <c r="R16" s="19">
        <v>6</v>
      </c>
      <c r="S16" s="19">
        <v>14</v>
      </c>
      <c r="T16" s="19">
        <v>10</v>
      </c>
      <c r="U16" s="19">
        <v>10</v>
      </c>
      <c r="V16" s="19">
        <v>19</v>
      </c>
      <c r="W16" s="19">
        <v>11</v>
      </c>
      <c r="X16" s="19">
        <v>20</v>
      </c>
      <c r="Y16" s="19">
        <v>15</v>
      </c>
      <c r="Z16" s="19">
        <v>8</v>
      </c>
      <c r="AA16" s="19">
        <v>11</v>
      </c>
      <c r="AB16" s="19">
        <v>8</v>
      </c>
      <c r="AC16" s="389">
        <f t="shared" si="3"/>
        <v>142</v>
      </c>
    </row>
    <row r="17" spans="1:30" ht="13.8" hidden="1" thickBot="1">
      <c r="A17" s="21" t="s">
        <v>37</v>
      </c>
      <c r="B17" s="19">
        <v>53</v>
      </c>
      <c r="C17" s="19">
        <v>39</v>
      </c>
      <c r="D17" s="19">
        <v>74</v>
      </c>
      <c r="E17" s="19">
        <v>64</v>
      </c>
      <c r="F17" s="19">
        <v>208</v>
      </c>
      <c r="G17" s="19">
        <v>491</v>
      </c>
      <c r="H17" s="19">
        <v>454</v>
      </c>
      <c r="I17" s="140">
        <v>1068</v>
      </c>
      <c r="J17" s="19">
        <v>568</v>
      </c>
      <c r="K17" s="19">
        <v>407</v>
      </c>
      <c r="L17" s="19">
        <v>228</v>
      </c>
      <c r="M17" s="19">
        <v>81</v>
      </c>
      <c r="N17" s="385">
        <f t="shared" si="2"/>
        <v>3735</v>
      </c>
      <c r="O17" s="13"/>
      <c r="P17" s="20" t="s">
        <v>37</v>
      </c>
      <c r="Q17" s="19">
        <v>12</v>
      </c>
      <c r="R17" s="19">
        <v>13</v>
      </c>
      <c r="S17" s="19">
        <v>46</v>
      </c>
      <c r="T17" s="19">
        <v>9</v>
      </c>
      <c r="U17" s="19">
        <v>20</v>
      </c>
      <c r="V17" s="19">
        <v>4</v>
      </c>
      <c r="W17" s="19">
        <v>8</v>
      </c>
      <c r="X17" s="19">
        <v>30</v>
      </c>
      <c r="Y17" s="19">
        <v>22</v>
      </c>
      <c r="Z17" s="19">
        <v>20</v>
      </c>
      <c r="AA17" s="19">
        <v>16</v>
      </c>
      <c r="AB17" s="19">
        <v>12</v>
      </c>
      <c r="AC17" s="393">
        <f t="shared" si="3"/>
        <v>212</v>
      </c>
    </row>
    <row r="18" spans="1:30" ht="13.8" hidden="1" thickBot="1">
      <c r="A18" s="21" t="s">
        <v>23</v>
      </c>
      <c r="B18" s="141">
        <v>67</v>
      </c>
      <c r="C18" s="141">
        <v>62</v>
      </c>
      <c r="D18" s="141">
        <v>57</v>
      </c>
      <c r="E18" s="141">
        <v>77</v>
      </c>
      <c r="F18" s="141">
        <v>473</v>
      </c>
      <c r="G18" s="141">
        <v>468</v>
      </c>
      <c r="H18" s="142">
        <v>659</v>
      </c>
      <c r="I18" s="141">
        <v>851</v>
      </c>
      <c r="J18" s="141">
        <v>542</v>
      </c>
      <c r="K18" s="141">
        <v>270</v>
      </c>
      <c r="L18" s="141">
        <v>208</v>
      </c>
      <c r="M18" s="141">
        <v>174</v>
      </c>
      <c r="N18" s="394">
        <f t="shared" si="2"/>
        <v>3908</v>
      </c>
      <c r="O18" s="13" t="s">
        <v>29</v>
      </c>
      <c r="P18" s="22" t="s">
        <v>23</v>
      </c>
      <c r="Q18" s="19">
        <v>6</v>
      </c>
      <c r="R18" s="19">
        <v>25</v>
      </c>
      <c r="S18" s="19">
        <v>29</v>
      </c>
      <c r="T18" s="19">
        <v>4</v>
      </c>
      <c r="U18" s="19">
        <v>17</v>
      </c>
      <c r="V18" s="19">
        <v>19</v>
      </c>
      <c r="W18" s="19">
        <v>14</v>
      </c>
      <c r="X18" s="19">
        <v>37</v>
      </c>
      <c r="Y18" s="23">
        <v>76</v>
      </c>
      <c r="Z18" s="19">
        <v>34</v>
      </c>
      <c r="AA18" s="19">
        <v>17</v>
      </c>
      <c r="AB18" s="19">
        <v>18</v>
      </c>
      <c r="AC18" s="393">
        <f t="shared" si="3"/>
        <v>296</v>
      </c>
    </row>
    <row r="19" spans="1:30">
      <c r="A19" s="24"/>
      <c r="B19" s="395"/>
      <c r="C19" s="395"/>
      <c r="D19" s="395"/>
      <c r="E19" s="395"/>
      <c r="F19" s="395"/>
      <c r="G19" s="395"/>
      <c r="H19" s="395"/>
      <c r="I19" s="395"/>
      <c r="J19" s="395"/>
      <c r="K19" s="395"/>
      <c r="L19" s="395"/>
      <c r="M19" s="395"/>
      <c r="N19" s="25"/>
      <c r="O19" s="13"/>
      <c r="P19" s="26"/>
      <c r="Q19" s="396"/>
      <c r="R19" s="396"/>
      <c r="S19" s="396"/>
      <c r="T19" s="396"/>
      <c r="U19" s="396"/>
      <c r="V19" s="396"/>
      <c r="W19" s="396"/>
      <c r="X19" s="396"/>
      <c r="Y19" s="396"/>
      <c r="Z19" s="396"/>
      <c r="AA19" s="396"/>
      <c r="AB19" s="396"/>
      <c r="AC19" s="395"/>
    </row>
    <row r="20" spans="1:30" ht="13.5" customHeight="1">
      <c r="A20" s="809" t="s">
        <v>330</v>
      </c>
      <c r="B20" s="810"/>
      <c r="C20" s="810"/>
      <c r="D20" s="810"/>
      <c r="E20" s="810"/>
      <c r="F20" s="810"/>
      <c r="G20" s="810"/>
      <c r="H20" s="810"/>
      <c r="I20" s="810"/>
      <c r="J20" s="810"/>
      <c r="K20" s="810"/>
      <c r="L20" s="810"/>
      <c r="M20" s="810"/>
      <c r="N20" s="811"/>
      <c r="O20" s="13"/>
      <c r="P20" s="809" t="str">
        <f>+A20</f>
        <v>※2022年 第33週（8/15～8/21） 現在</v>
      </c>
      <c r="Q20" s="810"/>
      <c r="R20" s="810"/>
      <c r="S20" s="810"/>
      <c r="T20" s="810"/>
      <c r="U20" s="810"/>
      <c r="V20" s="810"/>
      <c r="W20" s="810"/>
      <c r="X20" s="810"/>
      <c r="Y20" s="810"/>
      <c r="Z20" s="810"/>
      <c r="AA20" s="810"/>
      <c r="AB20" s="810"/>
      <c r="AC20" s="811"/>
    </row>
    <row r="21" spans="1:30" ht="13.8" thickBot="1">
      <c r="A21" s="27"/>
      <c r="B21" s="13"/>
      <c r="C21" s="13"/>
      <c r="D21" s="13"/>
      <c r="E21" s="13"/>
      <c r="F21" s="13"/>
      <c r="G21" s="13" t="s">
        <v>21</v>
      </c>
      <c r="H21" s="13"/>
      <c r="I21" s="13"/>
      <c r="J21" s="13"/>
      <c r="K21" s="13"/>
      <c r="L21" s="13"/>
      <c r="M21" s="13"/>
      <c r="N21" s="28"/>
      <c r="O21" s="13"/>
      <c r="P21" s="240"/>
      <c r="Q21" s="13"/>
      <c r="R21" s="13"/>
      <c r="S21" s="13"/>
      <c r="T21" s="13"/>
      <c r="U21" s="13"/>
      <c r="V21" s="13"/>
      <c r="W21" s="13"/>
      <c r="X21" s="13"/>
      <c r="Y21" s="13"/>
      <c r="Z21" s="13"/>
      <c r="AA21" s="13"/>
      <c r="AB21" s="13"/>
      <c r="AC21" s="30"/>
    </row>
    <row r="22" spans="1:30" ht="17.25" customHeight="1" thickBot="1">
      <c r="A22" s="27"/>
      <c r="B22" s="397" t="s">
        <v>227</v>
      </c>
      <c r="C22" s="13"/>
      <c r="D22" s="31" t="s">
        <v>267</v>
      </c>
      <c r="E22" s="32"/>
      <c r="F22" s="13"/>
      <c r="G22" s="13" t="s">
        <v>21</v>
      </c>
      <c r="H22" s="13"/>
      <c r="I22" s="13"/>
      <c r="J22" s="13"/>
      <c r="K22" s="13"/>
      <c r="L22" s="13"/>
      <c r="M22" s="13"/>
      <c r="N22" s="28"/>
      <c r="O22" s="143" t="s">
        <v>21</v>
      </c>
      <c r="P22" s="241"/>
      <c r="Q22" s="398" t="s">
        <v>228</v>
      </c>
      <c r="R22" s="796" t="s">
        <v>254</v>
      </c>
      <c r="S22" s="797"/>
      <c r="T22" s="13" t="s">
        <v>21</v>
      </c>
      <c r="U22" s="13"/>
      <c r="V22" s="13"/>
      <c r="W22" s="13"/>
      <c r="X22" s="13"/>
      <c r="Y22" s="13"/>
      <c r="Z22" s="13"/>
      <c r="AA22" s="13"/>
      <c r="AB22" s="13"/>
      <c r="AC22" s="30"/>
    </row>
    <row r="23" spans="1:30" ht="15" customHeight="1">
      <c r="A23" s="27"/>
      <c r="B23" s="13"/>
      <c r="C23" s="13"/>
      <c r="D23" s="13" t="s">
        <v>29</v>
      </c>
      <c r="E23" s="13"/>
      <c r="F23" s="13"/>
      <c r="G23" s="13"/>
      <c r="H23" s="13"/>
      <c r="I23" s="13"/>
      <c r="J23" s="13"/>
      <c r="K23" s="13"/>
      <c r="L23" s="13"/>
      <c r="M23" s="13"/>
      <c r="N23" s="28"/>
      <c r="O23" s="143" t="s">
        <v>21</v>
      </c>
      <c r="P23" s="240"/>
      <c r="Q23" s="13"/>
      <c r="R23" s="13"/>
      <c r="S23" s="13"/>
      <c r="T23" s="13"/>
      <c r="U23" s="13"/>
      <c r="V23" s="13"/>
      <c r="W23" s="13"/>
      <c r="X23" s="13"/>
      <c r="Y23" s="13"/>
      <c r="Z23" s="13"/>
      <c r="AA23" s="13"/>
      <c r="AB23" s="13"/>
      <c r="AC23" s="30"/>
    </row>
    <row r="24" spans="1:30" ht="9" customHeight="1">
      <c r="A24" s="27"/>
      <c r="B24" s="13"/>
      <c r="C24" s="13"/>
      <c r="D24" s="13"/>
      <c r="E24" s="13"/>
      <c r="F24" s="13"/>
      <c r="G24" s="13"/>
      <c r="H24" s="13"/>
      <c r="I24" s="13"/>
      <c r="J24" s="13"/>
      <c r="K24" s="13"/>
      <c r="L24" s="13"/>
      <c r="M24" s="13"/>
      <c r="N24" s="28"/>
      <c r="O24" s="143" t="s">
        <v>21</v>
      </c>
      <c r="P24" s="29"/>
      <c r="Q24" s="13"/>
      <c r="R24" s="13"/>
      <c r="S24" s="13"/>
      <c r="T24" s="13"/>
      <c r="U24" s="13"/>
      <c r="V24" s="13"/>
      <c r="W24" s="13"/>
      <c r="X24" s="13"/>
      <c r="Y24" s="13"/>
      <c r="Z24" s="13"/>
      <c r="AA24" s="13"/>
      <c r="AB24" s="13"/>
      <c r="AC24" s="30"/>
    </row>
    <row r="25" spans="1:30">
      <c r="A25" s="27"/>
      <c r="B25" s="13"/>
      <c r="C25" s="13"/>
      <c r="D25" s="13"/>
      <c r="E25" s="13"/>
      <c r="F25" s="13"/>
      <c r="G25" s="13"/>
      <c r="H25" s="13"/>
      <c r="I25" s="13"/>
      <c r="J25" s="13"/>
      <c r="K25" s="13"/>
      <c r="L25" s="13"/>
      <c r="M25" s="13"/>
      <c r="N25" s="28"/>
      <c r="O25" s="13" t="s">
        <v>21</v>
      </c>
      <c r="P25" s="15"/>
      <c r="AC25" s="33"/>
    </row>
    <row r="26" spans="1:30">
      <c r="A26" s="27"/>
      <c r="B26" s="13"/>
      <c r="C26" s="13"/>
      <c r="D26" s="13"/>
      <c r="E26" s="13"/>
      <c r="F26" s="13"/>
      <c r="G26" s="13"/>
      <c r="H26" s="13"/>
      <c r="I26" s="13"/>
      <c r="J26" s="13"/>
      <c r="K26" s="13"/>
      <c r="L26" s="13"/>
      <c r="M26" s="13"/>
      <c r="N26" s="28"/>
      <c r="O26" s="13" t="s">
        <v>21</v>
      </c>
      <c r="P26" s="15"/>
      <c r="AC26" s="33"/>
    </row>
    <row r="27" spans="1:30">
      <c r="A27" s="27"/>
      <c r="B27" s="13"/>
      <c r="C27" s="13"/>
      <c r="D27" s="13"/>
      <c r="E27" s="13"/>
      <c r="F27" s="13"/>
      <c r="G27" s="13"/>
      <c r="H27" s="13"/>
      <c r="I27" s="13"/>
      <c r="J27" s="13"/>
      <c r="K27" s="13"/>
      <c r="L27" s="13"/>
      <c r="M27" s="13"/>
      <c r="N27" s="28"/>
      <c r="O27" s="13" t="s">
        <v>21</v>
      </c>
      <c r="P27" s="15"/>
      <c r="AC27" s="33"/>
      <c r="AD27" s="293"/>
    </row>
    <row r="28" spans="1:30">
      <c r="A28" s="27"/>
      <c r="B28" s="13"/>
      <c r="C28" s="13"/>
      <c r="D28" s="13"/>
      <c r="E28" s="13"/>
      <c r="F28" s="13"/>
      <c r="G28" s="13"/>
      <c r="H28" s="13"/>
      <c r="I28" s="13"/>
      <c r="J28" s="13"/>
      <c r="K28" s="13"/>
      <c r="L28" s="13"/>
      <c r="M28" s="13"/>
      <c r="N28" s="28"/>
      <c r="O28" s="13"/>
      <c r="P28" s="15"/>
      <c r="AC28" s="33"/>
    </row>
    <row r="29" spans="1:30">
      <c r="A29" s="27"/>
      <c r="B29" s="13"/>
      <c r="C29" s="13"/>
      <c r="D29" s="13"/>
      <c r="E29" s="13"/>
      <c r="F29" s="13"/>
      <c r="G29" s="13"/>
      <c r="H29" s="13"/>
      <c r="I29" s="13"/>
      <c r="J29" s="13"/>
      <c r="K29" s="13"/>
      <c r="L29" s="13"/>
      <c r="M29" s="13"/>
      <c r="N29" s="28"/>
      <c r="O29" s="13"/>
      <c r="P29" s="15"/>
      <c r="AC29" s="33"/>
    </row>
    <row r="30" spans="1:30" ht="13.8" thickBot="1">
      <c r="A30" s="34"/>
      <c r="B30" s="35"/>
      <c r="C30" s="35"/>
      <c r="D30" s="35"/>
      <c r="E30" s="35"/>
      <c r="F30" s="35"/>
      <c r="G30" s="35"/>
      <c r="H30" s="35"/>
      <c r="I30" s="35"/>
      <c r="J30" s="35"/>
      <c r="K30" s="35"/>
      <c r="L30" s="35"/>
      <c r="M30" s="35"/>
      <c r="N30" s="36"/>
      <c r="O30" s="13"/>
      <c r="P30" s="37"/>
      <c r="Q30" s="38"/>
      <c r="R30" s="38"/>
      <c r="S30" s="38"/>
      <c r="T30" s="38"/>
      <c r="U30" s="38"/>
      <c r="V30" s="38"/>
      <c r="W30" s="38"/>
      <c r="X30" s="38"/>
      <c r="Y30" s="38"/>
      <c r="Z30" s="38"/>
      <c r="AA30" s="38"/>
      <c r="AB30" s="38"/>
      <c r="AC30" s="39"/>
    </row>
    <row r="31" spans="1:30">
      <c r="A31" s="40"/>
      <c r="C31" s="13"/>
      <c r="D31" s="13"/>
      <c r="E31" s="13"/>
      <c r="F31" s="13"/>
      <c r="G31" s="13"/>
      <c r="H31" s="13"/>
      <c r="I31" s="13"/>
      <c r="J31" s="13"/>
      <c r="K31" s="13"/>
      <c r="L31" s="13"/>
      <c r="M31" s="13"/>
      <c r="N31" s="13"/>
      <c r="O31" s="13"/>
    </row>
    <row r="32" spans="1:30">
      <c r="O32" s="13"/>
    </row>
    <row r="33" spans="1:29">
      <c r="K33" s="399" t="s">
        <v>29</v>
      </c>
      <c r="O33" s="13"/>
    </row>
    <row r="34" spans="1:29">
      <c r="O34" s="13"/>
    </row>
    <row r="35" spans="1:29">
      <c r="O35" s="13"/>
    </row>
    <row r="36" spans="1:29">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c r="Q37" s="177" t="s">
        <v>229</v>
      </c>
      <c r="R37" s="177"/>
      <c r="S37" s="177"/>
      <c r="T37" s="177"/>
      <c r="U37" s="177"/>
      <c r="V37" s="177"/>
      <c r="W37" s="177"/>
      <c r="X37" s="177"/>
    </row>
    <row r="38" spans="1:29">
      <c r="Q38" s="177" t="s">
        <v>230</v>
      </c>
      <c r="R38" s="177"/>
      <c r="S38" s="177"/>
      <c r="T38" s="177"/>
      <c r="U38" s="177"/>
      <c r="V38" s="177"/>
      <c r="W38" s="177"/>
      <c r="X38" s="177"/>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8"/>
  <sheetViews>
    <sheetView view="pageBreakPreview" zoomScaleNormal="100" zoomScaleSheetLayoutView="100" workbookViewId="0">
      <selection activeCell="B31" sqref="B31"/>
    </sheetView>
  </sheetViews>
  <sheetFormatPr defaultColWidth="9" defaultRowHeight="13.2"/>
  <cols>
    <col min="1" max="1" width="21.33203125" style="48" customWidth="1"/>
    <col min="2" max="2" width="19.77734375" style="48" customWidth="1"/>
    <col min="3" max="3" width="80.21875" style="426" customWidth="1"/>
    <col min="4" max="4" width="14.44140625" style="49" customWidth="1"/>
    <col min="5" max="5" width="13.6640625" style="49" customWidth="1"/>
    <col min="6" max="6" width="13.88671875" style="43" customWidth="1"/>
    <col min="7" max="7" width="58.6640625" style="43" customWidth="1"/>
    <col min="8" max="10" width="9" style="43"/>
    <col min="11" max="11" width="14.109375" style="43" customWidth="1"/>
    <col min="12" max="16384" width="9" style="43"/>
  </cols>
  <sheetData>
    <row r="1" spans="1:5" ht="44.25" customHeight="1">
      <c r="A1" s="447" t="s">
        <v>289</v>
      </c>
      <c r="B1" s="448" t="s">
        <v>226</v>
      </c>
      <c r="C1" s="449" t="s">
        <v>406</v>
      </c>
      <c r="D1" s="450" t="s">
        <v>25</v>
      </c>
      <c r="E1" s="451" t="s">
        <v>26</v>
      </c>
    </row>
    <row r="2" spans="1:5" s="181" customFormat="1" ht="22.95" customHeight="1">
      <c r="A2" s="525" t="s">
        <v>268</v>
      </c>
      <c r="B2" s="452" t="s">
        <v>331</v>
      </c>
      <c r="C2" s="596" t="s">
        <v>332</v>
      </c>
      <c r="D2" s="453">
        <v>44799</v>
      </c>
      <c r="E2" s="453">
        <v>44799</v>
      </c>
    </row>
    <row r="3" spans="1:5" s="181" customFormat="1" ht="22.95" customHeight="1">
      <c r="A3" s="561" t="s">
        <v>270</v>
      </c>
      <c r="B3" s="593" t="s">
        <v>271</v>
      </c>
      <c r="C3" s="593" t="s">
        <v>333</v>
      </c>
      <c r="D3" s="563">
        <v>44799</v>
      </c>
      <c r="E3" s="563">
        <v>44799</v>
      </c>
    </row>
    <row r="4" spans="1:5" s="181" customFormat="1" ht="22.95" customHeight="1">
      <c r="A4" s="561" t="s">
        <v>268</v>
      </c>
      <c r="B4" s="562" t="s">
        <v>334</v>
      </c>
      <c r="C4" s="589" t="s">
        <v>335</v>
      </c>
      <c r="D4" s="563">
        <v>44799</v>
      </c>
      <c r="E4" s="563">
        <v>44799</v>
      </c>
    </row>
    <row r="5" spans="1:5" s="181" customFormat="1" ht="22.95" customHeight="1">
      <c r="A5" s="525" t="s">
        <v>268</v>
      </c>
      <c r="B5" s="452" t="s">
        <v>336</v>
      </c>
      <c r="C5" s="592" t="s">
        <v>337</v>
      </c>
      <c r="D5" s="453">
        <v>44798</v>
      </c>
      <c r="E5" s="453">
        <v>44799</v>
      </c>
    </row>
    <row r="6" spans="1:5" s="181" customFormat="1" ht="22.95" customHeight="1">
      <c r="A6" s="525" t="s">
        <v>268</v>
      </c>
      <c r="B6" s="452" t="s">
        <v>338</v>
      </c>
      <c r="C6" s="590" t="s">
        <v>339</v>
      </c>
      <c r="D6" s="453">
        <v>44798</v>
      </c>
      <c r="E6" s="453">
        <v>44799</v>
      </c>
    </row>
    <row r="7" spans="1:5" s="181" customFormat="1" ht="22.95" customHeight="1">
      <c r="A7" s="561" t="s">
        <v>268</v>
      </c>
      <c r="B7" s="591" t="s">
        <v>340</v>
      </c>
      <c r="C7" s="591" t="s">
        <v>341</v>
      </c>
      <c r="D7" s="563">
        <v>44798</v>
      </c>
      <c r="E7" s="563">
        <v>44799</v>
      </c>
    </row>
    <row r="8" spans="1:5" s="181" customFormat="1" ht="22.95" customHeight="1">
      <c r="A8" s="561" t="s">
        <v>268</v>
      </c>
      <c r="B8" s="562" t="s">
        <v>342</v>
      </c>
      <c r="C8" s="591" t="s">
        <v>343</v>
      </c>
      <c r="D8" s="563">
        <v>44798</v>
      </c>
      <c r="E8" s="563">
        <v>44799</v>
      </c>
    </row>
    <row r="9" spans="1:5" s="181" customFormat="1" ht="22.95" customHeight="1">
      <c r="A9" s="561" t="s">
        <v>270</v>
      </c>
      <c r="B9" s="562" t="s">
        <v>344</v>
      </c>
      <c r="C9" s="593" t="s">
        <v>345</v>
      </c>
      <c r="D9" s="563">
        <v>44798</v>
      </c>
      <c r="E9" s="563">
        <v>44799</v>
      </c>
    </row>
    <row r="10" spans="1:5" s="181" customFormat="1" ht="22.95" customHeight="1">
      <c r="A10" s="561" t="s">
        <v>268</v>
      </c>
      <c r="B10" s="593" t="s">
        <v>346</v>
      </c>
      <c r="C10" s="593" t="s">
        <v>347</v>
      </c>
      <c r="D10" s="563">
        <v>44798</v>
      </c>
      <c r="E10" s="563">
        <v>44798</v>
      </c>
    </row>
    <row r="11" spans="1:5" s="181" customFormat="1" ht="22.95" customHeight="1">
      <c r="A11" s="561" t="s">
        <v>268</v>
      </c>
      <c r="B11" s="562" t="s">
        <v>348</v>
      </c>
      <c r="C11" s="595" t="s">
        <v>349</v>
      </c>
      <c r="D11" s="563">
        <v>44798</v>
      </c>
      <c r="E11" s="563">
        <v>44798</v>
      </c>
    </row>
    <row r="12" spans="1:5" s="181" customFormat="1" ht="22.95" customHeight="1">
      <c r="A12" s="561" t="s">
        <v>270</v>
      </c>
      <c r="B12" s="562" t="s">
        <v>350</v>
      </c>
      <c r="C12" s="595" t="s">
        <v>351</v>
      </c>
      <c r="D12" s="563">
        <v>44798</v>
      </c>
      <c r="E12" s="563">
        <v>44798</v>
      </c>
    </row>
    <row r="13" spans="1:5" s="181" customFormat="1" ht="22.95" customHeight="1">
      <c r="A13" s="561" t="s">
        <v>270</v>
      </c>
      <c r="B13" s="562" t="s">
        <v>352</v>
      </c>
      <c r="C13" s="589" t="s">
        <v>353</v>
      </c>
      <c r="D13" s="563">
        <v>44798</v>
      </c>
      <c r="E13" s="563">
        <v>44798</v>
      </c>
    </row>
    <row r="14" spans="1:5" s="181" customFormat="1" ht="22.95" customHeight="1">
      <c r="A14" s="561" t="s">
        <v>268</v>
      </c>
      <c r="B14" s="591" t="s">
        <v>354</v>
      </c>
      <c r="C14" s="591" t="s">
        <v>355</v>
      </c>
      <c r="D14" s="563">
        <v>44798</v>
      </c>
      <c r="E14" s="563">
        <v>44798</v>
      </c>
    </row>
    <row r="15" spans="1:5" s="181" customFormat="1" ht="22.95" customHeight="1">
      <c r="A15" s="561" t="s">
        <v>270</v>
      </c>
      <c r="B15" s="562" t="s">
        <v>356</v>
      </c>
      <c r="C15" s="595" t="s">
        <v>357</v>
      </c>
      <c r="D15" s="563">
        <v>44798</v>
      </c>
      <c r="E15" s="563">
        <v>44798</v>
      </c>
    </row>
    <row r="16" spans="1:5" s="181" customFormat="1" ht="22.95" customHeight="1">
      <c r="A16" s="561" t="s">
        <v>268</v>
      </c>
      <c r="B16" s="593" t="s">
        <v>358</v>
      </c>
      <c r="C16" s="593" t="s">
        <v>359</v>
      </c>
      <c r="D16" s="563">
        <v>44798</v>
      </c>
      <c r="E16" s="563">
        <v>44798</v>
      </c>
    </row>
    <row r="17" spans="1:5" s="181" customFormat="1" ht="22.95" customHeight="1">
      <c r="A17" s="561" t="s">
        <v>268</v>
      </c>
      <c r="B17" s="562" t="s">
        <v>360</v>
      </c>
      <c r="C17" s="591" t="s">
        <v>361</v>
      </c>
      <c r="D17" s="563">
        <v>44797</v>
      </c>
      <c r="E17" s="563">
        <v>44798</v>
      </c>
    </row>
    <row r="18" spans="1:5" s="181" customFormat="1" ht="22.95" customHeight="1">
      <c r="A18" s="561" t="s">
        <v>268</v>
      </c>
      <c r="B18" s="562" t="s">
        <v>362</v>
      </c>
      <c r="C18" s="595" t="s">
        <v>363</v>
      </c>
      <c r="D18" s="563">
        <v>44797</v>
      </c>
      <c r="E18" s="563">
        <v>44798</v>
      </c>
    </row>
    <row r="19" spans="1:5" s="181" customFormat="1" ht="22.95" customHeight="1">
      <c r="A19" s="561" t="s">
        <v>268</v>
      </c>
      <c r="B19" s="562" t="s">
        <v>364</v>
      </c>
      <c r="C19" s="589" t="s">
        <v>365</v>
      </c>
      <c r="D19" s="563">
        <v>44797</v>
      </c>
      <c r="E19" s="563">
        <v>44798</v>
      </c>
    </row>
    <row r="20" spans="1:5" s="181" customFormat="1" ht="22.95" customHeight="1">
      <c r="A20" s="561" t="s">
        <v>268</v>
      </c>
      <c r="B20" s="562" t="s">
        <v>366</v>
      </c>
      <c r="C20" s="595" t="s">
        <v>367</v>
      </c>
      <c r="D20" s="563">
        <v>44797</v>
      </c>
      <c r="E20" s="563">
        <v>44798</v>
      </c>
    </row>
    <row r="21" spans="1:5" s="181" customFormat="1" ht="22.95" customHeight="1">
      <c r="A21" s="561" t="s">
        <v>268</v>
      </c>
      <c r="B21" s="562" t="s">
        <v>368</v>
      </c>
      <c r="C21" s="589" t="s">
        <v>369</v>
      </c>
      <c r="D21" s="563">
        <v>44797</v>
      </c>
      <c r="E21" s="563">
        <v>44797</v>
      </c>
    </row>
    <row r="22" spans="1:5" s="181" customFormat="1" ht="22.95" customHeight="1">
      <c r="A22" s="561" t="s">
        <v>268</v>
      </c>
      <c r="B22" s="562" t="s">
        <v>370</v>
      </c>
      <c r="C22" s="595" t="s">
        <v>371</v>
      </c>
      <c r="D22" s="563">
        <v>44797</v>
      </c>
      <c r="E22" s="563">
        <v>44797</v>
      </c>
    </row>
    <row r="23" spans="1:5" s="181" customFormat="1" ht="22.95" customHeight="1">
      <c r="A23" s="561" t="s">
        <v>268</v>
      </c>
      <c r="B23" s="593" t="s">
        <v>372</v>
      </c>
      <c r="C23" s="593" t="s">
        <v>373</v>
      </c>
      <c r="D23" s="563">
        <v>44797</v>
      </c>
      <c r="E23" s="563">
        <v>44797</v>
      </c>
    </row>
    <row r="24" spans="1:5" s="181" customFormat="1" ht="22.95" customHeight="1">
      <c r="A24" s="561" t="s">
        <v>272</v>
      </c>
      <c r="B24" s="562" t="s">
        <v>374</v>
      </c>
      <c r="C24" s="595" t="s">
        <v>375</v>
      </c>
      <c r="D24" s="563">
        <v>44796</v>
      </c>
      <c r="E24" s="563">
        <v>44797</v>
      </c>
    </row>
    <row r="25" spans="1:5" s="181" customFormat="1" ht="22.95" customHeight="1">
      <c r="A25" s="561" t="s">
        <v>268</v>
      </c>
      <c r="B25" s="562" t="s">
        <v>376</v>
      </c>
      <c r="C25" s="589" t="s">
        <v>377</v>
      </c>
      <c r="D25" s="563">
        <v>44796</v>
      </c>
      <c r="E25" s="563">
        <v>44797</v>
      </c>
    </row>
    <row r="26" spans="1:5" s="181" customFormat="1" ht="22.95" customHeight="1">
      <c r="A26" s="561" t="s">
        <v>268</v>
      </c>
      <c r="B26" s="562" t="s">
        <v>378</v>
      </c>
      <c r="C26" s="595" t="s">
        <v>379</v>
      </c>
      <c r="D26" s="563">
        <v>44796</v>
      </c>
      <c r="E26" s="563">
        <v>44797</v>
      </c>
    </row>
    <row r="27" spans="1:5" s="181" customFormat="1" ht="22.95" customHeight="1">
      <c r="A27" s="561" t="s">
        <v>269</v>
      </c>
      <c r="B27" s="562" t="s">
        <v>380</v>
      </c>
      <c r="C27" s="589" t="s">
        <v>381</v>
      </c>
      <c r="D27" s="563">
        <v>44796</v>
      </c>
      <c r="E27" s="563">
        <v>44797</v>
      </c>
    </row>
    <row r="28" spans="1:5" s="181" customFormat="1" ht="22.95" customHeight="1">
      <c r="A28" s="525" t="s">
        <v>268</v>
      </c>
      <c r="B28" s="452" t="s">
        <v>382</v>
      </c>
      <c r="C28" s="858" t="s">
        <v>383</v>
      </c>
      <c r="D28" s="453">
        <v>44796</v>
      </c>
      <c r="E28" s="453">
        <v>44797</v>
      </c>
    </row>
    <row r="29" spans="1:5" s="181" customFormat="1" ht="22.95" customHeight="1">
      <c r="A29" s="525" t="s">
        <v>268</v>
      </c>
      <c r="B29" s="452" t="s">
        <v>384</v>
      </c>
      <c r="C29" s="592" t="s">
        <v>385</v>
      </c>
      <c r="D29" s="453">
        <v>44796</v>
      </c>
      <c r="E29" s="453">
        <v>44796</v>
      </c>
    </row>
    <row r="30" spans="1:5" s="181" customFormat="1" ht="22.95" customHeight="1">
      <c r="A30" s="525" t="s">
        <v>268</v>
      </c>
      <c r="B30" s="452" t="s">
        <v>386</v>
      </c>
      <c r="C30" s="590" t="s">
        <v>387</v>
      </c>
      <c r="D30" s="453">
        <v>44795</v>
      </c>
      <c r="E30" s="453">
        <v>44796</v>
      </c>
    </row>
    <row r="31" spans="1:5" s="181" customFormat="1" ht="22.95" customHeight="1">
      <c r="A31" s="525" t="s">
        <v>268</v>
      </c>
      <c r="B31" s="596" t="s">
        <v>388</v>
      </c>
      <c r="C31" s="596" t="s">
        <v>389</v>
      </c>
      <c r="D31" s="453">
        <v>44795</v>
      </c>
      <c r="E31" s="453">
        <v>44796</v>
      </c>
    </row>
    <row r="32" spans="1:5" s="181" customFormat="1" ht="22.95" customHeight="1">
      <c r="A32" s="525" t="s">
        <v>268</v>
      </c>
      <c r="B32" s="452" t="s">
        <v>390</v>
      </c>
      <c r="C32" s="452" t="s">
        <v>391</v>
      </c>
      <c r="D32" s="453">
        <v>44795</v>
      </c>
      <c r="E32" s="453">
        <v>44796</v>
      </c>
    </row>
    <row r="33" spans="1:11" s="181" customFormat="1" ht="22.95" customHeight="1">
      <c r="A33" s="525" t="s">
        <v>268</v>
      </c>
      <c r="B33" s="452" t="s">
        <v>392</v>
      </c>
      <c r="C33" s="590" t="s">
        <v>393</v>
      </c>
      <c r="D33" s="453">
        <v>44795</v>
      </c>
      <c r="E33" s="453">
        <v>44796</v>
      </c>
    </row>
    <row r="34" spans="1:11" s="181" customFormat="1" ht="22.95" customHeight="1">
      <c r="A34" s="561" t="s">
        <v>268</v>
      </c>
      <c r="B34" s="562" t="s">
        <v>390</v>
      </c>
      <c r="C34" s="562" t="s">
        <v>394</v>
      </c>
      <c r="D34" s="563">
        <v>44795</v>
      </c>
      <c r="E34" s="563">
        <v>44796</v>
      </c>
    </row>
    <row r="35" spans="1:11" s="181" customFormat="1" ht="22.95" customHeight="1">
      <c r="A35" s="561" t="s">
        <v>269</v>
      </c>
      <c r="B35" s="562" t="s">
        <v>395</v>
      </c>
      <c r="C35" s="593" t="s">
        <v>396</v>
      </c>
      <c r="D35" s="563">
        <v>44795</v>
      </c>
      <c r="E35" s="563">
        <v>44796</v>
      </c>
    </row>
    <row r="36" spans="1:11" s="181" customFormat="1" ht="22.95" customHeight="1">
      <c r="A36" s="561" t="s">
        <v>268</v>
      </c>
      <c r="B36" s="562" t="s">
        <v>397</v>
      </c>
      <c r="C36" s="594" t="s">
        <v>398</v>
      </c>
      <c r="D36" s="563">
        <v>44795</v>
      </c>
      <c r="E36" s="563">
        <v>44795</v>
      </c>
    </row>
    <row r="37" spans="1:11" s="181" customFormat="1" ht="22.95" customHeight="1">
      <c r="A37" s="561" t="s">
        <v>268</v>
      </c>
      <c r="B37" s="562" t="s">
        <v>399</v>
      </c>
      <c r="C37" s="595" t="s">
        <v>400</v>
      </c>
      <c r="D37" s="563">
        <v>44793</v>
      </c>
      <c r="E37" s="563">
        <v>44795</v>
      </c>
    </row>
    <row r="38" spans="1:11" s="181" customFormat="1" ht="22.95" customHeight="1">
      <c r="A38" s="561" t="s">
        <v>268</v>
      </c>
      <c r="B38" s="562" t="s">
        <v>401</v>
      </c>
      <c r="C38" s="593" t="s">
        <v>402</v>
      </c>
      <c r="D38" s="563">
        <v>44792</v>
      </c>
      <c r="E38" s="563">
        <v>44795</v>
      </c>
    </row>
    <row r="39" spans="1:11" s="181" customFormat="1" ht="22.95" customHeight="1">
      <c r="A39" s="561" t="s">
        <v>268</v>
      </c>
      <c r="B39" s="562" t="s">
        <v>273</v>
      </c>
      <c r="C39" s="562" t="s">
        <v>403</v>
      </c>
      <c r="D39" s="563">
        <v>44792</v>
      </c>
      <c r="E39" s="563">
        <v>44795</v>
      </c>
    </row>
    <row r="40" spans="1:11" s="181" customFormat="1" ht="22.95" customHeight="1">
      <c r="A40" s="561" t="s">
        <v>272</v>
      </c>
      <c r="B40" s="562" t="s">
        <v>404</v>
      </c>
      <c r="C40" s="562" t="s">
        <v>405</v>
      </c>
      <c r="D40" s="563">
        <v>44792</v>
      </c>
      <c r="E40" s="563">
        <v>44795</v>
      </c>
    </row>
    <row r="41" spans="1:11" s="181" customFormat="1" ht="22.95" customHeight="1">
      <c r="A41" s="561"/>
      <c r="B41" s="562"/>
      <c r="C41" s="562"/>
      <c r="D41" s="563"/>
      <c r="E41" s="563"/>
    </row>
    <row r="42" spans="1:11" s="181" customFormat="1" ht="22.95" customHeight="1">
      <c r="A42" s="525"/>
      <c r="B42" s="452"/>
      <c r="C42" s="452"/>
      <c r="D42" s="453"/>
      <c r="E42" s="453"/>
    </row>
    <row r="43" spans="1:11" s="181" customFormat="1" ht="22.2" customHeight="1">
      <c r="A43" s="268"/>
      <c r="B43" s="269"/>
      <c r="C43" s="270"/>
      <c r="D43" s="269"/>
      <c r="E43" s="269"/>
    </row>
    <row r="44" spans="1:11" s="181" customFormat="1" ht="18" customHeight="1">
      <c r="A44" s="264"/>
      <c r="B44" s="265"/>
      <c r="C44" s="423" t="s">
        <v>225</v>
      </c>
      <c r="D44" s="266"/>
      <c r="E44" s="266"/>
    </row>
    <row r="45" spans="1:11" ht="18.75" customHeight="1">
      <c r="A45" s="43"/>
      <c r="B45" s="43"/>
      <c r="C45" s="181"/>
      <c r="D45" s="43"/>
      <c r="E45" s="43"/>
    </row>
    <row r="46" spans="1:11" ht="9" customHeight="1">
      <c r="A46" s="44"/>
      <c r="B46" s="45"/>
      <c r="C46" s="424"/>
      <c r="D46" s="46"/>
      <c r="E46" s="46"/>
    </row>
    <row r="47" spans="1:11" s="47" customFormat="1" ht="20.25" customHeight="1">
      <c r="A47" s="183" t="s">
        <v>175</v>
      </c>
      <c r="B47" s="183"/>
      <c r="C47" s="425"/>
      <c r="D47" s="60"/>
      <c r="E47" s="60"/>
    </row>
    <row r="48" spans="1:11" s="47" customFormat="1" ht="20.25" customHeight="1">
      <c r="A48" s="812" t="s">
        <v>27</v>
      </c>
      <c r="B48" s="812"/>
      <c r="C48" s="812"/>
      <c r="D48" s="61"/>
      <c r="E48" s="61"/>
      <c r="J48" s="182"/>
      <c r="K48" s="182"/>
    </row>
  </sheetData>
  <mergeCells count="1">
    <mergeCell ref="A48:C48"/>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4"/>
  <sheetViews>
    <sheetView zoomScale="91" zoomScaleNormal="91" zoomScaleSheetLayoutView="100" workbookViewId="0">
      <selection activeCell="A14" sqref="A14:N14"/>
    </sheetView>
  </sheetViews>
  <sheetFormatPr defaultColWidth="9" defaultRowHeight="16.8" customHeight="1"/>
  <cols>
    <col min="1" max="13" width="9" style="1"/>
    <col min="14" max="14" width="108.6640625" style="1" customWidth="1"/>
    <col min="15" max="15" width="26.88671875" style="13" customWidth="1"/>
    <col min="16" max="16384" width="9" style="1"/>
  </cols>
  <sheetData>
    <row r="1" spans="1:16" ht="43.8" customHeight="1" thickBot="1">
      <c r="A1" s="836" t="s">
        <v>290</v>
      </c>
      <c r="B1" s="837"/>
      <c r="C1" s="837"/>
      <c r="D1" s="837"/>
      <c r="E1" s="837"/>
      <c r="F1" s="837"/>
      <c r="G1" s="837"/>
      <c r="H1" s="837"/>
      <c r="I1" s="837"/>
      <c r="J1" s="837"/>
      <c r="K1" s="837"/>
      <c r="L1" s="837"/>
      <c r="M1" s="837"/>
      <c r="N1" s="838"/>
    </row>
    <row r="2" spans="1:16" s="294" customFormat="1" ht="47.4" customHeight="1">
      <c r="A2" s="839" t="s">
        <v>449</v>
      </c>
      <c r="B2" s="840"/>
      <c r="C2" s="840"/>
      <c r="D2" s="840"/>
      <c r="E2" s="840"/>
      <c r="F2" s="840"/>
      <c r="G2" s="840"/>
      <c r="H2" s="840"/>
      <c r="I2" s="840"/>
      <c r="J2" s="840"/>
      <c r="K2" s="840"/>
      <c r="L2" s="840"/>
      <c r="M2" s="840"/>
      <c r="N2" s="841"/>
      <c r="O2" s="13"/>
    </row>
    <row r="3" spans="1:16" s="294" customFormat="1" ht="88.2" customHeight="1" thickBot="1">
      <c r="A3" s="842" t="s">
        <v>450</v>
      </c>
      <c r="B3" s="843"/>
      <c r="C3" s="843"/>
      <c r="D3" s="843"/>
      <c r="E3" s="843"/>
      <c r="F3" s="843"/>
      <c r="G3" s="843"/>
      <c r="H3" s="843"/>
      <c r="I3" s="843"/>
      <c r="J3" s="843"/>
      <c r="K3" s="843"/>
      <c r="L3" s="843"/>
      <c r="M3" s="843"/>
      <c r="N3" s="844"/>
      <c r="O3" s="13"/>
    </row>
    <row r="4" spans="1:16" s="545" customFormat="1" ht="42" customHeight="1">
      <c r="A4" s="848" t="s">
        <v>451</v>
      </c>
      <c r="B4" s="849"/>
      <c r="C4" s="849"/>
      <c r="D4" s="849"/>
      <c r="E4" s="849"/>
      <c r="F4" s="849"/>
      <c r="G4" s="849"/>
      <c r="H4" s="849"/>
      <c r="I4" s="849"/>
      <c r="J4" s="849"/>
      <c r="K4" s="849"/>
      <c r="L4" s="849"/>
      <c r="M4" s="849"/>
      <c r="N4" s="850"/>
      <c r="O4" s="13"/>
    </row>
    <row r="5" spans="1:16" s="545" customFormat="1" ht="218.4" customHeight="1" thickBot="1">
      <c r="A5" s="845" t="s">
        <v>452</v>
      </c>
      <c r="B5" s="846"/>
      <c r="C5" s="846"/>
      <c r="D5" s="846"/>
      <c r="E5" s="846"/>
      <c r="F5" s="846"/>
      <c r="G5" s="846"/>
      <c r="H5" s="846"/>
      <c r="I5" s="846"/>
      <c r="J5" s="846"/>
      <c r="K5" s="846"/>
      <c r="L5" s="846"/>
      <c r="M5" s="846"/>
      <c r="N5" s="847"/>
      <c r="O5" s="13"/>
    </row>
    <row r="6" spans="1:16" ht="48" customHeight="1" thickBot="1">
      <c r="A6" s="813" t="s">
        <v>454</v>
      </c>
      <c r="B6" s="814"/>
      <c r="C6" s="814"/>
      <c r="D6" s="814"/>
      <c r="E6" s="814"/>
      <c r="F6" s="814"/>
      <c r="G6" s="814"/>
      <c r="H6" s="814"/>
      <c r="I6" s="814"/>
      <c r="J6" s="814"/>
      <c r="K6" s="814"/>
      <c r="L6" s="814"/>
      <c r="M6" s="814"/>
      <c r="N6" s="815"/>
    </row>
    <row r="7" spans="1:16" ht="93.6" customHeight="1" thickBot="1">
      <c r="A7" s="816" t="s">
        <v>453</v>
      </c>
      <c r="B7" s="817"/>
      <c r="C7" s="817"/>
      <c r="D7" s="817"/>
      <c r="E7" s="817"/>
      <c r="F7" s="817"/>
      <c r="G7" s="817"/>
      <c r="H7" s="817"/>
      <c r="I7" s="817"/>
      <c r="J7" s="817"/>
      <c r="K7" s="817"/>
      <c r="L7" s="817"/>
      <c r="M7" s="817"/>
      <c r="N7" s="818"/>
      <c r="O7" s="50"/>
    </row>
    <row r="8" spans="1:16" s="184" customFormat="1" ht="50.4" customHeight="1" thickBot="1">
      <c r="A8" s="822" t="s">
        <v>455</v>
      </c>
      <c r="B8" s="823"/>
      <c r="C8" s="823"/>
      <c r="D8" s="823"/>
      <c r="E8" s="823"/>
      <c r="F8" s="823"/>
      <c r="G8" s="823"/>
      <c r="H8" s="823"/>
      <c r="I8" s="823"/>
      <c r="J8" s="823"/>
      <c r="K8" s="823"/>
      <c r="L8" s="823"/>
      <c r="M8" s="823"/>
      <c r="N8" s="824"/>
      <c r="O8" s="56"/>
    </row>
    <row r="9" spans="1:16" s="184" customFormat="1" ht="217.8" customHeight="1" thickBot="1">
      <c r="A9" s="825" t="s">
        <v>456</v>
      </c>
      <c r="B9" s="826"/>
      <c r="C9" s="826"/>
      <c r="D9" s="826"/>
      <c r="E9" s="826"/>
      <c r="F9" s="826"/>
      <c r="G9" s="826"/>
      <c r="H9" s="826"/>
      <c r="I9" s="826"/>
      <c r="J9" s="826"/>
      <c r="K9" s="826"/>
      <c r="L9" s="826"/>
      <c r="M9" s="826"/>
      <c r="N9" s="827"/>
      <c r="O9" s="56"/>
    </row>
    <row r="10" spans="1:16" s="138" customFormat="1" ht="57.6" customHeight="1">
      <c r="A10" s="830" t="s">
        <v>457</v>
      </c>
      <c r="B10" s="831"/>
      <c r="C10" s="831"/>
      <c r="D10" s="831"/>
      <c r="E10" s="831"/>
      <c r="F10" s="831"/>
      <c r="G10" s="831"/>
      <c r="H10" s="831"/>
      <c r="I10" s="831"/>
      <c r="J10" s="831"/>
      <c r="K10" s="831"/>
      <c r="L10" s="831"/>
      <c r="M10" s="831"/>
      <c r="N10" s="832"/>
      <c r="O10" s="467"/>
    </row>
    <row r="11" spans="1:16" s="138" customFormat="1" ht="248.4" customHeight="1" thickBot="1">
      <c r="A11" s="833" t="s">
        <v>458</v>
      </c>
      <c r="B11" s="834"/>
      <c r="C11" s="834"/>
      <c r="D11" s="834"/>
      <c r="E11" s="834"/>
      <c r="F11" s="834"/>
      <c r="G11" s="834"/>
      <c r="H11" s="834"/>
      <c r="I11" s="834"/>
      <c r="J11" s="834"/>
      <c r="K11" s="834"/>
      <c r="L11" s="834"/>
      <c r="M11" s="834"/>
      <c r="N11" s="835"/>
      <c r="O11" s="467"/>
    </row>
    <row r="12" spans="1:16" s="138" customFormat="1" ht="27.6" customHeight="1">
      <c r="A12" s="134"/>
      <c r="B12" s="135"/>
      <c r="C12" s="135"/>
      <c r="D12" s="135"/>
      <c r="E12" s="135"/>
      <c r="F12" s="135"/>
      <c r="G12" s="135"/>
      <c r="H12" s="135"/>
      <c r="I12" s="135"/>
      <c r="J12" s="135"/>
      <c r="K12" s="135"/>
      <c r="L12" s="135"/>
      <c r="M12" s="135"/>
      <c r="N12" s="136"/>
      <c r="O12" s="137"/>
    </row>
    <row r="13" spans="1:16" s="138" customFormat="1" ht="16.8" customHeight="1" thickBot="1">
      <c r="A13" s="134"/>
      <c r="B13" s="135"/>
      <c r="C13" s="135"/>
      <c r="D13" s="135"/>
      <c r="E13" s="135"/>
      <c r="F13" s="135"/>
      <c r="G13" s="135"/>
      <c r="H13" s="135"/>
      <c r="I13" s="135"/>
      <c r="J13" s="135"/>
      <c r="K13" s="135"/>
      <c r="L13" s="135"/>
      <c r="M13" s="135"/>
      <c r="N13" s="136"/>
      <c r="O13" s="137"/>
    </row>
    <row r="14" spans="1:16" ht="49.2" customHeight="1">
      <c r="A14" s="828" t="s">
        <v>291</v>
      </c>
      <c r="B14" s="828"/>
      <c r="C14" s="828"/>
      <c r="D14" s="828"/>
      <c r="E14" s="828"/>
      <c r="F14" s="828"/>
      <c r="G14" s="828"/>
      <c r="H14" s="828"/>
      <c r="I14" s="828"/>
      <c r="J14" s="828"/>
      <c r="K14" s="828"/>
      <c r="L14" s="828"/>
      <c r="M14" s="828"/>
      <c r="N14" s="829"/>
      <c r="P14" s="51"/>
    </row>
    <row r="15" spans="1:16" ht="21.6" customHeight="1">
      <c r="A15" s="819" t="s">
        <v>240</v>
      </c>
      <c r="B15" s="820"/>
      <c r="C15" s="820"/>
      <c r="D15" s="820"/>
      <c r="E15" s="820"/>
      <c r="F15" s="820"/>
      <c r="G15" s="820"/>
      <c r="H15" s="820"/>
      <c r="I15" s="820"/>
      <c r="J15" s="820"/>
      <c r="K15" s="820"/>
      <c r="L15" s="820"/>
      <c r="M15" s="820"/>
      <c r="N15" s="821"/>
      <c r="O15" s="62" t="s">
        <v>215</v>
      </c>
      <c r="P15" s="51"/>
    </row>
    <row r="16" spans="1:16" ht="30" customHeight="1" thickBot="1">
      <c r="A16" s="57"/>
      <c r="B16" s="58"/>
      <c r="C16" s="58"/>
      <c r="D16" s="58"/>
      <c r="E16" s="58"/>
      <c r="F16" s="58"/>
      <c r="G16" s="58"/>
      <c r="H16" s="58"/>
      <c r="I16" s="58"/>
      <c r="J16" s="58"/>
      <c r="K16" s="58"/>
      <c r="L16" s="58"/>
      <c r="M16" s="58"/>
      <c r="N16" s="59"/>
      <c r="P16" s="51"/>
    </row>
    <row r="17" spans="1:16" ht="22.8" customHeight="1">
      <c r="A17" s="776" t="s">
        <v>29</v>
      </c>
      <c r="B17" s="777"/>
      <c r="C17" s="777"/>
      <c r="D17" s="777"/>
      <c r="E17" s="777"/>
      <c r="F17" s="777"/>
      <c r="G17" s="777"/>
      <c r="H17" s="777"/>
      <c r="I17" s="777"/>
      <c r="J17" s="777"/>
      <c r="K17" s="777"/>
      <c r="L17" s="777"/>
      <c r="M17" s="777"/>
      <c r="N17" s="777"/>
      <c r="O17" s="52"/>
      <c r="P17" s="47"/>
    </row>
    <row r="18" spans="1:16" ht="40.200000000000003" customHeight="1">
      <c r="A18" s="778" t="s">
        <v>27</v>
      </c>
      <c r="B18" s="779"/>
      <c r="C18" s="779"/>
      <c r="D18" s="779"/>
      <c r="E18" s="779"/>
      <c r="F18" s="779"/>
      <c r="G18" s="779"/>
      <c r="H18" s="779"/>
      <c r="I18" s="779"/>
      <c r="J18" s="779"/>
      <c r="K18" s="779"/>
      <c r="L18" s="779"/>
      <c r="M18" s="779"/>
      <c r="N18" s="779"/>
      <c r="O18" s="52"/>
      <c r="P18" s="47"/>
    </row>
    <row r="19" spans="1:16" ht="18.600000000000001" customHeight="1"/>
    <row r="20" spans="1:16" ht="18.600000000000001" customHeight="1"/>
    <row r="21" spans="1:16" ht="18.600000000000001" customHeight="1"/>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276</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1:N1"/>
    <mergeCell ref="A2:N2"/>
    <mergeCell ref="A3:N3"/>
    <mergeCell ref="A5:N5"/>
    <mergeCell ref="A4:N4"/>
    <mergeCell ref="A6:N6"/>
    <mergeCell ref="A7:N7"/>
    <mergeCell ref="A18:N18"/>
    <mergeCell ref="A17:N17"/>
    <mergeCell ref="A15:N15"/>
    <mergeCell ref="A8:N8"/>
    <mergeCell ref="A9:N9"/>
    <mergeCell ref="A14:N14"/>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N40"/>
  <sheetViews>
    <sheetView view="pageBreakPreview" zoomScale="95" zoomScaleNormal="75" zoomScaleSheetLayoutView="95" workbookViewId="0">
      <selection activeCell="A3" sqref="A3"/>
    </sheetView>
  </sheetViews>
  <sheetFormatPr defaultColWidth="9" defaultRowHeight="14.4"/>
  <cols>
    <col min="1" max="1" width="212.109375" style="5" customWidth="1"/>
    <col min="2" max="2" width="33.109375" style="3" hidden="1" customWidth="1"/>
    <col min="3" max="3" width="23.109375" style="4" hidden="1" customWidth="1"/>
    <col min="4" max="16384" width="9" style="6"/>
  </cols>
  <sheetData>
    <row r="1" spans="1:14" s="55" customFormat="1" ht="46.2" customHeight="1" thickBot="1">
      <c r="A1" s="201" t="s">
        <v>292</v>
      </c>
      <c r="B1" s="53" t="s">
        <v>0</v>
      </c>
      <c r="C1" s="54" t="s">
        <v>2</v>
      </c>
    </row>
    <row r="2" spans="1:14" s="51" customFormat="1" ht="40.799999999999997" customHeight="1">
      <c r="A2" s="465"/>
      <c r="B2" s="2"/>
      <c r="C2" s="851"/>
    </row>
    <row r="3" spans="1:14" s="51" customFormat="1" ht="254.4" customHeight="1">
      <c r="A3" s="559"/>
      <c r="B3" s="63"/>
      <c r="C3" s="852"/>
    </row>
    <row r="4" spans="1:14" s="51" customFormat="1" ht="31.8" customHeight="1" thickBot="1">
      <c r="A4" s="172"/>
    </row>
    <row r="5" spans="1:14" s="51" customFormat="1" ht="41.4" customHeight="1">
      <c r="A5" s="458"/>
      <c r="B5" s="2"/>
      <c r="C5" s="851"/>
    </row>
    <row r="6" spans="1:14" s="51" customFormat="1" ht="29.4" customHeight="1">
      <c r="A6" s="560"/>
      <c r="B6" s="63"/>
      <c r="C6" s="852"/>
      <c r="D6" t="s">
        <v>215</v>
      </c>
    </row>
    <row r="7" spans="1:14" s="51" customFormat="1" ht="42.6" customHeight="1" thickBot="1">
      <c r="A7" s="597"/>
    </row>
    <row r="8" spans="1:14" s="51" customFormat="1" ht="43.2" customHeight="1">
      <c r="A8" s="459"/>
      <c r="B8" s="249"/>
      <c r="C8" s="851"/>
    </row>
    <row r="9" spans="1:14" s="51" customFormat="1" ht="129.6" customHeight="1" thickBot="1">
      <c r="A9" s="598"/>
      <c r="B9" s="250"/>
      <c r="C9" s="852"/>
    </row>
    <row r="10" spans="1:14" s="51" customFormat="1" ht="28.8" customHeight="1" thickBot="1">
      <c r="A10" s="251"/>
    </row>
    <row r="11" spans="1:14" s="51" customFormat="1" ht="42.6" hidden="1" customHeight="1">
      <c r="A11" s="577"/>
      <c r="B11" s="279"/>
      <c r="C11" s="279"/>
      <c r="D11" s="279"/>
      <c r="E11" s="279"/>
      <c r="F11" s="279"/>
      <c r="G11" s="279"/>
      <c r="H11" s="279"/>
      <c r="I11" s="279"/>
      <c r="J11" s="279"/>
      <c r="K11" s="279"/>
      <c r="L11" s="279"/>
      <c r="M11" s="279"/>
      <c r="N11" s="280"/>
    </row>
    <row r="12" spans="1:14" s="51" customFormat="1" ht="179.4" hidden="1" customHeight="1" thickBot="1">
      <c r="A12" s="579"/>
      <c r="B12" s="286"/>
      <c r="C12" s="286"/>
      <c r="D12" s="286"/>
      <c r="E12" s="286"/>
      <c r="F12" s="286"/>
      <c r="G12" s="286"/>
      <c r="H12" s="286"/>
      <c r="I12" s="286"/>
      <c r="J12" s="286"/>
      <c r="K12" s="286"/>
      <c r="L12" s="286"/>
      <c r="M12" s="286"/>
      <c r="N12" s="287"/>
    </row>
    <row r="13" spans="1:14" s="51" customFormat="1" ht="42.6" hidden="1" customHeight="1" thickBot="1">
      <c r="A13" s="172"/>
    </row>
    <row r="14" spans="1:14" s="51" customFormat="1" ht="42.6" hidden="1" customHeight="1">
      <c r="A14" s="577"/>
      <c r="B14" s="279"/>
      <c r="C14" s="279"/>
      <c r="D14" s="279"/>
      <c r="E14" s="279"/>
      <c r="F14" s="279"/>
      <c r="G14" s="279"/>
      <c r="H14" s="279"/>
      <c r="I14" s="279"/>
      <c r="J14" s="279"/>
      <c r="K14" s="279"/>
      <c r="L14" s="279"/>
      <c r="M14" s="279"/>
      <c r="N14" s="280"/>
    </row>
    <row r="15" spans="1:14" s="51" customFormat="1" ht="141.6" hidden="1" customHeight="1" thickBot="1">
      <c r="A15" s="579"/>
      <c r="B15" s="286"/>
      <c r="C15" s="286"/>
      <c r="D15" s="286"/>
      <c r="E15" s="286"/>
      <c r="F15" s="286"/>
      <c r="G15" s="286"/>
      <c r="H15" s="286"/>
      <c r="I15" s="286"/>
      <c r="J15" s="286"/>
      <c r="K15" s="286"/>
      <c r="L15" s="286"/>
      <c r="M15" s="286"/>
      <c r="N15" s="287"/>
    </row>
    <row r="16" spans="1:14" s="51" customFormat="1" ht="42.6" hidden="1" customHeight="1" thickBot="1">
      <c r="A16" s="172"/>
    </row>
    <row r="17" spans="1:3" s="51" customFormat="1" ht="42.6" customHeight="1">
      <c r="A17" s="267"/>
    </row>
    <row r="18" spans="1:3" s="51" customFormat="1" ht="39" customHeight="1">
      <c r="A18" s="51" t="s">
        <v>222</v>
      </c>
    </row>
    <row r="19" spans="1:3" s="51" customFormat="1" ht="32.25" customHeight="1">
      <c r="A19" s="51" t="s">
        <v>223</v>
      </c>
    </row>
    <row r="20" spans="1:3" s="51" customFormat="1" ht="36.75" customHeight="1">
      <c r="A20" s="5"/>
      <c r="B20" s="3"/>
      <c r="C20" s="4"/>
    </row>
    <row r="21" spans="1:3" s="51" customFormat="1" ht="33" customHeight="1">
      <c r="A21" s="5"/>
      <c r="B21" s="3"/>
      <c r="C21" s="4"/>
    </row>
    <row r="22" spans="1:3" s="51" customFormat="1" ht="36.75" customHeight="1">
      <c r="A22" s="5"/>
      <c r="B22" s="3"/>
      <c r="C22" s="4"/>
    </row>
    <row r="23" spans="1:3" s="51" customFormat="1" ht="36.75" customHeight="1">
      <c r="A23" s="5"/>
      <c r="B23" s="3"/>
      <c r="C23" s="4"/>
    </row>
    <row r="24" spans="1:3" s="51" customFormat="1" ht="25.5" customHeight="1">
      <c r="A24" s="5"/>
      <c r="B24" s="3"/>
      <c r="C24" s="4"/>
    </row>
    <row r="25" spans="1:3" s="51" customFormat="1" ht="32.25" customHeight="1">
      <c r="A25" s="5"/>
      <c r="B25" s="3"/>
      <c r="C25" s="4"/>
    </row>
    <row r="26" spans="1:3" s="51" customFormat="1" ht="30.75" customHeight="1">
      <c r="A26" s="5"/>
      <c r="B26" s="3"/>
      <c r="C26" s="4"/>
    </row>
    <row r="27" spans="1:3" s="51" customFormat="1" ht="42.75" customHeight="1">
      <c r="A27" s="5"/>
      <c r="B27" s="3"/>
      <c r="C27" s="4"/>
    </row>
    <row r="28" spans="1:3" s="51" customFormat="1" ht="43.5" customHeight="1">
      <c r="A28" s="5"/>
      <c r="B28" s="3"/>
      <c r="C28" s="4"/>
    </row>
    <row r="29" spans="1:3" s="51" customFormat="1" ht="27.75" customHeight="1">
      <c r="A29" s="5"/>
      <c r="B29" s="3"/>
      <c r="C29" s="4"/>
    </row>
    <row r="30" spans="1:3" s="51" customFormat="1" ht="30.75" customHeight="1">
      <c r="A30" s="5"/>
      <c r="B30" s="3"/>
      <c r="C30" s="4"/>
    </row>
    <row r="31" spans="1:3" s="7" customFormat="1" ht="29.25" customHeight="1">
      <c r="A31" s="5"/>
      <c r="B31" s="3"/>
      <c r="C31" s="4"/>
    </row>
    <row r="32" spans="1:3" ht="27" customHeight="1"/>
    <row r="33" spans="1:3" ht="27" customHeight="1"/>
    <row r="34" spans="1:3" s="51" customFormat="1" ht="27" customHeight="1">
      <c r="A34" s="5"/>
      <c r="B34" s="3"/>
      <c r="C34" s="4"/>
    </row>
    <row r="35" spans="1:3" s="51" customFormat="1" ht="27" customHeight="1">
      <c r="A35" s="5"/>
      <c r="B35" s="3"/>
      <c r="C35" s="4"/>
    </row>
    <row r="36" spans="1:3" s="51" customFormat="1" ht="27" customHeight="1">
      <c r="A36" s="5"/>
      <c r="B36" s="3"/>
      <c r="C36" s="4"/>
    </row>
    <row r="37" spans="1:3" s="51" customFormat="1" ht="27" customHeight="1">
      <c r="A37" s="5"/>
      <c r="B37" s="3"/>
      <c r="C37" s="4"/>
    </row>
    <row r="38" spans="1:3" s="51" customFormat="1" ht="27" customHeight="1">
      <c r="A38" s="5"/>
      <c r="B38" s="3"/>
      <c r="C38" s="4"/>
    </row>
    <row r="39" spans="1:3" s="51" customFormat="1" ht="27" customHeight="1">
      <c r="A39" s="5"/>
      <c r="B39" s="3"/>
      <c r="C39" s="4"/>
    </row>
    <row r="40" spans="1:3" s="51" customFormat="1" ht="27" customHeight="1">
      <c r="A40" s="5"/>
      <c r="B40" s="3"/>
      <c r="C40" s="4"/>
    </row>
  </sheetData>
  <mergeCells count="3">
    <mergeCell ref="C2:C3"/>
    <mergeCell ref="C5:C6"/>
    <mergeCell ref="C8:C9"/>
  </mergeCells>
  <phoneticPr fontId="16"/>
  <pageMargins left="0" right="0" top="0.19685039370078741" bottom="0.39370078740157483" header="0" footer="0.19685039370078741"/>
  <pageSetup paperSize="8" scale="5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33　ノロウイルス関連情報 </vt:lpstr>
      <vt:lpstr>33  衛生訓話</vt:lpstr>
      <vt:lpstr>33　新型コロナウイルス情報</vt:lpstr>
      <vt:lpstr>33　食中毒記事等 </vt:lpstr>
      <vt:lpstr>33　海外情報</vt:lpstr>
      <vt:lpstr>32　感染症情報</vt:lpstr>
      <vt:lpstr>33　感染症統計</vt:lpstr>
      <vt:lpstr>33 食品回収</vt:lpstr>
      <vt:lpstr>33　食品表示</vt:lpstr>
      <vt:lpstr>33 残留農薬　等 </vt:lpstr>
      <vt:lpstr>'32　感染症情報'!Print_Area</vt:lpstr>
      <vt:lpstr>'33  衛生訓話'!Print_Area</vt:lpstr>
      <vt:lpstr>'33　ノロウイルス関連情報 '!Print_Area</vt:lpstr>
      <vt:lpstr>'33　海外情報'!Print_Area</vt:lpstr>
      <vt:lpstr>'33　感染症統計'!Print_Area</vt:lpstr>
      <vt:lpstr>'33 残留農薬　等 '!Print_Area</vt:lpstr>
      <vt:lpstr>'33　食中毒記事等 '!Print_Area</vt:lpstr>
      <vt:lpstr>'33 食品回収'!Print_Area</vt:lpstr>
      <vt:lpstr>'33　食品表示'!Print_Area</vt:lpstr>
      <vt:lpstr>スポンサー広告!Print_Area</vt:lpstr>
      <vt:lpstr>'33 残留農薬　等 '!Print_Titles</vt:lpstr>
      <vt:lpstr>'33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2022-08-28T03:51:58Z</dcterms:modified>
</cp:coreProperties>
</file>