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filterPrivacy="1" codeName="ThisWorkbook"/>
  <xr:revisionPtr revIDLastSave="0" documentId="13_ncr:1_{D15FCDF7-2ACE-4820-96A7-0E2A183EB199}"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広告" sheetId="95" r:id="rId2"/>
    <sheet name="32(31)　ノロウイルス関連情報 " sheetId="101" r:id="rId3"/>
    <sheet name="32(31)  衛生訓話" sheetId="108" r:id="rId4"/>
    <sheet name="32(31)　新型コロナウイルス情報" sheetId="82" r:id="rId5"/>
    <sheet name="3２(31)食中毒記事等 " sheetId="29" r:id="rId6"/>
    <sheet name="3２(31)　海外情報" sheetId="31" r:id="rId7"/>
    <sheet name="31(30)　感染症情報" sheetId="103" r:id="rId8"/>
    <sheet name="32(31)　感染症統計" sheetId="106" r:id="rId9"/>
    <sheet name="32(31) 食品回収" sheetId="60" r:id="rId10"/>
    <sheet name="32(31)　食品表示" sheetId="34" r:id="rId11"/>
    <sheet name="32(31) 残留農薬　等 " sheetId="35" r:id="rId12"/>
  </sheets>
  <definedNames>
    <definedName name="_xlnm._FilterDatabase" localSheetId="2" hidden="1">'32(31)　ノロウイルス関連情報 '!$A$22:$G$75</definedName>
    <definedName name="_xlnm._FilterDatabase" localSheetId="11" hidden="1">'32(31) 残留農薬　等 '!$A$1:$C$1</definedName>
    <definedName name="_xlnm._FilterDatabase" localSheetId="5" hidden="1">'3２(31)食中毒記事等 '!$A$1:$D$1</definedName>
    <definedName name="_xlnm.Print_Area" localSheetId="7">'31(30)　感染症情報'!$A$1:$E$21</definedName>
    <definedName name="_xlnm.Print_Area" localSheetId="3">'32(31)  衛生訓話'!$A$1:$M$31</definedName>
    <definedName name="_xlnm.Print_Area" localSheetId="2">'32(31)　ノロウイルス関連情報 '!$A$1:$N$84</definedName>
    <definedName name="_xlnm.Print_Area" localSheetId="6">'3２(31)　海外情報'!$A$1:$C$46</definedName>
    <definedName name="_xlnm.Print_Area" localSheetId="8">'32(31)　感染症統計'!$A$1:$AC$36</definedName>
    <definedName name="_xlnm.Print_Area" localSheetId="11">'32(31) 残留農薬　等 '!$A$1:$A$19</definedName>
    <definedName name="_xlnm.Print_Area" localSheetId="9">'32(31) 食品回収'!$A$1:$E$55</definedName>
    <definedName name="_xlnm.Print_Area" localSheetId="10">'32(31)　食品表示'!$A$1:$N$18</definedName>
    <definedName name="_xlnm.Print_Area" localSheetId="5">'3２(31)食中毒記事等 '!$A$1:$D$40</definedName>
    <definedName name="_xlnm.Print_Area" localSheetId="1">スポンサー広告!$A$1:$M$19</definedName>
    <definedName name="_xlnm.Print_Titles" localSheetId="11">'32(31) 残留農薬　等 '!$1:$1</definedName>
    <definedName name="_xlnm.Print_Titles" localSheetId="5">'3２(31)食中毒記事等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3" i="78" l="1"/>
  <c r="C14" i="78"/>
  <c r="B14" i="78"/>
  <c r="C13" i="78"/>
  <c r="B17" i="78"/>
  <c r="B16" i="78" l="1"/>
  <c r="M71" i="101" l="1"/>
  <c r="N71" i="101"/>
  <c r="G74" i="101" l="1"/>
  <c r="G24" i="101"/>
  <c r="G25" i="101"/>
  <c r="G26" i="101"/>
  <c r="G27" i="101"/>
  <c r="G28" i="101"/>
  <c r="G29" i="101"/>
  <c r="G30" i="101"/>
  <c r="G31" i="101"/>
  <c r="G32" i="101"/>
  <c r="G33" i="101"/>
  <c r="G34" i="101"/>
  <c r="G35" i="101"/>
  <c r="G36" i="10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B64" i="101" s="1"/>
  <c r="G65" i="101"/>
  <c r="G66" i="101"/>
  <c r="G67" i="101"/>
  <c r="G68" i="101"/>
  <c r="G69" i="101"/>
  <c r="G70" i="101"/>
  <c r="G23" i="101"/>
  <c r="B9" i="78"/>
  <c r="B11" i="78" l="1"/>
  <c r="I23" i="82" l="1"/>
  <c r="B42" i="101"/>
  <c r="B43" i="101"/>
  <c r="B44" i="101"/>
  <c r="B12" i="78" l="1"/>
  <c r="P11" i="82" l="1"/>
  <c r="Q8" i="82" l="1"/>
  <c r="L30" i="82" l="1"/>
  <c r="K28" i="82"/>
  <c r="K29" i="82"/>
  <c r="K30" i="82"/>
  <c r="I30" i="82"/>
  <c r="L27" i="82"/>
  <c r="B15" i="78" l="1"/>
  <c r="B4" i="106"/>
  <c r="C4" i="106"/>
  <c r="D4" i="106"/>
  <c r="E4" i="106"/>
  <c r="F4" i="106"/>
  <c r="G4" i="106"/>
  <c r="H4" i="106"/>
  <c r="I4" i="106"/>
  <c r="J4" i="106"/>
  <c r="K4" i="106"/>
  <c r="L4" i="106"/>
  <c r="M4" i="106"/>
  <c r="P4" i="106"/>
  <c r="Q4" i="106"/>
  <c r="AC4" i="106" s="1"/>
  <c r="R4" i="106"/>
  <c r="S4" i="106"/>
  <c r="T4" i="106"/>
  <c r="U4" i="106"/>
  <c r="V4" i="106"/>
  <c r="W4" i="106"/>
  <c r="X4" i="106"/>
  <c r="Y4" i="106"/>
  <c r="Z4" i="106"/>
  <c r="AA4" i="106"/>
  <c r="AB4" i="106"/>
  <c r="N7" i="106"/>
  <c r="AC7" i="106"/>
  <c r="N8" i="106"/>
  <c r="AC8" i="106"/>
  <c r="N9" i="106"/>
  <c r="AC9" i="106"/>
  <c r="N10" i="106"/>
  <c r="AC10" i="106"/>
  <c r="N11" i="106"/>
  <c r="AC11" i="106"/>
  <c r="N12" i="106"/>
  <c r="AC12" i="106"/>
  <c r="N13" i="106"/>
  <c r="AC13" i="106"/>
  <c r="N14" i="106"/>
  <c r="AC14" i="106"/>
  <c r="N15" i="106"/>
  <c r="AC15" i="106"/>
  <c r="N16" i="106"/>
  <c r="AC16" i="106"/>
  <c r="N17" i="106"/>
  <c r="AC17" i="106"/>
  <c r="N18" i="106"/>
  <c r="AC18" i="106"/>
  <c r="P20" i="106"/>
  <c r="N4" i="106" l="1"/>
  <c r="I18" i="82"/>
  <c r="N14" i="82" l="1"/>
  <c r="I22" i="82"/>
  <c r="B10" i="78" l="1"/>
  <c r="G75" i="101" l="1"/>
  <c r="F75" i="101" s="1"/>
  <c r="G73" i="101"/>
  <c r="D10" i="78" s="1"/>
  <c r="B70" i="101"/>
  <c r="B69" i="101"/>
  <c r="B68" i="101"/>
  <c r="B67" i="101"/>
  <c r="B66" i="101"/>
  <c r="B65" i="101"/>
  <c r="B63" i="101"/>
  <c r="B62" i="101"/>
  <c r="B61" i="101"/>
  <c r="B60" i="101"/>
  <c r="B59" i="101"/>
  <c r="B58" i="101"/>
  <c r="B57" i="101"/>
  <c r="B56" i="101"/>
  <c r="B55" i="101"/>
  <c r="B54" i="101"/>
  <c r="B53" i="101"/>
  <c r="B52" i="101"/>
  <c r="B51" i="101"/>
  <c r="B50" i="101"/>
  <c r="B49" i="101"/>
  <c r="B48" i="101"/>
  <c r="B47" i="101"/>
  <c r="B46" i="101"/>
  <c r="B45" i="101"/>
  <c r="B41" i="101"/>
  <c r="B40" i="101"/>
  <c r="B39" i="101"/>
  <c r="B38" i="101"/>
  <c r="B37" i="101"/>
  <c r="B36" i="101"/>
  <c r="B35" i="101"/>
  <c r="B34" i="101"/>
  <c r="B33" i="101"/>
  <c r="B32" i="101"/>
  <c r="B31" i="101"/>
  <c r="B30" i="101"/>
  <c r="B29" i="101"/>
  <c r="B28" i="101"/>
  <c r="B27" i="101"/>
  <c r="B26" i="101"/>
  <c r="B25" i="101"/>
  <c r="B24" i="101"/>
  <c r="B23" i="101"/>
  <c r="I74" i="101" l="1"/>
  <c r="I73" i="101"/>
  <c r="F10" i="78" s="1"/>
  <c r="M75" i="101"/>
  <c r="K75" i="101"/>
  <c r="K23" i="82" l="1"/>
  <c r="I21" i="82"/>
  <c r="K13" i="82" l="1"/>
  <c r="L24" i="82" l="1"/>
  <c r="B18" i="78" l="1"/>
  <c r="K14" i="82" l="1"/>
  <c r="I13" i="82" l="1"/>
  <c r="L26" i="82" l="1"/>
  <c r="K27" i="82" l="1"/>
  <c r="K26" i="82"/>
  <c r="K18" i="82"/>
  <c r="K19" i="82"/>
  <c r="K20" i="82"/>
  <c r="K21" i="82"/>
  <c r="K22" i="82"/>
  <c r="K24" i="82"/>
  <c r="K25" i="82"/>
  <c r="K17" i="82"/>
  <c r="K16" i="82"/>
  <c r="K15" i="82"/>
  <c r="L15" i="82"/>
  <c r="I14" i="82" l="1"/>
  <c r="L13" i="82" l="1"/>
  <c r="L14" i="82"/>
  <c r="I15" i="82"/>
  <c r="I16" i="82"/>
  <c r="I17" i="82"/>
  <c r="I19" i="82"/>
  <c r="I20"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<sst xmlns="http://schemas.openxmlformats.org/spreadsheetml/2006/main" count="750" uniqueCount="514">
  <si>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</si>
  <si>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</si>
  <si>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</si>
  <si>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</si>
  <si>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</si>
  <si>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</si>
  <si>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</si>
  <si>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</si>
  <si>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</si>
  <si>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</si>
  <si>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</si>
  <si>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</si>
  <si>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</si>
  <si>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</si>
  <si>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</si>
  <si>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</si>
  <si>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</si>
  <si>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</si>
  <si>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</si>
  <si>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</si>
  <si>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</si>
  <si>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</si>
  <si>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</si>
  <si>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</si>
  <si>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</si>
  <si>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</si>
  <si>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</si>
  <si>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</si>
  <si>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</si>
  <si>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</si>
  <si>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</si>
  <si>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</si>
  <si>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</si>
  <si>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</si>
  <si>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</si>
  <si>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</si>
  <si>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</si>
  <si>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</si>
  <si>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</si>
  <si>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</si>
  <si>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</si>
  <si>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</si>
  <si>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</si>
  <si>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</si>
  <si>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</si>
  <si>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</si>
  <si>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</si>
  <si>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</si>
  <si>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</si>
  <si>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</si>
  <si>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</si>
  <si>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</si>
  <si>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</si>
  <si>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</si>
  <si>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</si>
  <si>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</si>
  <si>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</si>
  <si>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</si>
  <si>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</si>
  <si>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</si>
  <si>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</si>
  <si>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</si>
  <si>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</si>
  <si>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</si>
  <si>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</si>
  <si>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</si>
  <si>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</si>
  <si>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</si>
  <si>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</si>
  <si>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</si>
  <si>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</si>
  <si>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</si>
  <si>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</si>
  <si>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</si>
  <si>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</si>
  <si>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</si>
  <si>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</si>
  <si>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</si>
  <si>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</si>
  <si>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</si>
  <si>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</si>
  <si>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</si>
  <si>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</si>
  <si>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</si>
  <si>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</si>
  <si>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</si>
  <si>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</si>
  <si>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</si>
  <si>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</si>
  <si>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</si>
  <si>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</si>
  <si>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</si>
  <si>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</si>
  <si>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</si>
  <si>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</si>
  <si>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</si>
  <si>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</si>
  <si>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</si>
  <si>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</si>
  <si>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</si>
  <si>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</si>
  <si>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</si>
  <si>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</si>
  <si>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</si>
  <si>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</si>
  <si>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</si>
  <si>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</si>
  <si>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</si>
  <si>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</si>
  <si>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</si>
  <si>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</si>
  <si>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</si>
  <si>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</si>
  <si>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</si>
  <si>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</si>
  <si>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</si>
  <si>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</si>
  <si>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</si>
  <si>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</si>
  <si>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</si>
  <si>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</si>
  <si>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</si>
  <si>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</si>
  <si>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</si>
  <si>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</si>
  <si>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</si>
  <si>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</si>
  <si>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</si>
  <si>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</si>
  <si>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</si>
  <si>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</si>
  <si>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</si>
  <si>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</si>
  <si>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</si>
  <si>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</si>
  <si>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</si>
  <si>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</si>
  <si>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 xml:space="preserve"> </t>
    <phoneticPr fontId="33"/>
  </si>
  <si>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</si>
  <si>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</si>
  <si>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</si>
  <si>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</si>
  <si>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</si>
  <si>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</si>
  <si>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</si>
  <si>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</si>
  <si>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</si>
  <si>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</si>
  <si>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</si>
  <si>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</si>
  <si>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</si>
  <si>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</si>
  <si>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</si>
  <si>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</si>
  <si>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</si>
  <si>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</si>
  <si>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</si>
  <si>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</si>
  <si>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</si>
  <si>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</si>
  <si>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</si>
  <si>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</si>
  <si>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</si>
  <si>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</si>
  <si>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</si>
  <si>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</si>
  <si>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</si>
  <si>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</si>
  <si>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</si>
  <si>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</si>
  <si>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</si>
  <si>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</si>
  <si>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</si>
  <si>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</si>
  <si>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　</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</si>
  <si>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</si>
  <si>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</si>
  <si>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</si>
  <si>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</si>
  <si>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</si>
  <si>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</si>
  <si>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</si>
  <si>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</si>
  <si>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</si>
  <si>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</si>
  <si>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</si>
  <si>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</si>
  <si>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</si>
  <si>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</si>
  <si>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</si>
  <si>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</si>
  <si>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</si>
  <si>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</si>
  <si>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</si>
  <si>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</si>
  <si>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</si>
  <si>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</si>
  <si>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</si>
  <si>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</si>
  <si>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</si>
  <si>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</si>
  <si>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</si>
  <si>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</si>
  <si>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</si>
  <si>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</si>
  <si>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</si>
  <si>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</si>
  <si>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</si>
  <si>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</si>
  <si>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</si>
  <si>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</si>
  <si>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</si>
  <si>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</si>
  <si>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</si>
  <si>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</si>
  <si>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</si>
  <si>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</si>
  <si>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</si>
  <si>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</si>
  <si>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</si>
  <si>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</si>
  <si>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</si>
  <si>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</si>
  <si>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</si>
  <si>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</si>
  <si>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r>
      <rPr>
        <sz val="10"/>
        <color rgb="FFFFC000"/>
        <rFont val="ＭＳ Ｐゴシック"/>
        <family val="3"/>
        <charset val="128"/>
      </rPr>
      <t>■</t>
    </r>
    <r>
      <rPr>
        <sz val="10"/>
        <rFont val="ＭＳ Ｐゴシック"/>
        <family val="3"/>
        <charset val="128"/>
      </rPr>
      <t>賞味消費期限　　</t>
    </r>
    <r>
      <rPr>
        <sz val="10"/>
        <color indexed="50"/>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</si>
  <si>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</si>
  <si>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</si>
  <si>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</si>
  <si>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</si>
  <si>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</si>
  <si>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 xml:space="preserve"> 全国指数</t>
    <phoneticPr fontId="5"/>
  </si>
  <si>
    <t>先週より</t>
    <phoneticPr fontId="5"/>
  </si>
  <si>
    <t>北海道</t>
    <rPh sb="0" eb="3">
      <t>ホッカイドウ</t>
    </rPh>
    <phoneticPr fontId="106"/>
  </si>
  <si>
    <t>　    レベル2</t>
    <phoneticPr fontId="5"/>
  </si>
  <si>
    <t>8．衛生訓話</t>
    <rPh sb="2" eb="4">
      <t>エイセイ</t>
    </rPh>
    <rPh sb="4" eb="6">
      <t>クンワ</t>
    </rPh>
    <phoneticPr fontId="5"/>
  </si>
  <si>
    <t>12-21年月平均</t>
  </si>
  <si>
    <t>2022年</t>
    <phoneticPr fontId="5"/>
  </si>
  <si>
    <t>1月</t>
    <phoneticPr fontId="106"/>
  </si>
  <si>
    <t>ノロウイルスが流行しています</t>
    <rPh sb="7" eb="9">
      <t>リュウコウ</t>
    </rPh>
    <phoneticPr fontId="5"/>
  </si>
  <si>
    <t xml:space="preserve">  
</t>
    <phoneticPr fontId="16"/>
  </si>
  <si>
    <t>管理レベル「2」　</t>
    <phoneticPr fontId="5"/>
  </si>
  <si>
    <r>
      <t xml:space="preserve">タイトル </t>
    </r>
    <r>
      <rPr>
        <sz val="14"/>
        <color theme="0"/>
        <rFont val="ＭＳ Ｐゴシック"/>
        <family val="3"/>
        <charset val="128"/>
      </rPr>
      <t>(ラベル表示の記載ミスや抜けが目立ちました!!)</t>
    </r>
    <rPh sb="9" eb="11">
      <t>ヒョウジ</t>
    </rPh>
    <rPh sb="12" eb="14">
      <t>キサイ</t>
    </rPh>
    <rPh sb="17" eb="18">
      <t>ヌ</t>
    </rPh>
    <rPh sb="20" eb="22">
      <t>メダ</t>
    </rPh>
    <phoneticPr fontId="5"/>
  </si>
  <si>
    <t>ノロウイルス指数平年より低いものの散発事故あり</t>
    <rPh sb="6" eb="8">
      <t>シスウ</t>
    </rPh>
    <rPh sb="8" eb="10">
      <t>ヘイネン</t>
    </rPh>
    <rPh sb="12" eb="13">
      <t>ヒク</t>
    </rPh>
    <rPh sb="17" eb="19">
      <t>サンパツ</t>
    </rPh>
    <rPh sb="19" eb="21">
      <t>ジコ</t>
    </rPh>
    <phoneticPr fontId="5"/>
  </si>
  <si>
    <t>カナダ</t>
    <phoneticPr fontId="5"/>
  </si>
  <si>
    <t>フランス</t>
    <phoneticPr fontId="106"/>
  </si>
  <si>
    <r>
      <rPr>
        <b/>
        <sz val="13"/>
        <color theme="0"/>
        <rFont val="ＭＳ Ｐゴシック"/>
        <family val="3"/>
        <charset val="128"/>
      </rPr>
      <t>米国</t>
    </r>
    <rPh sb="0" eb="2">
      <t>ベイコク</t>
    </rPh>
    <phoneticPr fontId="5"/>
  </si>
  <si>
    <r>
      <rPr>
        <b/>
        <sz val="13"/>
        <color theme="0"/>
        <rFont val="ＭＳ Ｐゴシック"/>
        <family val="3"/>
        <charset val="128"/>
      </rPr>
      <t>メキシコ</t>
    </r>
    <phoneticPr fontId="5"/>
  </si>
  <si>
    <r>
      <rPr>
        <b/>
        <sz val="13"/>
        <color theme="0"/>
        <rFont val="ＭＳ Ｐゴシック"/>
        <family val="3"/>
        <charset val="128"/>
      </rPr>
      <t>ブラジル</t>
    </r>
    <phoneticPr fontId="5"/>
  </si>
  <si>
    <r>
      <rPr>
        <b/>
        <sz val="13"/>
        <color theme="0"/>
        <rFont val="ＭＳ Ｐゴシック"/>
        <family val="3"/>
        <charset val="128"/>
      </rPr>
      <t>南アフリカ</t>
    </r>
    <rPh sb="0" eb="1">
      <t>ミナミ</t>
    </rPh>
    <phoneticPr fontId="5"/>
  </si>
  <si>
    <r>
      <rPr>
        <b/>
        <sz val="13"/>
        <color theme="0"/>
        <rFont val="ＭＳ Ｐゴシック"/>
        <family val="3"/>
        <charset val="128"/>
      </rPr>
      <t>トルコ</t>
    </r>
    <phoneticPr fontId="5"/>
  </si>
  <si>
    <r>
      <rPr>
        <b/>
        <sz val="13"/>
        <color theme="0"/>
        <rFont val="ＭＳ Ｐゴシック"/>
        <family val="3"/>
        <charset val="128"/>
      </rPr>
      <t>イラン</t>
    </r>
    <phoneticPr fontId="5"/>
  </si>
  <si>
    <r>
      <rPr>
        <b/>
        <sz val="13"/>
        <color theme="0"/>
        <rFont val="ＭＳ Ｐゴシック"/>
        <family val="3"/>
        <charset val="128"/>
      </rPr>
      <t>インド</t>
    </r>
    <phoneticPr fontId="5"/>
  </si>
  <si>
    <r>
      <rPr>
        <b/>
        <sz val="13"/>
        <color theme="0"/>
        <rFont val="ＭＳ Ｐゴシック"/>
        <family val="3"/>
        <charset val="128"/>
      </rPr>
      <t>パキスタン</t>
    </r>
    <phoneticPr fontId="5"/>
  </si>
  <si>
    <r>
      <rPr>
        <b/>
        <sz val="13"/>
        <color theme="0"/>
        <rFont val="ＭＳ Ｐゴシック"/>
        <family val="3"/>
        <charset val="128"/>
      </rPr>
      <t>ロシア</t>
    </r>
    <phoneticPr fontId="5"/>
  </si>
  <si>
    <r>
      <rPr>
        <b/>
        <sz val="13"/>
        <color theme="0"/>
        <rFont val="Inherit"/>
        <family val="2"/>
      </rPr>
      <t>スペイン</t>
    </r>
    <phoneticPr fontId="106"/>
  </si>
  <si>
    <t>非常に少ない</t>
    <rPh sb="0" eb="2">
      <t>ヒジョウ</t>
    </rPh>
    <rPh sb="3" eb="4">
      <t>スク</t>
    </rPh>
    <phoneticPr fontId="5"/>
  </si>
  <si>
    <t>コロナは既にWITHの時代、時期新興感染に備えて</t>
    <rPh sb="4" eb="5">
      <t>スデ</t>
    </rPh>
    <rPh sb="11" eb="13">
      <t>ジダイ</t>
    </rPh>
    <rPh sb="14" eb="16">
      <t>ジキ</t>
    </rPh>
    <rPh sb="16" eb="20">
      <t>シンコウカンセン</t>
    </rPh>
    <rPh sb="21" eb="22">
      <t>ソナ</t>
    </rPh>
    <phoneticPr fontId="106"/>
  </si>
  <si>
    <t>Food-Safety業務案内</t>
    <rPh sb="11" eb="15">
      <t>ギョウムアンナイ</t>
    </rPh>
    <phoneticPr fontId="33"/>
  </si>
  <si>
    <t>ddf</t>
    <phoneticPr fontId="106"/>
  </si>
  <si>
    <t>　</t>
    <phoneticPr fontId="16"/>
  </si>
  <si>
    <r>
      <rPr>
        <sz val="13"/>
        <color theme="0"/>
        <rFont val="ＭＳ Ｐゴシック"/>
        <family val="3"/>
        <charset val="128"/>
      </rPr>
      <t>チリ</t>
    </r>
    <phoneticPr fontId="5"/>
  </si>
  <si>
    <r>
      <rPr>
        <b/>
        <sz val="12.55"/>
        <color theme="0"/>
        <rFont val="Inherit"/>
        <family val="2"/>
      </rPr>
      <t>中国</t>
    </r>
    <rPh sb="0" eb="2">
      <t>チュウゴク</t>
    </rPh>
    <phoneticPr fontId="106"/>
  </si>
  <si>
    <t>コロナ・ワクチン接種予定と内容　(元阿部首相と菅前首相の最大の功績)</t>
    <rPh sb="8" eb="10">
      <t>セッシュ</t>
    </rPh>
    <rPh sb="10" eb="12">
      <t>ヨテイ</t>
    </rPh>
    <rPh sb="13" eb="15">
      <t>ナイヨウ</t>
    </rPh>
    <rPh sb="17" eb="18">
      <t>モト</t>
    </rPh>
    <rPh sb="18" eb="20">
      <t>アベ</t>
    </rPh>
    <rPh sb="20" eb="22">
      <t>シュショウ</t>
    </rPh>
    <rPh sb="23" eb="24">
      <t>スガ</t>
    </rPh>
    <rPh sb="24" eb="27">
      <t>ゼンシュショウ</t>
    </rPh>
    <rPh sb="28" eb="30">
      <t>サイダイ</t>
    </rPh>
    <rPh sb="31" eb="33">
      <t>コウセキ</t>
    </rPh>
    <phoneticPr fontId="106"/>
  </si>
  <si>
    <t>腸チフス1例 感染地域：インド
パラチフス2例 感染地域：国内（都道府県不明）1例、国内・国外不明1例</t>
    <phoneticPr fontId="106"/>
  </si>
  <si>
    <t xml:space="preserve">腸チフス
パラチフス
</t>
    <rPh sb="0" eb="1">
      <t>チョウ</t>
    </rPh>
    <phoneticPr fontId="5"/>
  </si>
  <si>
    <t xml:space="preserve">世界的にみて感染増加率は前週の0.6%になっています。また感染症の世界的流行以来でも致死率は1.2%、最近のオミクロン株以降ではやはり0.6%以下です。こうなると感染症法の位置づけとしても5類相当が適当となります。
</t>
    <rPh sb="0" eb="3">
      <t>セカイテキ</t>
    </rPh>
    <rPh sb="6" eb="11">
      <t>カンセンゾウカリツ</t>
    </rPh>
    <rPh sb="12" eb="14">
      <t>ゼンシュウ</t>
    </rPh>
    <rPh sb="29" eb="32">
      <t>カンセンショウ</t>
    </rPh>
    <rPh sb="33" eb="36">
      <t>セカイテキ</t>
    </rPh>
    <rPh sb="36" eb="40">
      <t>リュウコウイライ</t>
    </rPh>
    <rPh sb="42" eb="45">
      <t>チシリツ</t>
    </rPh>
    <rPh sb="51" eb="53">
      <t>サイキン</t>
    </rPh>
    <rPh sb="59" eb="62">
      <t>カブイコウ</t>
    </rPh>
    <rPh sb="71" eb="73">
      <t>イカ</t>
    </rPh>
    <rPh sb="81" eb="85">
      <t>カンセンショウホウ</t>
    </rPh>
    <rPh sb="86" eb="88">
      <t>イチ</t>
    </rPh>
    <rPh sb="95" eb="98">
      <t>ルイソウトウ</t>
    </rPh>
    <rPh sb="99" eb="101">
      <t>テキトウ</t>
    </rPh>
    <phoneticPr fontId="106"/>
  </si>
  <si>
    <t>^</t>
    <phoneticPr fontId="106"/>
  </si>
  <si>
    <t>毎週　　ひとつ　　覚えていきましょう</t>
    <phoneticPr fontId="5"/>
  </si>
  <si>
    <t>日本の感染状況は、いまだ世界平均の10倍ほど多い　カウント方法が各国と差異があるとの指摘有</t>
    <rPh sb="0" eb="2">
      <t>ニホン</t>
    </rPh>
    <rPh sb="3" eb="5">
      <t>カンセン</t>
    </rPh>
    <rPh sb="5" eb="7">
      <t>ジョウキョウ</t>
    </rPh>
    <rPh sb="12" eb="14">
      <t>セカイ</t>
    </rPh>
    <rPh sb="14" eb="16">
      <t>ヘイキン</t>
    </rPh>
    <rPh sb="19" eb="20">
      <t>バイ</t>
    </rPh>
    <rPh sb="22" eb="23">
      <t>オオ</t>
    </rPh>
    <rPh sb="29" eb="31">
      <t>ホウホウ</t>
    </rPh>
    <rPh sb="32" eb="34">
      <t>カクコク</t>
    </rPh>
    <rPh sb="35" eb="37">
      <t>サイ</t>
    </rPh>
    <rPh sb="42" eb="45">
      <t>シテキアリ</t>
    </rPh>
    <phoneticPr fontId="106"/>
  </si>
  <si>
    <t>食中毒情報　(8/8-8/21)</t>
    <rPh sb="0" eb="3">
      <t>ショクチュウドク</t>
    </rPh>
    <rPh sb="3" eb="5">
      <t>ジョウホウ</t>
    </rPh>
    <phoneticPr fontId="5"/>
  </si>
  <si>
    <t>海外情報　(8/8-8/21)</t>
    <rPh sb="0" eb="2">
      <t>カイガイ</t>
    </rPh>
    <rPh sb="2" eb="4">
      <t>ジョウホウ</t>
    </rPh>
    <phoneticPr fontId="5"/>
  </si>
  <si>
    <t>今週のニュース（Noroｖｉｒｕｓ）　(8/8-8/21)</t>
    <rPh sb="0" eb="2">
      <t>コンシュウ</t>
    </rPh>
    <phoneticPr fontId="5"/>
  </si>
  <si>
    <t>2022/31週</t>
    <phoneticPr fontId="5"/>
  </si>
  <si>
    <t>2022/32週</t>
    <phoneticPr fontId="5"/>
  </si>
  <si>
    <t xml:space="preserve"> GⅡ　31週　0例</t>
    <rPh sb="6" eb="7">
      <t>シュウ</t>
    </rPh>
    <phoneticPr fontId="5"/>
  </si>
  <si>
    <t xml:space="preserve"> GⅡ　32週　0例</t>
    <rPh sb="9" eb="10">
      <t>レイ</t>
    </rPh>
    <phoneticPr fontId="5"/>
  </si>
  <si>
    <t>食品リコール・回収情報
(8/8-8/21)</t>
    <rPh sb="0" eb="2">
      <t>ショクヒン</t>
    </rPh>
    <rPh sb="7" eb="9">
      <t>カイシュウ</t>
    </rPh>
    <rPh sb="9" eb="11">
      <t>ジョウホウ</t>
    </rPh>
    <phoneticPr fontId="5"/>
  </si>
  <si>
    <t>食品表示　(8/8-8/21)</t>
    <rPh sb="0" eb="2">
      <t>ショクヒン</t>
    </rPh>
    <rPh sb="2" eb="4">
      <t>ヒョウジ</t>
    </rPh>
    <phoneticPr fontId="5"/>
  </si>
  <si>
    <t>残留農薬　(8/8-8/21)</t>
    <phoneticPr fontId="16"/>
  </si>
  <si>
    <t>続・父の敵討ち――イカ専用のアニサキス検出器「イカセン」、和歌山のメーカーが開発　狙いは？</t>
    <phoneticPr fontId="16"/>
  </si>
  <si>
    <t xml:space="preserve">魚介類に寄生するアニサキスによる食中毒被害が増加する中、和歌山県紀の川市の板金加工メーカー、エムテックはイカに潜むアニサキスを検出する専用機器「イカセン」を新たに開発した。LEDによる白色の可視光線にかざすことで、寄生虫を見つけやすくする。イカ釣りの愛好家などから商品化を期待する声が寄せられており、作製に至った。8月末からの販売を予定している。「イカセン」は据え置きタイプ。B5用紙とほぼ同じサイズ今回、「イカセン」「ワームチェッカー」と用途を分けることで、小型化・低価格化に成功した。今後、業務用のみならず、個人向けの販路開拓も目指す。　根来さんの父親は約30年前、サバ寿司を食べてアニサキスによる食中毒被害に遭った。当時は内視鏡でアニサキスを除去する技術も進んでおらず、開腹手術を受け1週間の入院生活を送ったという。アニサキス検出器の開発は「言わば父の敵討ち」と笑みを浮かべる。
　根来さんは4年前に社長を長男の繁さん（48）に引き継いだ後も、開発室長として現場に立ち、ものづくりに情熱を注ぐ。次は一体、どんな商品を生み出すのだろうか。Copyright © ITmedia, Inc. All Rig（18センチ×25センチ）のステンレス製のボックス型機器で、厚さは3.5センチ。中にLEDライトを搭載しており、アクリル製の天板にイカを載せると、LEDによる白色の透過光で寄生虫を見つけやすくする。本体価格は2万円台に設定。飲食店やスーパーマーケットのほか、釣り愛好家など個人客への販売も見込んでいる。　同社は6月、ハンディタイプのアニサキス検出器「ワームチェッカー」（本体価格2万円台）を発売した。紫外線を照射することで寄生虫を見分けやすくする機器で、水産会社や個人客などが購入に至るなど、反響が大きかったという。一方で、ワームチェッカーは対象がサバやアジなどの青魚で、イカには対応していない。釣り好きの個人客などから「イカに対応した機器もほしい」と要望があり、開発室長の根来昌平さん（75）が中心となって開発に至った。同社はこれまでに、青魚やイカなどすべての魚に対応した据え置きタイプの検出器「アニサキスウォッチャー」のOEM供給実績（市中想定価格8～9万円）があり、現在も主に業務用として販売している。今年に入り、大手スーパーが関東の店舗に100台導入するなど手応えを掴む。
</t>
    <phoneticPr fontId="16"/>
  </si>
  <si>
    <t>https://www.itmedia.co.jp/business/articles/2208/15/news020.html</t>
    <phoneticPr fontId="16"/>
  </si>
  <si>
    <t>和歌山県</t>
    <rPh sb="0" eb="4">
      <t>ワカヤマケン</t>
    </rPh>
    <phoneticPr fontId="16"/>
  </si>
  <si>
    <t>ITmedia ビジネスオンライン</t>
    <phoneticPr fontId="16"/>
  </si>
  <si>
    <t>アニサキスによる食中毒が発生しました</t>
    <phoneticPr fontId="16"/>
  </si>
  <si>
    <t>本日、水俣保健所からアニサキスによる食中毒の発生について報告がありましたので、別添のとおりお知らせします。
　つきましては、アニサキスによる食中毒発生を防止するため、生鮮魚介類を取り扱う飲食店、販売店、調理施設、給食施設においては、下記厚生労働省ホームページ掲載事項等に十分注意されるようお願いします。報道資料 （PDFファイル：266KB）
（参考）　厚生労働省　アニサキスによる食中毒を予防しましょう＜外部リンク＞
消費者の皆様へ
・魚を購入する際は、新鮮な魚を選びましょう。また、丸ごと1匹で購入した際は、速やかに内臓を取り除いてください。
・内臓を生で食べないでください。
・目視で確認して、アニサキス幼虫を除去してください。
※一般的な料理で使う食酢での処理、塩漬け、しょうゆやわさびを付けても、アニサキス幼虫は死滅しません。</t>
    <phoneticPr fontId="16"/>
  </si>
  <si>
    <t>https://www.pref.kumamoto.jp/soshiki/30/146868.html</t>
    <phoneticPr fontId="16"/>
  </si>
  <si>
    <t>熊本県</t>
    <rPh sb="0" eb="3">
      <t>クマモトケン</t>
    </rPh>
    <phoneticPr fontId="16"/>
  </si>
  <si>
    <t>熊本県公表</t>
    <rPh sb="0" eb="3">
      <t>クマモトケン</t>
    </rPh>
    <rPh sb="3" eb="5">
      <t>コウヒョウ</t>
    </rPh>
    <phoneticPr fontId="16"/>
  </si>
  <si>
    <t>Reported 8/21　 7:20 (前週より583万人) 　　世界は感染　第四波は終息中、アジアでは一部拡大傾向</t>
    <rPh sb="21" eb="23">
      <t>ゼンシュウ</t>
    </rPh>
    <rPh sb="22" eb="23">
      <t>シュウ</t>
    </rPh>
    <rPh sb="23" eb="24">
      <t>ゼンシュウ</t>
    </rPh>
    <rPh sb="28" eb="30">
      <t>マンニン</t>
    </rPh>
    <rPh sb="34" eb="36">
      <t>セカイ</t>
    </rPh>
    <rPh sb="37" eb="39">
      <t>カンセン</t>
    </rPh>
    <rPh sb="40" eb="42">
      <t>ダイヨン</t>
    </rPh>
    <rPh sb="42" eb="43">
      <t>ナミ</t>
    </rPh>
    <rPh sb="44" eb="46">
      <t>シュウソク</t>
    </rPh>
    <rPh sb="46" eb="47">
      <t>チュウ</t>
    </rPh>
    <rPh sb="53" eb="55">
      <t>イチブ</t>
    </rPh>
    <rPh sb="55" eb="59">
      <t>カクダイケイコウ</t>
    </rPh>
    <phoneticPr fontId="5"/>
  </si>
  <si>
    <t xml:space="preserve">
世界の新規感染者数: 583万人で感染拡大 　世界は第6波が確実にピークアウト
北半球は春から夏に向かう。</t>
    <rPh sb="1" eb="3">
      <t>セカイ</t>
    </rPh>
    <rPh sb="4" eb="6">
      <t>シンキ</t>
    </rPh>
    <rPh sb="6" eb="10">
      <t>カンセンシャスウ</t>
    </rPh>
    <rPh sb="15" eb="17">
      <t>マンニン</t>
    </rPh>
    <rPh sb="18" eb="22">
      <t>カンセンカクダイ</t>
    </rPh>
    <rPh sb="24" eb="26">
      <t>セカイ</t>
    </rPh>
    <rPh sb="27" eb="28">
      <t>ダイ</t>
    </rPh>
    <rPh sb="29" eb="30">
      <t>ハ</t>
    </rPh>
    <rPh sb="31" eb="33">
      <t>カクジツ</t>
    </rPh>
    <rPh sb="41" eb="44">
      <t>キタハンキュウ</t>
    </rPh>
    <rPh sb="45" eb="46">
      <t>ハル</t>
    </rPh>
    <rPh sb="48" eb="49">
      <t>ナツ</t>
    </rPh>
    <rPh sb="50" eb="51">
      <t>ム</t>
    </rPh>
    <phoneticPr fontId="5"/>
  </si>
  <si>
    <t>今週の新型コロナ 新規感染者数　世界で583万人(対前週の増加6万人に対して減少)</t>
    <rPh sb="0" eb="2">
      <t>コンシュウ</t>
    </rPh>
    <rPh sb="9" eb="15">
      <t>シンキカンセンシャスウ</t>
    </rPh>
    <rPh sb="23" eb="24">
      <t>ニン</t>
    </rPh>
    <rPh sb="24" eb="25">
      <t>タイ</t>
    </rPh>
    <rPh sb="25" eb="27">
      <t>ゼンシュウ</t>
    </rPh>
    <rPh sb="28" eb="30">
      <t>ゾウカ</t>
    </rPh>
    <rPh sb="32" eb="34">
      <t>マンニン</t>
    </rPh>
    <rPh sb="34" eb="35">
      <t>タイ</t>
    </rPh>
    <rPh sb="37" eb="38">
      <t>サラ</t>
    </rPh>
    <rPh sb="38" eb="40">
      <t>ゲンショウ</t>
    </rPh>
    <phoneticPr fontId="5"/>
  </si>
  <si>
    <t>累計感染者数の増加ペース 123</t>
    <rPh sb="0" eb="2">
      <t>ルイケイ</t>
    </rPh>
    <rPh sb="2" eb="5">
      <t>カンセンシャ</t>
    </rPh>
    <rPh sb="5" eb="6">
      <t>スウ</t>
    </rPh>
    <rPh sb="7" eb="9">
      <t>ゾウカ</t>
    </rPh>
    <phoneticPr fontId="5"/>
  </si>
  <si>
    <t>※2022年 第32週（8/8～8/14） 現在</t>
    <phoneticPr fontId="5"/>
  </si>
  <si>
    <t>少ない</t>
    <rPh sb="0" eb="1">
      <t>スク</t>
    </rPh>
    <phoneticPr fontId="106"/>
  </si>
  <si>
    <t>回収＆返金</t>
  </si>
  <si>
    <t>丸永製菓</t>
  </si>
  <si>
    <t>回収</t>
  </si>
  <si>
    <t>全国農業協同組合...</t>
  </si>
  <si>
    <t>オリエンタルラン...</t>
  </si>
  <si>
    <t>回収＆返金/交換</t>
  </si>
  <si>
    <t>やまう</t>
  </si>
  <si>
    <t>ヤオコー</t>
  </si>
  <si>
    <t>マックスバリュ東...</t>
  </si>
  <si>
    <t>特定非営利活動法...</t>
  </si>
  <si>
    <t>シジシージャパン...</t>
  </si>
  <si>
    <t>Ｒａｉｎ</t>
  </si>
  <si>
    <t>ヤマナカ</t>
  </si>
  <si>
    <t>神戸物産</t>
  </si>
  <si>
    <t>イオンリテール</t>
  </si>
  <si>
    <t>ユニー</t>
  </si>
  <si>
    <t>大内商店</t>
  </si>
  <si>
    <t>綿半パートナーズ...</t>
  </si>
  <si>
    <t>起店 さば開き(冷凍) 保存温度表示違い</t>
  </si>
  <si>
    <t>回収＆交換</t>
  </si>
  <si>
    <t>伏見屋</t>
  </si>
  <si>
    <t>阪急の味 糸こんにゃく白 一部賞味期限印字欠落</t>
  </si>
  <si>
    <t>サンエー</t>
  </si>
  <si>
    <t>冷麺セット(ちらし寿司) 一部特定原材料( 乳,かに)表示欠落</t>
  </si>
  <si>
    <t>相鉄ローゼン</t>
  </si>
  <si>
    <t>葉山店 ガーリックフランス 一部ラベル誤貼付で表示欠落</t>
  </si>
  <si>
    <t>石見食品</t>
  </si>
  <si>
    <t>鉄板焼き 焼き豆腐200g 一部消費期限誤印字</t>
  </si>
  <si>
    <t>東急ストア</t>
  </si>
  <si>
    <t>韓国風屋台飯 一部アレルギー(エビ)表示欠落</t>
  </si>
  <si>
    <t>タンドール製菓</t>
  </si>
  <si>
    <t>ミニバウムクーヘン(バニラ味) 一括表示シール貼り忘れ</t>
  </si>
  <si>
    <t>生活協同組合コー...</t>
  </si>
  <si>
    <t>岩見沢産インゲン豆 一部残留農薬基準超過</t>
  </si>
  <si>
    <t>本長</t>
  </si>
  <si>
    <t>胡瓜からし漬 一部賞味期限誤表示</t>
  </si>
  <si>
    <t>ハッピーカンパニ...</t>
  </si>
  <si>
    <t>トーマスランド飲むゼリーもも 一部カビ発生の恐れ</t>
  </si>
  <si>
    <t>イオン九州</t>
  </si>
  <si>
    <t>香椎浜店 食肉製品の中元ギフト商品 一部保存温度違反</t>
  </si>
  <si>
    <t>アシストバルール...</t>
  </si>
  <si>
    <t>Dogkar いちじくジャム 安息香酸混入の恐れ</t>
  </si>
  <si>
    <t>ふらんすやま</t>
  </si>
  <si>
    <t>カフェパイ アレルゲン(小麦,卵)表示欠落</t>
  </si>
  <si>
    <t>ベイシア</t>
  </si>
  <si>
    <t>チリ産サーモントラウトスライス他 2品目 一部消費期限誤表示</t>
  </si>
  <si>
    <t>ANA FEST...</t>
  </si>
  <si>
    <t>ふくのや あえもの明太子 いか 一部賞味期限シール誤貼付</t>
  </si>
  <si>
    <t>旬</t>
  </si>
  <si>
    <t>辻堂店 白身魚の黒酢あんかけ他 6品目 必要事項不記載</t>
  </si>
  <si>
    <t>都商事</t>
  </si>
  <si>
    <t>蒜香茄子(ニンニク味) アレルゲン(小麦,大豆)表示欠落</t>
  </si>
  <si>
    <t>中村屋</t>
  </si>
  <si>
    <t>キャラメルガトー他 2品目 ラベル誤貼付で一括表示の間違い</t>
  </si>
  <si>
    <t>九州コーケン</t>
  </si>
  <si>
    <t>翆蜂 金銀セット 製造許可範囲外での生産品</t>
  </si>
  <si>
    <t>リボン食品</t>
  </si>
  <si>
    <t>Fat Witch Bakery下鴨 ヴィーガンウィッチ一部 賞味期限誤表記</t>
  </si>
  <si>
    <t>双葉産業</t>
  </si>
  <si>
    <t>鳳梨酥、芒果酥一部 邦文の食品一括表示欠落</t>
  </si>
  <si>
    <t>nakato</t>
  </si>
  <si>
    <t>nakatoメゾンボワール広島県産牡蠣のオイル漬け 別商品の中身混入</t>
  </si>
  <si>
    <t>六花亭</t>
  </si>
  <si>
    <t>百歳(ももとせ)一部 包装不良でカビ発生の恐れ</t>
  </si>
  <si>
    <t>エコール・クリオ...</t>
  </si>
  <si>
    <t>マカロン一部 特定原材料(小麦)表示欠落</t>
  </si>
  <si>
    <t>湘南茅ヶ崎店 水産加工品(64アイテム) 要冷蔵を適温外温度で販売</t>
  </si>
  <si>
    <t>丸優</t>
  </si>
  <si>
    <t>黒毛和牛(海賊おもてなしFEELブロック) 賞味期限誤表示</t>
  </si>
  <si>
    <t>都城駅前店 霧島湧水鰻 一部販売温度不適</t>
  </si>
  <si>
    <t>みっちゃん工房</t>
  </si>
  <si>
    <t>ベビーリーフ他 3品目 一部メタアルデヒド混入の恐れ</t>
  </si>
  <si>
    <t>ツルヤ</t>
  </si>
  <si>
    <t>前橋南店 国産野菜かき揚げ 一部ラベル誤貼付で表示欠落</t>
  </si>
  <si>
    <t>藤沢片瀬店 北海道産生たこ一部 消費期限誤表記</t>
  </si>
  <si>
    <t>立花屋</t>
  </si>
  <si>
    <t>ごまちりめん一部 アレルギー(くるみ)表示欠落</t>
  </si>
  <si>
    <t>オフィスタナカ</t>
  </si>
  <si>
    <t>ダシダ あさりダシダ一部 日本語表記ラベル欠落</t>
  </si>
  <si>
    <t>白くまデザートいちご 一部食品衛生法違反の恐れ</t>
  </si>
  <si>
    <t>ごぼ丹一部 残留農薬基準超過</t>
  </si>
  <si>
    <t>東京ばな奈キャラメルバナナ味 一部にカビ発生の恐れ</t>
  </si>
  <si>
    <t>二色ピリ辛ごま高菜・つぼ漬 ラベル誤貼付で表示欠落</t>
  </si>
  <si>
    <t>相模原下九沢店 赤魚みりん漬 保存方法誤表示</t>
  </si>
  <si>
    <t>富士南店 あじ梅しそフライ 一部ラベル誤貼付で表示欠落</t>
  </si>
  <si>
    <t>パウンドケーキ2品目 一部アレルゲン表示欠落</t>
  </si>
  <si>
    <t>かき氷・練乳金時 一部異物混入の恐れ</t>
  </si>
  <si>
    <t>Rainプレミアムパウンドケーキ 一部カビ発生</t>
  </si>
  <si>
    <t>裾野店 富士の里洋菓子店7品目 賞味期限印字欠落</t>
  </si>
  <si>
    <t>紅ずわいがにクリームコロッケ 一部ラベル誤貼付で表示欠落</t>
  </si>
  <si>
    <t>チェダーチーズバー 一部カビ発生</t>
  </si>
  <si>
    <t>鳥取店 フルーツセラピー 2品目 一部冷蔵品を非冷で販売</t>
  </si>
  <si>
    <t>知立店 干物・漬魚福袋セット 一部保存温度誤表示</t>
  </si>
  <si>
    <t>花巻店 納豆2品目 一部賞味期限表示欠落</t>
  </si>
  <si>
    <t>県内で流行・食中毒原因が一件以上報告される
定点観測値が2.00を超える</t>
    <phoneticPr fontId="106"/>
  </si>
  <si>
    <t>【情報共有】　週間・情報収集/情報共有は月一回以上
【体調管理】  従業員の健康チェックは続ける</t>
    <phoneticPr fontId="106"/>
  </si>
  <si>
    <t>2022年第30週（7月25日〜 7月31日）、2022年第31週（8月1日〜 8月7日）</t>
    <phoneticPr fontId="106"/>
  </si>
  <si>
    <t>結核例215</t>
    <phoneticPr fontId="5"/>
  </si>
  <si>
    <t xml:space="preserve">腸管出血性大腸菌感染症145例（有症者116例、うちHUS 1例）
感染地域：国内114例、韓国1例、国内・国外不明30例
国内の感染地域：‌岩手県11例、東京都10例、福岡県9例、愛知県6例、宮城県5例、神奈川県5例、大阪府5例、北海道4例、千葉県4例、新潟県4例、岡山県4例、福島県3例、茨城県3例、    群馬県3例、静岡県3例、山形県2例、栃木県2例、長野県2例、滋賀県2例、京都府2例、広島県2例、青森県1例、富山県1例、石川県1例、三重県1例、島根県1例、佐賀県1例、熊本県1例、 鹿児島県1例、大分県/福岡県1例、国内（都道府県不明）14例
</t>
    <phoneticPr fontId="106"/>
  </si>
  <si>
    <t>年齢群：‌1歳（3例）、2歳（5例）、4歳（3例）、5歳（3例）、6歳（5例）、
8歳（1例）、9歳（3例）、10代（24例）、20代（38例）、30代（16例）、
40代（13例）、50代（3例）、60代（17例）、70代（6例）、80代（3例．
うち1例死亡）、90代以上（2例）</t>
    <phoneticPr fontId="106"/>
  </si>
  <si>
    <t>血清群・毒素型：‌O157 VT1・VT2（64例）、O157 VT2（17例）、O26 VT1（10例）、O157 VT1（8例）、
O103VT1（6 例）、O145 VT2（3 例）、O111VT1（3 例）、O121 VT2（2 例）、O146VT1（1例）、その他・不明（31例）
累積報告数：1,446例（有症者959例、うちHUS 17例．死亡1例）</t>
    <phoneticPr fontId="106"/>
  </si>
  <si>
    <t>E型肝炎8例 感染地域（感染源）：‌東京都3例（豚レバー1例、ジンギスカン1例、
不明1例）、埼玉県1例（不明）、神奈川県1例（肉）、沖縄県1例（不明）、
国内（都道府県不明）1例（不明）、国内・国外不明1例（不明）
A型肝炎3例 感染地域：神奈川県1例、大阪府1例、国内（都道府県不明）1例</t>
    <phoneticPr fontId="106"/>
  </si>
  <si>
    <t>レジオネラ症59例（肺炎型55例、ポンティアック型4例）
感染地域：‌宮城県5例、愛知県5例、石川県3例、熊本県3例、埼玉県2例、千葉県2例、広島県2例、山口県2例、北海道1例、岩手県1例、山形県1例、福島県1例、茨城県1例、栃木県1例、神奈川県1例、長野県1例、
岐阜県1例、静岡県1例、三重県1例、愛媛県1例、高知県1例、福岡県1例、大分県1例、
国内（都道府県不明）1例、国内・国外不明19例
年齢群：‌30代（2例）、40代（1例）、50代（9例）、60代（17例）、70代（19例）、80代（10例）、90代以上（1例）
累積報告数：1,069例</t>
    <phoneticPr fontId="106"/>
  </si>
  <si>
    <t>アメーバ赤痢10例（腸管アメーバ症10例）
感染地域：‌北海道1例、広島県1例、福岡県1例、国内（都道府県不明）1例、タイ/中国1例、国外（国不明）1例、国内・国外不明4例
感染経路：‌性的接触2例（異性間1例、同性間1例）、経口感染1例、
その他・不明7例</t>
    <phoneticPr fontId="106"/>
  </si>
  <si>
    <t>機能性表示食8/21  現在　5,758品目です　</t>
    <phoneticPr fontId="16"/>
  </si>
  <si>
    <t xml:space="preserve">  </t>
    <phoneticPr fontId="16"/>
  </si>
  <si>
    <t>遺伝子組み換え食品と違い表示義務がない「ゲノム編集食品」　課題は？</t>
    <phoneticPr fontId="16"/>
  </si>
  <si>
    <t>ゲノム編集食品
　 ゲノム編集とは、生物の遺伝子DNAの配列から特定の一部を切り取り、本来とは異なる性質を持った生物を作り出すこと。例えば、ニワトリの遺伝子からアレルギーの元になる成分を作る遺伝子部分を切り取れば、アレルギー物質の少ない卵を産むニワトリをつくり出すことが可能になる。2020年のノーベル化学賞は、「クリスパー・キャス9」というゲノム編集技術の開発者2氏が受賞した。
　 海外企業ではゲノム編集食品の開発が顕著であり、日本でもいくつかの企業や団体が野菜やマダイなどの魚介類の開発に取り組んでいる。日本企業の届け出の事例としては、筑波大学とサナテックシードが開発した、栄養成分GABAが通常の5倍含まれているというミニトマトの苗が初めて認可され、21年秋からは販売が始まった。
　 ゲノム編集食品は対象作物の遺伝子の一部を切り取ることで性質を改変するものだが、それは自然界で起こる突然変異と同じ仕組みとされ、「安全性に問題ない」とはされているものの、不安視もされている。また、ゲノム編集食品は、遺伝子組み換え食品とは異なり、その技術を使っているかの表示が義務付けられていない。海外でも対応が分かれており、今後も課題として議論されそうだ。
【ゲノム編集食品】“成長速度2倍”のフグに“血圧下げる効果5倍”のトマト…その可能性と課題とは？　大阪　NNNセレクション
https://www.youtube.com/watch?v=A_nxOOkOqmI</t>
    <phoneticPr fontId="16"/>
  </si>
  <si>
    <t>ニチレイフーズ 商品情報ページから取扱店舗検索が可能に、“気軽に検索できる仕組みを”</t>
    <phoneticPr fontId="16"/>
  </si>
  <si>
    <t>ニチレイフーズは8月17日、公式ウェブサイトに家庭用商品の「取り扱い店舗情報」の検索機能を搭載したと発表した。
【関連商品】ニチレイフーズ「極太つけ麺」調理・洗い物の手間いらず、レンジ・ボイル調理のデミソースハンバーグも/2022年秋季新商品
各商品の商品情報ページで、「取り扱い店舗を探す」の欄に地名や住所、郵便番号などを入力すると、地図上に取り扱い店舗が赤いピンで示され、指定すると店舗情報が表示される。
お客様相談室には販売店舗に関する問い合わせが多く寄せられるという。電話などでは対応時間に制約もあることから、サイト上で気軽に検索できる仕組みをつくった。なお納品実績データに基づいているため、検索にヒットした店舗に現物が存在しない場合もある。</t>
    <phoneticPr fontId="16"/>
  </si>
  <si>
    <t>「事業者が講ずべき景品類の提供及び表示の管理上の措置についての指針」が改正されました。</t>
    <phoneticPr fontId="16"/>
  </si>
  <si>
    <t>令和4年6月29日に「事業者が講ずべき景品類の提供及び表示の管理上の措置についての指針」（平成26年11月14日内閣府告示第276号）が改正されました。
＜主な改正内容＞
　近年、インターネット上の広告手法の多様化・高度化等に伴い、広告主（商品・サービスの供給を行う事業者）によるアフィリエイトプログラムを利用した成果報酬型の広告が多く見られることを踏まえ、アフィリエイト広告において自社の表示の作成をアフィリエイター等に委ねる場合は、あらかじめアフィリエイター等との間で、法令遵守の方針（不当表示等を行わないよう確認すること等）やアフィリエイター等が法令遵守の方針に違反した場合の具体的な措置内容（成果報酬の支払いの停止や契約解除等）を明確にしておくことなど、アフィリエイト広告の取扱いに関する項目の追加が行われました。
＜施行期日＞　令和4年6月29日
〔改正法令〕
◎事業者が講ずべき景品類の提供及び表示の管理上の措置についての指針（平成26年11月14日内閣府告示第276号）
※省庁別の制度動向や法律改正の詳細な内容はこちら（食品表示コンシェルジュ）</t>
    <phoneticPr fontId="16"/>
  </si>
  <si>
    <t>【学生募集】令和４年度消費者大学校大学院食品安全リスクコミュニケーター養成・食品表示コース</t>
    <phoneticPr fontId="16"/>
  </si>
  <si>
    <t>食品に関する正しい知識を持ち、その知識を活用して消費者を合理的な選択に導くことができる「食品安全リスクコミュニケーター」を養成するための学習を行います。
1　応募資格
　（1）県内に在住する満20歳以上で継続して全講座を受講できる方
　（2）食品の安全に係る問題や食品表示に関する学習意欲があること
　（3）卒業後は、食の安全問題について、地域の各種学習会・研修会での講師、リスクコミュニケーターとして啓発、指導的立場になる意思があること
2　受講形態　対面式講義
　原則は対面式講義ですが、遠距離等で困難な場合は例外的に Zoom を用いたオンライン LIVE による受講にも対応いたします。
　Zoom を用いたオンライン LIVE による受講は、パソコン、スマートフォン等、配信される動画を受信できる環境が必要です。なお、スマートフォン等で視聴の場合、通信量が多くなり、速度制限されたり追加料金が必要となることがありますので、Wi-Fiの環境下でのご視聴をお勧めします。
3　講座日程、会場、入学申込み方法、その他詳細は、こちら（徳島県ホームページ）をご覧ください。
https://www.pref.tokushima.lg.jp/ippannokata/kurashi/shohiseikatsu/7208560/</t>
    <phoneticPr fontId="16"/>
  </si>
  <si>
    <t>イギリスで賞味期限ラベル廃止の動き　食品ロス対策で大手スーパー２社が発表</t>
    <phoneticPr fontId="16"/>
  </si>
  <si>
    <t>賞味期限の表示をなくす　英スーパーの食品ロス対策
食品の製造・調理・流通などのプロセスや、各家庭で生まれる食品ロス。イギリスで2018年に生まれた食品ロスは約950万t。このうち、約７割の660万tが家庭から、約３割の約290万tが食品製造や流通などの事業活動から生まれている。
世界には食糧不足に苦しむ人がいる一方で、先進国を中心にこのような食品ロスが大量に出ていることが大きな問題となっている。これに取り組むべく、イギリスでは食品の賞味期限の表示を廃止し、まだ食べられるのに捨てられる食品を減らそうとする動きが広がっている。
マークス＆スペンサー：青果300品目の表示撤廃
イギリスの大手小売店の「マークス＆スペンサー（Marks＆Spencer）」では、野菜と果物の300品目について、賞味期限の表示を撤廃するという。これは同店が取り扱う青果のおよそ85％にあたる。店舗では鮮度や品質を維持するため新しいコードを使用するという。
マークス＆スペンサーでは、これまでにもさまざまなアイデアで食品ロス対策に取り組んできた。例えば2021年からイギリス全店舗で導入されている「Go Bananasバッグ」。食べ頃の完熟バナナを25ペンス（約40円）のお値打ち価格で販売することで、売れ残りを最小限に抑える狙いだ。ヴィーガンバナナマフィンのレシピも付いている。
また2020年から、売れ残ったフランスパンにガーリックバターを塗り、冷凍ガーリックブレッドとして販売する試みを200店舗で展開。１本１ポンド（約163円）、２本入りで1.8ポンド（約294円）とお手頃価格で、保存期間も30日間と大幅延長。これ以外にも、余った食品を地域コミュニティに寄付する活動も昔から行われている。
ウエイトローズ：生鮮食品約500品目の表示撤廃
王室御用達の高級スーパーとして有名な「ウエイトローズ（Waitrose）」。2022年９月からレタス、キュウリ、ピーマンなどの果物や野菜を含む約500品目の生鮮食品から賞味期限の表示をなくす予定だ。同スーパーによると、食品廃棄のタイミングは「消費者の判断に委ねる」方針だという。
賞味期限を過ぎた食品は、まだ食べられる状態であっても廃棄されやすくなる。イギリスの慈善団体「Waste Resources Action Programme」によると、果物や野菜の賞味期限の表示を撤廃することで、イギリスではごみ袋700万個分の食品ロスを減らせると推定している。食中毒や腐敗など安全性のために表示の必要性はあるかもしれないが、これからは消費者が、賞味期限に頼らずに個々の食品の状態を見極めていくことが大切になるのではないか。
SOCIETY
学び</t>
    <phoneticPr fontId="16"/>
  </si>
  <si>
    <t>全国農業協同組合連合会京都府本部 「ごぼ丹一部 残留農薬基準超過」 回収</t>
    <phoneticPr fontId="16"/>
  </si>
  <si>
    <t xml:space="preserve">  商品名：ごぼ丹    内容量：200g
  形態  ：合成樹脂性袋入り     出荷日：8月1日出荷
【JANコード】
・対象商品を特定するJANコード、製造番号、ロット番号を記載してください。
  JANコード：4908521036040
【消費期限、賞味期限】
  なし
回収の理由	
食品衛生法違反
詳細	
【回収理由の詳細】
食品衛生法で規定される残留農薬基準の超過が確認された</t>
    <phoneticPr fontId="16"/>
  </si>
  <si>
    <t>https://ifas.mhlw.go.jp/faspub/_link.do?i=IO_S020502&amp;p=RCL202201899</t>
    <phoneticPr fontId="16"/>
  </si>
  <si>
    <t>【残留農薬】インゲン豆からメパニピリム検出</t>
    <phoneticPr fontId="16"/>
  </si>
  <si>
    <t>北海道でインゲン豆において、 残留農薬一律基準違反が判明したため、回収しました。 メパニピリム0.02ppmを検出されました。</t>
    <phoneticPr fontId="16"/>
  </si>
  <si>
    <t>https://www.shokukanken.com/news/safety/220818-1635.html</t>
    <phoneticPr fontId="16"/>
  </si>
  <si>
    <t>スウェーデンの研究チームが開発！ 果物の残留農薬を数分で検知するナノセンサー</t>
    <phoneticPr fontId="16"/>
  </si>
  <si>
    <t xml:space="preserve">果物の残留農薬を数分で検知する高精度のナノセンサーを開発
スウェーデンのカロリンスカ研究所の研究チームは、果物に残留する農薬を数分で検知する2.2cm四方のナノセンサーを開発した。このナノセンサーには、金属表面上の生体分子のシグナルを100万倍以上に増幅させる高精度のセンシング手法「表面増強ラマン散乱（SERS）」を採用。
「フレーム溶射」と呼ばれる金属コーティングの手法によって銀ナノ粒子の液滴を広範なガラス表面に均質に付着させるという、低コストで再現性の高い作製方法も考案された。実証実験では、リンゴの表面に付着させた少量の農業用殺虫剤「パラチオン-エチル」を5分で検出することに成功。分子シグナルを確実かつ均一に検出する性能は2ヶ月半にわたって維持されるという。
</t>
    <phoneticPr fontId="16"/>
  </si>
  <si>
    <t>https://agrijournal.jp/renewableenergy/68204/</t>
    <phoneticPr fontId="16"/>
  </si>
  <si>
    <t>サンマの季節到来とも関係？【アニサキス症】食中毒激増の背景にある2つの理由</t>
    <phoneticPr fontId="16"/>
  </si>
  <si>
    <t>最近、アニサキス症という言葉を聞くことが急増している。アニサキスという寄生虫が付着した食べものを摂ることで発症する食中毒の一種だが、いったいなぜ増えているのか。アニサキス症について長年にわたり研究を続ける、国立感染症研究所(東京・新宿区)寄生動物部客員研究員で農学博士の杉山広さんに話を聞いた。　アニサキスはクジラやアザラシを終宿主(成体が寄生する宿主)とする。魚に寄生しているのは体長2～3cmほどの細長い幼虫だ。このアニサキスを原因とする食中毒、アニサキス症が厚生労働省の食中毒統計の病因物質に追加されたのが2012年末。2013年から2016年までの患者数(医療機関から保健所に届け出があった患者の数)は100人程度だったが、2018年以降は400人前後になっている。
　ただ、「この患者数は氷山の一角で、実際はもっと多い」と杉山さんは言う。同氏が2005年から2011年のレセプト(医療機関の診療報酬明細書)をもとに患者数を調べたところ、その当時でも患者数は毎年7000人以上いたという。「今はおそらく1.5万～2万人ほどになるのではないでしょうか」と杉山さんは推測する。日本では、もともと生で魚を食べる文化がある。なぜ急にアニサキス食中毒が増えたのか。杉山さんによると、その要因は大きく2つあるそうだ。
■新鮮なサンマを日本各地で食べられるように　その1つは高速道路網など輸送の整備だ。
　「例えばサンマ。多くは釧路や厚岸で漁獲された後、トラックで運ばれ、苫小牧の港からフェリーで関東に届きます。高速道路ができて北海道内の運送時間が早まった結果、遠隔地でも鮮度の高いサンマが生で食べられるようになった。結果的にサンマを原因とするアニサキス症が増えたのです」もう1つは、アニサキス症にかかったタレントがSNSで自身の症状などを発信するようになった点だ。
　これにより多くの人にアニサキス症という病気の存在が知られるようになり、医療機関を受診する人たちが増えたという。もちろん、ガマンせずに医療機関を受診するのは悪いことではない。　このほかにも、気候変動の影響などでアニサキスが宿主となる魚が日本近海で増えているという説もあるが、まだこれについては明確なデータがないため、はっきりしていないそうだ。　では、アニサキス症にかかると、どんな症状が出るのだろうか。今回は患者数が圧倒的に多い胃に寄生したケース(胃アニサキス症)について解説してもらった。
　「まず、原因となる魚介類を生で食べた1時間～2日後に激しいみぞおちの痛み、吐き気、嘔吐が現れます。そのタイミングで病院を受診して胃カメラで胃の中を観察すると、粘膜に白い糸くずのような幼虫が突き刺さっているのが確認されます」(杉山さん)
　この検査は治療も兼ねていて、そこでアニサキスの幼虫が見つかれば、胃カメラの先についているピンセットのような道具でつまんで取り出す。これにより多くは症状が改善する。　一方、医療機関を受診しない場合でも数日でアニサキスは抜け落ちて死滅するため、痛みは徐々に治まっていくそうだ。</t>
    <phoneticPr fontId="16"/>
  </si>
  <si>
    <t>https://finance.yahoo.co.jp/news/detail/20220820-00612134-toyo-column</t>
    <phoneticPr fontId="16"/>
  </si>
  <si>
    <t>飲食店で一酸化炭素中毒か　子ども含む6人搬送、いずれも軽症　滋賀・栗東</t>
    <phoneticPr fontId="16"/>
  </si>
  <si>
    <t>１７日午後８時２０分ごろ、滋賀県栗東市内の飲食店から、客らが一酸化炭素中毒のような症状を訴えている、と湖南広域消防局に通報があった。
子どもを含む６人が救急搬送されたが、いずれも軽症という。滋賀県警草津署が原因を調べている。６人は栗東市内の飲食店で炭火を使った料理などを食べていたという。</t>
    <phoneticPr fontId="16"/>
  </si>
  <si>
    <t>https://www.kyoto-np.co.jp/articles/-/860781</t>
    <phoneticPr fontId="16"/>
  </si>
  <si>
    <t>京都新聞</t>
    <rPh sb="0" eb="4">
      <t>キョウトシンブン</t>
    </rPh>
    <phoneticPr fontId="16"/>
  </si>
  <si>
    <t>滋賀県</t>
    <rPh sb="0" eb="3">
      <t>シガケン</t>
    </rPh>
    <phoneticPr fontId="16"/>
  </si>
  <si>
    <t>HACCP制度化後の課題　環境検査の重要性高まる　リステリア対策</t>
    <phoneticPr fontId="16"/>
  </si>
  <si>
    <t>食品衛生法改正によって昨年6月からHACCP制度化が本格施行されているが、中小零細事業者への啓発、ハザード制御に関する科学的根拠やデータベースの充実、国際的に整合性の取れた衛生指標菌の考え方、試験所認定の在り方の検討など課題も残されている。海外の食中毒発生状況を見た時、欧米ではリステリア・モノサイトゲネス（LM）による集団食中毒がしばしば発生している。一方でリステリア食中毒のリスクに対する認識や対策には、日本と世界で温度差も見られる。（立石亘）</t>
    <phoneticPr fontId="16"/>
  </si>
  <si>
    <t>日本食利用新聞</t>
    <rPh sb="0" eb="7">
      <t>ニホンショクリヨウシンブン</t>
    </rPh>
    <phoneticPr fontId="16"/>
  </si>
  <si>
    <t>全般</t>
    <rPh sb="0" eb="2">
      <t>ゼンパン</t>
    </rPh>
    <phoneticPr fontId="16"/>
  </si>
  <si>
    <t>https://news.nissyoku.co.jp/flash/866676</t>
    <phoneticPr fontId="16"/>
  </si>
  <si>
    <t>某ラーメン店「ピンク色の半生チャーシュー」で食中毒が続出…肉の生食は危険</t>
    <phoneticPr fontId="16"/>
  </si>
  <si>
    <t>7月1日、愛媛県松山市にあるラーメン店「鶏白湯専門店KANEOKARAMEN」でラーメンを食べた19人に下痢や腹痛などの症状が現れ、食中毒と診断されたニュースが話題となった。同店のラーメンを食べ、食中毒の症状が出たあるTwitterユーザーのツイートは10万“いいね”以上を記録し、続くツリーでは「衛生観念はどうなっているのか」と店への批判が殺到していた。
　今回、物議を醸しているのは、ラーメンにトッピングされた半生だといわれている鶏チャーシュー。鶏肉といえば、生の状態だと「カンピロバクター」という細菌が高確率で付着しており、食中毒を起こす危険性があることで有名。同店で提供されているラーメンの写真を確認すると、問題の鶏チャーシューの中心部はピンク色であり、「生の状態にしか見えない」と指摘する声があるのも頷ける。
　生に近い状態の鶏肉を食べることは、多くの人にとっては避けたいこと。しかし、九州では生の鶏肉を食べる習慣があり、飲食店やスーパーマーケットでも提供されていることが珍しくないという。現状、国には生食用の鶏肉に関する衛生基準はないものの、九州ではいくつかの県が独自で生の鶏肉の提供に関する厳格な基準を作っているようだ。SNS上では今回のKANEOKARAMENの騒動を受け、しっかりと基準を定めて生の鶏肉を提供しようとする九州の取り組みを評価する声は多かった。そこで、今回はフードアナリストの重盛高雄氏に、KANEOKARAMENの衛生に関する意識や、九州で生鶏肉がどんな基準で提供されているのかについて伺った。
ニュースサイトで読む: https://biz-journal.jp/2022/08/post_311398.html
Copyright © Business Journal All Rights Reserved.</t>
    <phoneticPr fontId="16"/>
  </si>
  <si>
    <t>愛媛県</t>
    <rPh sb="0" eb="2">
      <t>エヒメケン</t>
    </rPh>
    <phoneticPr fontId="16"/>
  </si>
  <si>
    <t>BusinessJournal</t>
    <phoneticPr fontId="16"/>
  </si>
  <si>
    <t>https://biz-journal.jp/2022/08/post_311398.html</t>
    <phoneticPr fontId="16"/>
  </si>
  <si>
    <t>手作りのおにぎり食べた後に嘔吐 子ども14人、食中毒で救急搬送</t>
    <phoneticPr fontId="16"/>
  </si>
  <si>
    <t>千葉県</t>
    <rPh sb="0" eb="3">
      <t>チバケン</t>
    </rPh>
    <phoneticPr fontId="16"/>
  </si>
  <si>
    <t>朝日しなあ゜ン</t>
    <rPh sb="0" eb="2">
      <t>アサヒ</t>
    </rPh>
    <phoneticPr fontId="16"/>
  </si>
  <si>
    <t>https://news.goo.ne.jp/article/asahi/nation/ASQ8B2PDQQ89UDCB00D.html</t>
    <phoneticPr fontId="16"/>
  </si>
  <si>
    <t>千葉県山武市のプール「蓮沼ウォーターガーデン」で９日午後、「１０人以上が嘔吐している」と関係者から１１９番があった。県警山武署によると、子供１９人が体調不良を訴え、一部が病院に搬送された。持参したおにぎりを食べており、食中毒の可能性がある。重症者はいない。
消防によると、症状を訴えた子供は７～１３歳との情報があり、小学生も含まれているとみられる。山武署によると、子供たちはサマースクールの参加者で、午前１１時ごろからプールにいた。宿舎で自分たちで作ったおにぎりを持参。正午ごろに食べ、１～２時間後に体調不良を訴え始めた。</t>
    <phoneticPr fontId="16"/>
  </si>
  <si>
    <t>竿燈イベント会場で男性２人食中毒　期間限定の仮設店舗</t>
    <phoneticPr fontId="16"/>
  </si>
  <si>
    <t>秋田市保健所は９日、秋田市で開催された秋田竿燈まつりのイベント会場に出店していた仮設店舗「炭火焼　志庵」の料理を食べた市内の２０代男性２人が食中毒を発症したと発表した。いずれも軽症で、すでに回復している。期間限定の仮設店舗であるため、営業停止処分はしていない。</t>
    <phoneticPr fontId="16"/>
  </si>
  <si>
    <t>https://www.sakigake.jp/news/article/20220810AK0003/</t>
    <phoneticPr fontId="16"/>
  </si>
  <si>
    <t>秋田県</t>
    <rPh sb="0" eb="3">
      <t>アキタケン</t>
    </rPh>
    <phoneticPr fontId="16"/>
  </si>
  <si>
    <t>飲食店でアニサキス食中毒　原因は鮮魚介類か　広島</t>
    <phoneticPr fontId="16"/>
  </si>
  <si>
    <t>広島県</t>
    <rPh sb="0" eb="3">
      <t>ヒロシマケン</t>
    </rPh>
    <phoneticPr fontId="16"/>
  </si>
  <si>
    <t>広島市は、西区の飲食店で鮮魚介類を生で食した1人からアニサキス虫体が摘出されていたと発表しました。【写真を見る】飲食店でアニサキス食中毒　原因は鮮魚介類か　広島
広島市によりますときょう（9日）午前9時半ごろ、市民から「西区の飲食店を利用後、体調不良になったため医療機関を受診したところ、アニサキス症と診断された」との連絡がありました。市が調査したところ、7月29日に広島市西区の飲食店「おかざき」で鮮魚介類を生で食した4人のうち1人が、午後10時ごろから上腹部痛となり、8月2日に受診した医療機関で、アニサキス虫体が摘出されていたということです。
広島市保健所は、患者が潜伏期間内に食した原因となりうる食品が、この飲食店で調理された鮮魚介類のみであることや医師から食中毒患者等届出票（胃アニサキス症）が提出されたことから、広島市保健所は、アニサキスによる食中毒と判断し、広島市西区の「おかざき」に対して、生食用鮮魚介類の調理と販売の禁止を命令しました。なお、7月29日（金曜日）夜に提供された食事は以下です。
刺身盛合せ（マグロ、シマアジ、炙りサーモン、イカ）、寿司（ヒラメ、大トロ、いくら）、酢の物盛合せ（しめさば、エビ）など）</t>
    <phoneticPr fontId="16"/>
  </si>
  <si>
    <t>中国放送</t>
    <rPh sb="0" eb="4">
      <t>チュウゴクホウソウ</t>
    </rPh>
    <phoneticPr fontId="16"/>
  </si>
  <si>
    <t>https://news.yahoo.co.jp/articles/a766b0143032a4cd3ae31310e03d9bcd62f3369e</t>
    <phoneticPr fontId="16"/>
  </si>
  <si>
    <t>秋田魁新報社</t>
    <phoneticPr fontId="16"/>
  </si>
  <si>
    <t>東洋経済オンライン</t>
    <phoneticPr fontId="16"/>
  </si>
  <si>
    <t>東京</t>
    <rPh sb="0" eb="2">
      <t>トウキョウ</t>
    </rPh>
    <phoneticPr fontId="16"/>
  </si>
  <si>
    <t>https://nordot.app/927670910247272448?c=113896078018594299</t>
    <phoneticPr fontId="16"/>
  </si>
  <si>
    <t>https://news.yahoo.co.jp/articles/9fefeb5f7e4d0d30e995d5b46801c2c83d3d1abe</t>
    <phoneticPr fontId="16"/>
  </si>
  <si>
    <t>https://news.yahoo.co.jp/articles/b944d8009d6c50704e44892acb3d9b6bcb4ba8b3</t>
    <phoneticPr fontId="16"/>
  </si>
  <si>
    <t>https://www.jetro.go.jp/biznews/2022/08/c851fadd6063012d.html</t>
    <phoneticPr fontId="16"/>
  </si>
  <si>
    <t>https://www.47news.jp/localnews/prefectures/tochigi/8170946.html</t>
    <phoneticPr fontId="16"/>
  </si>
  <si>
    <t>https://news.nifty.com/article/entame/showbizd/12189-1808860/</t>
    <phoneticPr fontId="16"/>
  </si>
  <si>
    <t>https://www.bloomberg.co.jp/news/articles/2022-08-11/RGGDQRT0G1KY01</t>
    <phoneticPr fontId="16"/>
  </si>
  <si>
    <t>https://www.agrinews.co.jp/news/index/96572</t>
    <phoneticPr fontId="16"/>
  </si>
  <si>
    <t>https://logmi.jp/business/articles/327103</t>
    <phoneticPr fontId="16"/>
  </si>
  <si>
    <t>https://eleminist.com/article/2215</t>
    <phoneticPr fontId="16"/>
  </si>
  <si>
    <t>https://project.nikkeibp.co.jp/bpi/atcl/column/19/081400325/</t>
    <phoneticPr fontId="16"/>
  </si>
  <si>
    <t>https://hongkong.keizai.biz/gpnews/1146757/</t>
    <phoneticPr fontId="16"/>
  </si>
  <si>
    <t>https://mottokorea.com/mottoKoreaW/KoreaNow_list.do?bbsBasketType=R&amp;seq=119083</t>
    <phoneticPr fontId="16"/>
  </si>
  <si>
    <t>https://www.jetro.go.jp/biznews/2022/08/a531fe1aa4e07d26.html</t>
    <phoneticPr fontId="16"/>
  </si>
  <si>
    <t>米国の経済誌「フォーブス（Forbes）」は8月8日、ブラジル国内で唯一、本わさびを栽培しているミナト・ワサビがアグリテック企業に投資やビジネス上の支援を行うWBGI（注）から、65万レアル（約1,690万円、1レアル＝約26円）の投資を受けたと報じた。これにより同社は、2023年末までに現在の生産ペースを1カ月7キロから同60キロに拡大することを目指す。また、新たに生産の管理プロセスを一部自動化した温室設備を導入することで栽培規模を拡大する。
ミナト・ワサビは、農業分野の研究などで著名なサンパウロ州立大学農学部（Esalq）出身のビニシウス・シンゾウ・アブノ氏が企業したスタートアップ企業。サンパウロ州ピラール・ド・スル市に所在している。ジェトロ・サンパウロ事務所の農林水産・食品コーディネーターであるポンチプロンタの福井真司代表に8月11日付で、ブラジルでの本わさび生産を拡大する狙いについてヒアリングしたところ、以下の回答を得た。
ブラジルで消費されるわさびは、日本や中国、韓国製の粉わさびが大部分を占める。一般消費者向けにチューブ入りの本わさびも販売されているが、ほとんどのレストランでは、粉わさびを使用している。また、ワサビをおろしたものを冷凍した業務用の製品も輸入されているが、一部の高級な日本食料理店で使われているのみである。アブノ氏は、これまでも生産量がわずかながら、商用目的で限られた高級な日本食料理店に本わさびを提供していたが、今回の投資で本わさびの生産量を拡大できる可能性がある。供給量を増すことにより、ブラジルでより本格的な日本食を楽しめる機会が増えることを期待している。
（注）WBGIは2019年設立。従業員9人。農作物の栽培業務自動化や害虫対策などのソリューションを持つアグリテック企業など11社を支援している。アグリテック向けのファイナンスのみならず、マーケティングや管理業務のアドバイスなどコンサルティングも行う。</t>
    <phoneticPr fontId="16"/>
  </si>
  <si>
    <t>スタートアップ企業が本わさび生産拡大へ、粉わさび主流の現地日本食市場に注目(ブラジル) ｜ - ジェトロ</t>
  </si>
  <si>
    <t>「お酒も太ります」 韓国で来年から酒類にカロリー表示 - もっと! コリア (Motto! KOREA)</t>
  </si>
  <si>
    <t xml:space="preserve">米国防長官がコロナ感染 - 香港経済新聞 </t>
  </si>
  <si>
    <t>中国、再び輝き出すナイトタイムエコノミー｜日経BP 総合研究所 　</t>
  </si>
  <si>
    <t>イギリスで賞味期限ラベル廃止の動き　食品ロス対策で大手スーパー２社が発表 ｜ ELEMINIST（エレミニスト）</t>
  </si>
  <si>
    <t>ＧＩ相互保護、拡大へ　ベトナム、タイと　農水省調整 / 日本農業新聞</t>
  </si>
  <si>
    <t>米マクドナルド、ウクライナでの営業再開計画を発表 - Bloomberg</t>
  </si>
  <si>
    <t>危険な科学成分を含む偽酒で30人死亡　インド政府の対応に批判高まる</t>
  </si>
  <si>
    <t xml:space="preserve">保健省、遺伝子組み換え食品の使用・表示に関する告示制定(タイ) </t>
  </si>
  <si>
    <t>中国酒造大手「茅台酒」、22年1～6月純利益は20.9％増</t>
  </si>
  <si>
    <t>中国外食業界の危機鮮明、「味千ラーメン」も18億円の損失 - Yahoo!ニュース</t>
  </si>
  <si>
    <t>残留農薬は動物性食材にも＝検査サンプルの５８％から ｜ ブラジル日報</t>
  </si>
  <si>
    <t>韓国の酒類業界は8月中に政府・消費者団体と協約を締結し2023年から2025年まで段階的に酒類製品のカロリー自律表示を拡大推進することにした。協約締結の対象は食品医薬品安全処、公正取引委員会、韓国消費者団体協議会と韓国酒類産業協会、韓国酒類輸入協会、韓国マッコリ協会、韓国手作りビール協会など6つの酒類協会だ。17日に公開された「酒類カロリー表示自律拡大方案」によると、政府はマッコリなど濁酒・薬酒の場合、消費期限施行による包装材交換時期と合わせて来年1月1日から一括推進し、焼酎・ビールの場合は瓶製品に優先適用し、缶容器は包装材を使い切った後に推進することにした。輸入ビールは2024年以降推進する計画だ。ワインは大手スーパーの流通製品に優先的に適用する方針だ。
同案は年間売上120億ウォン以上の業者を中心に推進することにした。政府は自律協約に売上高120億ウォン以上の業者が大部分参加することで消費者に酒類のカロリー情報を知らせることができる環境が造成されるものと期待した。政府は9月中に酒類カロリー表示のための「食品等の表示基準」改正案をまとめ、カロリー自律表示の実効性を確保するため履行計画と推進現況を共有してもらうと同時に消費者団体などを通じて履行状況を評価していくことにした。</t>
    <phoneticPr fontId="16"/>
  </si>
  <si>
    <t>オースティン米国防長官は１５日、新型コロナウイルスに感染したと発表した。軽い症状があるという。オースティン氏は１月にも感染していた＝１０日撮影　</t>
    <phoneticPr fontId="16"/>
  </si>
  <si>
    <t>夏の盛りに、新型コロナウイルス感染症の対策状況が好転を続けるに従って、人々の間で夜に外出してレジャーや娯楽を楽しみたいという意欲が目に見えて高まり、密かに復活したナイトタイムエコノミーとレベルアップした新たな「ナイト業態」が、経済社会の発展を牽引する重要なエンジンになっている。感染症の影響を受けて、今年上半期に飲食産業は非常に大きな打撃を受けた。それが今では、夜のとばりの中で大規模商業圏がそれぞれに昔の賑わいを取り戻し、複数地域の政府が消費を促進する政策を打ち出した。今年6月、浙江省は国家級の夜間文化・観光消費集積エリア4ヶ所を建設する計画を打ち出し、湖北省武漢市は夜間のライトアップショー、グルメイベント、ビール祭り、音楽フェス、特色あるパフォーマンスなど夜の文化・観光イベントの開催を打ち出した。7月には北京市が「ナイトタイムエコノミー発展措置」第3弾を発表した。
　北京を例にすると、「北京消費シーズン・夜の首都2022」イベントがスタートして、総額1億元（1元は約19.8円）の飲食消費券が配布され、北京の夜の外食消費が急速に回復しつつある。デリバリープラットホーム「美団」のデータでは、北京で店内飲食が正式に復活して以降、6月6日-7月18日の夜間店内飲食の注文量は前期に比べて大幅に増加した。7月になると、北京の夜間消費が盛況で、夜間の飲食注文量が一日の注文量全体に占める割合は48％に達した。
　モバイルバッテリーサービスの利用データもナイトタイムエコノミーの急速な回復ぶりを裏付けている。データを見ると、過去1週間近くの北京エリアの夜間注文量は前期比67.4％増加し、日中の52.9％を上回った。そのうちレストランでの利用のアクティブ度が最も高く、夜間の注文増加に対する寄与度は約80.9％だった。ナイトタイムエコノミーは夜の暮らしを豊かに彩り、オンラインの団体購入・オフラインの消費、24時間リアルタイム小売など新たな消費モデルも夜のニーズを喚起し続け、企業の経営範囲と時間がさらに広がった。統計によれば、7月に入って全国の夜間店内飲食の注文量は前月比19％増加し、成長率は昼間を明らかに上回った。デリバリーを通じた日用品、生鮮食品、雑貨などのリアルタイム小売の夜間注文量も目に見えて増加した。</t>
    <phoneticPr fontId="16"/>
  </si>
  <si>
    <t>賞味期限の表示をなくす　英スーパーの食品ロス対策
食品の製造・調理・流通などのプロセスや、各家庭で生まれる食品ロス。イギリスで2018年に生まれた食品ロスは約950万t。このうち、約７割の660万tが家庭から、約３割の約290万tが食品製造や流通などの事業活動から生まれている。世界には食糧不足に苦しむ人がいる一方で、先進国を中心にこのような食品ロスが大量に出ていることが大きな問題となっている。これに取り組むべく、イギリスでは食品の賞味期限の表示を廃止し、まだ食べられるのに捨てられる食品を減らそうとする動きが広がっている。
　マークス＆スペンサー：青果300品目の表示撤廃
イギリスの大手小売店の「マークス＆スペンサー（Marks＆Spencer）」では、野菜と果物の300品目について、賞味期限の表示を撤廃するという。これは同店が取り扱う青果のおよそ85％にあたる。店舗では鮮度や品質を維持するため新しいコードを使用するという。マークス＆スペンサーでは、これまでにもさまざまなアイデアで食品ロス対策に取り組んできた。例えば2021年からイギリス全店舗で導入されている「Go Bananasバッグ」。食べ頃の完熟バナナを25ペンス（約40円）のお値打ち価格で販売することで、売れ残りを最小限に抑える狙いだ。ヴィーガンバナナマフィンのレシピも付いている。また2020年から、売れ残ったフランスパンにガーリックバターを塗り、冷凍ガーリックブレッドとして販売する試みを200店舗で展開。１本１ポンド（約163円）、２本入りで1.8ポンド（約294円）とお手頃価格で、保存期間も30日間と大幅延長。これ以外にも、余った食品を地域コミュニティに寄付する活動も昔から行われている。</t>
    <phoneticPr fontId="16"/>
  </si>
  <si>
    <t>新型コロナウイルスによって国際観光がストップし、2019年には4.8兆円あった市場が消滅したことで、インバウンド業界は遭遇したことのない嵐の中にいます。今回のインバウンドサミットのテーマは「日本の底力」と題し、観光の枠に囚われない日本が持つ底力、可能性を多様なメンバーによって議論しました。本記事では「日本の食、海外でどう闘うか」のセッションをお届けします。海外の食市場から見た日本食の課題について語られました。</t>
    <phoneticPr fontId="16"/>
  </si>
  <si>
    <t xml:space="preserve">16万軒ある「日本食レストラン」で、日本人が経営に関わる店は10％以下　世界の食市場から見る、日本食の「マネタイズ」の課題 </t>
    <phoneticPr fontId="16"/>
  </si>
  <si>
    <t>ＧＩは、特定の産地ならではの品質や特徴がある農林水産物・食品の名称を知的財産として保護する制度で、国内では同省が模倣品を取り締まる。一方、相互保護を適用した場合、輸出先国とＧＩ産品リストを交換すれば相手国でも保護を受けられる。適用外の国では、ＧＩ産品の生産者団体が自ら相手国に申請し、審査を受ける必要がある。同省は農林水産物・食品の輸出拡大へ、経済連携協定（ＥＰＡ）で相互保護を定めているＥＵと英国以外にも、相互保護の適用国を増やす必要があると判断。２０１７年に将来的な相互保護に向けた協力で合意したベトナム、タイ両国と、相互保護適用に向けて調整している。協定の締結など、何らかの国際約束を結ぶことを想定。適用時期のめどは現時点ではないとしつつ、「可能な限り早期に実現させたい」（地理的表示保護推進室）という。
　改正輸出促進法は先の通常国会で成立。これを受けて、同省は、輸出促進に向けた具体的な取り組みを盛り込む基本方針の見直しを進めている。改正法は１１月までに施行する。ＧＩ産品はこれまでに国内では、長野県の「市田柿」や山形県の「東根さくらんぼ」をはじめ計１１９産品が登録されている。</t>
    <phoneticPr fontId="16"/>
  </si>
  <si>
    <t>米マクドナルドは、ロシアによる侵攻を受けて閉鎖していたウクライナの店舗を一部再開すると発表した。
　同社は11日付の文書で、向こう数カ月内に商品の供給や店舗の準備、従業員を戻すことなどでパートナーらと協業を始めるとした。具体的な日程については明らかにしていない。再開するのは、他のビジネスが安全に運営されている首都キーウやウクライナ西部などだという。
　マクドナルドは５月、30年以上に渡り店舗展開してきたロシアからの撤退を発表。ロシア国内の850店舗はフランチャイズ契約先のアレクサンドル・ゴバー氏に売却した。原題：McDonald’s Announces Plan to Reopen Restaurants in Ukraine (1)（抜粋）</t>
    <phoneticPr fontId="16"/>
  </si>
  <si>
    <t>人々を死に至らしめた偽酒は「ラッタ」とも呼ばれ、アーメダバード、ボタッド、スレンドラナガルの各村で、1ボトル20ルピー（約30円）で販売されている。100人以上の労働者が購入したことが判明した。グジャラート州政府の発表によると、死因は「化学中毒」。被害者が摂取した成分を分析した結果、98.71パーセントから98.99パーセントのメチルアルコールが含まれていた。主犯格のジャジェイシ・カヴァディアは化学品包装会社に勤務しており、そこからメタノールを違法に入手したと言われている。警察は、489リットルのメタノール化学物質を押収し、これまでに逮捕された6人を含め、その他にも14人もの名前が事件関係者として挙がっている。</t>
    <phoneticPr fontId="16"/>
  </si>
  <si>
    <t>米インフレ、7月は予想外の減速 前年比8.5％（ＡＦＰ＝時事） - Yahoo!ニュース</t>
    <phoneticPr fontId="16"/>
  </si>
  <si>
    <t>【AFP＝時事】米労働省が10日発表した7月の消費者物価指数は、前年同月比で8.5％の上昇となった。6月は9.1％と40年ぶりの高水準を記録していたが、過去数週間のエネルギー価格の低下により、インフレがわずかに和らいだ。CPI上昇率は市場の予測を下回る結果で、米連邦準備制度理事会への利上げ圧力が弱まり、今年11月の中間選挙を控えたジョー・バイデン政権にとって待望の追い風となる可能性がある。
CPIは前月比で小幅の上昇が予想されていたが、実際には横ばいとなり、5月比で大幅に上昇していた前月から大きく改善した。バイデン大統領は「7月のインフレ率が0％という経済ニュースを受け取った」とし、インフレが緩和し始めている可能性を示すものだとして歓迎。一方で、世界的な課題は残っており、経済が「さらなる逆風」に直面する可能性があることを認めた。(c)AFP/Heather SCOTT and Julie CHABANAS</t>
    <phoneticPr fontId="16"/>
  </si>
  <si>
    <t>保健省告示431号「遺伝子組み換え生物由来食品」
告示の付属資料1に記載の遺伝子組み換え生物由来の食品、もしくは規定の機関による食品生物学的安全性評価を行った遺伝子組み換え生物由来の食品以外の遺伝子組み換え生物由来食品の製造・輸入・販売を禁止
上記に該当しない遺伝子組み換え生物由来食品の製造・輸入・販売を行うには、規定の機関による食品生物学的安全性評価に合格し、また、保健省食品・医薬品委員会事務局に必要書類を提出する必要
付属資料6に記載の遺伝子組換え大豆・トウモロコシ由来の食品については、猶予期間を設けており、前述の食品生物学的安全性評価の期間中でも、本告示の施行日から5年以内に限って製造・輸入・販売が可能
保健省告示432号「遺伝子組み換え生物由来食品のラベル表示」
食品成分に遺伝子組み換え植物／動物が含まれ、同植物／動物由来の遺伝物質・タンパク質が検出される場合には、規定の表示が必要
食品に遺伝子組み換え微生物を使用している場合には、規定の表示が必要
全ての食品で「遺伝子組み換え不使用」、ないし同等の意味合いを持つ文章やロゴの表示を禁止
本告示の施行以前に遺伝子組み換え生物由来食品の製造、または輸入の認可を受けていた場合には、猶予期間を設けており、本告示施行日から2年以内に限り認可を受けたラベルで販売を継続可能
遺伝子組み換え生物由来の成分が含まれている食品を取り扱う事業者は、この告示に留意する必要がある。</t>
    <phoneticPr fontId="16"/>
  </si>
  <si>
    <t>中国の日本式ラーメンチェーン大手「味千拉麺」を運営する味千中国は、中国政府のゼロコロナ政策によって今年上半期に収益を悪化させた企業の群れに加わった。味千中国は8月5日の提出書類で、2022年上半期の純損失が9000万元（約18億円）に達する見通しだと発表した。同社は前年同期に4970万元の純利益を計上していた。同社の収益は前年同期から33％急減し6億7750万元に落ち込んだ。「収益の減少は主に中国本土と香港における新型コロナウイルスの感染再拡大によるものだ」と味千中国は述べている。「パンデミックの影響で、中国本土と香港のレストランの一部が営業停止または制限を受けることとなり、収益が減少した」と同社は述べている。味千中国は、2021年末時点で中国本土を中心に737店舗を運営している。
　上海や北京などの主要都市では、第2四半期に数千万人がロックダウンの影響を受けた。中国政府は、この措置により、100万人以上が新型コロナウイルスによる死亡を回避できたと述べている。中国では他の外食業界の企業も苦境に直面している。スターバックスの4月から6月の中国の既存店売上高は、前年同期比44％減だった。ヤムチャイナは、6月末までの3カ月間の純利益が54％減の8300万ドルになったと発表した。
昨年9月に香港で上場した中国最大のバー・チェーンの運営元のHelens International Holdingsも、今月初め、パンデミックの影響で2022年の上半期の損失が前年同期の12倍にも膨れ上がったと発表した。</t>
    <phoneticPr fontId="16"/>
  </si>
  <si>
    <t>消費者保護協会（Ｉｄｅｃ）が行った調査で動物性食材からも農薬が検出されたという記事を読み、唖然とした。残留農薬という言葉は野菜や果物の世界のものと勝手に思い込んでいた事に気付かされると共に、自分達には手に負えないところにまでその影響が広がっている事を痛感したからだ。
　調査結果は７月末に報じられ、食肉加工品や乳製品のような動物性食材のサンプル２４件中、５８％にあたる１４件から残留農薬が認められたという。
　Ｉｄｅｃはポークソーセージ、ソーセージ、ビーフハンバーグなどの食肉加工品とヨーグルト、乳飲料の８グループを分析。その結果、食肉加工品の全てと、３メーカー中二つのメーカーのクリームチーズから農薬が検出されたという。検出された農薬の一つは、使用量が国内一の除草剤のグリホサートだという。
　Ｉｄｅｃは、残留農薬が含まれていた製品に関する責任を負う企業全てに残留農薬が検出されたと伝えると共に、農務省と国家衛生監督庁（Ａｎｖｉｓａ）にも通達した。ただ、Ａｎｖｉｓａには生鮮食品に含まれる残留農薬に関する安全基準があるが、加工食品に含まれる農薬に関する基準はなく、検出された残留農薬が健康被害をもたらすレベルか否かは判断できていないという。
　ブラジルでは欧米で禁止されている農薬も使われている事や、グリホサートを使っている地域での病気の発生率が高い事は以前から聞いていた。だが、食物連鎖で農薬が貯まり得る動物の肉や乳の加工品に農薬が含まれる事は考えもしなかった無頓着さに頭を叩きのめされた気がした。どの食品にどの位の農薬が残っているかも知らずに子供達にも与えていた事にも愕然とする。目に見えるもので判断するのは比較的容易だが、目に見えない物を基準に何かを判断するのは難しい。安全基準さえなく、実態がわからなくては対策不能だが、色々な意味で注意を要する事は多い。
　怒りは体内で毒になる物質を生じさせるが、笑いがあると毒の発生量が減るという。心を平静に保ち、ストレス軽減で体を守る事もできるなら、楽しい食事や笑いのある生活が加工食品の残留農薬の影響も減らしてくれると信じたい。</t>
    <phoneticPr fontId="16"/>
  </si>
  <si>
    <t>ブラジル</t>
    <phoneticPr fontId="16"/>
  </si>
  <si>
    <t>中国酒造大手の貴州茅台酒がこのほど発表した2022年1～6月期決算は、売上高が前年同期比17.4%増の576億1700万元（１元＝約20円）、純利益が20.9%増の297億9400万元だった。純利益の伸び率は20年と21年同期を大きく上回り、過去3年近くで最大となった。製品別では、主力製品の白酒（蒸留酒）「茅台酒」の売上高が16.3%増の499億6500万元で全体の86.7%を占め、系列製品が25.4%増の75億9800万元で13.2%を占めた。
販売ルート別では、直販（自社販売ルート）の売上高が2.1倍の209億4900万元で、全体に占める割合が前年同期の19.4%から36.4%に拡大し、大幅に上昇した。うちオンラインで予約・購入ができるアプリ「ｉ茅台」を経由した酒類の売上高（税引き）は44億1600万元となった。卸売り（取次販売店やデパート・スーパーマーケット、電子商取引など）は7.3%減の366億1400万元だった。
中国食品業界トップ100ランキング、貴州茅台酒が首位</t>
    <phoneticPr fontId="16"/>
  </si>
  <si>
    <t>韓国</t>
    <rPh sb="0" eb="2">
      <t>カンコク</t>
    </rPh>
    <phoneticPr fontId="16"/>
  </si>
  <si>
    <t>米国</t>
    <rPh sb="0" eb="2">
      <t>ベイコク</t>
    </rPh>
    <phoneticPr fontId="16"/>
  </si>
  <si>
    <t>中國</t>
    <rPh sb="0" eb="2">
      <t>チュウゴク</t>
    </rPh>
    <phoneticPr fontId="16"/>
  </si>
  <si>
    <t>イギリス</t>
    <phoneticPr fontId="16"/>
  </si>
  <si>
    <t>海外</t>
    <rPh sb="0" eb="2">
      <t>カイガイ</t>
    </rPh>
    <phoneticPr fontId="16"/>
  </si>
  <si>
    <t>ベトナム・タイ</t>
    <phoneticPr fontId="16"/>
  </si>
  <si>
    <t xml:space="preserve">
ウクライナ　米国</t>
    <rPh sb="7" eb="9">
      <t>ベイコク</t>
    </rPh>
    <phoneticPr fontId="16"/>
  </si>
  <si>
    <t>インド</t>
    <phoneticPr fontId="16"/>
  </si>
  <si>
    <t>タイ</t>
    <phoneticPr fontId="16"/>
  </si>
  <si>
    <t>皆様  週刊情報2022-32を配信いたします</t>
    <phoneticPr fontId="5"/>
  </si>
  <si>
    <t>l</t>
    <phoneticPr fontId="33"/>
  </si>
  <si>
    <t>今週のお題　(まな板の管理と使用方法)</t>
    <rPh sb="9" eb="10">
      <t>イタ</t>
    </rPh>
    <rPh sb="11" eb="13">
      <t>カンリ</t>
    </rPh>
    <rPh sb="14" eb="16">
      <t>シヨウ</t>
    </rPh>
    <rPh sb="16" eb="18">
      <t>ホウホウ</t>
    </rPh>
    <phoneticPr fontId="5"/>
  </si>
  <si>
    <t>　　「新素材のまな板を過信してはいけません!」</t>
    <rPh sb="3" eb="6">
      <t>シンソザイ</t>
    </rPh>
    <rPh sb="9" eb="10">
      <t>イタ</t>
    </rPh>
    <rPh sb="11" eb="13">
      <t>カシン</t>
    </rPh>
    <phoneticPr fontId="5"/>
  </si>
  <si>
    <t>　↓　職場の先輩は以下のことを理解して　わかり易く　指導しましょう　↓</t>
    <phoneticPr fontId="5"/>
  </si>
  <si>
    <r>
      <t>★まな板は、</t>
    </r>
    <r>
      <rPr>
        <b/>
        <sz val="14"/>
        <color rgb="FFFFFF00"/>
        <rFont val="ＭＳ Ｐゴシック"/>
        <family val="3"/>
        <charset val="128"/>
      </rPr>
      <t>食材ごとに</t>
    </r>
    <r>
      <rPr>
        <b/>
        <sz val="12"/>
        <color indexed="9"/>
        <rFont val="ＭＳ Ｐゴシック"/>
        <family val="3"/>
        <charset val="128"/>
      </rPr>
      <t xml:space="preserve">使い分けるのが上手な使用法。
★洗剤で洗い、しっかり乾燥させれば、
</t>
    </r>
    <r>
      <rPr>
        <b/>
        <u/>
        <sz val="12"/>
        <color indexed="13"/>
        <rFont val="ＭＳ Ｐゴシック"/>
        <family val="3"/>
        <charset val="128"/>
      </rPr>
      <t>木製とプラスチック製で残存菌数に差はない。</t>
    </r>
    <r>
      <rPr>
        <b/>
        <sz val="12"/>
        <color indexed="9"/>
        <rFont val="ＭＳ Ｐゴシック"/>
        <family val="3"/>
        <charset val="128"/>
      </rPr>
      <t xml:space="preserve">
★お勧めのまな板使用法は、しっかりした厚手のまな板上に</t>
    </r>
    <r>
      <rPr>
        <b/>
        <sz val="12"/>
        <color indexed="13"/>
        <rFont val="ＭＳ Ｐゴシック"/>
        <family val="3"/>
        <charset val="128"/>
      </rPr>
      <t>薄手のまな板を乗せて使用する。</t>
    </r>
    <r>
      <rPr>
        <b/>
        <sz val="12"/>
        <color indexed="9"/>
        <rFont val="ＭＳ Ｐゴシック"/>
        <family val="3"/>
        <charset val="128"/>
      </rPr>
      <t xml:space="preserve">
★使い終わったら、直後に水洗いする。
★更に洗剤をつけて、スポンジで良く洗う。
★</t>
    </r>
    <r>
      <rPr>
        <b/>
        <sz val="12"/>
        <color indexed="13"/>
        <rFont val="ＭＳ Ｐゴシック"/>
        <family val="3"/>
        <charset val="128"/>
      </rPr>
      <t xml:space="preserve">次亜塩素酸ナトリウム溶液を過信してはいけません。
</t>
    </r>
    <r>
      <rPr>
        <b/>
        <sz val="12"/>
        <color indexed="9"/>
        <rFont val="ＭＳ Ｐゴシック"/>
        <family val="3"/>
        <charset val="128"/>
      </rPr>
      <t>(濃度は使用後薄くなる)
★まな板など調理器具は日光消毒し乾燥させること。
★</t>
    </r>
    <r>
      <rPr>
        <b/>
        <u/>
        <sz val="12"/>
        <color indexed="51"/>
        <rFont val="ＭＳ Ｐゴシック"/>
        <family val="3"/>
        <charset val="128"/>
      </rPr>
      <t>傷が気になったら木製は表面を削る、プラスチック製は交換する。</t>
    </r>
    <rPh sb="21" eb="23">
      <t>シヨウ</t>
    </rPh>
    <rPh sb="56" eb="58">
      <t>ザンゾン</t>
    </rPh>
    <rPh sb="74" eb="75">
      <t>イタ</t>
    </rPh>
    <rPh sb="86" eb="88">
      <t>アツデ</t>
    </rPh>
    <rPh sb="91" eb="92">
      <t>イタ</t>
    </rPh>
    <rPh sb="94" eb="96">
      <t>ウスデ</t>
    </rPh>
    <rPh sb="104" eb="106">
      <t>シヨウ</t>
    </rPh>
    <rPh sb="130" eb="131">
      <t>サラ</t>
    </rPh>
    <rPh sb="238" eb="239">
      <t>セイ</t>
    </rPh>
    <rPh sb="240" eb="242">
      <t>コウカン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</si>
</sst>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27">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0"/>
      <name val="ＭＳ Ｐゴシック"/>
      <family val="3"/>
      <charset val="128"/>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sz val="10"/>
      <color rgb="FFFFC000"/>
      <name val="ＭＳ Ｐゴシック"/>
      <family val="3"/>
      <charset val="128"/>
    </font>
    <font>
      <sz val="10"/>
      <color indexed="50"/>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0"/>
      <color theme="0" tint="-0.14999847407452621"/>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13"/>
      <color theme="0"/>
      <name val="Arial"/>
      <family val="2"/>
    </font>
    <font>
      <b/>
      <sz val="20"/>
      <color rgb="FF000000"/>
      <name val="メイリオ"/>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3"/>
      <color theme="0"/>
      <name val="9,776"/>
    </font>
    <font>
      <sz val="10"/>
      <color theme="5" tint="0.39997558519241921"/>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8"/>
      <color theme="1"/>
      <name val="ＭＳ Ｐゴシック"/>
      <family val="3"/>
      <charset val="128"/>
      <scheme val="minor"/>
    </font>
    <font>
      <b/>
      <sz val="14"/>
      <color theme="1"/>
      <name val="BIZ UDPゴシック"/>
      <family val="3"/>
      <charset val="128"/>
    </font>
    <font>
      <b/>
      <sz val="24"/>
      <color theme="1"/>
      <name val="BIZ UDPゴシック"/>
      <family val="3"/>
      <charset val="128"/>
    </font>
    <font>
      <b/>
      <sz val="20"/>
      <color rgb="FFFF0000"/>
      <name val="BIZ UDPゴシック"/>
      <family val="3"/>
      <charset val="128"/>
    </font>
    <font>
      <b/>
      <sz val="14"/>
      <color rgb="FF2B2B2B"/>
      <name val="Arial"/>
      <family val="3"/>
      <charset val="128"/>
    </font>
    <font>
      <b/>
      <sz val="14"/>
      <color rgb="FF2B2B2B"/>
      <name val="Arial"/>
      <family val="2"/>
    </font>
    <font>
      <u/>
      <sz val="10"/>
      <color rgb="FF24890D"/>
      <name val="Inherit"/>
      <family val="2"/>
    </font>
    <font>
      <b/>
      <sz val="11"/>
      <name val="游ゴシック"/>
      <family val="3"/>
      <charset val="128"/>
    </font>
    <font>
      <b/>
      <sz val="11"/>
      <color theme="1"/>
      <name val="游ゴシック"/>
      <family val="3"/>
      <charset val="128"/>
    </font>
    <font>
      <sz val="16"/>
      <name val="Microsoft YaHei"/>
      <family val="3"/>
      <charset val="128"/>
    </font>
    <font>
      <b/>
      <sz val="9"/>
      <color rgb="FFFF0000"/>
      <name val="ＭＳ Ｐゴシック"/>
      <family val="3"/>
      <charset val="128"/>
    </font>
    <font>
      <b/>
      <sz val="13"/>
      <color theme="0"/>
      <name val="Inherit"/>
      <family val="2"/>
    </font>
    <font>
      <b/>
      <sz val="14"/>
      <color theme="1"/>
      <name val="ＭＳ Ｐゴシック"/>
      <family val="3"/>
      <charset val="128"/>
      <scheme val="minor"/>
    </font>
    <font>
      <b/>
      <sz val="18"/>
      <color theme="1"/>
      <name val="BIZ UDPゴシック"/>
      <family val="3"/>
      <charset val="128"/>
    </font>
    <font>
      <b/>
      <sz val="18"/>
      <color rgb="FFFF0000"/>
      <name val="BIZ UDPゴシック"/>
      <family val="3"/>
      <charset val="128"/>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ＪＳＰゴシック"/>
      <family val="3"/>
      <charset val="128"/>
    </font>
    <font>
      <sz val="12"/>
      <name val="ＪＳＰゴシック"/>
      <family val="3"/>
      <charset val="128"/>
    </font>
    <font>
      <b/>
      <sz val="20"/>
      <color rgb="FF222222"/>
      <name val="ＭＳ ゴシック"/>
      <family val="3"/>
      <charset val="128"/>
    </font>
    <font>
      <b/>
      <sz val="16"/>
      <name val="Arial"/>
      <family val="2"/>
    </font>
    <font>
      <sz val="14"/>
      <name val="ＭＳ Ｐゴシック"/>
      <family val="3"/>
      <charset val="128"/>
      <scheme val="minor"/>
    </font>
    <font>
      <b/>
      <sz val="13"/>
      <color theme="0"/>
      <name val="Inherit"/>
    </font>
    <font>
      <b/>
      <sz val="9"/>
      <name val="ＭＳ Ｐゴシック"/>
      <family val="3"/>
      <charset val="128"/>
    </font>
    <font>
      <b/>
      <sz val="13"/>
      <color theme="0"/>
      <name val="ＭＳ Ｐゴシック"/>
      <family val="3"/>
      <charset val="128"/>
    </font>
    <font>
      <b/>
      <sz val="13"/>
      <color theme="0"/>
      <name val="ＭＳ ゴシック"/>
      <family val="3"/>
      <charset val="128"/>
    </font>
    <font>
      <b/>
      <sz val="20"/>
      <color theme="1"/>
      <name val="ＭＳ Ｐゴシック"/>
      <family val="3"/>
      <charset val="128"/>
    </font>
    <font>
      <sz val="12.55"/>
      <name val="ＭＳ Ｐゴシック"/>
      <family val="3"/>
      <charset val="128"/>
    </font>
    <font>
      <sz val="12.55"/>
      <name val="Inherit"/>
      <family val="2"/>
    </font>
    <font>
      <b/>
      <sz val="20"/>
      <name val="ＭＳ Ｐゴシック"/>
      <family val="3"/>
      <charset val="128"/>
      <scheme val="minor"/>
    </font>
    <font>
      <sz val="20"/>
      <name val="ＭＳ Ｐゴシック"/>
      <family val="3"/>
      <charset val="128"/>
      <scheme val="minor"/>
    </font>
    <font>
      <sz val="13"/>
      <color theme="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1"/>
      <color theme="1"/>
      <name val="Meiryo"/>
      <family val="3"/>
      <charset val="128"/>
    </font>
    <font>
      <sz val="13"/>
      <color theme="0"/>
      <name val="ＭＳ Ｐゴシック"/>
      <family val="3"/>
      <charset val="128"/>
    </font>
    <font>
      <b/>
      <sz val="12.55"/>
      <color theme="0"/>
      <name val="Inherit"/>
    </font>
    <font>
      <b/>
      <sz val="12.55"/>
      <color theme="0"/>
      <name val="Inherit"/>
      <family val="2"/>
    </font>
    <font>
      <b/>
      <sz val="16"/>
      <name val="游ゴシック"/>
      <family val="3"/>
      <charset val="128"/>
    </font>
    <font>
      <b/>
      <sz val="15"/>
      <color theme="1"/>
      <name val="游ゴシック"/>
      <family val="3"/>
      <charset val="128"/>
    </font>
    <font>
      <b/>
      <sz val="15"/>
      <name val="游ゴシック"/>
      <family val="3"/>
      <charset val="128"/>
    </font>
    <font>
      <b/>
      <sz val="16"/>
      <color indexed="18"/>
      <name val="游ゴシック"/>
      <family val="3"/>
      <charset val="128"/>
    </font>
    <font>
      <b/>
      <sz val="11"/>
      <name val="Arial"/>
      <family val="2"/>
    </font>
    <font>
      <sz val="20"/>
      <color indexed="9"/>
      <name val="ＭＳ Ｐゴシック"/>
      <family val="3"/>
      <charset val="128"/>
    </font>
    <font>
      <sz val="8.8000000000000007"/>
      <color indexed="23"/>
      <name val="ＭＳ Ｐゴシック"/>
      <family val="3"/>
      <charset val="128"/>
    </font>
    <font>
      <sz val="14"/>
      <color indexed="63"/>
      <name val="Arial"/>
      <family val="2"/>
    </font>
    <font>
      <b/>
      <sz val="16"/>
      <color indexed="9"/>
      <name val="ＭＳ Ｐゴシック"/>
      <family val="3"/>
      <charset val="128"/>
    </font>
    <font>
      <sz val="10"/>
      <name val="Arial"/>
      <family val="2"/>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b/>
      <sz val="14"/>
      <color indexed="12"/>
      <name val="ＭＳ Ｐゴシック"/>
      <family val="3"/>
      <charset val="128"/>
    </font>
    <font>
      <sz val="14"/>
      <color indexed="63"/>
      <name val="ＭＳ Ｐゴシック"/>
      <family val="3"/>
      <charset val="128"/>
    </font>
    <font>
      <sz val="12"/>
      <color theme="0"/>
      <name val="Arial"/>
      <family val="2"/>
    </font>
    <font>
      <sz val="16"/>
      <color indexed="9"/>
      <name val="ＭＳ Ｐゴシック"/>
      <family val="3"/>
      <charset val="128"/>
    </font>
    <font>
      <b/>
      <sz val="14"/>
      <color rgb="FFFFFF00"/>
      <name val="ＭＳ Ｐゴシック"/>
      <family val="3"/>
      <charset val="128"/>
    </font>
    <font>
      <b/>
      <u/>
      <sz val="12"/>
      <color indexed="13"/>
      <name val="ＭＳ Ｐゴシック"/>
      <family val="3"/>
      <charset val="128"/>
    </font>
    <font>
      <b/>
      <sz val="12"/>
      <color indexed="13"/>
      <name val="ＭＳ Ｐゴシック"/>
      <family val="3"/>
      <charset val="128"/>
    </font>
    <font>
      <b/>
      <u/>
      <sz val="12"/>
      <color indexed="51"/>
      <name val="ＭＳ Ｐゴシック"/>
      <family val="3"/>
      <charset val="128"/>
    </font>
  </fonts>
  <fills count="56">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CC99"/>
        <bgColor indexed="64"/>
      </patternFill>
    </fill>
    <fill>
      <patternFill patternType="solid">
        <fgColor rgb="FF6EF729"/>
        <bgColor indexed="64"/>
      </patternFill>
    </fill>
    <fill>
      <patternFill patternType="solid">
        <fgColor theme="0" tint="-4.9989318521683403E-2"/>
        <bgColor indexed="64"/>
      </patternFill>
    </fill>
    <fill>
      <patternFill patternType="solid">
        <fgColor rgb="FF3399FF"/>
        <bgColor indexed="64"/>
      </patternFill>
    </fill>
    <fill>
      <patternFill patternType="solid">
        <fgColor theme="9" tint="0.79998168889431442"/>
        <bgColor indexed="64"/>
      </patternFill>
    </fill>
    <fill>
      <patternFill patternType="solid">
        <fgColor rgb="FF66CCFF"/>
        <bgColor indexed="64"/>
      </patternFill>
    </fill>
    <fill>
      <patternFill patternType="solid">
        <fgColor theme="5"/>
        <bgColor indexed="64"/>
      </patternFill>
    </fill>
    <fill>
      <patternFill patternType="solid">
        <fgColor rgb="FF00B0F0"/>
        <bgColor indexed="64"/>
      </patternFill>
    </fill>
    <fill>
      <patternFill patternType="solid">
        <fgColor theme="2"/>
        <bgColor indexed="64"/>
      </patternFill>
    </fill>
    <fill>
      <patternFill patternType="solid">
        <fgColor rgb="FFDFEAFF"/>
        <bgColor indexed="64"/>
      </patternFill>
    </fill>
    <fill>
      <patternFill patternType="solid">
        <fgColor indexed="12"/>
        <bgColor indexed="64"/>
      </patternFill>
    </fill>
    <fill>
      <patternFill patternType="solid">
        <fgColor rgb="FF92D050"/>
        <bgColor indexed="64"/>
      </patternFill>
    </fill>
    <fill>
      <patternFill patternType="solid">
        <fgColor rgb="FF6DDDF7"/>
        <bgColor indexed="64"/>
      </patternFill>
    </fill>
    <fill>
      <patternFill patternType="solid">
        <fgColor theme="5" tint="0.59999389629810485"/>
        <bgColor indexed="64"/>
      </patternFill>
    </fill>
    <fill>
      <patternFill patternType="solid">
        <fgColor indexed="48"/>
        <bgColor indexed="64"/>
      </patternFill>
    </fill>
    <fill>
      <patternFill patternType="solid">
        <fgColor indexed="23"/>
        <bgColor indexed="64"/>
      </patternFill>
    </fill>
  </fills>
  <borders count="218">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thin">
        <color indexed="12"/>
      </top>
      <bottom style="medium">
        <color indexed="12"/>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right style="medium">
        <color indexed="12"/>
      </right>
      <top/>
      <bottom style="thin">
        <color indexed="12"/>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thin">
        <color indexed="12"/>
      </top>
      <bottom style="thin">
        <color indexed="12"/>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auto="1"/>
      </left>
      <right/>
      <top/>
      <bottom style="thick">
        <color indexed="12"/>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right/>
      <top style="thin">
        <color indexed="12"/>
      </top>
      <bottom/>
      <diagonal/>
    </border>
    <border>
      <left style="medium">
        <color indexed="12"/>
      </left>
      <right/>
      <top style="thin">
        <color indexed="12"/>
      </top>
      <bottom style="medium">
        <color indexed="12"/>
      </bottom>
      <diagonal/>
    </border>
    <border>
      <left style="medium">
        <color indexed="12"/>
      </left>
      <right style="medium">
        <color indexed="12"/>
      </right>
      <top/>
      <bottom style="medium">
        <color rgb="FF002060"/>
      </bottom>
      <diagonal/>
    </border>
    <border>
      <left style="medium">
        <color indexed="12"/>
      </left>
      <right/>
      <top style="thin">
        <color indexed="12"/>
      </top>
      <bottom style="thick">
        <color indexed="12"/>
      </bottom>
      <diagonal/>
    </border>
    <border>
      <left style="medium">
        <color indexed="12"/>
      </left>
      <right/>
      <top/>
      <bottom style="thin">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82" fillId="0" borderId="0"/>
    <xf numFmtId="0" fontId="183" fillId="0" borderId="0" applyNumberFormat="0" applyFill="0" applyBorder="0" applyAlignment="0" applyProtection="0"/>
    <xf numFmtId="0" fontId="182" fillId="0" borderId="0"/>
    <xf numFmtId="0" fontId="1" fillId="0" borderId="0">
      <alignment vertical="center"/>
    </xf>
  </cellStyleXfs>
  <cellXfs count="875">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Fill="1" applyBorder="1" applyAlignment="1">
      <alignment horizontal="center" vertical="center"/>
    </xf>
    <xf numFmtId="14" fontId="10" fillId="0" borderId="0" xfId="2" applyNumberFormat="1" applyFont="1" applyFill="1" applyBorder="1" applyAlignment="1">
      <alignment horizontal="center" vertical="center"/>
    </xf>
    <xf numFmtId="0" fontId="10" fillId="0" borderId="0" xfId="2" applyFont="1" applyFill="1" applyBorder="1" applyAlignment="1">
      <alignment vertical="top" wrapText="1"/>
    </xf>
    <xf numFmtId="0" fontId="6" fillId="0" borderId="0" xfId="2" applyFill="1" applyBorder="1">
      <alignment vertical="center"/>
    </xf>
    <xf numFmtId="0" fontId="6" fillId="0" borderId="0" xfId="2" applyFont="1" applyFill="1" applyBorder="1" applyAlignment="1">
      <alignment vertical="center"/>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4" fillId="5" borderId="7" xfId="2" applyFont="1" applyFill="1" applyBorder="1" applyAlignment="1">
      <alignment horizontal="center" vertical="center" wrapText="1"/>
    </xf>
    <xf numFmtId="0" fontId="6" fillId="6"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6"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6" borderId="13" xfId="2" applyFont="1" applyFill="1" applyBorder="1" applyAlignment="1">
      <alignment horizontal="center" vertical="center"/>
    </xf>
    <xf numFmtId="0" fontId="23" fillId="6" borderId="7" xfId="2" applyFont="1" applyFill="1" applyBorder="1" applyAlignment="1">
      <alignment horizontal="center" vertical="center"/>
    </xf>
    <xf numFmtId="0" fontId="23" fillId="0" borderId="13" xfId="2" applyFont="1" applyBorder="1" applyAlignment="1">
      <alignment horizontal="center" vertical="center"/>
    </xf>
    <xf numFmtId="0" fontId="6" fillId="2" borderId="8" xfId="2" applyFill="1" applyBorder="1" applyAlignment="1">
      <alignment horizontal="center" vertical="center" wrapText="1"/>
    </xf>
    <xf numFmtId="0" fontId="23" fillId="6" borderId="15" xfId="2" applyFont="1" applyFill="1" applyBorder="1" applyAlignment="1">
      <alignment horizontal="center" vertical="center"/>
    </xf>
    <xf numFmtId="177" fontId="17" fillId="6" borderId="16" xfId="2" applyNumberFormat="1" applyFont="1" applyFill="1" applyBorder="1" applyAlignment="1">
      <alignment horizontal="center" vertical="center" wrapText="1"/>
    </xf>
    <xf numFmtId="0" fontId="23" fillId="6" borderId="9" xfId="2" applyFont="1" applyFill="1" applyBorder="1" applyAlignment="1">
      <alignment horizontal="center" vertical="center"/>
    </xf>
    <xf numFmtId="0" fontId="6" fillId="6" borderId="15" xfId="2" applyFill="1" applyBorder="1">
      <alignment vertical="center"/>
    </xf>
    <xf numFmtId="0" fontId="6" fillId="6" borderId="16" xfId="2" applyFill="1" applyBorder="1">
      <alignment vertical="center"/>
    </xf>
    <xf numFmtId="0" fontId="6" fillId="6" borderId="9" xfId="2" applyFill="1" applyBorder="1">
      <alignment vertical="center"/>
    </xf>
    <xf numFmtId="0" fontId="6" fillId="6" borderId="17" xfId="2" applyFill="1" applyBorder="1">
      <alignment vertical="center"/>
    </xf>
    <xf numFmtId="0" fontId="14" fillId="6" borderId="18" xfId="2" applyFont="1" applyFill="1" applyBorder="1">
      <alignment vertical="center"/>
    </xf>
    <xf numFmtId="0" fontId="6" fillId="6" borderId="4" xfId="2" applyFill="1" applyBorder="1">
      <alignment vertical="center"/>
    </xf>
    <xf numFmtId="0" fontId="6" fillId="0" borderId="17" xfId="2" applyBorder="1">
      <alignment vertical="center"/>
    </xf>
    <xf numFmtId="0" fontId="6" fillId="6" borderId="19" xfId="2" applyFill="1" applyBorder="1">
      <alignment vertical="center"/>
    </xf>
    <xf numFmtId="0" fontId="6" fillId="6" borderId="20" xfId="2" applyFill="1" applyBorder="1">
      <alignment vertical="center"/>
    </xf>
    <xf numFmtId="0" fontId="6" fillId="6" borderId="21" xfId="2" applyFill="1"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6" fillId="0" borderId="25" xfId="2" applyBorder="1">
      <alignment vertical="center"/>
    </xf>
    <xf numFmtId="0" fontId="18" fillId="3" borderId="26" xfId="2" applyFont="1" applyFill="1" applyBorder="1" applyAlignment="1">
      <alignment horizontal="center" vertical="center" wrapText="1"/>
    </xf>
    <xf numFmtId="0" fontId="25" fillId="0" borderId="0" xfId="2" applyFont="1" applyFill="1" applyBorder="1" applyAlignment="1">
      <alignment vertical="center"/>
    </xf>
    <xf numFmtId="0" fontId="6" fillId="0" borderId="0" xfId="2" applyFont="1">
      <alignment vertical="center"/>
    </xf>
    <xf numFmtId="0" fontId="9" fillId="6" borderId="0" xfId="2" applyFont="1" applyFill="1" applyBorder="1" applyAlignment="1">
      <alignment horizontal="center" vertical="center" wrapText="1"/>
    </xf>
    <xf numFmtId="14" fontId="9" fillId="6" borderId="0" xfId="2" applyNumberFormat="1" applyFont="1" applyFill="1" applyBorder="1" applyAlignment="1">
      <alignment horizontal="center" vertical="center"/>
    </xf>
    <xf numFmtId="14" fontId="26" fillId="6" borderId="0" xfId="2" applyNumberFormat="1" applyFont="1" applyFill="1" applyBorder="1" applyAlignment="1">
      <alignment horizontal="center" vertical="center"/>
    </xf>
    <xf numFmtId="0" fontId="6" fillId="0" borderId="0" xfId="2" applyFont="1" applyAlignment="1">
      <alignment vertical="center"/>
    </xf>
    <xf numFmtId="0" fontId="6" fillId="0" borderId="0" xfId="2" applyFont="1"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6" fillId="0" borderId="0" xfId="2" applyFill="1">
      <alignment vertical="center"/>
    </xf>
    <xf numFmtId="0" fontId="6" fillId="6" borderId="0" xfId="2" applyFont="1" applyFill="1" applyAlignment="1">
      <alignment vertical="center"/>
    </xf>
    <xf numFmtId="0" fontId="10" fillId="2" borderId="34" xfId="2" applyFont="1" applyFill="1" applyBorder="1" applyAlignment="1">
      <alignment horizontal="center" vertical="center"/>
    </xf>
    <xf numFmtId="14" fontId="10" fillId="2" borderId="35" xfId="2" applyNumberFormat="1" applyFont="1" applyFill="1" applyBorder="1" applyAlignment="1">
      <alignment horizontal="center" vertical="center"/>
    </xf>
    <xf numFmtId="0" fontId="6" fillId="0" borderId="0" xfId="2" applyFill="1" applyBorder="1" applyAlignment="1">
      <alignment horizontal="center" vertical="center"/>
    </xf>
    <xf numFmtId="0" fontId="6" fillId="6" borderId="0" xfId="2" applyFill="1" applyAlignment="1">
      <alignment vertical="center" wrapText="1"/>
    </xf>
    <xf numFmtId="0" fontId="15" fillId="6" borderId="37" xfId="2" applyFont="1" applyFill="1" applyBorder="1" applyAlignment="1">
      <alignment vertical="center" wrapText="1"/>
    </xf>
    <xf numFmtId="0" fontId="6" fillId="6" borderId="38" xfId="2" applyFill="1" applyBorder="1" applyAlignment="1">
      <alignment vertical="center" wrapText="1"/>
    </xf>
    <xf numFmtId="0" fontId="6" fillId="6" borderId="39" xfId="2" applyFill="1" applyBorder="1" applyAlignment="1">
      <alignment vertical="center" wrapText="1"/>
    </xf>
    <xf numFmtId="0" fontId="26" fillId="0" borderId="0" xfId="19" applyFont="1" applyFill="1" applyBorder="1" applyAlignment="1">
      <alignment horizontal="center" vertical="center"/>
    </xf>
    <xf numFmtId="0" fontId="26" fillId="0" borderId="0" xfId="19" applyFont="1" applyFill="1" applyBorder="1" applyAlignment="1">
      <alignment horizontal="center" vertical="center" wrapText="1"/>
    </xf>
    <xf numFmtId="0" fontId="10" fillId="6"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10" borderId="47" xfId="17" applyFont="1" applyFill="1" applyBorder="1" applyAlignment="1">
      <alignment horizontal="left" vertical="center"/>
    </xf>
    <xf numFmtId="0" fontId="34" fillId="10" borderId="48" xfId="17" applyFont="1" applyFill="1" applyBorder="1" applyAlignment="1">
      <alignment horizontal="center" vertical="center"/>
    </xf>
    <xf numFmtId="0" fontId="34" fillId="10" borderId="48" xfId="2" applyFont="1" applyFill="1" applyBorder="1" applyAlignment="1">
      <alignment horizontal="center" vertical="center"/>
    </xf>
    <xf numFmtId="0" fontId="35" fillId="10" borderId="48" xfId="2" applyFont="1" applyFill="1" applyBorder="1" applyAlignment="1">
      <alignment horizontal="center" vertical="center"/>
    </xf>
    <xf numFmtId="0" fontId="35" fillId="10" borderId="49"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10" borderId="50" xfId="2" applyFont="1" applyFill="1" applyBorder="1" applyAlignment="1">
      <alignment horizontal="center" vertical="center"/>
    </xf>
    <xf numFmtId="0" fontId="35" fillId="10" borderId="51"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1" borderId="51"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50" xfId="1" applyFill="1" applyBorder="1" applyAlignment="1" applyProtection="1">
      <alignment vertical="center"/>
    </xf>
    <xf numFmtId="0" fontId="1" fillId="11" borderId="51" xfId="17" applyFill="1" applyBorder="1" applyAlignment="1">
      <alignment horizontal="center" vertical="center"/>
    </xf>
    <xf numFmtId="0" fontId="42" fillId="0" borderId="0" xfId="2" applyFont="1">
      <alignment vertical="center"/>
    </xf>
    <xf numFmtId="0" fontId="8" fillId="11" borderId="0" xfId="1" applyFill="1" applyBorder="1" applyAlignment="1" applyProtection="1">
      <alignment vertical="center" wrapText="1"/>
    </xf>
    <xf numFmtId="0" fontId="6" fillId="11" borderId="51"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0" fillId="13" borderId="57" xfId="17" applyFont="1" applyFill="1" applyBorder="1" applyAlignment="1">
      <alignment horizontal="center" vertical="center"/>
    </xf>
    <xf numFmtId="0" fontId="57" fillId="3" borderId="59" xfId="17" applyFont="1" applyFill="1" applyBorder="1" applyAlignment="1">
      <alignment horizontal="center" vertical="center" wrapText="1"/>
    </xf>
    <xf numFmtId="0" fontId="7" fillId="3" borderId="60" xfId="17" applyFont="1" applyFill="1" applyBorder="1" applyAlignment="1">
      <alignment horizontal="center" vertical="center" wrapText="1"/>
    </xf>
    <xf numFmtId="0" fontId="14" fillId="3" borderId="60" xfId="17" applyFont="1" applyFill="1" applyBorder="1" applyAlignment="1">
      <alignment horizontal="center" vertical="center" wrapText="1"/>
    </xf>
    <xf numFmtId="0" fontId="59" fillId="3" borderId="60" xfId="17" applyFont="1" applyFill="1" applyBorder="1" applyAlignment="1">
      <alignment horizontal="center" vertical="center" wrapText="1"/>
    </xf>
    <xf numFmtId="0" fontId="7" fillId="3" borderId="61" xfId="17" applyFont="1" applyFill="1" applyBorder="1" applyAlignment="1">
      <alignment horizontal="center" vertical="center" wrapText="1"/>
    </xf>
    <xf numFmtId="0" fontId="7" fillId="3" borderId="36" xfId="17" applyFont="1" applyFill="1" applyBorder="1" applyAlignment="1">
      <alignment horizontal="center" vertical="center" wrapText="1"/>
    </xf>
    <xf numFmtId="176" fontId="60" fillId="3" borderId="43" xfId="17" applyNumberFormat="1" applyFont="1" applyFill="1" applyBorder="1" applyAlignment="1">
      <alignment horizontal="center" vertical="center" wrapText="1"/>
    </xf>
    <xf numFmtId="0" fontId="60" fillId="3" borderId="43" xfId="17" applyFont="1" applyFill="1" applyBorder="1" applyAlignment="1">
      <alignment horizontal="left" vertical="center" wrapText="1"/>
    </xf>
    <xf numFmtId="0" fontId="7" fillId="3" borderId="30" xfId="17" applyFont="1" applyFill="1" applyBorder="1" applyAlignment="1">
      <alignment horizontal="center" vertical="center" wrapText="1"/>
    </xf>
    <xf numFmtId="176" fontId="60" fillId="14" borderId="62" xfId="17" applyNumberFormat="1" applyFont="1" applyFill="1" applyBorder="1" applyAlignment="1">
      <alignment horizontal="center" vertical="center" wrapText="1"/>
    </xf>
    <xf numFmtId="0" fontId="60" fillId="14" borderId="62" xfId="17" applyFont="1" applyFill="1" applyBorder="1" applyAlignment="1">
      <alignment horizontal="left" vertical="center" wrapText="1"/>
    </xf>
    <xf numFmtId="0" fontId="64" fillId="15" borderId="63" xfId="17" applyFont="1" applyFill="1" applyBorder="1" applyAlignment="1">
      <alignment horizontal="center" vertical="center" wrapText="1"/>
    </xf>
    <xf numFmtId="176" fontId="62" fillId="15" borderId="63" xfId="17" applyNumberFormat="1" applyFont="1" applyFill="1" applyBorder="1" applyAlignment="1">
      <alignment horizontal="center" vertical="center" wrapText="1"/>
    </xf>
    <xf numFmtId="181" fontId="64" fillId="11" borderId="63" xfId="0" applyNumberFormat="1" applyFont="1" applyFill="1" applyBorder="1" applyAlignment="1">
      <alignment horizontal="center" vertical="center"/>
    </xf>
    <xf numFmtId="0" fontId="64" fillId="15" borderId="64" xfId="17" applyFont="1" applyFill="1" applyBorder="1" applyAlignment="1">
      <alignment horizontal="center" vertical="center" wrapText="1"/>
    </xf>
    <xf numFmtId="182" fontId="66" fillId="15" borderId="65" xfId="17" applyNumberFormat="1" applyFont="1" applyFill="1" applyBorder="1" applyAlignment="1">
      <alignment horizontal="center" vertical="center" wrapText="1"/>
    </xf>
    <xf numFmtId="0" fontId="7" fillId="3" borderId="37" xfId="17" applyFont="1" applyFill="1" applyBorder="1" applyAlignment="1">
      <alignment horizontal="center" vertical="center" wrapText="1"/>
    </xf>
    <xf numFmtId="0" fontId="7" fillId="3" borderId="38" xfId="17" applyFont="1" applyFill="1" applyBorder="1" applyAlignment="1">
      <alignment horizontal="center" vertical="center" wrapText="1"/>
    </xf>
    <xf numFmtId="0" fontId="14" fillId="3" borderId="38" xfId="17" applyFont="1" applyFill="1" applyBorder="1" applyAlignment="1">
      <alignment horizontal="center" vertical="center" wrapText="1"/>
    </xf>
    <xf numFmtId="0" fontId="59" fillId="3" borderId="38" xfId="17" applyFont="1" applyFill="1" applyBorder="1" applyAlignment="1">
      <alignment horizontal="center" vertical="center" wrapText="1"/>
    </xf>
    <xf numFmtId="0" fontId="7" fillId="3" borderId="3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4" xfId="2" applyBorder="1" applyAlignment="1">
      <alignment vertical="top" wrapText="1"/>
    </xf>
    <xf numFmtId="0" fontId="6" fillId="16" borderId="14" xfId="2" applyFill="1" applyBorder="1" applyAlignment="1">
      <alignment vertical="top" wrapText="1"/>
    </xf>
    <xf numFmtId="0" fontId="23" fillId="0" borderId="0" xfId="2" applyFont="1" applyAlignment="1">
      <alignment vertical="top" wrapText="1"/>
    </xf>
    <xf numFmtId="0" fontId="6" fillId="2" borderId="14" xfId="2" applyFill="1" applyBorder="1" applyAlignment="1">
      <alignment vertical="top" wrapText="1"/>
    </xf>
    <xf numFmtId="0" fontId="6" fillId="2" borderId="67" xfId="2" applyFill="1" applyBorder="1" applyAlignment="1">
      <alignment vertical="top" wrapText="1"/>
    </xf>
    <xf numFmtId="0" fontId="6" fillId="2" borderId="68" xfId="2" applyFill="1" applyBorder="1" applyAlignment="1">
      <alignment vertical="top" wrapText="1"/>
    </xf>
    <xf numFmtId="0" fontId="1" fillId="2" borderId="69" xfId="2" applyFont="1" applyFill="1" applyBorder="1" applyAlignment="1">
      <alignment vertical="top" wrapText="1"/>
    </xf>
    <xf numFmtId="0" fontId="1" fillId="2" borderId="67" xfId="2" applyFont="1" applyFill="1" applyBorder="1" applyAlignment="1">
      <alignment vertical="top" wrapText="1"/>
    </xf>
    <xf numFmtId="0" fontId="1" fillId="2" borderId="66" xfId="2" applyFont="1" applyFill="1" applyBorder="1" applyAlignment="1">
      <alignment vertical="top" wrapText="1"/>
    </xf>
    <xf numFmtId="0" fontId="6" fillId="3" borderId="14" xfId="2" applyFill="1" applyBorder="1">
      <alignment vertical="center"/>
    </xf>
    <xf numFmtId="0" fontId="1" fillId="3" borderId="70" xfId="2" applyFont="1" applyFill="1" applyBorder="1" applyAlignment="1">
      <alignment vertical="top" wrapText="1"/>
    </xf>
    <xf numFmtId="0" fontId="6" fillId="17" borderId="14" xfId="2" applyFill="1" applyBorder="1">
      <alignment vertical="center"/>
    </xf>
    <xf numFmtId="0" fontId="0" fillId="0" borderId="72" xfId="0" applyBorder="1">
      <alignment vertical="center"/>
    </xf>
    <xf numFmtId="0" fontId="15" fillId="0" borderId="72" xfId="0" applyFont="1" applyBorder="1">
      <alignment vertical="center"/>
    </xf>
    <xf numFmtId="0" fontId="0" fillId="0" borderId="73" xfId="0" applyBorder="1">
      <alignment vertical="center"/>
    </xf>
    <xf numFmtId="0" fontId="0" fillId="0" borderId="53" xfId="0" applyBorder="1">
      <alignment vertical="center"/>
    </xf>
    <xf numFmtId="177" fontId="12" fillId="22" borderId="8" xfId="2" applyNumberFormat="1" applyFont="1" applyFill="1" applyBorder="1" applyAlignment="1">
      <alignment horizontal="center" vertical="center" shrinkToFit="1"/>
    </xf>
    <xf numFmtId="0" fontId="25" fillId="22" borderId="0" xfId="1" applyFont="1" applyFill="1" applyBorder="1" applyAlignment="1" applyProtection="1">
      <alignment vertical="top" wrapText="1"/>
    </xf>
    <xf numFmtId="0" fontId="25" fillId="22" borderId="0" xfId="2" applyFont="1" applyFill="1" applyBorder="1" applyAlignment="1">
      <alignment vertical="top" wrapText="1"/>
    </xf>
    <xf numFmtId="0" fontId="25" fillId="22" borderId="30"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8" xfId="2" applyFill="1" applyBorder="1" applyAlignment="1">
      <alignment horizontal="center" vertical="center" wrapText="1"/>
    </xf>
    <xf numFmtId="0" fontId="6" fillId="0" borderId="108" xfId="2" applyBorder="1" applyAlignment="1">
      <alignment horizontal="center" vertical="center" wrapText="1"/>
    </xf>
    <xf numFmtId="0" fontId="6" fillId="7" borderId="108" xfId="2" applyFill="1" applyBorder="1" applyAlignment="1">
      <alignment horizontal="center" vertical="center" wrapText="1"/>
    </xf>
    <xf numFmtId="0" fontId="1" fillId="6" borderId="0" xfId="2" applyFont="1" applyFill="1">
      <alignment vertical="center"/>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72" xfId="0" applyBorder="1" applyAlignment="1">
      <alignment vertical="top"/>
    </xf>
    <xf numFmtId="0" fontId="0" fillId="0" borderId="0" xfId="0" applyAlignment="1">
      <alignment vertical="top"/>
    </xf>
    <xf numFmtId="0" fontId="76" fillId="22" borderId="0" xfId="0" applyFont="1" applyFill="1">
      <alignment vertical="center"/>
    </xf>
    <xf numFmtId="0" fontId="75" fillId="22" borderId="0" xfId="0" applyFont="1" applyFill="1">
      <alignment vertical="center"/>
    </xf>
    <xf numFmtId="0" fontId="1" fillId="16" borderId="69" xfId="2" applyFont="1" applyFill="1" applyBorder="1" applyAlignment="1">
      <alignment vertical="top" wrapText="1"/>
    </xf>
    <xf numFmtId="0" fontId="79" fillId="0" borderId="0" xfId="0" applyFont="1" applyAlignment="1">
      <alignment horizontal="justify" vertical="center"/>
    </xf>
    <xf numFmtId="0" fontId="82" fillId="0" borderId="61" xfId="0" applyFont="1" applyBorder="1" applyAlignment="1">
      <alignment horizontal="justify" vertical="center" wrapText="1"/>
    </xf>
    <xf numFmtId="0" fontId="82" fillId="0" borderId="39" xfId="0" applyFont="1" applyBorder="1" applyAlignment="1">
      <alignment horizontal="justify" vertical="center" wrapText="1"/>
    </xf>
    <xf numFmtId="0" fontId="79" fillId="0" borderId="114" xfId="0" applyFont="1" applyBorder="1" applyAlignment="1">
      <alignment horizontal="center" vertical="center" wrapText="1"/>
    </xf>
    <xf numFmtId="0" fontId="79" fillId="0" borderId="39" xfId="0" applyFont="1" applyBorder="1" applyAlignment="1">
      <alignment horizontal="center" vertical="center" wrapText="1"/>
    </xf>
    <xf numFmtId="0" fontId="79" fillId="30" borderId="39" xfId="0" applyFont="1" applyFill="1" applyBorder="1" applyAlignment="1">
      <alignment horizontal="justify" vertical="center" wrapText="1"/>
    </xf>
    <xf numFmtId="0" fontId="79" fillId="0" borderId="39" xfId="0" applyFont="1" applyBorder="1" applyAlignment="1">
      <alignment horizontal="justify" vertical="center" wrapText="1"/>
    </xf>
    <xf numFmtId="0" fontId="7" fillId="31" borderId="60"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6" borderId="114" xfId="0" applyFont="1" applyFill="1" applyBorder="1" applyAlignment="1">
      <alignment horizontal="center" vertical="center" wrapText="1"/>
    </xf>
    <xf numFmtId="0" fontId="79" fillId="26" borderId="39" xfId="0" applyFont="1" applyFill="1" applyBorder="1" applyAlignment="1">
      <alignment horizontal="center" vertical="center" wrapText="1"/>
    </xf>
    <xf numFmtId="0" fontId="79" fillId="26" borderId="39" xfId="0" applyFont="1" applyFill="1" applyBorder="1" applyAlignment="1">
      <alignment horizontal="justify" vertical="center" wrapText="1"/>
    </xf>
    <xf numFmtId="0" fontId="74" fillId="22" borderId="0" xfId="0" applyFont="1" applyFill="1" applyAlignment="1">
      <alignment horizontal="center" vertical="center"/>
    </xf>
    <xf numFmtId="0" fontId="79" fillId="22" borderId="114" xfId="0" applyFont="1" applyFill="1" applyBorder="1" applyAlignment="1">
      <alignment horizontal="center" vertical="center" wrapText="1"/>
    </xf>
    <xf numFmtId="0" fontId="79" fillId="22" borderId="39" xfId="0" applyFont="1" applyFill="1" applyBorder="1" applyAlignment="1">
      <alignment horizontal="center" vertical="center" wrapText="1"/>
    </xf>
    <xf numFmtId="0" fontId="79" fillId="22" borderId="39" xfId="0" applyFont="1" applyFill="1" applyBorder="1" applyAlignment="1">
      <alignment horizontal="justify" vertical="center" wrapText="1"/>
    </xf>
    <xf numFmtId="0" fontId="71" fillId="26" borderId="0" xfId="0" applyFont="1" applyFill="1" applyAlignment="1">
      <alignment vertical="top" wrapText="1"/>
    </xf>
    <xf numFmtId="0" fontId="8" fillId="0" borderId="137" xfId="1" applyFill="1" applyBorder="1" applyAlignment="1" applyProtection="1">
      <alignment vertical="center" wrapText="1"/>
    </xf>
    <xf numFmtId="0" fontId="97" fillId="0" borderId="61" xfId="0" applyFont="1" applyBorder="1" applyAlignment="1">
      <alignment horizontal="justify" vertical="center" wrapText="1"/>
    </xf>
    <xf numFmtId="0" fontId="97" fillId="0" borderId="39" xfId="0" applyFont="1" applyBorder="1" applyAlignment="1">
      <alignment horizontal="justify" vertical="center" wrapText="1"/>
    </xf>
    <xf numFmtId="0" fontId="97" fillId="30" borderId="39"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3" borderId="138" xfId="0" applyFont="1" applyFill="1" applyBorder="1" applyAlignment="1">
      <alignment horizontal="center" vertical="center" wrapText="1"/>
    </xf>
    <xf numFmtId="0" fontId="0" fillId="27" borderId="0" xfId="0" applyFill="1">
      <alignment vertical="center"/>
    </xf>
    <xf numFmtId="0" fontId="79" fillId="22" borderId="0" xfId="0" applyFont="1" applyFill="1" applyAlignment="1">
      <alignment horizontal="justify" vertical="center"/>
    </xf>
    <xf numFmtId="0" fontId="6" fillId="22" borderId="0" xfId="2" applyFont="1" applyFill="1">
      <alignment vertical="center"/>
    </xf>
    <xf numFmtId="14" fontId="6" fillId="0" borderId="0" xfId="2" applyNumberFormat="1" applyFont="1" applyAlignment="1">
      <alignment vertical="center"/>
    </xf>
    <xf numFmtId="0" fontId="26" fillId="0" borderId="0" xfId="19" applyFont="1">
      <alignment vertical="center"/>
    </xf>
    <xf numFmtId="0" fontId="6" fillId="0" borderId="0" xfId="2">
      <alignment vertical="center"/>
    </xf>
    <xf numFmtId="0" fontId="0" fillId="0" borderId="0" xfId="0">
      <alignment vertical="center"/>
    </xf>
    <xf numFmtId="0" fontId="6" fillId="0" borderId="0" xfId="2" applyFill="1" applyBorder="1" applyAlignment="1">
      <alignment horizontal="center" vertical="center"/>
    </xf>
    <xf numFmtId="0" fontId="18" fillId="2" borderId="46"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6" borderId="0" xfId="0" applyFont="1" applyFill="1" applyAlignment="1">
      <alignment vertical="top" wrapText="1"/>
    </xf>
    <xf numFmtId="0" fontId="72" fillId="27" borderId="0" xfId="0" applyFont="1" applyFill="1" applyAlignment="1">
      <alignment vertical="top" wrapText="1"/>
    </xf>
    <xf numFmtId="0" fontId="95" fillId="27"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horizontal="center" vertical="center" wrapText="1"/>
    </xf>
    <xf numFmtId="0" fontId="96" fillId="27" borderId="0" xfId="0" applyFont="1" applyFill="1" applyAlignment="1">
      <alignment horizontal="center" vertical="top" wrapText="1"/>
    </xf>
    <xf numFmtId="0" fontId="98" fillId="27" borderId="0" xfId="0" applyFont="1" applyFill="1" applyAlignment="1">
      <alignment horizontal="center" vertical="top" wrapText="1"/>
    </xf>
    <xf numFmtId="0" fontId="96" fillId="27" borderId="0" xfId="0" applyFont="1" applyFill="1" applyAlignment="1">
      <alignment vertical="top" wrapText="1"/>
    </xf>
    <xf numFmtId="0" fontId="28" fillId="28" borderId="0" xfId="0" applyFont="1" applyFill="1" applyAlignment="1">
      <alignment vertical="center"/>
    </xf>
    <xf numFmtId="0" fontId="28" fillId="24" borderId="41" xfId="0" applyFont="1" applyFill="1" applyBorder="1" applyAlignment="1">
      <alignment horizontal="center" vertical="center" wrapText="1"/>
    </xf>
    <xf numFmtId="0" fontId="110" fillId="24" borderId="33" xfId="2" applyFont="1" applyFill="1" applyBorder="1" applyAlignment="1">
      <alignment horizontal="center" vertical="center" wrapText="1"/>
    </xf>
    <xf numFmtId="0" fontId="113" fillId="3" borderId="44" xfId="2" applyFont="1" applyFill="1" applyBorder="1" applyAlignment="1">
      <alignment horizontal="center" vertical="center"/>
    </xf>
    <xf numFmtId="14" fontId="113" fillId="3" borderId="43" xfId="2" applyNumberFormat="1" applyFont="1" applyFill="1" applyBorder="1" applyAlignment="1">
      <alignment horizontal="center" vertical="center"/>
    </xf>
    <xf numFmtId="14" fontId="113" fillId="3" borderId="1" xfId="2" applyNumberFormat="1" applyFont="1" applyFill="1" applyBorder="1" applyAlignment="1">
      <alignment horizontal="center" vertical="center"/>
    </xf>
    <xf numFmtId="0" fontId="113" fillId="3" borderId="42" xfId="2" applyFont="1" applyFill="1" applyBorder="1" applyAlignment="1">
      <alignment horizontal="center" vertical="center"/>
    </xf>
    <xf numFmtId="14" fontId="113" fillId="3" borderId="2" xfId="2" applyNumberFormat="1" applyFont="1" applyFill="1" applyBorder="1" applyAlignment="1">
      <alignment horizontal="center" vertical="center"/>
    </xf>
    <xf numFmtId="0" fontId="113" fillId="3" borderId="9" xfId="2" applyFont="1" applyFill="1" applyBorder="1" applyAlignment="1">
      <alignment horizontal="center" vertical="center"/>
    </xf>
    <xf numFmtId="0" fontId="113" fillId="22" borderId="0" xfId="2" applyFont="1" applyFill="1" applyBorder="1" applyAlignment="1">
      <alignment horizontal="center" vertical="center"/>
    </xf>
    <xf numFmtId="14" fontId="113" fillId="22" borderId="0" xfId="2" applyNumberFormat="1" applyFont="1" applyFill="1" applyBorder="1" applyAlignment="1">
      <alignment horizontal="center" vertical="center"/>
    </xf>
    <xf numFmtId="0" fontId="114" fillId="0" borderId="0" xfId="2" applyFont="1" applyFill="1" applyBorder="1" applyAlignment="1">
      <alignment horizontal="center" vertical="center"/>
    </xf>
    <xf numFmtId="14" fontId="113" fillId="0" borderId="0" xfId="2" applyNumberFormat="1" applyFont="1" applyFill="1" applyBorder="1" applyAlignment="1">
      <alignment horizontal="center"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118" fillId="26" borderId="116" xfId="0" applyFont="1" applyFill="1" applyBorder="1" applyAlignment="1">
      <alignment horizontal="left" vertical="center"/>
    </xf>
    <xf numFmtId="0" fontId="0" fillId="0" borderId="14" xfId="0" applyBorder="1" applyAlignment="1">
      <alignment vertical="top" wrapText="1"/>
    </xf>
    <xf numFmtId="0" fontId="24" fillId="22" borderId="40" xfId="2" applyFont="1" applyFill="1" applyBorder="1" applyAlignment="1">
      <alignment horizontal="center" vertical="center" wrapText="1"/>
    </xf>
    <xf numFmtId="0" fontId="23" fillId="24" borderId="3" xfId="2" applyFont="1" applyFill="1" applyBorder="1" applyAlignment="1">
      <alignment horizontal="center" vertical="center" wrapText="1"/>
    </xf>
    <xf numFmtId="177" fontId="10" fillId="22" borderId="107" xfId="2" applyNumberFormat="1" applyFont="1" applyFill="1" applyBorder="1" applyAlignment="1">
      <alignment horizontal="center" vertical="center" wrapText="1"/>
    </xf>
    <xf numFmtId="0" fontId="24" fillId="22" borderId="8" xfId="2" applyFont="1" applyFill="1" applyBorder="1" applyAlignment="1">
      <alignment horizontal="center" vertical="center" wrapText="1"/>
    </xf>
    <xf numFmtId="0" fontId="8" fillId="0" borderId="0" xfId="1" applyAlignment="1" applyProtection="1">
      <alignment vertical="center" wrapText="1"/>
    </xf>
    <xf numFmtId="0" fontId="0" fillId="37" borderId="0" xfId="0" applyFill="1">
      <alignment vertical="center"/>
    </xf>
    <xf numFmtId="0" fontId="131" fillId="37" borderId="0" xfId="0" applyFont="1" applyFill="1">
      <alignment vertical="center"/>
    </xf>
    <xf numFmtId="0" fontId="132" fillId="37" borderId="0" xfId="0" applyFont="1" applyFill="1">
      <alignment vertical="center"/>
    </xf>
    <xf numFmtId="0" fontId="133" fillId="37" borderId="0" xfId="0" applyFont="1" applyFill="1">
      <alignment vertical="center"/>
    </xf>
    <xf numFmtId="0" fontId="134" fillId="37" borderId="0" xfId="0" applyFont="1" applyFill="1">
      <alignment vertical="center"/>
    </xf>
    <xf numFmtId="0" fontId="77" fillId="37" borderId="0" xfId="0" applyFont="1" applyFill="1">
      <alignment vertical="center"/>
    </xf>
    <xf numFmtId="0" fontId="23" fillId="35" borderId="3" xfId="2" applyFont="1" applyFill="1" applyBorder="1" applyAlignment="1">
      <alignment horizontal="center" vertical="center" wrapText="1"/>
    </xf>
    <xf numFmtId="184" fontId="137" fillId="27" borderId="0" xfId="0" applyNumberFormat="1" applyFont="1" applyFill="1" applyAlignment="1">
      <alignment vertical="center" wrapText="1"/>
    </xf>
    <xf numFmtId="0" fontId="127" fillId="26" borderId="0" xfId="0" applyFont="1" applyFill="1">
      <alignment vertical="center"/>
    </xf>
    <xf numFmtId="177" fontId="137" fillId="27" borderId="0" xfId="0" applyNumberFormat="1" applyFont="1" applyFill="1" applyBorder="1" applyAlignment="1">
      <alignment horizontal="right" vertical="center" wrapText="1"/>
    </xf>
    <xf numFmtId="0" fontId="138" fillId="27" borderId="0" xfId="0" applyFont="1" applyFill="1" applyAlignment="1">
      <alignment vertical="center" wrapText="1"/>
    </xf>
    <xf numFmtId="0" fontId="6" fillId="0" borderId="71" xfId="0" applyFont="1" applyBorder="1">
      <alignment vertical="center"/>
    </xf>
    <xf numFmtId="0" fontId="6" fillId="0" borderId="48" xfId="0" applyFont="1" applyBorder="1">
      <alignment vertical="center"/>
    </xf>
    <xf numFmtId="0" fontId="6" fillId="0" borderId="72" xfId="0" applyFont="1" applyBorder="1">
      <alignment vertical="center"/>
    </xf>
    <xf numFmtId="0" fontId="6" fillId="0" borderId="0" xfId="0" applyFont="1">
      <alignment vertical="center"/>
    </xf>
    <xf numFmtId="0" fontId="111" fillId="0" borderId="72" xfId="0" applyFont="1" applyBorder="1">
      <alignment vertical="center"/>
    </xf>
    <xf numFmtId="0" fontId="111" fillId="0" borderId="0" xfId="0" applyFont="1">
      <alignment vertical="center"/>
    </xf>
    <xf numFmtId="0" fontId="111" fillId="6" borderId="72" xfId="0" applyFont="1" applyFill="1" applyBorder="1">
      <alignment vertical="center"/>
    </xf>
    <xf numFmtId="0" fontId="111" fillId="6" borderId="0" xfId="0" applyFont="1" applyFill="1">
      <alignment vertical="center"/>
    </xf>
    <xf numFmtId="0" fontId="6" fillId="6" borderId="156" xfId="2" applyFill="1" applyBorder="1">
      <alignment vertical="center"/>
    </xf>
    <xf numFmtId="0" fontId="6" fillId="0" borderId="156" xfId="2" applyBorder="1">
      <alignment vertical="center"/>
    </xf>
    <xf numFmtId="3" fontId="144" fillId="22" borderId="0" xfId="0" applyNumberFormat="1" applyFont="1" applyFill="1" applyAlignment="1">
      <alignment vertical="center" wrapText="1"/>
    </xf>
    <xf numFmtId="0" fontId="115" fillId="22" borderId="154" xfId="17" applyFont="1" applyFill="1" applyBorder="1" applyAlignment="1">
      <alignment horizontal="center" vertical="center" wrapText="1"/>
    </xf>
    <xf numFmtId="14" fontId="115" fillId="22" borderId="155" xfId="17" applyNumberFormat="1" applyFont="1" applyFill="1" applyBorder="1" applyAlignment="1">
      <alignment horizontal="center" vertical="center"/>
    </xf>
    <xf numFmtId="185" fontId="144" fillId="22" borderId="0" xfId="0" applyNumberFormat="1" applyFont="1" applyFill="1" applyAlignment="1">
      <alignment horizontal="right" vertical="center" wrapText="1"/>
    </xf>
    <xf numFmtId="0" fontId="6" fillId="0" borderId="0" xfId="2" applyAlignment="1">
      <alignment horizontal="left" vertical="top"/>
    </xf>
    <xf numFmtId="0" fontId="6" fillId="38" borderId="167" xfId="2" applyFill="1" applyBorder="1" applyAlignment="1">
      <alignment horizontal="left" vertical="top"/>
    </xf>
    <xf numFmtId="0" fontId="8" fillId="38" borderId="166" xfId="1" applyFill="1" applyBorder="1" applyAlignment="1" applyProtection="1">
      <alignment horizontal="left" vertical="top"/>
    </xf>
    <xf numFmtId="14" fontId="19" fillId="3" borderId="106" xfId="2" applyNumberFormat="1" applyFont="1" applyFill="1" applyBorder="1" applyAlignment="1">
      <alignment horizontal="center" vertical="center" shrinkToFit="1"/>
    </xf>
    <xf numFmtId="14" fontId="27" fillId="3" borderId="106" xfId="1" applyNumberFormat="1" applyFont="1" applyFill="1" applyBorder="1" applyAlignment="1" applyProtection="1">
      <alignment horizontal="center" vertical="center" wrapText="1" shrinkToFit="1"/>
    </xf>
    <xf numFmtId="0" fontId="8" fillId="0" borderId="114" xfId="1" applyFill="1" applyBorder="1" applyAlignment="1" applyProtection="1">
      <alignment vertical="center" wrapText="1"/>
    </xf>
    <xf numFmtId="0" fontId="102" fillId="0" borderId="0" xfId="17" applyFont="1" applyAlignment="1">
      <alignment horizontal="left" vertical="center"/>
    </xf>
    <xf numFmtId="0" fontId="71" fillId="27" borderId="0" xfId="0" applyFont="1" applyFill="1" applyAlignment="1">
      <alignment vertical="top" wrapText="1"/>
    </xf>
    <xf numFmtId="185" fontId="146" fillId="22" borderId="0" xfId="0" applyNumberFormat="1" applyFont="1" applyFill="1" applyAlignment="1">
      <alignment horizontal="right" vertical="center"/>
    </xf>
    <xf numFmtId="185" fontId="146" fillId="0" borderId="0" xfId="0" applyNumberFormat="1" applyFont="1" applyAlignment="1">
      <alignment horizontal="right" vertical="center"/>
    </xf>
    <xf numFmtId="184" fontId="138" fillId="27" borderId="0" xfId="0" applyNumberFormat="1" applyFont="1" applyFill="1" applyBorder="1" applyAlignment="1">
      <alignment horizontal="center" vertical="center" wrapText="1"/>
    </xf>
    <xf numFmtId="184" fontId="138" fillId="27" borderId="0" xfId="0" applyNumberFormat="1" applyFont="1" applyFill="1" applyAlignment="1">
      <alignment vertical="center" wrapText="1"/>
    </xf>
    <xf numFmtId="177" fontId="137" fillId="27" borderId="0" xfId="0" applyNumberFormat="1" applyFont="1" applyFill="1" applyAlignment="1">
      <alignment horizontal="right" vertical="center" wrapText="1"/>
    </xf>
    <xf numFmtId="0" fontId="150" fillId="2" borderId="67" xfId="2" applyFont="1" applyFill="1" applyBorder="1" applyAlignment="1">
      <alignment vertical="top" wrapText="1"/>
    </xf>
    <xf numFmtId="0" fontId="113" fillId="24" borderId="44" xfId="2" applyFont="1" applyFill="1" applyBorder="1" applyAlignment="1">
      <alignment horizontal="center" vertical="center"/>
    </xf>
    <xf numFmtId="0" fontId="113" fillId="24" borderId="9" xfId="2" applyFont="1" applyFill="1" applyBorder="1" applyAlignment="1">
      <alignment horizontal="center" vertical="center" wrapText="1"/>
    </xf>
    <xf numFmtId="0" fontId="113" fillId="24" borderId="42" xfId="2" applyFont="1" applyFill="1" applyBorder="1" applyAlignment="1">
      <alignment horizontal="center" vertical="center"/>
    </xf>
    <xf numFmtId="3" fontId="151" fillId="27" borderId="0" xfId="0" applyNumberFormat="1" applyFont="1" applyFill="1">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8" fillId="0" borderId="0" xfId="1" applyFill="1" applyBorder="1" applyAlignment="1" applyProtection="1">
      <alignment vertical="center" wrapText="1"/>
    </xf>
    <xf numFmtId="0" fontId="13" fillId="22" borderId="0" xfId="2" applyFont="1" applyFill="1" applyBorder="1" applyAlignment="1">
      <alignment horizontal="center" vertical="center" wrapText="1"/>
    </xf>
    <xf numFmtId="14" fontId="13" fillId="22" borderId="0" xfId="2" applyNumberFormat="1" applyFont="1" applyFill="1" applyBorder="1" applyAlignment="1">
      <alignment horizontal="center" vertical="center"/>
    </xf>
    <xf numFmtId="14" fontId="13" fillId="22" borderId="0" xfId="2" applyNumberFormat="1" applyFont="1" applyFill="1" applyBorder="1" applyAlignment="1">
      <alignment horizontal="left" vertical="center"/>
    </xf>
    <xf numFmtId="0" fontId="18" fillId="24" borderId="176" xfId="2" applyFont="1" applyFill="1" applyBorder="1" applyAlignment="1">
      <alignment horizontal="center" vertical="center" wrapText="1"/>
    </xf>
    <xf numFmtId="0" fontId="8" fillId="0" borderId="179" xfId="1" applyFill="1" applyBorder="1" applyAlignment="1" applyProtection="1">
      <alignment vertical="center" wrapText="1"/>
    </xf>
    <xf numFmtId="0" fontId="18" fillId="24" borderId="180" xfId="2" applyFont="1" applyFill="1" applyBorder="1" applyAlignment="1">
      <alignment horizontal="center" vertical="center" wrapText="1"/>
    </xf>
    <xf numFmtId="0" fontId="18" fillId="24" borderId="180" xfId="1" applyFont="1" applyFill="1" applyBorder="1" applyAlignment="1" applyProtection="1">
      <alignment horizontal="center" vertical="center" wrapText="1"/>
    </xf>
    <xf numFmtId="0" fontId="8" fillId="0" borderId="181" xfId="1" applyBorder="1" applyAlignment="1" applyProtection="1">
      <alignment vertical="center" wrapText="1"/>
    </xf>
    <xf numFmtId="0" fontId="108" fillId="0" borderId="171" xfId="0" applyFont="1" applyBorder="1" applyAlignment="1">
      <alignment horizontal="left" vertical="top" wrapText="1"/>
    </xf>
    <xf numFmtId="0" fontId="147" fillId="22" borderId="0" xfId="0" applyFont="1" applyFill="1" applyAlignment="1">
      <alignment vertical="center" wrapText="1"/>
    </xf>
    <xf numFmtId="0" fontId="144" fillId="22" borderId="0" xfId="0" applyFont="1" applyFill="1" applyAlignment="1">
      <alignment vertical="center" wrapText="1"/>
    </xf>
    <xf numFmtId="0" fontId="109" fillId="0" borderId="29" xfId="2" applyFont="1" applyBorder="1" applyAlignment="1">
      <alignment vertical="center" shrinkToFit="1"/>
    </xf>
    <xf numFmtId="0" fontId="109" fillId="0" borderId="103" xfId="2" applyFont="1" applyBorder="1" applyAlignment="1">
      <alignment vertical="center" shrinkToFit="1"/>
    </xf>
    <xf numFmtId="0" fontId="155" fillId="0" borderId="0" xfId="0" applyFont="1" applyAlignment="1">
      <alignment vertical="center" wrapText="1"/>
    </xf>
    <xf numFmtId="0" fontId="156" fillId="0" borderId="0" xfId="0" applyFont="1" applyAlignment="1">
      <alignment vertical="center" wrapText="1"/>
    </xf>
    <xf numFmtId="3" fontId="142" fillId="27" borderId="0" xfId="0" applyNumberFormat="1" applyFont="1" applyFill="1">
      <alignment vertical="center"/>
    </xf>
    <xf numFmtId="3" fontId="137" fillId="27" borderId="0" xfId="0" applyNumberFormat="1" applyFont="1" applyFill="1" applyBorder="1" applyAlignment="1">
      <alignment horizontal="right" vertical="center" wrapText="1"/>
    </xf>
    <xf numFmtId="177" fontId="138" fillId="27" borderId="0" xfId="0" applyNumberFormat="1" applyFont="1" applyFill="1" applyBorder="1" applyAlignment="1">
      <alignment horizontal="right" vertical="center" wrapText="1"/>
    </xf>
    <xf numFmtId="0" fontId="27" fillId="0" borderId="100" xfId="2" applyFont="1" applyBorder="1" applyAlignment="1">
      <alignment vertical="top" wrapText="1"/>
    </xf>
    <xf numFmtId="0" fontId="27" fillId="0" borderId="101" xfId="2" applyFont="1" applyBorder="1" applyAlignment="1">
      <alignment vertical="top" wrapText="1"/>
    </xf>
    <xf numFmtId="0" fontId="18" fillId="26" borderId="172" xfId="2" applyFont="1" applyFill="1" applyBorder="1" applyAlignment="1">
      <alignment horizontal="center" vertical="center" wrapText="1"/>
    </xf>
    <xf numFmtId="0" fontId="108" fillId="26" borderId="173" xfId="2" applyFont="1" applyFill="1" applyBorder="1" applyAlignment="1">
      <alignment horizontal="center" vertical="center"/>
    </xf>
    <xf numFmtId="0" fontId="108" fillId="26" borderId="174" xfId="2" applyFont="1" applyFill="1" applyBorder="1" applyAlignment="1">
      <alignment horizontal="center" vertical="center"/>
    </xf>
    <xf numFmtId="0" fontId="160" fillId="22" borderId="8" xfId="0" applyFont="1" applyFill="1" applyBorder="1" applyAlignment="1">
      <alignment horizontal="center" vertical="center" wrapText="1"/>
    </xf>
    <xf numFmtId="177" fontId="161" fillId="22" borderId="8" xfId="2" applyNumberFormat="1" applyFont="1" applyFill="1" applyBorder="1" applyAlignment="1">
      <alignment horizontal="center" vertical="center" shrinkToFit="1"/>
    </xf>
    <xf numFmtId="0" fontId="6" fillId="0" borderId="0" xfId="2" applyAlignment="1">
      <alignment horizontal="left" vertical="center"/>
    </xf>
    <xf numFmtId="0" fontId="6" fillId="0" borderId="0" xfId="2">
      <alignment vertical="center"/>
    </xf>
    <xf numFmtId="3" fontId="162" fillId="27" borderId="0" xfId="0" applyNumberFormat="1" applyFont="1" applyFill="1" applyAlignment="1">
      <alignment vertical="center" wrapText="1"/>
    </xf>
    <xf numFmtId="177" fontId="23" fillId="24" borderId="8" xfId="2" applyNumberFormat="1" applyFont="1" applyFill="1" applyBorder="1" applyAlignment="1">
      <alignment horizontal="center" vertical="center" shrinkToFit="1"/>
    </xf>
    <xf numFmtId="0" fontId="165" fillId="39" borderId="0" xfId="0" applyFont="1" applyFill="1" applyAlignment="1">
      <alignment vertical="top" wrapText="1"/>
    </xf>
    <xf numFmtId="0" fontId="0" fillId="39" borderId="0" xfId="0" applyFill="1">
      <alignment vertical="center"/>
    </xf>
    <xf numFmtId="0" fontId="167" fillId="39" borderId="0" xfId="0" applyFont="1" applyFill="1" applyAlignment="1">
      <alignment vertical="center" wrapText="1"/>
    </xf>
    <xf numFmtId="0" fontId="0" fillId="39" borderId="0" xfId="0" applyFill="1" applyAlignment="1">
      <alignment vertical="top" wrapText="1"/>
    </xf>
    <xf numFmtId="0" fontId="76" fillId="39" borderId="0" xfId="0" applyFont="1" applyFill="1" applyAlignment="1">
      <alignment vertical="top" wrapText="1"/>
    </xf>
    <xf numFmtId="0" fontId="168" fillId="39" borderId="0" xfId="0" applyFont="1" applyFill="1" applyAlignment="1">
      <alignment vertical="center" wrapText="1"/>
    </xf>
    <xf numFmtId="0" fontId="169" fillId="39" borderId="0" xfId="0" applyFont="1" applyFill="1" applyAlignment="1">
      <alignment vertical="center" wrapText="1"/>
    </xf>
    <xf numFmtId="0" fontId="170" fillId="39" borderId="0" xfId="0" applyFont="1" applyFill="1" applyAlignment="1">
      <alignment vertical="center" wrapText="1"/>
    </xf>
    <xf numFmtId="0" fontId="76" fillId="0" borderId="0" xfId="0" applyFont="1" applyAlignment="1">
      <alignment vertical="top" wrapText="1"/>
    </xf>
    <xf numFmtId="0" fontId="171" fillId="6" borderId="72" xfId="0" applyFont="1" applyFill="1" applyBorder="1">
      <alignment vertical="center"/>
    </xf>
    <xf numFmtId="0" fontId="171" fillId="6" borderId="0" xfId="0" applyFont="1" applyFill="1" applyAlignment="1">
      <alignment horizontal="left" vertical="center"/>
    </xf>
    <xf numFmtId="0" fontId="171" fillId="6" borderId="0" xfId="0" applyFont="1" applyFill="1">
      <alignment vertical="center"/>
    </xf>
    <xf numFmtId="176" fontId="171" fillId="6" borderId="0" xfId="0" applyNumberFormat="1" applyFont="1" applyFill="1" applyAlignment="1">
      <alignment horizontal="left" vertical="center"/>
    </xf>
    <xf numFmtId="183" fontId="171" fillId="6" borderId="0" xfId="0" applyNumberFormat="1" applyFont="1" applyFill="1" applyAlignment="1">
      <alignment horizontal="center" vertical="center"/>
    </xf>
    <xf numFmtId="0" fontId="171" fillId="6" borderId="72" xfId="0" applyFont="1" applyFill="1" applyBorder="1" applyAlignment="1">
      <alignment vertical="top"/>
    </xf>
    <xf numFmtId="0" fontId="171" fillId="6" borderId="0" xfId="0" applyFont="1" applyFill="1" applyAlignment="1">
      <alignment vertical="top"/>
    </xf>
    <xf numFmtId="14" fontId="171" fillId="6" borderId="0" xfId="0" applyNumberFormat="1" applyFont="1" applyFill="1" applyAlignment="1">
      <alignment horizontal="left" vertical="center"/>
    </xf>
    <xf numFmtId="14" fontId="171" fillId="0" borderId="0" xfId="0" applyNumberFormat="1" applyFont="1">
      <alignment vertical="center"/>
    </xf>
    <xf numFmtId="0" fontId="172" fillId="0" borderId="0" xfId="0" applyFont="1">
      <alignment vertical="center"/>
    </xf>
    <xf numFmtId="0" fontId="8" fillId="0" borderId="190" xfId="1" applyBorder="1" applyAlignment="1" applyProtection="1">
      <alignment vertical="center"/>
    </xf>
    <xf numFmtId="0" fontId="6" fillId="0" borderId="66" xfId="2" applyBorder="1" applyAlignment="1">
      <alignment vertical="top" wrapText="1"/>
    </xf>
    <xf numFmtId="0" fontId="6" fillId="0" borderId="0" xfId="2">
      <alignment vertical="center"/>
    </xf>
    <xf numFmtId="0" fontId="8" fillId="38" borderId="142" xfId="1" applyFill="1" applyBorder="1" applyAlignment="1" applyProtection="1">
      <alignment horizontal="left" vertical="top"/>
    </xf>
    <xf numFmtId="0" fontId="6" fillId="38" borderId="165"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10"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50"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3" fillId="0" borderId="0" xfId="17" applyFont="1" applyAlignment="1">
      <alignment vertical="top" wrapText="1"/>
    </xf>
    <xf numFmtId="0" fontId="1" fillId="11" borderId="0" xfId="17" applyFill="1" applyAlignment="1">
      <alignment horizontal="center" vertical="center"/>
    </xf>
    <xf numFmtId="0" fontId="1" fillId="0" borderId="50" xfId="17" applyBorder="1">
      <alignment vertical="center"/>
    </xf>
    <xf numFmtId="0" fontId="6" fillId="11"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6" fillId="0" borderId="0" xfId="2" applyAlignment="1">
      <alignment horizontal="center" vertical="center"/>
    </xf>
    <xf numFmtId="0" fontId="9" fillId="0" borderId="0" xfId="17" applyFont="1" applyAlignment="1">
      <alignment horizontal="left" vertical="center"/>
    </xf>
    <xf numFmtId="0" fontId="49" fillId="0" borderId="0" xfId="17" applyFont="1" applyAlignment="1">
      <alignment horizontal="left" vertical="center"/>
    </xf>
    <xf numFmtId="0" fontId="50" fillId="0" borderId="53" xfId="17" applyFont="1" applyBorder="1">
      <alignment vertical="center"/>
    </xf>
    <xf numFmtId="0" fontId="50" fillId="0" borderId="53" xfId="17" applyFont="1" applyBorder="1" applyAlignment="1">
      <alignment horizontal="right" vertical="center"/>
    </xf>
    <xf numFmtId="0" fontId="38" fillId="0" borderId="55" xfId="17" applyFont="1" applyBorder="1" applyAlignment="1">
      <alignment horizontal="center" vertical="center"/>
    </xf>
    <xf numFmtId="0" fontId="38" fillId="0" borderId="191"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92" xfId="17" applyFont="1" applyBorder="1" applyAlignment="1">
      <alignment horizontal="center" vertical="center" shrinkToFit="1"/>
    </xf>
    <xf numFmtId="0" fontId="50" fillId="0" borderId="56" xfId="17" applyFont="1" applyBorder="1" applyAlignment="1">
      <alignment vertical="center" shrinkToFit="1"/>
    </xf>
    <xf numFmtId="0" fontId="50" fillId="0" borderId="56" xfId="17" applyFont="1" applyBorder="1" applyAlignment="1">
      <alignment horizontal="center" vertical="center"/>
    </xf>
    <xf numFmtId="0" fontId="1" fillId="0" borderId="146" xfId="17" applyBorder="1" applyAlignment="1">
      <alignment horizontal="center" vertical="center" wrapText="1"/>
    </xf>
    <xf numFmtId="0" fontId="1" fillId="0" borderId="147" xfId="17" applyBorder="1" applyAlignment="1">
      <alignment horizontal="center" vertical="center"/>
    </xf>
    <xf numFmtId="0" fontId="13" fillId="0" borderId="149" xfId="2" applyFont="1" applyBorder="1" applyAlignment="1">
      <alignment horizontal="center" vertical="center" wrapText="1"/>
    </xf>
    <xf numFmtId="0" fontId="13" fillId="0" borderId="150" xfId="2" applyFont="1" applyBorder="1" applyAlignment="1">
      <alignment horizontal="center" vertical="center" wrapText="1"/>
    </xf>
    <xf numFmtId="0" fontId="13" fillId="0" borderId="18" xfId="2" applyFont="1" applyBorder="1" applyAlignment="1">
      <alignment horizontal="center" vertical="center" wrapText="1"/>
    </xf>
    <xf numFmtId="0" fontId="1" fillId="22" borderId="153"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6" borderId="0" xfId="2" applyFont="1" applyFill="1" applyAlignment="1">
      <alignment horizontal="center" vertical="center"/>
    </xf>
    <xf numFmtId="0" fontId="46" fillId="6" borderId="0" xfId="0" applyFont="1" applyFill="1" applyAlignment="1">
      <alignment horizontal="center" vertical="center" wrapText="1"/>
    </xf>
    <xf numFmtId="180" fontId="50"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6" fillId="6" borderId="0" xfId="17" applyFont="1" applyFill="1">
      <alignment vertical="center"/>
    </xf>
    <xf numFmtId="0" fontId="50" fillId="0" borderId="0" xfId="16" applyFont="1">
      <alignment vertical="center"/>
    </xf>
    <xf numFmtId="0" fontId="10" fillId="0" borderId="0" xfId="16" applyFont="1">
      <alignment vertical="center"/>
    </xf>
    <xf numFmtId="177" fontId="1" fillId="5" borderId="40" xfId="2" applyNumberFormat="1" applyFont="1" applyFill="1" applyBorder="1" applyAlignment="1">
      <alignment horizontal="center" vertical="center" wrapText="1"/>
    </xf>
    <xf numFmtId="177" fontId="6" fillId="22" borderId="8" xfId="2" applyNumberFormat="1" applyFill="1" applyBorder="1" applyAlignment="1">
      <alignment horizontal="center" vertical="center" shrinkToFit="1"/>
    </xf>
    <xf numFmtId="177" fontId="1" fillId="22" borderId="40" xfId="2" applyNumberFormat="1" applyFont="1" applyFill="1" applyBorder="1" applyAlignment="1">
      <alignment horizontal="center" vertical="center" wrapText="1"/>
    </xf>
    <xf numFmtId="177" fontId="6" fillId="22" borderId="12" xfId="2" applyNumberFormat="1" applyFill="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5" borderId="8" xfId="2" applyNumberFormat="1" applyFill="1" applyBorder="1" applyAlignment="1">
      <alignment horizontal="center" vertical="center" shrinkToFit="1"/>
    </xf>
    <xf numFmtId="177" fontId="6" fillId="9"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7"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6" borderId="8" xfId="2" applyFill="1" applyBorder="1" applyAlignment="1">
      <alignment horizontal="center" vertical="center" wrapText="1"/>
    </xf>
    <xf numFmtId="177" fontId="6" fillId="0" borderId="107"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7" borderId="8" xfId="2" applyNumberFormat="1" applyFill="1" applyBorder="1" applyAlignment="1">
      <alignment horizontal="center" vertical="center" wrapText="1"/>
    </xf>
    <xf numFmtId="177" fontId="6" fillId="8" borderId="107"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8" borderId="8" xfId="2" applyNumberFormat="1" applyFill="1" applyBorder="1" applyAlignment="1">
      <alignment horizontal="center" vertical="center" wrapText="1"/>
    </xf>
    <xf numFmtId="177" fontId="6" fillId="0" borderId="109"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1" fillId="6" borderId="0" xfId="2" applyFont="1" applyFill="1" applyAlignment="1">
      <alignment horizontal="center" vertical="center"/>
    </xf>
    <xf numFmtId="0" fontId="78" fillId="6" borderId="0" xfId="2" applyFont="1" applyFill="1" applyAlignment="1">
      <alignment horizontal="left" vertical="center"/>
    </xf>
    <xf numFmtId="0" fontId="1" fillId="0" borderId="0" xfId="2" applyFont="1">
      <alignment vertical="center"/>
    </xf>
    <xf numFmtId="0" fontId="171" fillId="6" borderId="0" xfId="0" applyFont="1" applyFill="1" applyAlignment="1">
      <alignment horizontal="left" vertical="center"/>
    </xf>
    <xf numFmtId="0" fontId="50" fillId="22" borderId="192" xfId="16" applyFont="1" applyFill="1" applyBorder="1">
      <alignment vertical="center"/>
    </xf>
    <xf numFmtId="0" fontId="50" fillId="22" borderId="193" xfId="16" applyFont="1" applyFill="1" applyBorder="1">
      <alignment vertical="center"/>
    </xf>
    <xf numFmtId="0" fontId="10" fillId="22" borderId="193" xfId="16" applyFont="1" applyFill="1" applyBorder="1">
      <alignment vertical="center"/>
    </xf>
    <xf numFmtId="0" fontId="37" fillId="0" borderId="0" xfId="17" applyFont="1" applyAlignment="1">
      <alignment horizontal="left" vertical="center" indent="2"/>
    </xf>
    <xf numFmtId="0" fontId="143" fillId="28" borderId="0" xfId="0" applyFont="1" applyFill="1" applyAlignment="1">
      <alignment vertical="center"/>
    </xf>
    <xf numFmtId="0" fontId="174" fillId="0" borderId="0" xfId="17" applyFont="1" applyAlignment="1">
      <alignment vertical="center"/>
    </xf>
    <xf numFmtId="0" fontId="24" fillId="5" borderId="7" xfId="2" applyFont="1" applyFill="1" applyBorder="1" applyAlignment="1">
      <alignment horizontal="center" vertical="top" wrapText="1"/>
    </xf>
    <xf numFmtId="10" fontId="138" fillId="27" borderId="0" xfId="0" applyNumberFormat="1" applyFont="1" applyFill="1" applyAlignment="1">
      <alignment horizontal="center" vertical="center" wrapText="1"/>
    </xf>
    <xf numFmtId="3" fontId="137" fillId="27" borderId="0" xfId="0" applyNumberFormat="1" applyFont="1" applyFill="1" applyBorder="1" applyAlignment="1">
      <alignment vertical="center" wrapText="1"/>
    </xf>
    <xf numFmtId="0" fontId="177" fillId="39" borderId="0" xfId="0" applyFont="1" applyFill="1" applyAlignment="1">
      <alignment vertical="top" wrapText="1"/>
    </xf>
    <xf numFmtId="0" fontId="178" fillId="39" borderId="0" xfId="0" applyFont="1" applyFill="1" applyAlignment="1">
      <alignment vertical="center" wrapText="1"/>
    </xf>
    <xf numFmtId="0" fontId="164" fillId="39" borderId="0" xfId="0" applyFont="1" applyFill="1" applyAlignment="1">
      <alignment vertical="top" wrapText="1"/>
    </xf>
    <xf numFmtId="0" fontId="1" fillId="22" borderId="0" xfId="2" applyFont="1" applyFill="1">
      <alignment vertical="center"/>
    </xf>
    <xf numFmtId="0" fontId="24" fillId="22" borderId="40" xfId="2" applyFont="1" applyFill="1" applyBorder="1" applyAlignment="1">
      <alignment horizontal="center" vertical="top" wrapText="1"/>
    </xf>
    <xf numFmtId="0" fontId="23" fillId="22" borderId="194" xfId="2" applyFont="1" applyFill="1" applyBorder="1" applyAlignment="1">
      <alignment horizontal="left" vertical="center"/>
    </xf>
    <xf numFmtId="0" fontId="23" fillId="22" borderId="11" xfId="2" applyFont="1" applyFill="1" applyBorder="1" applyAlignment="1">
      <alignment horizontal="left" vertical="center"/>
    </xf>
    <xf numFmtId="0" fontId="23" fillId="6" borderId="11" xfId="2" applyFont="1" applyFill="1" applyBorder="1" applyAlignment="1">
      <alignment horizontal="left" vertical="center"/>
    </xf>
    <xf numFmtId="0" fontId="23" fillId="0" borderId="9" xfId="2" applyFont="1" applyBorder="1" applyAlignment="1">
      <alignment horizontal="left" vertical="center"/>
    </xf>
    <xf numFmtId="0" fontId="23" fillId="6" borderId="13" xfId="2" applyFont="1" applyFill="1" applyBorder="1" applyAlignment="1">
      <alignment horizontal="left" vertical="center"/>
    </xf>
    <xf numFmtId="177" fontId="13" fillId="42" borderId="107" xfId="2" applyNumberFormat="1" applyFont="1" applyFill="1" applyBorder="1" applyAlignment="1">
      <alignment horizontal="center" vertical="center" wrapText="1"/>
    </xf>
    <xf numFmtId="177" fontId="13" fillId="42" borderId="8" xfId="2" applyNumberFormat="1" applyFont="1" applyFill="1" applyBorder="1" applyAlignment="1">
      <alignment horizontal="center" vertical="center" shrinkToFit="1"/>
    </xf>
    <xf numFmtId="184" fontId="138" fillId="27" borderId="0" xfId="0" applyNumberFormat="1" applyFont="1" applyFill="1" applyAlignment="1">
      <alignment horizontal="center" vertical="center" wrapText="1"/>
    </xf>
    <xf numFmtId="14" fontId="26" fillId="22" borderId="0" xfId="2" applyNumberFormat="1" applyFont="1" applyFill="1" applyAlignment="1">
      <alignment horizontal="left" vertical="center"/>
    </xf>
    <xf numFmtId="14" fontId="26" fillId="22" borderId="0" xfId="2" applyNumberFormat="1" applyFont="1" applyFill="1" applyBorder="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1" fillId="22" borderId="0" xfId="17" applyFont="1" applyFill="1">
      <alignment vertical="center"/>
    </xf>
    <xf numFmtId="3" fontId="137" fillId="27" borderId="0" xfId="0" applyNumberFormat="1" applyFont="1" applyFill="1">
      <alignment vertical="center"/>
    </xf>
    <xf numFmtId="0" fontId="6" fillId="0" borderId="0" xfId="2">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8" borderId="8" xfId="2" applyNumberFormat="1" applyFont="1" applyFill="1" applyBorder="1" applyAlignment="1">
      <alignment horizontal="center" vertical="center" shrinkToFit="1"/>
    </xf>
    <xf numFmtId="177" fontId="13" fillId="22" borderId="8" xfId="2" applyNumberFormat="1" applyFont="1" applyFill="1" applyBorder="1" applyAlignment="1">
      <alignment horizontal="center" vertical="center" shrinkToFit="1"/>
    </xf>
    <xf numFmtId="177" fontId="13" fillId="22" borderId="106" xfId="2" applyNumberFormat="1" applyFont="1" applyFill="1" applyBorder="1" applyAlignment="1">
      <alignment horizontal="center" vertical="center" wrapText="1"/>
    </xf>
    <xf numFmtId="177" fontId="13" fillId="22" borderId="107" xfId="2" applyNumberFormat="1" applyFont="1" applyFill="1" applyBorder="1" applyAlignment="1">
      <alignment horizontal="center" vertical="center" wrapText="1"/>
    </xf>
    <xf numFmtId="0" fontId="13" fillId="0" borderId="195" xfId="2" applyFont="1" applyBorder="1" applyAlignment="1">
      <alignment horizontal="center" vertical="center" wrapText="1"/>
    </xf>
    <xf numFmtId="0" fontId="13" fillId="0" borderId="196" xfId="2" applyFont="1" applyBorder="1" applyAlignment="1">
      <alignment horizontal="center" vertical="center" wrapText="1"/>
    </xf>
    <xf numFmtId="0" fontId="13" fillId="0" borderId="197" xfId="2" applyFont="1" applyBorder="1" applyAlignment="1">
      <alignment horizontal="center" vertical="center" wrapText="1"/>
    </xf>
    <xf numFmtId="0" fontId="13" fillId="0" borderId="195" xfId="2" applyFont="1" applyBorder="1" applyAlignment="1">
      <alignment horizontal="center" vertical="center"/>
    </xf>
    <xf numFmtId="0" fontId="13" fillId="6" borderId="195" xfId="2" applyFont="1" applyFill="1" applyBorder="1" applyAlignment="1">
      <alignment horizontal="center" vertical="center" wrapText="1"/>
    </xf>
    <xf numFmtId="0" fontId="160" fillId="22" borderId="157" xfId="0" applyFont="1" applyFill="1" applyBorder="1" applyAlignment="1">
      <alignment horizontal="center" vertical="center" wrapText="1"/>
    </xf>
    <xf numFmtId="0" fontId="160" fillId="22" borderId="186" xfId="0" applyFont="1" applyFill="1" applyBorder="1" applyAlignment="1">
      <alignment horizontal="center" vertical="center" wrapText="1"/>
    </xf>
    <xf numFmtId="0" fontId="184" fillId="22" borderId="194" xfId="2" applyFont="1" applyFill="1" applyBorder="1" applyAlignment="1">
      <alignment horizontal="center" vertical="center"/>
    </xf>
    <xf numFmtId="177" fontId="184" fillId="22" borderId="8" xfId="2" applyNumberFormat="1" applyFont="1" applyFill="1" applyBorder="1" applyAlignment="1">
      <alignment horizontal="center" vertical="center" shrinkToFit="1"/>
    </xf>
    <xf numFmtId="177" fontId="185" fillId="22" borderId="10" xfId="2" applyNumberFormat="1" applyFont="1" applyFill="1" applyBorder="1" applyAlignment="1">
      <alignment horizontal="center" vertical="center" shrinkToFit="1"/>
    </xf>
    <xf numFmtId="177" fontId="186" fillId="22" borderId="106" xfId="2" applyNumberFormat="1" applyFont="1" applyFill="1" applyBorder="1" applyAlignment="1">
      <alignment horizontal="center" vertical="center" wrapText="1"/>
    </xf>
    <xf numFmtId="0" fontId="128" fillId="34" borderId="198" xfId="2" applyFont="1" applyFill="1" applyBorder="1" applyAlignment="1">
      <alignment horizontal="center" vertical="center" wrapText="1"/>
    </xf>
    <xf numFmtId="0" fontId="129" fillId="34" borderId="199" xfId="2" applyFont="1" applyFill="1" applyBorder="1" applyAlignment="1">
      <alignment horizontal="center" vertical="center" wrapText="1"/>
    </xf>
    <xf numFmtId="0" fontId="179" fillId="34" borderId="199" xfId="2" applyFont="1" applyFill="1" applyBorder="1" applyAlignment="1">
      <alignment horizontal="left" vertical="center"/>
    </xf>
    <xf numFmtId="0" fontId="122" fillId="34" borderId="199" xfId="2" applyFont="1" applyFill="1" applyBorder="1" applyAlignment="1">
      <alignment horizontal="center" vertical="center"/>
    </xf>
    <xf numFmtId="0" fontId="122" fillId="34" borderId="200" xfId="2" applyFont="1" applyFill="1" applyBorder="1" applyAlignment="1">
      <alignment horizontal="center" vertical="center"/>
    </xf>
    <xf numFmtId="0" fontId="76" fillId="22" borderId="201" xfId="0" applyFont="1" applyFill="1" applyBorder="1" applyAlignment="1">
      <alignment horizontal="left" vertical="center"/>
    </xf>
    <xf numFmtId="14" fontId="76" fillId="22" borderId="201" xfId="0" applyNumberFormat="1" applyFont="1" applyFill="1" applyBorder="1" applyAlignment="1">
      <alignment horizontal="left" vertical="center"/>
    </xf>
    <xf numFmtId="0" fontId="103" fillId="40" borderId="138" xfId="0" applyFont="1" applyFill="1" applyBorder="1" applyAlignment="1">
      <alignment horizontal="center" vertical="center" wrapText="1"/>
    </xf>
    <xf numFmtId="0" fontId="103" fillId="0" borderId="138" xfId="0" applyFont="1" applyBorder="1" applyAlignment="1">
      <alignment horizontal="center" vertical="center" wrapText="1"/>
    </xf>
    <xf numFmtId="0" fontId="103" fillId="0" borderId="157" xfId="0" applyFont="1" applyBorder="1" applyAlignment="1">
      <alignment horizontal="center" vertical="center" wrapText="1"/>
    </xf>
    <xf numFmtId="184" fontId="163" fillId="43" borderId="0" xfId="0" applyNumberFormat="1" applyFont="1" applyFill="1" applyBorder="1" applyAlignment="1">
      <alignment horizontal="center" vertical="center" wrapText="1"/>
    </xf>
    <xf numFmtId="177" fontId="23" fillId="22" borderId="8" xfId="2" applyNumberFormat="1" applyFont="1" applyFill="1" applyBorder="1" applyAlignment="1">
      <alignment horizontal="center" vertical="center" shrinkToFit="1"/>
    </xf>
    <xf numFmtId="0" fontId="153" fillId="44" borderId="0" xfId="0" applyFont="1" applyFill="1" applyAlignment="1">
      <alignment horizontal="center" vertical="center" wrapText="1"/>
    </xf>
    <xf numFmtId="0" fontId="152" fillId="44" borderId="113" xfId="0" applyFont="1" applyFill="1" applyBorder="1" applyAlignment="1">
      <alignment horizontal="center" vertical="center" wrapText="1"/>
    </xf>
    <xf numFmtId="0" fontId="113" fillId="24" borderId="27" xfId="2" applyFont="1" applyFill="1" applyBorder="1" applyAlignment="1">
      <alignment horizontal="center" vertical="center"/>
    </xf>
    <xf numFmtId="14" fontId="113" fillId="24" borderId="28"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wrapText="1"/>
    </xf>
    <xf numFmtId="0" fontId="113" fillId="24" borderId="2" xfId="2" applyFont="1" applyFill="1" applyBorder="1" applyAlignment="1">
      <alignment horizontal="center" vertical="center" shrinkToFit="1"/>
    </xf>
    <xf numFmtId="0" fontId="18" fillId="26" borderId="46" xfId="2" applyFont="1" applyFill="1" applyBorder="1" applyAlignment="1">
      <alignment horizontal="center" vertical="center" wrapText="1"/>
    </xf>
    <xf numFmtId="0" fontId="187" fillId="44" borderId="0" xfId="0" applyFont="1" applyFill="1" applyAlignment="1">
      <alignment horizontal="center" vertical="center" wrapText="1"/>
    </xf>
    <xf numFmtId="0" fontId="188" fillId="0" borderId="0" xfId="0" applyFont="1" applyAlignment="1">
      <alignment vertical="center" wrapText="1"/>
    </xf>
    <xf numFmtId="0" fontId="6" fillId="22" borderId="0" xfId="2" applyFill="1" applyAlignment="1">
      <alignment vertical="center" wrapText="1"/>
    </xf>
    <xf numFmtId="0" fontId="0" fillId="27" borderId="0" xfId="0" applyFill="1" applyAlignment="1">
      <alignment horizontal="left" vertical="top"/>
    </xf>
    <xf numFmtId="14" fontId="115" fillId="0" borderId="155" xfId="17" applyNumberFormat="1" applyFont="1" applyFill="1" applyBorder="1" applyAlignment="1">
      <alignment horizontal="center" vertical="center"/>
    </xf>
    <xf numFmtId="0" fontId="1" fillId="0" borderId="154" xfId="17" applyFill="1" applyBorder="1" applyAlignment="1">
      <alignment horizontal="center" vertical="center" wrapText="1"/>
    </xf>
    <xf numFmtId="0" fontId="149" fillId="22" borderId="0" xfId="0" applyFont="1" applyFill="1" applyAlignment="1">
      <alignment vertical="top" wrapText="1"/>
    </xf>
    <xf numFmtId="0" fontId="146" fillId="22" borderId="0" xfId="0" applyFont="1" applyFill="1" applyAlignment="1">
      <alignment horizontal="center" vertical="center" wrapText="1"/>
    </xf>
    <xf numFmtId="14" fontId="37" fillId="22" borderId="155" xfId="17" applyNumberFormat="1" applyFont="1" applyFill="1" applyBorder="1" applyAlignment="1">
      <alignment horizontal="center" vertical="center" wrapText="1"/>
    </xf>
    <xf numFmtId="0" fontId="13" fillId="22" borderId="154" xfId="17" applyFont="1" applyFill="1" applyBorder="1" applyAlignment="1">
      <alignment horizontal="center" vertical="center" wrapText="1"/>
    </xf>
    <xf numFmtId="14" fontId="13" fillId="22" borderId="155" xfId="17" applyNumberFormat="1" applyFont="1" applyFill="1" applyBorder="1" applyAlignment="1">
      <alignment horizontal="center" vertical="center"/>
    </xf>
    <xf numFmtId="0" fontId="37" fillId="22" borderId="154" xfId="17" applyFont="1" applyFill="1" applyBorder="1" applyAlignment="1">
      <alignment horizontal="center" vertical="center" wrapText="1"/>
    </xf>
    <xf numFmtId="14" fontId="37" fillId="22" borderId="155" xfId="17" applyNumberFormat="1" applyFont="1" applyFill="1" applyBorder="1" applyAlignment="1">
      <alignment horizontal="center" vertical="center"/>
    </xf>
    <xf numFmtId="0" fontId="1" fillId="22" borderId="154" xfId="17" applyFill="1" applyBorder="1" applyAlignment="1">
      <alignment horizontal="center" vertical="center" wrapText="1"/>
    </xf>
    <xf numFmtId="14" fontId="1" fillId="22" borderId="155" xfId="17" applyNumberFormat="1" applyFill="1" applyBorder="1" applyAlignment="1">
      <alignment horizontal="center" vertical="center"/>
    </xf>
    <xf numFmtId="3" fontId="13" fillId="22" borderId="0" xfId="0" applyNumberFormat="1" applyFont="1" applyFill="1" applyAlignment="1">
      <alignment horizontal="center" vertical="center"/>
    </xf>
    <xf numFmtId="14" fontId="108" fillId="26" borderId="175" xfId="2" applyNumberFormat="1" applyFont="1" applyFill="1" applyBorder="1" applyAlignment="1">
      <alignment horizontal="center" vertical="center"/>
    </xf>
    <xf numFmtId="0" fontId="108" fillId="0" borderId="0" xfId="0" applyFont="1" applyBorder="1" applyAlignment="1">
      <alignment horizontal="left" vertical="top" wrapText="1"/>
    </xf>
    <xf numFmtId="0" fontId="13" fillId="0" borderId="0" xfId="2" applyFont="1" applyFill="1" applyBorder="1" applyAlignment="1">
      <alignment horizontal="center" vertical="center"/>
    </xf>
    <xf numFmtId="14" fontId="108" fillId="0" borderId="0" xfId="2" applyNumberFormat="1" applyFont="1" applyFill="1" applyBorder="1" applyAlignment="1">
      <alignment horizontal="center" vertical="center"/>
    </xf>
    <xf numFmtId="0" fontId="13" fillId="0" borderId="0" xfId="2" applyFont="1" applyFill="1" applyBorder="1" applyAlignment="1">
      <alignment vertical="top" wrapText="1"/>
    </xf>
    <xf numFmtId="14" fontId="115" fillId="22" borderId="155" xfId="17" applyNumberFormat="1" applyFont="1" applyFill="1" applyBorder="1" applyAlignment="1">
      <alignment horizontal="center" vertical="center" wrapText="1"/>
    </xf>
    <xf numFmtId="0" fontId="119" fillId="22" borderId="0" xfId="0" applyFont="1" applyFill="1" applyAlignment="1">
      <alignment horizontal="center" vertical="center"/>
    </xf>
    <xf numFmtId="0" fontId="76" fillId="22" borderId="0" xfId="0" applyFont="1" applyFill="1" applyAlignment="1">
      <alignment horizontal="center" vertical="center" wrapText="1"/>
    </xf>
    <xf numFmtId="0" fontId="176" fillId="0" borderId="0" xfId="0" applyFont="1">
      <alignment vertical="center"/>
    </xf>
    <xf numFmtId="14" fontId="29" fillId="24" borderId="1" xfId="2" applyNumberFormat="1" applyFont="1" applyFill="1" applyBorder="1" applyAlignment="1">
      <alignment horizontal="center" vertical="center" shrinkToFit="1"/>
    </xf>
    <xf numFmtId="0" fontId="189" fillId="0" borderId="0" xfId="0" applyFont="1" applyAlignment="1">
      <alignment vertical="center" wrapText="1"/>
    </xf>
    <xf numFmtId="3" fontId="142" fillId="27" borderId="0" xfId="0" applyNumberFormat="1" applyFont="1" applyFill="1" applyBorder="1" applyAlignment="1">
      <alignment vertical="center"/>
    </xf>
    <xf numFmtId="0" fontId="8" fillId="0" borderId="202" xfId="1" applyBorder="1" applyAlignment="1" applyProtection="1">
      <alignment vertical="center"/>
    </xf>
    <xf numFmtId="0" fontId="108" fillId="24" borderId="1" xfId="2" applyFont="1" applyFill="1" applyBorder="1" applyAlignment="1">
      <alignment vertical="center"/>
    </xf>
    <xf numFmtId="14" fontId="108" fillId="24" borderId="1" xfId="1" applyNumberFormat="1" applyFont="1" applyFill="1" applyBorder="1" applyAlignment="1" applyProtection="1">
      <alignment vertical="center" wrapText="1"/>
    </xf>
    <xf numFmtId="14" fontId="108" fillId="24" borderId="205" xfId="1" applyNumberFormat="1" applyFont="1" applyFill="1" applyBorder="1" applyAlignment="1" applyProtection="1">
      <alignment vertical="center" wrapText="1"/>
    </xf>
    <xf numFmtId="0" fontId="8" fillId="0" borderId="206" xfId="1" applyFill="1" applyBorder="1" applyAlignment="1" applyProtection="1">
      <alignment vertical="center"/>
    </xf>
    <xf numFmtId="14" fontId="108" fillId="24" borderId="158" xfId="1" applyNumberFormat="1" applyFont="1" applyFill="1" applyBorder="1" applyAlignment="1" applyProtection="1">
      <alignment vertical="center" wrapText="1"/>
    </xf>
    <xf numFmtId="0" fontId="41" fillId="0" borderId="0" xfId="17" applyFont="1" applyAlignment="1">
      <alignment horizontal="center" vertical="center"/>
    </xf>
    <xf numFmtId="0" fontId="171" fillId="6" borderId="0" xfId="0" applyFont="1" applyFill="1" applyAlignment="1">
      <alignment horizontal="left" vertical="top"/>
    </xf>
    <xf numFmtId="0" fontId="76" fillId="22" borderId="0" xfId="0" applyFont="1" applyFill="1" applyAlignment="1">
      <alignment horizontal="center" vertical="center"/>
    </xf>
    <xf numFmtId="0" fontId="120" fillId="22" borderId="0" xfId="0" applyFont="1" applyFill="1" applyAlignment="1">
      <alignment vertical="center" wrapText="1"/>
    </xf>
    <xf numFmtId="0" fontId="175" fillId="27" borderId="0" xfId="0" applyFont="1" applyFill="1" applyBorder="1" applyAlignment="1">
      <alignment horizontal="left" vertical="center" wrapText="1"/>
    </xf>
    <xf numFmtId="0" fontId="192" fillId="27" borderId="0" xfId="0" applyFont="1" applyFill="1" applyBorder="1" applyAlignment="1">
      <alignment horizontal="left" vertical="center" wrapText="1"/>
    </xf>
    <xf numFmtId="0" fontId="175" fillId="43" borderId="0" xfId="0" applyFont="1" applyFill="1" applyBorder="1" applyAlignment="1">
      <alignment horizontal="left" vertical="center" wrapText="1"/>
    </xf>
    <xf numFmtId="0" fontId="175" fillId="43" borderId="0" xfId="0" applyFont="1" applyFill="1" applyAlignment="1">
      <alignment horizontal="left" vertical="center" wrapText="1"/>
    </xf>
    <xf numFmtId="0" fontId="175" fillId="43" borderId="0" xfId="0" applyFont="1" applyFill="1" applyAlignment="1">
      <alignment horizontal="left" vertical="center" shrinkToFit="1"/>
    </xf>
    <xf numFmtId="0" fontId="175" fillId="43" borderId="0" xfId="0" applyFont="1" applyFill="1" applyBorder="1" applyAlignment="1">
      <alignment horizontal="left" vertical="center" shrinkToFit="1"/>
    </xf>
    <xf numFmtId="0" fontId="193" fillId="27" borderId="0" xfId="0" applyFont="1" applyFill="1" applyBorder="1" applyAlignment="1">
      <alignment horizontal="left" vertical="center" shrinkToFit="1"/>
    </xf>
    <xf numFmtId="0" fontId="194" fillId="24" borderId="183" xfId="1" applyFont="1" applyFill="1" applyBorder="1" applyAlignment="1" applyProtection="1">
      <alignment horizontal="center" vertical="center" wrapText="1"/>
    </xf>
    <xf numFmtId="0" fontId="18" fillId="2" borderId="207" xfId="2" applyFont="1" applyFill="1" applyBorder="1" applyAlignment="1">
      <alignment horizontal="center" vertical="center" wrapText="1"/>
    </xf>
    <xf numFmtId="0" fontId="191" fillId="22" borderId="0" xfId="17" applyFont="1" applyFill="1" applyAlignment="1">
      <alignment horizontal="left" vertical="center"/>
    </xf>
    <xf numFmtId="3" fontId="142" fillId="27" borderId="0" xfId="0" applyNumberFormat="1" applyFont="1" applyFill="1" applyAlignment="1">
      <alignment vertical="center" wrapText="1"/>
    </xf>
    <xf numFmtId="3" fontId="155" fillId="0" borderId="0" xfId="0" applyNumberFormat="1" applyFont="1" applyAlignment="1">
      <alignment vertical="center" wrapText="1"/>
    </xf>
    <xf numFmtId="0" fontId="111" fillId="22" borderId="0" xfId="0" applyFont="1" applyFill="1">
      <alignment vertical="center"/>
    </xf>
    <xf numFmtId="3" fontId="196" fillId="27" borderId="0" xfId="0" applyNumberFormat="1" applyFont="1" applyFill="1" applyAlignment="1">
      <alignment vertical="top" wrapText="1"/>
    </xf>
    <xf numFmtId="0" fontId="195" fillId="27" borderId="0" xfId="0" applyFont="1" applyFill="1" applyAlignment="1">
      <alignment vertical="top" wrapText="1"/>
    </xf>
    <xf numFmtId="0" fontId="197" fillId="22" borderId="0" xfId="0" applyFont="1" applyFill="1" applyAlignment="1">
      <alignment vertical="top" wrapText="1"/>
    </xf>
    <xf numFmtId="0" fontId="198" fillId="22" borderId="0" xfId="0" applyFont="1" applyFill="1" applyAlignment="1">
      <alignment vertical="top" wrapText="1"/>
    </xf>
    <xf numFmtId="177" fontId="158" fillId="27" borderId="0" xfId="0" applyNumberFormat="1" applyFont="1" applyFill="1" applyBorder="1" applyAlignment="1">
      <alignment vertical="center"/>
    </xf>
    <xf numFmtId="0" fontId="199" fillId="27" borderId="0" xfId="0" applyFont="1" applyFill="1" applyBorder="1" applyAlignment="1">
      <alignment horizontal="left" vertical="center"/>
    </xf>
    <xf numFmtId="0" fontId="190" fillId="27" borderId="0" xfId="0" applyFont="1" applyFill="1" applyBorder="1" applyAlignment="1">
      <alignment horizontal="left" vertical="center" shrinkToFit="1"/>
    </xf>
    <xf numFmtId="184" fontId="137" fillId="27" borderId="0" xfId="0" applyNumberFormat="1" applyFont="1" applyFill="1" applyBorder="1" applyAlignment="1">
      <alignment horizontal="center" vertical="center" wrapText="1"/>
    </xf>
    <xf numFmtId="184" fontId="130" fillId="43" borderId="0" xfId="0" applyNumberFormat="1" applyFont="1" applyFill="1" applyBorder="1" applyAlignment="1">
      <alignment horizontal="center" vertical="center" wrapText="1"/>
    </xf>
    <xf numFmtId="0" fontId="175" fillId="43" borderId="0" xfId="0" applyFont="1" applyFill="1" applyBorder="1" applyAlignment="1">
      <alignment horizontal="left" vertical="center"/>
    </xf>
    <xf numFmtId="3" fontId="0" fillId="0" borderId="0" xfId="0" applyNumberFormat="1">
      <alignment vertical="center"/>
    </xf>
    <xf numFmtId="0" fontId="200" fillId="22" borderId="201" xfId="0" applyFont="1" applyFill="1" applyBorder="1" applyAlignment="1">
      <alignment horizontal="left" vertical="center"/>
    </xf>
    <xf numFmtId="0" fontId="108" fillId="0" borderId="0" xfId="2" applyFont="1" applyFill="1" applyBorder="1" applyAlignment="1">
      <alignment vertical="top" wrapText="1"/>
    </xf>
    <xf numFmtId="0" fontId="148" fillId="22" borderId="154" xfId="17" applyFont="1" applyFill="1" applyBorder="1" applyAlignment="1">
      <alignment horizontal="center" vertical="center" wrapText="1"/>
    </xf>
    <xf numFmtId="3" fontId="72" fillId="27" borderId="0" xfId="0" applyNumberFormat="1" applyFont="1" applyFill="1" applyAlignment="1">
      <alignment vertical="top" wrapText="1"/>
    </xf>
    <xf numFmtId="0" fontId="8" fillId="0" borderId="32" xfId="1" applyFill="1" applyBorder="1" applyAlignment="1" applyProtection="1">
      <alignment vertical="center" wrapText="1"/>
    </xf>
    <xf numFmtId="0" fontId="166" fillId="45" borderId="0" xfId="0" applyFont="1" applyFill="1" applyAlignment="1">
      <alignment vertical="center"/>
    </xf>
    <xf numFmtId="0" fontId="149" fillId="24" borderId="0" xfId="0" applyFont="1" applyFill="1" applyAlignment="1">
      <alignment horizontal="center" vertical="center" shrinkToFit="1"/>
    </xf>
    <xf numFmtId="0" fontId="8" fillId="0" borderId="216" xfId="1" applyBorder="1" applyAlignment="1" applyProtection="1">
      <alignment vertical="center" wrapText="1"/>
    </xf>
    <xf numFmtId="0" fontId="202" fillId="0" borderId="157" xfId="0" applyFont="1" applyBorder="1" applyAlignment="1">
      <alignment horizontal="center" vertical="center" wrapText="1"/>
    </xf>
    <xf numFmtId="0" fontId="202" fillId="0" borderId="186" xfId="0" applyFont="1" applyBorder="1" applyAlignment="1">
      <alignment horizontal="center" vertical="center" wrapText="1"/>
    </xf>
    <xf numFmtId="14" fontId="113" fillId="24" borderId="43"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xf>
    <xf numFmtId="14" fontId="113" fillId="24" borderId="2" xfId="2" applyNumberFormat="1" applyFont="1" applyFill="1" applyBorder="1" applyAlignment="1">
      <alignment horizontal="center" vertical="center"/>
    </xf>
    <xf numFmtId="0" fontId="173" fillId="0" borderId="0" xfId="1" applyFont="1" applyAlignment="1" applyProtection="1">
      <alignment horizontal="left" vertical="center" wrapText="1"/>
    </xf>
    <xf numFmtId="0" fontId="8" fillId="0" borderId="0" xfId="1" applyAlignment="1" applyProtection="1">
      <alignment horizontal="left" vertical="center" wrapText="1"/>
    </xf>
    <xf numFmtId="56" fontId="21" fillId="24" borderId="0" xfId="1" applyNumberFormat="1" applyFont="1" applyFill="1" applyAlignment="1" applyProtection="1">
      <alignment horizontal="left" vertical="center" wrapText="1"/>
    </xf>
    <xf numFmtId="0" fontId="8" fillId="0" borderId="204" xfId="1" applyFill="1" applyBorder="1" applyAlignment="1" applyProtection="1">
      <alignment vertical="center" wrapText="1"/>
    </xf>
    <xf numFmtId="0" fontId="25" fillId="22" borderId="0" xfId="2" applyFont="1" applyFill="1" applyBorder="1" applyAlignment="1">
      <alignment vertical="center"/>
    </xf>
    <xf numFmtId="0" fontId="113" fillId="3" borderId="9" xfId="2" applyFont="1" applyFill="1" applyBorder="1" applyAlignment="1">
      <alignment horizontal="center" vertical="center" shrinkToFit="1"/>
    </xf>
    <xf numFmtId="0" fontId="8" fillId="0" borderId="204" xfId="1" applyFill="1" applyBorder="1" applyAlignment="1" applyProtection="1">
      <alignment vertical="center"/>
    </xf>
    <xf numFmtId="0" fontId="113" fillId="24" borderId="9" xfId="2" quotePrefix="1" applyFont="1" applyFill="1" applyBorder="1" applyAlignment="1">
      <alignment horizontal="center" vertical="center" wrapText="1"/>
    </xf>
    <xf numFmtId="0" fontId="6" fillId="0" borderId="0" xfId="2">
      <alignment vertical="center"/>
    </xf>
    <xf numFmtId="0" fontId="137" fillId="27" borderId="0" xfId="0" applyFont="1" applyFill="1" applyBorder="1" applyAlignment="1">
      <alignment horizontal="left" vertical="center" wrapText="1"/>
    </xf>
    <xf numFmtId="180" fontId="50" fillId="13" borderId="217" xfId="17" applyNumberFormat="1" applyFont="1" applyFill="1" applyBorder="1" applyAlignment="1">
      <alignment horizontal="center" vertical="center"/>
    </xf>
    <xf numFmtId="0" fontId="108" fillId="24" borderId="9" xfId="1" applyFont="1" applyFill="1" applyBorder="1" applyAlignment="1" applyProtection="1">
      <alignment horizontal="center" vertical="center" wrapText="1"/>
    </xf>
    <xf numFmtId="0" fontId="8" fillId="0" borderId="190" xfId="1" applyBorder="1" applyAlignment="1" applyProtection="1">
      <alignment vertical="center" wrapText="1"/>
    </xf>
    <xf numFmtId="0" fontId="21" fillId="22" borderId="0" xfId="1" applyFont="1" applyFill="1" applyBorder="1" applyAlignment="1" applyProtection="1">
      <alignment vertical="center" wrapText="1"/>
    </xf>
    <xf numFmtId="0" fontId="108" fillId="24" borderId="0" xfId="1" applyFont="1" applyFill="1" applyAlignment="1" applyProtection="1">
      <alignment horizontal="left" vertical="center" wrapText="1"/>
    </xf>
    <xf numFmtId="0" fontId="206" fillId="0" borderId="178" xfId="1" applyFont="1" applyFill="1" applyBorder="1" applyAlignment="1" applyProtection="1">
      <alignment vertical="top" wrapText="1"/>
    </xf>
    <xf numFmtId="0" fontId="206" fillId="0" borderId="178" xfId="2" applyFont="1" applyFill="1" applyBorder="1" applyAlignment="1">
      <alignment vertical="top" wrapText="1"/>
    </xf>
    <xf numFmtId="0" fontId="206" fillId="0" borderId="171" xfId="1" applyFont="1" applyBorder="1" applyAlignment="1" applyProtection="1">
      <alignment horizontal="left" vertical="top" wrapText="1"/>
    </xf>
    <xf numFmtId="0" fontId="206" fillId="0" borderId="45" xfId="1" applyFont="1" applyFill="1" applyBorder="1" applyAlignment="1" applyProtection="1">
      <alignment vertical="top" wrapText="1"/>
    </xf>
    <xf numFmtId="0" fontId="207" fillId="0" borderId="0" xfId="1" applyFont="1" applyAlignment="1" applyProtection="1">
      <alignment horizontal="left" vertical="top" wrapText="1"/>
    </xf>
    <xf numFmtId="0" fontId="208" fillId="0" borderId="45" xfId="1" applyFont="1" applyFill="1" applyBorder="1" applyAlignment="1" applyProtection="1">
      <alignment vertical="top" wrapText="1"/>
    </xf>
    <xf numFmtId="0" fontId="209" fillId="3" borderId="9" xfId="2" applyFont="1" applyFill="1" applyBorder="1" applyAlignment="1">
      <alignment horizontal="center" vertical="center"/>
    </xf>
    <xf numFmtId="0" fontId="108" fillId="0" borderId="31" xfId="1" applyFont="1" applyBorder="1" applyAlignment="1" applyProtection="1">
      <alignment horizontal="left" vertical="top" wrapText="1"/>
    </xf>
    <xf numFmtId="0" fontId="127" fillId="0" borderId="0" xfId="0" applyFont="1" applyAlignment="1">
      <alignment vertical="top" wrapText="1"/>
    </xf>
    <xf numFmtId="0" fontId="200" fillId="22" borderId="115" xfId="0" applyFont="1" applyFill="1" applyBorder="1" applyAlignment="1">
      <alignment horizontal="left" vertical="center"/>
    </xf>
    <xf numFmtId="0" fontId="76" fillId="22" borderId="115" xfId="0" applyFont="1" applyFill="1" applyBorder="1" applyAlignment="1">
      <alignment horizontal="left" vertical="center"/>
    </xf>
    <xf numFmtId="14" fontId="76" fillId="22" borderId="115" xfId="0" applyNumberFormat="1" applyFont="1" applyFill="1" applyBorder="1" applyAlignment="1">
      <alignment horizontal="left" vertical="center"/>
    </xf>
    <xf numFmtId="0" fontId="210" fillId="0" borderId="0" xfId="0" applyFont="1" applyAlignment="1">
      <alignment vertical="center" wrapText="1"/>
    </xf>
    <xf numFmtId="0" fontId="204" fillId="27" borderId="0" xfId="0" applyFont="1" applyFill="1" applyAlignment="1">
      <alignment vertical="center" wrapText="1"/>
    </xf>
    <xf numFmtId="177" fontId="175" fillId="27" borderId="0" xfId="0" applyNumberFormat="1" applyFont="1" applyFill="1" applyAlignment="1">
      <alignment vertical="center" wrapText="1"/>
    </xf>
    <xf numFmtId="184" fontId="175" fillId="27" borderId="0" xfId="0" applyNumberFormat="1" applyFont="1" applyFill="1" applyAlignment="1">
      <alignment vertical="center" wrapText="1"/>
    </xf>
    <xf numFmtId="3" fontId="175" fillId="27" borderId="0" xfId="0" applyNumberFormat="1" applyFont="1" applyFill="1" applyAlignment="1">
      <alignment vertical="center" wrapText="1"/>
    </xf>
    <xf numFmtId="184" fontId="175" fillId="27" borderId="0" xfId="0" applyNumberFormat="1" applyFont="1" applyFill="1" applyBorder="1" applyAlignment="1">
      <alignment horizontal="center" vertical="center" wrapText="1"/>
    </xf>
    <xf numFmtId="0" fontId="175" fillId="47" borderId="0" xfId="0" applyFont="1" applyFill="1" applyBorder="1" applyAlignment="1">
      <alignment horizontal="left" vertical="center" wrapText="1"/>
    </xf>
    <xf numFmtId="0" fontId="199" fillId="46" borderId="0" xfId="0" applyFont="1" applyFill="1" applyBorder="1" applyAlignment="1">
      <alignment horizontal="left" vertical="center"/>
    </xf>
    <xf numFmtId="3" fontId="142" fillId="46" borderId="0" xfId="0" applyNumberFormat="1" applyFont="1" applyFill="1" applyAlignment="1">
      <alignment vertical="center" wrapText="1"/>
    </xf>
    <xf numFmtId="184" fontId="137" fillId="46" borderId="0" xfId="0" applyNumberFormat="1" applyFont="1" applyFill="1" applyAlignment="1">
      <alignment vertical="center" wrapText="1"/>
    </xf>
    <xf numFmtId="177" fontId="158" fillId="46" borderId="0" xfId="0" applyNumberFormat="1" applyFont="1" applyFill="1" applyBorder="1">
      <alignment vertical="center"/>
    </xf>
    <xf numFmtId="184" fontId="138" fillId="46" borderId="0" xfId="0" applyNumberFormat="1" applyFont="1" applyFill="1" applyBorder="1" applyAlignment="1">
      <alignment horizontal="center" vertical="center" wrapText="1"/>
    </xf>
    <xf numFmtId="184" fontId="163" fillId="46" borderId="0" xfId="0" applyNumberFormat="1" applyFont="1" applyFill="1" applyAlignment="1">
      <alignment vertical="center" wrapText="1"/>
    </xf>
    <xf numFmtId="0" fontId="154" fillId="48" borderId="102" xfId="2" applyFont="1" applyFill="1" applyBorder="1" applyAlignment="1">
      <alignment horizontal="center" vertical="center" wrapText="1" shrinkToFit="1"/>
    </xf>
    <xf numFmtId="0" fontId="103" fillId="49" borderId="138" xfId="0" applyFont="1" applyFill="1" applyBorder="1" applyAlignment="1">
      <alignment horizontal="center" vertical="center" wrapText="1"/>
    </xf>
    <xf numFmtId="0" fontId="21" fillId="0" borderId="99" xfId="1" applyFont="1" applyBorder="1" applyAlignment="1" applyProtection="1">
      <alignment vertical="top" wrapText="1"/>
    </xf>
    <xf numFmtId="0" fontId="6" fillId="0" borderId="0" xfId="4"/>
    <xf numFmtId="0" fontId="212" fillId="0" borderId="0" xfId="2" applyFont="1">
      <alignment vertical="center"/>
    </xf>
    <xf numFmtId="0" fontId="213" fillId="0" borderId="0" xfId="25" applyFont="1">
      <alignment vertical="center"/>
    </xf>
    <xf numFmtId="0" fontId="213" fillId="0" borderId="0" xfId="2" applyFont="1">
      <alignment vertical="center"/>
    </xf>
    <xf numFmtId="0" fontId="220" fillId="0" borderId="0" xfId="2" applyFont="1">
      <alignment vertical="center"/>
    </xf>
    <xf numFmtId="0" fontId="206" fillId="0" borderId="203" xfId="1" applyFont="1" applyBorder="1" applyAlignment="1" applyProtection="1">
      <alignment horizontal="left" vertical="top" wrapText="1"/>
    </xf>
    <xf numFmtId="3" fontId="142" fillId="27" borderId="0" xfId="0" applyNumberFormat="1" applyFont="1" applyFill="1" applyBorder="1" applyAlignment="1">
      <alignment horizontal="right" vertical="center"/>
    </xf>
    <xf numFmtId="14" fontId="148" fillId="22" borderId="155" xfId="17" applyNumberFormat="1" applyFont="1" applyFill="1" applyBorder="1" applyAlignment="1">
      <alignment horizontal="center" vertical="center" wrapText="1"/>
    </xf>
    <xf numFmtId="3" fontId="221" fillId="27" borderId="0" xfId="0" applyNumberFormat="1" applyFont="1" applyFill="1" applyAlignment="1">
      <alignment vertical="center" wrapText="1"/>
    </xf>
    <xf numFmtId="0" fontId="6" fillId="0" borderId="0" xfId="2">
      <alignment vertical="center"/>
    </xf>
    <xf numFmtId="0" fontId="76" fillId="24" borderId="115" xfId="0" applyFont="1" applyFill="1" applyBorder="1" applyAlignment="1">
      <alignment horizontal="left" vertical="center"/>
    </xf>
    <xf numFmtId="0" fontId="76" fillId="24" borderId="201" xfId="0" applyFont="1" applyFill="1" applyBorder="1" applyAlignment="1">
      <alignment horizontal="left" vertical="center"/>
    </xf>
    <xf numFmtId="0" fontId="76" fillId="51" borderId="115" xfId="0" applyFont="1" applyFill="1" applyBorder="1" applyAlignment="1">
      <alignment horizontal="left" vertical="center"/>
    </xf>
    <xf numFmtId="0" fontId="76" fillId="51" borderId="201" xfId="0" applyFont="1" applyFill="1" applyBorder="1" applyAlignment="1">
      <alignment horizontal="left" vertical="center"/>
    </xf>
    <xf numFmtId="0" fontId="76" fillId="52" borderId="115" xfId="0" applyFont="1" applyFill="1" applyBorder="1" applyAlignment="1">
      <alignment horizontal="left" vertical="center"/>
    </xf>
    <xf numFmtId="0" fontId="76" fillId="53" borderId="115" xfId="0" applyFont="1" applyFill="1" applyBorder="1" applyAlignment="1">
      <alignment horizontal="left" vertical="center"/>
    </xf>
    <xf numFmtId="0" fontId="76" fillId="38" borderId="115" xfId="0" applyFont="1" applyFill="1" applyBorder="1" applyAlignment="1">
      <alignment horizontal="left" vertical="center"/>
    </xf>
    <xf numFmtId="0" fontId="76" fillId="52" borderId="201" xfId="0" applyFont="1" applyFill="1" applyBorder="1" applyAlignment="1">
      <alignment horizontal="left" vertical="center"/>
    </xf>
    <xf numFmtId="0" fontId="76" fillId="53" borderId="201" xfId="0" applyFont="1" applyFill="1" applyBorder="1" applyAlignment="1">
      <alignment horizontal="left" vertical="center"/>
    </xf>
    <xf numFmtId="0" fontId="6" fillId="0" borderId="72" xfId="0" applyFont="1" applyBorder="1" applyAlignment="1">
      <alignment horizontal="left" vertical="center"/>
    </xf>
    <xf numFmtId="0" fontId="6" fillId="0" borderId="0" xfId="0" applyFont="1" applyBorder="1" applyAlignment="1">
      <alignment horizontal="left" vertical="center"/>
    </xf>
    <xf numFmtId="0" fontId="6" fillId="0" borderId="74" xfId="0" applyFont="1" applyBorder="1" applyAlignment="1">
      <alignment horizontal="left" vertical="center"/>
    </xf>
    <xf numFmtId="0" fontId="171" fillId="6" borderId="0" xfId="0" applyFont="1" applyFill="1" applyAlignment="1">
      <alignment horizontal="left" vertical="center" wrapText="1"/>
    </xf>
    <xf numFmtId="0" fontId="171" fillId="6" borderId="74" xfId="0" applyFont="1" applyFill="1" applyBorder="1" applyAlignment="1">
      <alignment horizontal="left" vertical="center" wrapText="1"/>
    </xf>
    <xf numFmtId="0" fontId="171" fillId="6" borderId="0" xfId="0" applyFont="1" applyFill="1" applyAlignment="1">
      <alignment horizontal="left" vertical="center"/>
    </xf>
    <xf numFmtId="0" fontId="171" fillId="6" borderId="0" xfId="0" applyFont="1" applyFill="1" applyAlignment="1">
      <alignment horizontal="left" vertical="top" wrapText="1"/>
    </xf>
    <xf numFmtId="0" fontId="8" fillId="0" borderId="0" xfId="1" applyAlignment="1" applyProtection="1">
      <alignment horizontal="center" vertical="center" wrapText="1"/>
    </xf>
    <xf numFmtId="0" fontId="88" fillId="0" borderId="0" xfId="0" applyFont="1" applyAlignment="1">
      <alignment horizontal="left" vertical="center" wrapText="1"/>
    </xf>
    <xf numFmtId="0" fontId="84" fillId="0" borderId="0" xfId="0" applyFont="1" applyAlignment="1">
      <alignment horizontal="left" vertical="center" wrapText="1"/>
    </xf>
    <xf numFmtId="0" fontId="87" fillId="0" borderId="0" xfId="0" applyFont="1" applyBorder="1" applyAlignment="1">
      <alignment horizontal="left" vertical="center" wrapText="1"/>
    </xf>
    <xf numFmtId="0" fontId="85" fillId="0" borderId="0" xfId="0" applyFont="1" applyBorder="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178" fillId="39" borderId="0" xfId="0" applyFont="1" applyFill="1" applyAlignment="1">
      <alignment horizontal="left" vertical="center" wrapText="1"/>
    </xf>
    <xf numFmtId="0" fontId="10" fillId="7" borderId="151" xfId="17" applyFont="1" applyFill="1" applyBorder="1" applyAlignment="1">
      <alignment horizontal="left" vertical="center" wrapText="1"/>
    </xf>
    <xf numFmtId="0" fontId="10" fillId="7" borderId="148" xfId="17" applyFont="1" applyFill="1" applyBorder="1" applyAlignment="1">
      <alignment horizontal="left" vertical="center" wrapText="1"/>
    </xf>
    <xf numFmtId="0" fontId="10" fillId="7" borderId="152" xfId="17" applyFont="1" applyFill="1" applyBorder="1" applyAlignment="1">
      <alignment horizontal="left" vertical="center" wrapText="1"/>
    </xf>
    <xf numFmtId="0" fontId="37" fillId="22" borderId="187" xfId="17" applyFont="1" applyFill="1" applyBorder="1" applyAlignment="1">
      <alignment horizontal="left" vertical="top" wrapText="1"/>
    </xf>
    <xf numFmtId="0" fontId="37" fillId="22" borderId="188" xfId="17" applyFont="1" applyFill="1" applyBorder="1" applyAlignment="1">
      <alignment horizontal="left" vertical="top" wrapText="1"/>
    </xf>
    <xf numFmtId="0" fontId="37" fillId="22" borderId="189" xfId="17" applyFont="1" applyFill="1" applyBorder="1" applyAlignment="1">
      <alignment horizontal="left" vertical="top" wrapText="1"/>
    </xf>
    <xf numFmtId="0" fontId="37" fillId="0" borderId="187" xfId="17" applyFont="1" applyFill="1" applyBorder="1" applyAlignment="1">
      <alignment horizontal="left" vertical="top" wrapText="1"/>
    </xf>
    <xf numFmtId="0" fontId="37" fillId="0" borderId="188" xfId="17" applyFont="1" applyFill="1" applyBorder="1" applyAlignment="1">
      <alignment horizontal="left" vertical="top" wrapText="1"/>
    </xf>
    <xf numFmtId="0" fontId="37" fillId="0" borderId="189" xfId="17" applyFont="1" applyFill="1" applyBorder="1" applyAlignment="1">
      <alignment horizontal="left" vertical="top" wrapText="1"/>
    </xf>
    <xf numFmtId="0" fontId="13" fillId="22" borderId="187" xfId="2" applyFont="1" applyFill="1" applyBorder="1" applyAlignment="1">
      <alignment horizontal="left" vertical="top" wrapText="1"/>
    </xf>
    <xf numFmtId="0" fontId="13" fillId="22" borderId="188" xfId="2" applyFont="1" applyFill="1" applyBorder="1" applyAlignment="1">
      <alignment horizontal="left" vertical="top" wrapText="1"/>
    </xf>
    <xf numFmtId="0" fontId="13" fillId="22" borderId="189" xfId="2" applyFont="1" applyFill="1" applyBorder="1" applyAlignment="1">
      <alignment horizontal="left" vertical="top" wrapText="1"/>
    </xf>
    <xf numFmtId="0" fontId="121" fillId="22" borderId="187" xfId="2" applyFont="1" applyFill="1" applyBorder="1" applyAlignment="1">
      <alignment horizontal="left" vertical="top" wrapText="1"/>
    </xf>
    <xf numFmtId="0" fontId="121" fillId="22" borderId="188" xfId="2" applyFont="1" applyFill="1" applyBorder="1" applyAlignment="1">
      <alignment horizontal="left" vertical="top" wrapText="1"/>
    </xf>
    <xf numFmtId="0" fontId="121" fillId="22" borderId="189" xfId="2" applyFont="1" applyFill="1" applyBorder="1" applyAlignment="1">
      <alignment horizontal="left" vertical="top" wrapText="1"/>
    </xf>
    <xf numFmtId="0" fontId="13" fillId="22" borderId="187" xfId="2" applyFont="1" applyFill="1" applyBorder="1" applyAlignment="1">
      <alignment horizontal="center" vertical="center" wrapText="1"/>
    </xf>
    <xf numFmtId="0" fontId="13" fillId="22" borderId="188" xfId="2" applyFont="1" applyFill="1" applyBorder="1" applyAlignment="1">
      <alignment horizontal="center" vertical="center" wrapText="1"/>
    </xf>
    <xf numFmtId="0" fontId="13" fillId="22" borderId="189" xfId="2" applyFont="1" applyFill="1" applyBorder="1" applyAlignment="1">
      <alignment horizontal="center" vertical="center" wrapText="1"/>
    </xf>
    <xf numFmtId="0" fontId="60" fillId="14" borderId="62" xfId="17" applyFont="1" applyFill="1" applyBorder="1" applyAlignment="1">
      <alignment horizontal="right" vertical="center" wrapText="1"/>
    </xf>
    <xf numFmtId="0" fontId="61" fillId="14" borderId="62" xfId="0" applyFont="1" applyFill="1" applyBorder="1" applyAlignment="1">
      <alignment horizontal="right" vertical="center"/>
    </xf>
    <xf numFmtId="0" fontId="0" fillId="14" borderId="62" xfId="0" applyFill="1" applyBorder="1" applyAlignment="1">
      <alignment horizontal="right" vertical="center"/>
    </xf>
    <xf numFmtId="180" fontId="60" fillId="14" borderId="62" xfId="17" applyNumberFormat="1" applyFont="1" applyFill="1" applyBorder="1" applyAlignment="1">
      <alignment horizontal="center" vertical="center" wrapText="1"/>
    </xf>
    <xf numFmtId="180" fontId="0" fillId="14" borderId="62" xfId="0" applyNumberFormat="1" applyFill="1" applyBorder="1" applyAlignment="1">
      <alignment horizontal="center" vertical="center" wrapText="1"/>
    </xf>
    <xf numFmtId="0" fontId="62" fillId="15" borderId="63" xfId="17" applyFont="1" applyFill="1" applyBorder="1" applyAlignment="1">
      <alignment horizontal="center" vertical="center" wrapText="1"/>
    </xf>
    <xf numFmtId="0" fontId="63" fillId="15" borderId="63" xfId="0" applyFont="1" applyFill="1" applyBorder="1" applyAlignment="1">
      <alignment horizontal="center" vertical="center"/>
    </xf>
    <xf numFmtId="0" fontId="62" fillId="11" borderId="63" xfId="0" applyFont="1" applyFill="1" applyBorder="1" applyAlignment="1">
      <alignment horizontal="center" vertical="center"/>
    </xf>
    <xf numFmtId="0" fontId="65" fillId="11" borderId="63" xfId="0" applyFont="1" applyFill="1" applyBorder="1" applyAlignment="1">
      <alignment horizontal="center" vertical="center"/>
    </xf>
    <xf numFmtId="0" fontId="67" fillId="21" borderId="125" xfId="16" applyFont="1" applyFill="1" applyBorder="1" applyAlignment="1">
      <alignment horizontal="center" vertical="center"/>
    </xf>
    <xf numFmtId="0" fontId="67" fillId="21" borderId="130" xfId="16" applyFont="1" applyFill="1" applyBorder="1" applyAlignment="1">
      <alignment horizontal="center" vertical="center"/>
    </xf>
    <xf numFmtId="0" fontId="67" fillId="21" borderId="132" xfId="16" applyFont="1" applyFill="1" applyBorder="1" applyAlignment="1">
      <alignment horizontal="center" vertical="center"/>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28" xfId="16" applyFont="1" applyFill="1" applyBorder="1" applyAlignment="1">
      <alignment vertical="center" wrapText="1"/>
    </xf>
    <xf numFmtId="0" fontId="68" fillId="2" borderId="104" xfId="16" applyFont="1" applyFill="1" applyBorder="1" applyAlignment="1">
      <alignment vertical="center" wrapText="1"/>
    </xf>
    <xf numFmtId="0" fontId="68" fillId="2" borderId="0" xfId="16" applyFont="1" applyFill="1" applyAlignment="1">
      <alignment vertical="center" wrapText="1"/>
    </xf>
    <xf numFmtId="0" fontId="68" fillId="2" borderId="105" xfId="16" applyFont="1" applyFill="1" applyBorder="1" applyAlignment="1">
      <alignment vertical="center" wrapText="1"/>
    </xf>
    <xf numFmtId="0" fontId="68" fillId="2" borderId="133" xfId="16" applyFont="1" applyFill="1" applyBorder="1" applyAlignment="1">
      <alignment vertical="center" wrapText="1"/>
    </xf>
    <xf numFmtId="0" fontId="68" fillId="2" borderId="134" xfId="16" applyFont="1" applyFill="1" applyBorder="1" applyAlignment="1">
      <alignment vertical="center" wrapText="1"/>
    </xf>
    <xf numFmtId="0" fontId="68" fillId="2" borderId="135" xfId="16" applyFont="1" applyFill="1" applyBorder="1" applyAlignment="1">
      <alignment vertical="center" wrapText="1"/>
    </xf>
    <xf numFmtId="0" fontId="68" fillId="2" borderId="126" xfId="16" applyFont="1" applyFill="1" applyBorder="1" applyAlignment="1">
      <alignment horizontal="left" vertical="center" wrapText="1"/>
    </xf>
    <xf numFmtId="0" fontId="68" fillId="2" borderId="127" xfId="16" applyFont="1" applyFill="1" applyBorder="1" applyAlignment="1">
      <alignment horizontal="left" vertical="center" wrapText="1"/>
    </xf>
    <xf numFmtId="0" fontId="68" fillId="2" borderId="129" xfId="16" applyFont="1" applyFill="1" applyBorder="1" applyAlignment="1">
      <alignment horizontal="left" vertical="center" wrapText="1"/>
    </xf>
    <xf numFmtId="0" fontId="68" fillId="2" borderId="104"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31" xfId="16" applyFont="1" applyFill="1" applyBorder="1" applyAlignment="1">
      <alignment horizontal="left" vertical="center" wrapText="1"/>
    </xf>
    <xf numFmtId="0" fontId="68" fillId="2" borderId="133" xfId="16" applyFont="1" applyFill="1" applyBorder="1" applyAlignment="1">
      <alignment horizontal="left" vertical="center" wrapText="1"/>
    </xf>
    <xf numFmtId="0" fontId="68" fillId="2" borderId="134" xfId="16" applyFont="1" applyFill="1" applyBorder="1" applyAlignment="1">
      <alignment horizontal="left" vertical="center" wrapText="1"/>
    </xf>
    <xf numFmtId="0" fontId="68" fillId="2" borderId="136" xfId="16" applyFont="1" applyFill="1" applyBorder="1" applyAlignment="1">
      <alignment horizontal="left" vertical="center" wrapText="1"/>
    </xf>
    <xf numFmtId="0" fontId="7" fillId="6" borderId="38" xfId="17" applyFont="1" applyFill="1" applyBorder="1" applyAlignment="1">
      <alignment horizontal="center" vertical="center" wrapText="1"/>
    </xf>
    <xf numFmtId="0" fontId="60" fillId="31" borderId="76" xfId="17" applyFont="1" applyFill="1" applyBorder="1" applyAlignment="1">
      <alignment horizontal="center" vertical="center" wrapText="1"/>
    </xf>
    <xf numFmtId="0" fontId="58" fillId="18" borderId="76" xfId="17" applyFont="1" applyFill="1" applyBorder="1" applyAlignment="1">
      <alignment horizontal="center" vertical="center" wrapText="1"/>
    </xf>
    <xf numFmtId="0" fontId="0" fillId="18" borderId="76" xfId="0" applyFill="1" applyBorder="1" applyAlignment="1">
      <alignment horizontal="center" vertical="center" wrapText="1"/>
    </xf>
    <xf numFmtId="0" fontId="68" fillId="3" borderId="77" xfId="17" applyFont="1" applyFill="1" applyBorder="1" applyAlignment="1">
      <alignment horizontal="center" vertical="center" wrapText="1"/>
    </xf>
    <xf numFmtId="0" fontId="68" fillId="3" borderId="78" xfId="17" applyFont="1" applyFill="1" applyBorder="1" applyAlignment="1">
      <alignment horizontal="center" vertical="center" wrapText="1"/>
    </xf>
    <xf numFmtId="0" fontId="68" fillId="3" borderId="79" xfId="17" applyFont="1" applyFill="1" applyBorder="1" applyAlignment="1">
      <alignment horizontal="center" vertical="center" wrapText="1"/>
    </xf>
    <xf numFmtId="180" fontId="60" fillId="3" borderId="77" xfId="17" applyNumberFormat="1" applyFont="1" applyFill="1" applyBorder="1" applyAlignment="1">
      <alignment horizontal="center" vertical="center" wrapText="1"/>
    </xf>
    <xf numFmtId="180" fontId="60" fillId="3" borderId="79" xfId="17" applyNumberFormat="1" applyFont="1" applyFill="1" applyBorder="1" applyAlignment="1">
      <alignment horizontal="center" vertical="center" wrapText="1"/>
    </xf>
    <xf numFmtId="0" fontId="13" fillId="22" borderId="187" xfId="17" applyFont="1" applyFill="1" applyBorder="1" applyAlignment="1">
      <alignment horizontal="left" vertical="top" wrapText="1"/>
    </xf>
    <xf numFmtId="0" fontId="13" fillId="22" borderId="188" xfId="17" applyFont="1" applyFill="1" applyBorder="1" applyAlignment="1">
      <alignment horizontal="left" vertical="top" wrapText="1"/>
    </xf>
    <xf numFmtId="0" fontId="13" fillId="22" borderId="189" xfId="17" applyFont="1" applyFill="1" applyBorder="1" applyAlignment="1">
      <alignment horizontal="left" vertical="top" wrapText="1"/>
    </xf>
    <xf numFmtId="0" fontId="50" fillId="0" borderId="52" xfId="17" applyFont="1" applyBorder="1" applyAlignment="1">
      <alignment horizontal="center" vertical="center"/>
    </xf>
    <xf numFmtId="0" fontId="50" fillId="0" borderId="53" xfId="17" applyFont="1" applyBorder="1" applyAlignment="1">
      <alignment horizontal="center" vertical="center"/>
    </xf>
    <xf numFmtId="0" fontId="50" fillId="0" borderId="54" xfId="17" applyFont="1" applyBorder="1" applyAlignment="1">
      <alignment horizontal="center" vertical="center"/>
    </xf>
    <xf numFmtId="0" fontId="1" fillId="0" borderId="80" xfId="17" applyBorder="1" applyAlignment="1">
      <alignment horizontal="center" vertical="center"/>
    </xf>
    <xf numFmtId="0" fontId="1" fillId="0" borderId="81" xfId="17" applyBorder="1" applyAlignment="1">
      <alignment horizontal="center" vertical="center"/>
    </xf>
    <xf numFmtId="0" fontId="1" fillId="0" borderId="82" xfId="17" applyBorder="1" applyAlignment="1">
      <alignment horizontal="center" vertical="center"/>
    </xf>
    <xf numFmtId="0" fontId="38" fillId="0" borderId="83" xfId="17" applyFont="1" applyBorder="1" applyAlignment="1">
      <alignment horizontal="center" vertical="center" wrapText="1"/>
    </xf>
    <xf numFmtId="0" fontId="38" fillId="0" borderId="48" xfId="17" applyFont="1" applyBorder="1" applyAlignment="1">
      <alignment horizontal="center" vertical="center" wrapText="1"/>
    </xf>
    <xf numFmtId="0" fontId="34" fillId="19" borderId="0" xfId="17" applyFont="1" applyFill="1" applyAlignment="1">
      <alignment horizontal="center" vertical="center"/>
    </xf>
    <xf numFmtId="179" fontId="11" fillId="0" borderId="84" xfId="17" applyNumberFormat="1" applyFont="1" applyBorder="1" applyAlignment="1">
      <alignment horizontal="center" vertical="center" shrinkToFit="1"/>
    </xf>
    <xf numFmtId="179" fontId="11" fillId="0" borderId="85" xfId="17" applyNumberFormat="1" applyFont="1" applyBorder="1" applyAlignment="1">
      <alignment horizontal="center" vertical="center" shrinkToFit="1"/>
    </xf>
    <xf numFmtId="0" fontId="48" fillId="0" borderId="86" xfId="17" applyFont="1" applyBorder="1" applyAlignment="1">
      <alignment horizontal="center" vertical="center"/>
    </xf>
    <xf numFmtId="0" fontId="48" fillId="0" borderId="87" xfId="17" applyFont="1" applyBorder="1" applyAlignment="1">
      <alignment horizontal="center" vertical="center"/>
    </xf>
    <xf numFmtId="0" fontId="37" fillId="12" borderId="88" xfId="18" applyFont="1" applyFill="1" applyBorder="1" applyAlignment="1">
      <alignment horizontal="center" vertical="center"/>
    </xf>
    <xf numFmtId="0" fontId="37" fillId="12" borderId="89" xfId="18" applyFont="1" applyFill="1" applyBorder="1" applyAlignment="1">
      <alignment horizontal="center" vertical="center"/>
    </xf>
    <xf numFmtId="0" fontId="12" fillId="0" borderId="139" xfId="17" applyFont="1" applyBorder="1" applyAlignment="1">
      <alignment horizontal="center" vertical="center" wrapText="1"/>
    </xf>
    <xf numFmtId="0" fontId="12" fillId="0" borderId="140" xfId="17" applyFont="1" applyBorder="1" applyAlignment="1">
      <alignment horizontal="center" vertical="center" wrapText="1"/>
    </xf>
    <xf numFmtId="0" fontId="12" fillId="0" borderId="141" xfId="17" applyFont="1" applyBorder="1" applyAlignment="1">
      <alignment horizontal="center" vertical="center" wrapText="1"/>
    </xf>
    <xf numFmtId="0" fontId="55" fillId="0" borderId="143" xfId="17" applyFont="1" applyBorder="1" applyAlignment="1">
      <alignment horizontal="center" vertical="center"/>
    </xf>
    <xf numFmtId="0" fontId="55" fillId="0" borderId="144" xfId="17" applyFont="1" applyBorder="1" applyAlignment="1">
      <alignment horizontal="center" vertical="center"/>
    </xf>
    <xf numFmtId="0" fontId="55" fillId="0" borderId="145" xfId="17" applyFont="1" applyBorder="1" applyAlignment="1">
      <alignment horizontal="center" vertical="center"/>
    </xf>
    <xf numFmtId="0" fontId="181" fillId="22" borderId="187" xfId="17" applyFont="1" applyFill="1" applyBorder="1" applyAlignment="1">
      <alignment horizontal="left" vertical="top" wrapText="1"/>
    </xf>
    <xf numFmtId="0" fontId="181" fillId="22" borderId="188" xfId="17" applyFont="1" applyFill="1" applyBorder="1" applyAlignment="1">
      <alignment horizontal="left" vertical="top" wrapText="1"/>
    </xf>
    <xf numFmtId="0" fontId="181" fillId="22" borderId="189" xfId="17" applyFont="1" applyFill="1" applyBorder="1" applyAlignment="1">
      <alignment horizontal="left" vertical="top" wrapText="1"/>
    </xf>
    <xf numFmtId="0" fontId="211" fillId="50" borderId="0" xfId="2" applyFont="1" applyFill="1" applyAlignment="1">
      <alignment horizontal="center" vertical="center"/>
    </xf>
    <xf numFmtId="0" fontId="6" fillId="0" borderId="0" xfId="2">
      <alignment vertical="center"/>
    </xf>
    <xf numFmtId="0" fontId="35" fillId="0" borderId="0" xfId="2" applyFont="1" applyAlignment="1">
      <alignment horizontal="center" vertical="center"/>
    </xf>
    <xf numFmtId="0" fontId="6" fillId="0" borderId="0" xfId="2" applyAlignment="1">
      <alignment horizontal="center" vertical="center"/>
    </xf>
    <xf numFmtId="0" fontId="214" fillId="32" borderId="0" xfId="2" applyFont="1" applyFill="1" applyAlignment="1">
      <alignment horizontal="center" vertical="center" wrapText="1" shrinkToFit="1"/>
    </xf>
    <xf numFmtId="0" fontId="215" fillId="0" borderId="0" xfId="2" applyFont="1">
      <alignment vertical="center"/>
    </xf>
    <xf numFmtId="0" fontId="157" fillId="27" borderId="0" xfId="0" applyFont="1" applyFill="1" applyAlignment="1">
      <alignment horizontal="center" vertical="top" wrapText="1"/>
    </xf>
    <xf numFmtId="0" fontId="195" fillId="27" borderId="0" xfId="0" applyFont="1" applyFill="1" applyAlignment="1">
      <alignment horizontal="left" vertical="top" wrapText="1"/>
    </xf>
    <xf numFmtId="0" fontId="201" fillId="27" borderId="0" xfId="0" applyFont="1" applyFill="1" applyAlignment="1">
      <alignment horizontal="left" vertical="top" wrapText="1"/>
    </xf>
    <xf numFmtId="0" fontId="143" fillId="28" borderId="0" xfId="0" applyFont="1" applyFill="1" applyAlignment="1">
      <alignment horizontal="left" vertical="center" wrapText="1"/>
    </xf>
    <xf numFmtId="0" fontId="139" fillId="26" borderId="0" xfId="0" applyFont="1" applyFill="1" applyAlignment="1">
      <alignment horizontal="left" vertical="center"/>
    </xf>
    <xf numFmtId="0" fontId="140" fillId="26" borderId="0" xfId="1" applyFont="1" applyFill="1" applyBorder="1" applyAlignment="1" applyProtection="1">
      <alignment horizontal="left" vertical="top" wrapText="1"/>
    </xf>
    <xf numFmtId="0" fontId="73" fillId="27" borderId="0" xfId="0" applyFont="1" applyFill="1" applyAlignment="1">
      <alignment horizontal="center" vertical="top" wrapText="1"/>
    </xf>
    <xf numFmtId="0" fontId="195" fillId="27" borderId="0" xfId="0" applyFont="1" applyFill="1" applyAlignment="1">
      <alignment horizontal="right" vertical="top" wrapText="1"/>
    </xf>
    <xf numFmtId="0" fontId="116" fillId="32" borderId="0" xfId="0" applyFont="1" applyFill="1" applyAlignment="1">
      <alignment horizontal="center" vertical="top" wrapText="1"/>
    </xf>
    <xf numFmtId="0" fontId="105" fillId="32" borderId="0" xfId="0" applyFont="1" applyFill="1" applyAlignment="1">
      <alignment horizontal="center" vertical="top" wrapText="1"/>
    </xf>
    <xf numFmtId="0" fontId="136" fillId="36" borderId="0" xfId="0" applyFont="1" applyFill="1" applyAlignment="1">
      <alignment horizontal="left" vertical="top" wrapText="1"/>
    </xf>
    <xf numFmtId="0" fontId="135" fillId="36" borderId="0" xfId="0" applyFont="1" applyFill="1" applyAlignment="1">
      <alignment horizontal="left" vertical="top" wrapText="1"/>
    </xf>
    <xf numFmtId="0" fontId="18" fillId="36" borderId="0" xfId="0" applyFont="1" applyFill="1" applyAlignment="1">
      <alignment horizontal="center" vertical="center"/>
    </xf>
    <xf numFmtId="0" fontId="116" fillId="36" borderId="0" xfId="0" applyFont="1" applyFill="1" applyAlignment="1">
      <alignment horizontal="center" vertical="center"/>
    </xf>
    <xf numFmtId="0" fontId="79" fillId="25" borderId="119" xfId="0" applyFont="1" applyFill="1" applyBorder="1" applyAlignment="1">
      <alignment horizontal="left" vertical="center"/>
    </xf>
    <xf numFmtId="0" fontId="79" fillId="25" borderId="120" xfId="0" applyFont="1" applyFill="1" applyBorder="1" applyAlignment="1">
      <alignment horizontal="left" vertical="center"/>
    </xf>
    <xf numFmtId="0" fontId="79" fillId="25" borderId="121" xfId="0" applyFont="1" applyFill="1" applyBorder="1" applyAlignment="1">
      <alignment horizontal="left" vertical="center"/>
    </xf>
    <xf numFmtId="0" fontId="79" fillId="25" borderId="124" xfId="0" applyFont="1" applyFill="1" applyBorder="1" applyAlignment="1">
      <alignment horizontal="left" vertical="center"/>
    </xf>
    <xf numFmtId="0" fontId="79" fillId="25" borderId="122" xfId="0" applyFont="1" applyFill="1" applyBorder="1" applyAlignment="1">
      <alignment horizontal="left" vertical="center"/>
    </xf>
    <xf numFmtId="0" fontId="79" fillId="25" borderId="123" xfId="0" applyFont="1" applyFill="1" applyBorder="1" applyAlignment="1">
      <alignment horizontal="left" vertical="center"/>
    </xf>
    <xf numFmtId="0" fontId="79" fillId="25" borderId="116" xfId="0" applyFont="1" applyFill="1" applyBorder="1" applyAlignment="1">
      <alignment horizontal="left" vertical="center"/>
    </xf>
    <xf numFmtId="0" fontId="79" fillId="25" borderId="117" xfId="0" applyFont="1" applyFill="1" applyBorder="1" applyAlignment="1">
      <alignment horizontal="left" vertical="center"/>
    </xf>
    <xf numFmtId="0" fontId="79" fillId="25" borderId="118" xfId="0" applyFont="1" applyFill="1" applyBorder="1" applyAlignment="1">
      <alignment horizontal="left" vertical="center"/>
    </xf>
    <xf numFmtId="0" fontId="81" fillId="0" borderId="113" xfId="0" applyFont="1" applyBorder="1" applyAlignment="1">
      <alignment horizontal="justify" vertical="center" wrapText="1"/>
    </xf>
    <xf numFmtId="0" fontId="81" fillId="0" borderId="114" xfId="0" applyFont="1" applyBorder="1" applyAlignment="1">
      <alignment horizontal="justify" vertical="center" wrapText="1"/>
    </xf>
    <xf numFmtId="0" fontId="79" fillId="0" borderId="113" xfId="0" applyFont="1" applyBorder="1" applyAlignment="1">
      <alignment horizontal="justify" vertical="center" wrapText="1"/>
    </xf>
    <xf numFmtId="0" fontId="79" fillId="0" borderId="114" xfId="0" applyFont="1" applyBorder="1" applyAlignment="1">
      <alignment horizontal="justify" vertical="center" wrapText="1"/>
    </xf>
    <xf numFmtId="0" fontId="79" fillId="0" borderId="115" xfId="0" applyFont="1" applyBorder="1" applyAlignment="1">
      <alignment horizontal="left" vertical="center"/>
    </xf>
    <xf numFmtId="0" fontId="105" fillId="33" borderId="0" xfId="0" applyFont="1" applyFill="1" applyAlignment="1">
      <alignment horizontal="left" vertical="center" wrapText="1"/>
    </xf>
    <xf numFmtId="0" fontId="107" fillId="26" borderId="116" xfId="0" applyFont="1" applyFill="1" applyBorder="1" applyAlignment="1">
      <alignment horizontal="left"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149" fillId="22" borderId="0" xfId="0" applyFont="1" applyFill="1" applyAlignment="1">
      <alignment horizontal="left" vertical="top" wrapText="1"/>
    </xf>
    <xf numFmtId="0" fontId="104" fillId="22" borderId="0" xfId="0" applyFont="1" applyFill="1" applyAlignment="1">
      <alignment horizontal="left" vertical="center"/>
    </xf>
    <xf numFmtId="0" fontId="79" fillId="22" borderId="115" xfId="0" applyFont="1" applyFill="1" applyBorder="1" applyAlignment="1">
      <alignment horizontal="left" vertical="center"/>
    </xf>
    <xf numFmtId="56" fontId="108" fillId="24" borderId="43" xfId="1" applyNumberFormat="1" applyFont="1" applyFill="1" applyBorder="1" applyAlignment="1" applyProtection="1">
      <alignment horizontal="center" vertical="center" wrapText="1"/>
    </xf>
    <xf numFmtId="56" fontId="108" fillId="24" borderId="1" xfId="1" applyNumberFormat="1" applyFont="1" applyFill="1" applyBorder="1" applyAlignment="1" applyProtection="1">
      <alignment horizontal="center" vertical="center" wrapText="1"/>
    </xf>
    <xf numFmtId="56" fontId="108" fillId="24" borderId="2" xfId="1" applyNumberFormat="1" applyFont="1" applyFill="1" applyBorder="1" applyAlignment="1" applyProtection="1">
      <alignment horizontal="center" vertical="center" wrapText="1"/>
    </xf>
    <xf numFmtId="14" fontId="108" fillId="24" borderId="211" xfId="1" applyNumberFormat="1" applyFont="1" applyFill="1" applyBorder="1" applyAlignment="1" applyProtection="1">
      <alignment horizontal="center" vertical="center" wrapText="1"/>
    </xf>
    <xf numFmtId="14" fontId="108" fillId="24" borderId="212" xfId="1" applyNumberFormat="1" applyFont="1" applyFill="1" applyBorder="1" applyAlignment="1" applyProtection="1">
      <alignment horizontal="center" vertical="center" wrapText="1"/>
    </xf>
    <xf numFmtId="14" fontId="108" fillId="24" borderId="213" xfId="1" applyNumberFormat="1" applyFont="1" applyFill="1" applyBorder="1" applyAlignment="1" applyProtection="1">
      <alignment horizontal="center" vertical="center" wrapText="1"/>
    </xf>
    <xf numFmtId="56" fontId="113" fillId="24" borderId="43" xfId="2" applyNumberFormat="1" applyFont="1" applyFill="1" applyBorder="1" applyAlignment="1">
      <alignment horizontal="center" vertical="center" wrapText="1"/>
    </xf>
    <xf numFmtId="0" fontId="113" fillId="24" borderId="1" xfId="2" applyFont="1" applyFill="1" applyBorder="1" applyAlignment="1">
      <alignment horizontal="center" vertical="center" wrapText="1"/>
    </xf>
    <xf numFmtId="0" fontId="113" fillId="24" borderId="2" xfId="2" applyFont="1" applyFill="1" applyBorder="1" applyAlignment="1">
      <alignment horizontal="center" vertical="center" wrapText="1"/>
    </xf>
    <xf numFmtId="14" fontId="108" fillId="24" borderId="177" xfId="1" applyNumberFormat="1" applyFont="1" applyFill="1" applyBorder="1" applyAlignment="1" applyProtection="1">
      <alignment horizontal="center" vertical="center" wrapText="1"/>
    </xf>
    <xf numFmtId="0" fontId="108" fillId="24" borderId="177" xfId="2" applyFont="1" applyFill="1" applyBorder="1" applyAlignment="1">
      <alignment horizontal="center" vertical="center"/>
    </xf>
    <xf numFmtId="14" fontId="113" fillId="24" borderId="1" xfId="2" applyNumberFormat="1" applyFont="1" applyFill="1" applyBorder="1" applyAlignment="1">
      <alignment horizontal="center" vertical="center" shrinkToFit="1"/>
    </xf>
    <xf numFmtId="14" fontId="113" fillId="24" borderId="158" xfId="2" applyNumberFormat="1" applyFont="1" applyFill="1" applyBorder="1" applyAlignment="1">
      <alignment horizontal="center" vertical="center" shrinkToFit="1"/>
    </xf>
    <xf numFmtId="14" fontId="108" fillId="24" borderId="43" xfId="2" applyNumberFormat="1" applyFont="1" applyFill="1" applyBorder="1" applyAlignment="1">
      <alignment horizontal="center" vertical="center" shrinkToFit="1"/>
    </xf>
    <xf numFmtId="14" fontId="108" fillId="24" borderId="1" xfId="2" applyNumberFormat="1" applyFont="1" applyFill="1" applyBorder="1" applyAlignment="1">
      <alignment horizontal="center" vertical="center" shrinkToFit="1"/>
    </xf>
    <xf numFmtId="14" fontId="108" fillId="24" borderId="158" xfId="2" applyNumberFormat="1" applyFont="1" applyFill="1" applyBorder="1" applyAlignment="1">
      <alignment horizontal="center" vertical="center" shrinkToFit="1"/>
    </xf>
    <xf numFmtId="14" fontId="113" fillId="24" borderId="2" xfId="2" applyNumberFormat="1" applyFont="1" applyFill="1" applyBorder="1" applyAlignment="1">
      <alignment horizontal="center" vertical="center" shrinkToFit="1"/>
    </xf>
    <xf numFmtId="14" fontId="108" fillId="24" borderId="205" xfId="2" applyNumberFormat="1" applyFont="1" applyFill="1" applyBorder="1" applyAlignment="1">
      <alignment horizontal="center" vertical="center" shrinkToFit="1"/>
    </xf>
    <xf numFmtId="14" fontId="108" fillId="24" borderId="161" xfId="2" applyNumberFormat="1" applyFont="1" applyFill="1" applyBorder="1" applyAlignment="1">
      <alignment horizontal="center" vertical="center" wrapText="1" shrinkToFit="1"/>
    </xf>
    <xf numFmtId="14" fontId="108" fillId="24" borderId="159" xfId="2" applyNumberFormat="1" applyFont="1" applyFill="1" applyBorder="1" applyAlignment="1">
      <alignment horizontal="center" vertical="center" wrapText="1" shrinkToFit="1"/>
    </xf>
    <xf numFmtId="14" fontId="108" fillId="24" borderId="160" xfId="2" applyNumberFormat="1" applyFont="1" applyFill="1" applyBorder="1" applyAlignment="1">
      <alignment horizontal="center" vertical="center" wrapText="1" shrinkToFit="1"/>
    </xf>
    <xf numFmtId="0" fontId="108" fillId="0" borderId="214" xfId="2" applyFont="1" applyFill="1" applyBorder="1" applyAlignment="1">
      <alignment horizontal="left" vertical="top" wrapText="1"/>
    </xf>
    <xf numFmtId="0" fontId="108" fillId="0" borderId="215" xfId="2" applyFont="1" applyFill="1" applyBorder="1" applyAlignment="1">
      <alignment horizontal="left" vertical="top" wrapText="1"/>
    </xf>
    <xf numFmtId="0" fontId="113" fillId="24" borderId="43" xfId="2" applyFont="1" applyFill="1" applyBorder="1" applyAlignment="1">
      <alignment horizontal="center" vertical="center" wrapText="1"/>
    </xf>
    <xf numFmtId="0" fontId="108" fillId="24" borderId="211" xfId="2" applyFont="1" applyFill="1" applyBorder="1" applyAlignment="1">
      <alignment horizontal="center" vertical="center"/>
    </xf>
    <xf numFmtId="0" fontId="108" fillId="24" borderId="182" xfId="2" applyFont="1" applyFill="1" applyBorder="1" applyAlignment="1">
      <alignment horizontal="center" vertical="center"/>
    </xf>
    <xf numFmtId="56" fontId="108" fillId="24" borderId="43" xfId="2" applyNumberFormat="1" applyFont="1" applyFill="1" applyBorder="1" applyAlignment="1">
      <alignment horizontal="center" vertical="center" wrapText="1"/>
    </xf>
    <xf numFmtId="56" fontId="108" fillId="24" borderId="1" xfId="2" applyNumberFormat="1" applyFont="1" applyFill="1" applyBorder="1" applyAlignment="1">
      <alignment horizontal="center" vertical="center" wrapText="1"/>
    </xf>
    <xf numFmtId="56" fontId="108" fillId="24" borderId="158" xfId="2" applyNumberFormat="1" applyFont="1" applyFill="1" applyBorder="1" applyAlignment="1">
      <alignment horizontal="center" vertical="center" wrapText="1"/>
    </xf>
    <xf numFmtId="14" fontId="108" fillId="24" borderId="208" xfId="2" applyNumberFormat="1" applyFont="1" applyFill="1" applyBorder="1" applyAlignment="1">
      <alignment horizontal="center" vertical="center"/>
    </xf>
    <xf numFmtId="14" fontId="108" fillId="24" borderId="209" xfId="2" applyNumberFormat="1" applyFont="1" applyFill="1" applyBorder="1" applyAlignment="1">
      <alignment horizontal="center" vertical="center"/>
    </xf>
    <xf numFmtId="14" fontId="108" fillId="24" borderId="210" xfId="2" applyNumberFormat="1" applyFont="1" applyFill="1" applyBorder="1" applyAlignment="1">
      <alignment horizontal="center" vertical="center"/>
    </xf>
    <xf numFmtId="14" fontId="108" fillId="24" borderId="162" xfId="1" applyNumberFormat="1" applyFont="1" applyFill="1" applyBorder="1" applyAlignment="1" applyProtection="1">
      <alignment horizontal="center" vertical="center" wrapText="1" shrinkToFit="1"/>
    </xf>
    <xf numFmtId="14" fontId="108" fillId="24" borderId="164" xfId="1" applyNumberFormat="1" applyFont="1" applyFill="1" applyBorder="1" applyAlignment="1" applyProtection="1">
      <alignment horizontal="center" vertical="center" wrapText="1" shrinkToFit="1"/>
    </xf>
    <xf numFmtId="14" fontId="108" fillId="24" borderId="163" xfId="1" applyNumberFormat="1" applyFont="1" applyFill="1" applyBorder="1" applyAlignment="1" applyProtection="1">
      <alignment horizontal="center" vertical="center" wrapText="1" shrinkToFit="1"/>
    </xf>
    <xf numFmtId="0" fontId="10" fillId="0" borderId="60" xfId="2" applyFont="1" applyFill="1" applyBorder="1" applyAlignment="1">
      <alignment vertical="center"/>
    </xf>
    <xf numFmtId="0" fontId="10" fillId="0" borderId="60" xfId="2" applyFont="1" applyBorder="1" applyAlignment="1">
      <alignment vertical="center"/>
    </xf>
    <xf numFmtId="0" fontId="10" fillId="0" borderId="0" xfId="2" applyFont="1" applyFill="1" applyAlignment="1">
      <alignment vertical="center" wrapText="1"/>
    </xf>
    <xf numFmtId="0" fontId="10" fillId="0" borderId="0" xfId="2" applyFont="1" applyAlignment="1">
      <alignment vertical="center"/>
    </xf>
    <xf numFmtId="14" fontId="113" fillId="24" borderId="43" xfId="2" applyNumberFormat="1" applyFont="1" applyFill="1" applyBorder="1" applyAlignment="1">
      <alignment horizontal="center" vertical="center"/>
    </xf>
    <xf numFmtId="14" fontId="113" fillId="24" borderId="2" xfId="2" applyNumberFormat="1" applyFont="1" applyFill="1" applyBorder="1" applyAlignment="1">
      <alignment horizontal="center" vertical="center"/>
    </xf>
    <xf numFmtId="0" fontId="1" fillId="17" borderId="70" xfId="2" applyFont="1" applyFill="1" applyBorder="1" applyAlignment="1">
      <alignment vertical="top" wrapText="1"/>
    </xf>
    <xf numFmtId="0" fontId="6" fillId="0" borderId="66" xfId="2" applyBorder="1" applyAlignment="1">
      <alignment vertical="top" wrapText="1"/>
    </xf>
    <xf numFmtId="0" fontId="69" fillId="0" borderId="0" xfId="1" applyFont="1" applyAlignment="1" applyProtection="1">
      <alignment vertical="center"/>
    </xf>
    <xf numFmtId="0" fontId="6" fillId="29" borderId="58" xfId="2" applyFill="1" applyBorder="1" applyAlignment="1">
      <alignment horizontal="left" vertical="top" wrapText="1"/>
    </xf>
    <xf numFmtId="0" fontId="6" fillId="29" borderId="142" xfId="2" applyFill="1" applyBorder="1" applyAlignment="1">
      <alignment horizontal="left" vertical="top" wrapText="1"/>
    </xf>
    <xf numFmtId="0" fontId="6" fillId="29" borderId="166" xfId="2" applyFill="1" applyBorder="1" applyAlignment="1">
      <alignment horizontal="left" vertical="top" wrapText="1"/>
    </xf>
    <xf numFmtId="0" fontId="1" fillId="38" borderId="58" xfId="2" applyFont="1" applyFill="1" applyBorder="1" applyAlignment="1">
      <alignment horizontal="left" vertical="top" wrapText="1"/>
    </xf>
    <xf numFmtId="0" fontId="1" fillId="38" borderId="69" xfId="2" applyFont="1" applyFill="1" applyBorder="1" applyAlignment="1">
      <alignment horizontal="left" vertical="top" wrapText="1"/>
    </xf>
    <xf numFmtId="0" fontId="8" fillId="38" borderId="142" xfId="1" applyFill="1" applyBorder="1" applyAlignment="1" applyProtection="1">
      <alignment horizontal="left" vertical="top"/>
    </xf>
    <xf numFmtId="0" fontId="6" fillId="38" borderId="165" xfId="2" applyFill="1" applyBorder="1" applyAlignment="1">
      <alignment horizontal="left" vertical="top"/>
    </xf>
    <xf numFmtId="0" fontId="6" fillId="2" borderId="75" xfId="2" applyFill="1" applyBorder="1" applyAlignment="1">
      <alignment vertical="top" wrapText="1"/>
    </xf>
    <xf numFmtId="0" fontId="15" fillId="2" borderId="66" xfId="0" applyFont="1" applyFill="1" applyBorder="1" applyAlignment="1">
      <alignment vertical="top" wrapText="1"/>
    </xf>
    <xf numFmtId="0" fontId="1" fillId="2" borderId="75" xfId="2" applyFont="1" applyFill="1" applyBorder="1" applyAlignment="1">
      <alignment horizontal="left" vertical="top" wrapText="1"/>
    </xf>
    <xf numFmtId="0" fontId="1" fillId="2" borderId="66" xfId="2" applyFont="1" applyFill="1" applyBorder="1" applyAlignment="1">
      <alignment horizontal="left" vertical="top" wrapText="1"/>
    </xf>
    <xf numFmtId="0" fontId="14" fillId="6" borderId="18" xfId="2" applyFont="1" applyFill="1" applyBorder="1" applyAlignment="1">
      <alignment horizontal="left" vertical="center"/>
    </xf>
    <xf numFmtId="0" fontId="14" fillId="6" borderId="4" xfId="2" applyFont="1" applyFill="1" applyBorder="1" applyAlignment="1">
      <alignment horizontal="left" vertical="center"/>
    </xf>
    <xf numFmtId="0" fontId="6" fillId="6" borderId="90" xfId="2" applyFill="1" applyBorder="1">
      <alignment vertical="center"/>
    </xf>
    <xf numFmtId="0" fontId="6" fillId="6" borderId="25" xfId="2" applyFill="1" applyBorder="1">
      <alignment vertical="center"/>
    </xf>
    <xf numFmtId="0" fontId="6" fillId="6" borderId="91" xfId="2" applyFill="1" applyBorder="1">
      <alignment vertical="center"/>
    </xf>
    <xf numFmtId="0" fontId="6" fillId="6" borderId="92" xfId="2" applyFill="1" applyBorder="1">
      <alignment vertical="center"/>
    </xf>
    <xf numFmtId="0" fontId="6" fillId="6" borderId="93" xfId="2" applyFill="1" applyBorder="1">
      <alignment vertical="center"/>
    </xf>
    <xf numFmtId="0" fontId="6" fillId="6" borderId="94" xfId="2" applyFill="1" applyBorder="1">
      <alignment vertical="center"/>
    </xf>
    <xf numFmtId="0" fontId="22" fillId="6" borderId="95" xfId="2" applyFont="1" applyFill="1" applyBorder="1" applyAlignment="1">
      <alignment horizontal="center" vertical="top" wrapText="1"/>
    </xf>
    <xf numFmtId="0" fontId="22" fillId="6" borderId="87" xfId="2" applyFont="1" applyFill="1" applyBorder="1" applyAlignment="1">
      <alignment horizontal="center" vertical="top" wrapText="1"/>
    </xf>
    <xf numFmtId="0" fontId="22" fillId="6" borderId="96" xfId="2" applyFont="1" applyFill="1" applyBorder="1" applyAlignment="1">
      <alignment horizontal="center" vertical="top" wrapText="1"/>
    </xf>
    <xf numFmtId="0" fontId="22" fillId="6" borderId="97" xfId="2" applyFont="1" applyFill="1" applyBorder="1" applyAlignment="1">
      <alignment horizontal="center" vertical="top" wrapText="1"/>
    </xf>
    <xf numFmtId="0" fontId="22" fillId="6" borderId="98" xfId="2" applyFont="1" applyFill="1" applyBorder="1" applyAlignment="1">
      <alignment horizontal="center" vertical="top" wrapText="1"/>
    </xf>
    <xf numFmtId="0" fontId="1" fillId="6" borderId="15" xfId="2" applyFont="1" applyFill="1" applyBorder="1" applyAlignment="1">
      <alignment vertical="top" wrapText="1"/>
    </xf>
    <xf numFmtId="0" fontId="6" fillId="6" borderId="0" xfId="2" applyFill="1" applyAlignment="1">
      <alignment vertical="top" wrapText="1"/>
    </xf>
    <xf numFmtId="0" fontId="6" fillId="6" borderId="16" xfId="2" applyFill="1" applyBorder="1" applyAlignment="1">
      <alignment vertical="top" wrapText="1"/>
    </xf>
    <xf numFmtId="0" fontId="26" fillId="0" borderId="0" xfId="19" applyFont="1" applyAlignment="1">
      <alignment vertical="center" wrapText="1"/>
    </xf>
    <xf numFmtId="0" fontId="28" fillId="22" borderId="168" xfId="2" applyFont="1" applyFill="1" applyBorder="1" applyAlignment="1">
      <alignment horizontal="center" vertical="center" wrapText="1" shrinkToFit="1"/>
    </xf>
    <xf numFmtId="0" fontId="28" fillId="22" borderId="169" xfId="2" applyFont="1" applyFill="1" applyBorder="1" applyAlignment="1">
      <alignment horizontal="center" vertical="center" wrapText="1" shrinkToFit="1"/>
    </xf>
    <xf numFmtId="0" fontId="28" fillId="22" borderId="170" xfId="2" applyFont="1" applyFill="1" applyBorder="1" applyAlignment="1">
      <alignment horizontal="center" vertical="center" wrapText="1" shrinkToFit="1"/>
    </xf>
    <xf numFmtId="0" fontId="20" fillId="22" borderId="59" xfId="2" applyFont="1" applyFill="1" applyBorder="1" applyAlignment="1">
      <alignment horizontal="left" vertical="top" wrapText="1" shrinkToFit="1"/>
    </xf>
    <xf numFmtId="0" fontId="20" fillId="22" borderId="60" xfId="2" applyFont="1" applyFill="1" applyBorder="1" applyAlignment="1">
      <alignment horizontal="left" vertical="top" wrapText="1" shrinkToFit="1"/>
    </xf>
    <xf numFmtId="0" fontId="20" fillId="22" borderId="61" xfId="2" applyFont="1" applyFill="1" applyBorder="1" applyAlignment="1">
      <alignment horizontal="left" vertical="top" wrapText="1" shrinkToFit="1"/>
    </xf>
    <xf numFmtId="0" fontId="25" fillId="22" borderId="110" xfId="2" applyFont="1" applyFill="1" applyBorder="1" applyAlignment="1">
      <alignment horizontal="left" vertical="top" wrapText="1"/>
    </xf>
    <xf numFmtId="0" fontId="25" fillId="22" borderId="111" xfId="2" applyFont="1" applyFill="1" applyBorder="1" applyAlignment="1">
      <alignment horizontal="left" vertical="top" wrapText="1"/>
    </xf>
    <xf numFmtId="0" fontId="25" fillId="22" borderId="112" xfId="2" applyFont="1" applyFill="1" applyBorder="1" applyAlignment="1">
      <alignment horizontal="left" vertical="top" wrapText="1"/>
    </xf>
    <xf numFmtId="0" fontId="28" fillId="41" borderId="168" xfId="2" applyFont="1" applyFill="1" applyBorder="1" applyAlignment="1">
      <alignment horizontal="center" vertical="center" wrapText="1" shrinkToFit="1"/>
    </xf>
    <xf numFmtId="0" fontId="28" fillId="41" borderId="169" xfId="2" applyFont="1" applyFill="1" applyBorder="1" applyAlignment="1">
      <alignment horizontal="center" vertical="center" wrapText="1" shrinkToFit="1"/>
    </xf>
    <xf numFmtId="0" fontId="28" fillId="41" borderId="170" xfId="2" applyFont="1" applyFill="1" applyBorder="1" applyAlignment="1">
      <alignment horizontal="center" vertical="center" wrapText="1" shrinkToFit="1"/>
    </xf>
    <xf numFmtId="0" fontId="20" fillId="41" borderId="59" xfId="2" applyFont="1" applyFill="1" applyBorder="1" applyAlignment="1">
      <alignment horizontal="left" vertical="top" wrapText="1" shrinkToFit="1"/>
    </xf>
    <xf numFmtId="0" fontId="20" fillId="41" borderId="60" xfId="2" applyFont="1" applyFill="1" applyBorder="1" applyAlignment="1">
      <alignment horizontal="left" vertical="top" wrapText="1" shrinkToFit="1"/>
    </xf>
    <xf numFmtId="0" fontId="20" fillId="41" borderId="61" xfId="2" applyFont="1" applyFill="1" applyBorder="1" applyAlignment="1">
      <alignment horizontal="left" vertical="top" wrapText="1" shrinkToFit="1"/>
    </xf>
    <xf numFmtId="0" fontId="28" fillId="20" borderId="60" xfId="2" applyFont="1" applyFill="1" applyBorder="1" applyAlignment="1">
      <alignment horizontal="center" vertical="center" shrinkToFit="1"/>
    </xf>
    <xf numFmtId="0" fontId="28" fillId="20" borderId="61" xfId="2" applyFont="1" applyFill="1" applyBorder="1" applyAlignment="1">
      <alignment horizontal="center" vertical="center" shrinkToFit="1"/>
    </xf>
    <xf numFmtId="0" fontId="109" fillId="22" borderId="102" xfId="1" applyFont="1" applyFill="1" applyBorder="1" applyAlignment="1" applyProtection="1">
      <alignment horizontal="center" vertical="center" wrapText="1"/>
    </xf>
    <xf numFmtId="0" fontId="109" fillId="22" borderId="29" xfId="1" applyFont="1" applyFill="1" applyBorder="1" applyAlignment="1" applyProtection="1">
      <alignment horizontal="center" vertical="center" wrapText="1"/>
    </xf>
    <xf numFmtId="0" fontId="109" fillId="22" borderId="103" xfId="1" applyFont="1" applyFill="1" applyBorder="1" applyAlignment="1" applyProtection="1">
      <alignment horizontal="center" vertical="center" wrapText="1"/>
    </xf>
    <xf numFmtId="0" fontId="21" fillId="22" borderId="99" xfId="1" applyFont="1" applyFill="1" applyBorder="1" applyAlignment="1" applyProtection="1">
      <alignment horizontal="left" vertical="top" wrapText="1"/>
    </xf>
    <xf numFmtId="0" fontId="21" fillId="22" borderId="184" xfId="1" applyFont="1" applyFill="1" applyBorder="1" applyAlignment="1" applyProtection="1">
      <alignment horizontal="left" vertical="top" wrapText="1"/>
    </xf>
    <xf numFmtId="0" fontId="21" fillId="22" borderId="185" xfId="1" applyFont="1" applyFill="1" applyBorder="1" applyAlignment="1" applyProtection="1">
      <alignment horizontal="left" vertical="top" wrapText="1"/>
    </xf>
    <xf numFmtId="0" fontId="28" fillId="24" borderId="102" xfId="2" applyFont="1" applyFill="1" applyBorder="1" applyAlignment="1">
      <alignment horizontal="center" vertical="center" shrinkToFit="1"/>
    </xf>
    <xf numFmtId="0" fontId="18" fillId="24" borderId="29" xfId="2" applyFont="1" applyFill="1" applyBorder="1" applyAlignment="1">
      <alignment horizontal="center" vertical="center" shrinkToFit="1"/>
    </xf>
    <xf numFmtId="0" fontId="18" fillId="24" borderId="103" xfId="2" applyFont="1" applyFill="1" applyBorder="1" applyAlignment="1">
      <alignment horizontal="center" vertical="center" shrinkToFit="1"/>
    </xf>
    <xf numFmtId="0" fontId="145" fillId="22" borderId="102" xfId="2" applyFont="1" applyFill="1" applyBorder="1" applyAlignment="1">
      <alignment horizontal="center" vertical="center" wrapText="1" shrinkToFit="1"/>
    </xf>
    <xf numFmtId="0" fontId="32" fillId="22" borderId="29" xfId="2" applyFont="1" applyFill="1" applyBorder="1" applyAlignment="1">
      <alignment horizontal="center" vertical="center" shrinkToFit="1"/>
    </xf>
    <xf numFmtId="0" fontId="32" fillId="22" borderId="103" xfId="2" applyFont="1" applyFill="1" applyBorder="1" applyAlignment="1">
      <alignment horizontal="center" vertical="center" shrinkToFit="1"/>
    </xf>
    <xf numFmtId="0" fontId="21" fillId="22" borderId="99" xfId="1" applyFont="1" applyFill="1" applyBorder="1" applyAlignment="1" applyProtection="1">
      <alignment vertical="top" wrapText="1"/>
    </xf>
    <xf numFmtId="0" fontId="21" fillId="22" borderId="100" xfId="2" applyFont="1" applyFill="1" applyBorder="1" applyAlignment="1">
      <alignment vertical="top" wrapText="1"/>
    </xf>
    <xf numFmtId="0" fontId="21" fillId="22" borderId="101" xfId="2" applyFont="1" applyFill="1" applyBorder="1" applyAlignment="1">
      <alignment vertical="top" wrapText="1"/>
    </xf>
    <xf numFmtId="0" fontId="21" fillId="41" borderId="99" xfId="1" applyFont="1" applyFill="1" applyBorder="1" applyAlignment="1" applyProtection="1">
      <alignment vertical="top" wrapText="1"/>
    </xf>
    <xf numFmtId="0" fontId="21" fillId="41" borderId="100" xfId="2" applyFont="1" applyFill="1" applyBorder="1" applyAlignment="1">
      <alignment vertical="top" wrapText="1"/>
    </xf>
    <xf numFmtId="0" fontId="21" fillId="41" borderId="101" xfId="2" applyFont="1" applyFill="1" applyBorder="1" applyAlignment="1">
      <alignment vertical="top" wrapText="1"/>
    </xf>
    <xf numFmtId="0" fontId="145" fillId="41" borderId="102" xfId="2" applyFont="1" applyFill="1" applyBorder="1" applyAlignment="1">
      <alignment horizontal="center" vertical="center" wrapText="1" shrinkToFit="1"/>
    </xf>
    <xf numFmtId="0" fontId="32" fillId="41" borderId="29" xfId="2" applyFont="1" applyFill="1" applyBorder="1" applyAlignment="1">
      <alignment horizontal="center" vertical="center" shrinkToFit="1"/>
    </xf>
    <xf numFmtId="0" fontId="32" fillId="41" borderId="103" xfId="2" applyFont="1" applyFill="1" applyBorder="1" applyAlignment="1">
      <alignment horizontal="center" vertical="center" shrinkToFi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8" fillId="0" borderId="0" xfId="1" applyFill="1" applyAlignment="1" applyProtection="1">
      <alignment vertical="center"/>
    </xf>
    <xf numFmtId="0" fontId="21" fillId="0" borderId="137" xfId="1" applyFont="1" applyFill="1" applyBorder="1" applyAlignment="1" applyProtection="1">
      <alignment horizontal="left" vertical="top" wrapText="1"/>
    </xf>
    <xf numFmtId="0" fontId="113" fillId="3" borderId="9" xfId="2" applyFont="1" applyFill="1" applyBorder="1" applyAlignment="1">
      <alignment horizontal="center" vertical="center" wrapText="1" shrinkToFit="1"/>
    </xf>
    <xf numFmtId="0" fontId="108" fillId="0" borderId="0" xfId="2" applyFont="1" applyAlignment="1">
      <alignment horizontal="center" vertical="center"/>
    </xf>
    <xf numFmtId="0" fontId="21" fillId="0" borderId="0" xfId="2" applyFont="1" applyAlignment="1">
      <alignment horizontal="center" vertical="center"/>
    </xf>
    <xf numFmtId="0" fontId="222" fillId="32" borderId="0" xfId="2" applyFont="1" applyFill="1" applyAlignment="1">
      <alignment horizontal="center" vertical="center" wrapText="1" shrinkToFit="1"/>
    </xf>
    <xf numFmtId="0" fontId="7" fillId="17" borderId="0" xfId="4" applyFont="1" applyFill="1" applyAlignment="1">
      <alignment vertical="top"/>
    </xf>
    <xf numFmtId="0" fontId="7" fillId="17" borderId="0" xfId="2" applyFont="1" applyFill="1" applyAlignment="1">
      <alignment vertical="top"/>
    </xf>
    <xf numFmtId="0" fontId="216" fillId="17" borderId="0" xfId="2" applyFont="1" applyFill="1" applyAlignment="1">
      <alignment vertical="top" wrapText="1"/>
    </xf>
    <xf numFmtId="0" fontId="217" fillId="17" borderId="0" xfId="2" applyFont="1" applyFill="1" applyAlignment="1">
      <alignment vertical="top" wrapText="1"/>
    </xf>
    <xf numFmtId="0" fontId="51" fillId="54" borderId="0" xfId="2" applyFont="1" applyFill="1" applyAlignment="1">
      <alignment horizontal="left" vertical="top" wrapText="1" indent="1"/>
    </xf>
    <xf numFmtId="0" fontId="218" fillId="0" borderId="0" xfId="2" applyFont="1" applyAlignment="1">
      <alignment horizontal="left" vertical="top" wrapText="1" indent="1"/>
    </xf>
    <xf numFmtId="0" fontId="219" fillId="17" borderId="0" xfId="2" applyFont="1" applyFill="1" applyAlignment="1">
      <alignment vertical="top"/>
    </xf>
    <xf numFmtId="0" fontId="34" fillId="17" borderId="0" xfId="2" applyFont="1" applyFill="1" applyAlignment="1">
      <alignment vertical="top"/>
    </xf>
    <xf numFmtId="0" fontId="6" fillId="17" borderId="0" xfId="2" applyFill="1" applyAlignment="1">
      <alignment vertical="top" wrapText="1"/>
    </xf>
    <xf numFmtId="0" fontId="8" fillId="0" borderId="0" xfId="1" applyAlignment="1" applyProtection="1">
      <alignment vertical="center"/>
    </xf>
    <xf numFmtId="0" fontId="6" fillId="55" borderId="0" xfId="4" applyFill="1"/>
    <xf numFmtId="0" fontId="112" fillId="55" borderId="0" xfId="4" applyFont="1" applyFill="1"/>
    <xf numFmtId="0" fontId="13" fillId="55" borderId="0" xfId="4" applyFont="1" applyFill="1" applyAlignment="1">
      <alignment vertical="top" wrapText="1"/>
    </xf>
    <xf numFmtId="0" fontId="35" fillId="55" borderId="0" xfId="4" applyFont="1" applyFill="1"/>
  </cellXfs>
  <cellStyles count="26">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5" xr:uid="{4B8E79E6-CE0C-4A79-AB51-07D156EE84E7}"/>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3399FF"/>
      <color rgb="FF6EF729"/>
      <color rgb="FF00CC00"/>
      <color rgb="FF0033CC"/>
      <color rgb="FF66CCFF"/>
      <color rgb="FFFF99FF"/>
      <color rgb="FFFF0066"/>
      <color rgb="FFBB1F05"/>
      <color rgb="FFEBA9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'32(31)　感染症統計'!$A$7</c:f>
              <c:strCache>
                <c:ptCount val="1"/>
                <c:pt idx="0">
                  <c:v>2022年</c:v>
                </c:pt>
              </c:strCache>
            </c:strRef>
          </c:tx>
          <c:spPr>
            <a:ln w="63500" cap="rnd">
              <a:solidFill>
                <a:srgbClr val="FF0000"/>
              </a:solidFill>
              <a:round/>
            </a:ln>
            <a:effectLst/>
          </c:spPr>
          <c:marker>
            <c:symbol val="none"/>
          </c:marker>
          <c:val>
            <c:numRef>
              <c:f>'32(31)　感染症統計'!$B$7:$M$7</c:f>
              <c:numCache>
                <c:formatCode>#,##0_ </c:formatCode>
                <c:ptCount val="12"/>
                <c:pt idx="0" formatCode="General">
                  <c:v>81</c:v>
                </c:pt>
                <c:pt idx="1">
                  <c:v>39</c:v>
                </c:pt>
                <c:pt idx="2">
                  <c:v>72</c:v>
                </c:pt>
                <c:pt idx="3" formatCode="General">
                  <c:v>88</c:v>
                </c:pt>
                <c:pt idx="4" formatCode="General">
                  <c:v>258</c:v>
                </c:pt>
                <c:pt idx="5" formatCode="General">
                  <c:v>412</c:v>
                </c:pt>
                <c:pt idx="6" formatCode="General">
                  <c:v>538</c:v>
                </c:pt>
                <c:pt idx="7" formatCode="General">
                  <c:v>244</c:v>
                </c:pt>
              </c:numCache>
            </c:numRef>
          </c:val>
          <c:smooth val="0"/>
          <c:extLst>
            <c:ext xmlns:c16="http://schemas.microsoft.com/office/drawing/2014/chart" uri="{C3380CC4-5D6E-409C-BE32-E72D297353CC}">
              <c16:uniqueId val="{00000000-B26B-4AAB-ADDF-AF634710DDB6}"/>
            </c:ext>
          </c:extLst>
        </c:ser>
        <c:ser>
          <c:idx val="7"/>
          <c:order val="1"/>
          <c:tx>
            <c:strRef>
              <c:f>'32(31)　感染症統計'!$A$8</c:f>
              <c:strCache>
                <c:ptCount val="1"/>
                <c:pt idx="0">
                  <c:v>2021年</c:v>
                </c:pt>
              </c:strCache>
            </c:strRef>
          </c:tx>
          <c:spPr>
            <a:ln w="25400" cap="rnd">
              <a:solidFill>
                <a:schemeClr val="accent6">
                  <a:lumMod val="75000"/>
                </a:schemeClr>
              </a:solidFill>
              <a:round/>
            </a:ln>
            <a:effectLst/>
          </c:spPr>
          <c:marker>
            <c:symbol val="none"/>
          </c:marker>
          <c:val>
            <c:numRef>
              <c:f>'32(31)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B26B-4AAB-ADDF-AF634710DDB6}"/>
            </c:ext>
          </c:extLst>
        </c:ser>
        <c:ser>
          <c:idx val="0"/>
          <c:order val="2"/>
          <c:tx>
            <c:strRef>
              <c:f>'32(31)　感染症統計'!$A$9</c:f>
              <c:strCache>
                <c:ptCount val="1"/>
                <c:pt idx="0">
                  <c:v>2020年</c:v>
                </c:pt>
              </c:strCache>
            </c:strRef>
          </c:tx>
          <c:spPr>
            <a:ln w="19050" cap="rnd">
              <a:solidFill>
                <a:schemeClr val="accent1"/>
              </a:solidFill>
              <a:round/>
            </a:ln>
            <a:effectLst/>
          </c:spPr>
          <c:marker>
            <c:symbol val="none"/>
          </c:marker>
          <c:val>
            <c:numRef>
              <c:f>'32(31)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B26B-4AAB-ADDF-AF634710DDB6}"/>
            </c:ext>
          </c:extLst>
        </c:ser>
        <c:ser>
          <c:idx val="1"/>
          <c:order val="3"/>
          <c:tx>
            <c:strRef>
              <c:f>'32(31)　感染症統計'!$A$10</c:f>
              <c:strCache>
                <c:ptCount val="1"/>
                <c:pt idx="0">
                  <c:v>2019年</c:v>
                </c:pt>
              </c:strCache>
            </c:strRef>
          </c:tx>
          <c:spPr>
            <a:ln w="12700" cap="rnd">
              <a:solidFill>
                <a:srgbClr val="FF0066"/>
              </a:solidFill>
              <a:round/>
            </a:ln>
            <a:effectLst/>
          </c:spPr>
          <c:marker>
            <c:symbol val="none"/>
          </c:marker>
          <c:val>
            <c:numRef>
              <c:f>'32(31)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B26B-4AAB-ADDF-AF634710DDB6}"/>
            </c:ext>
          </c:extLst>
        </c:ser>
        <c:ser>
          <c:idx val="2"/>
          <c:order val="4"/>
          <c:tx>
            <c:strRef>
              <c:f>'32(31)　感染症統計'!$A$11</c:f>
              <c:strCache>
                <c:ptCount val="1"/>
                <c:pt idx="0">
                  <c:v>2018年</c:v>
                </c:pt>
              </c:strCache>
            </c:strRef>
          </c:tx>
          <c:spPr>
            <a:ln w="12700" cap="rnd">
              <a:solidFill>
                <a:schemeClr val="accent3"/>
              </a:solidFill>
              <a:round/>
            </a:ln>
            <a:effectLst/>
          </c:spPr>
          <c:marker>
            <c:symbol val="none"/>
          </c:marker>
          <c:val>
            <c:numRef>
              <c:f>'32(31)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B26B-4AAB-ADDF-AF634710DDB6}"/>
            </c:ext>
          </c:extLst>
        </c:ser>
        <c:ser>
          <c:idx val="3"/>
          <c:order val="5"/>
          <c:tx>
            <c:strRef>
              <c:f>'32(31)　感染症統計'!$A$12</c:f>
              <c:strCache>
                <c:ptCount val="1"/>
                <c:pt idx="0">
                  <c:v>2017年</c:v>
                </c:pt>
              </c:strCache>
            </c:strRef>
          </c:tx>
          <c:spPr>
            <a:ln w="12700" cap="rnd">
              <a:solidFill>
                <a:schemeClr val="accent4"/>
              </a:solidFill>
              <a:round/>
            </a:ln>
            <a:effectLst/>
          </c:spPr>
          <c:marker>
            <c:symbol val="none"/>
          </c:marker>
          <c:val>
            <c:numRef>
              <c:f>'32(31)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B26B-4AAB-ADDF-AF634710DDB6}"/>
            </c:ext>
          </c:extLst>
        </c:ser>
        <c:ser>
          <c:idx val="4"/>
          <c:order val="6"/>
          <c:tx>
            <c:strRef>
              <c:f>'32(31)　感染症統計'!$A$13</c:f>
              <c:strCache>
                <c:ptCount val="1"/>
                <c:pt idx="0">
                  <c:v>2016年</c:v>
                </c:pt>
              </c:strCache>
            </c:strRef>
          </c:tx>
          <c:spPr>
            <a:ln w="12700" cap="rnd">
              <a:solidFill>
                <a:schemeClr val="accent5"/>
              </a:solidFill>
              <a:round/>
            </a:ln>
            <a:effectLst/>
          </c:spPr>
          <c:marker>
            <c:symbol val="none"/>
          </c:marker>
          <c:val>
            <c:numRef>
              <c:f>'32(31)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B26B-4AAB-ADDF-AF634710DDB6}"/>
            </c:ext>
          </c:extLst>
        </c:ser>
        <c:ser>
          <c:idx val="5"/>
          <c:order val="7"/>
          <c:tx>
            <c:strRef>
              <c:f>'32(31)　感染症統計'!$A$14</c:f>
              <c:strCache>
                <c:ptCount val="1"/>
                <c:pt idx="0">
                  <c:v>2015年</c:v>
                </c:pt>
              </c:strCache>
            </c:strRef>
          </c:tx>
          <c:spPr>
            <a:ln w="12700" cap="rnd">
              <a:solidFill>
                <a:schemeClr val="accent6"/>
              </a:solidFill>
              <a:round/>
            </a:ln>
            <a:effectLst/>
          </c:spPr>
          <c:marker>
            <c:symbol val="none"/>
          </c:marker>
          <c:val>
            <c:numRef>
              <c:f>'32(31)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B26B-4AAB-ADDF-AF634710DDB6}"/>
            </c:ext>
          </c:extLst>
        </c:ser>
        <c:dLbls>
          <c:showLegendKey val="0"/>
          <c:showVal val="0"/>
          <c:showCatName val="0"/>
          <c:showSerName val="0"/>
          <c:showPercent val="0"/>
          <c:showBubbleSize val="0"/>
        </c:dLbls>
        <c:smooth val="0"/>
        <c:axId val="1938067200"/>
        <c:axId val="1938062304"/>
      </c:lineChart>
      <c:catAx>
        <c:axId val="19380672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2304"/>
        <c:crosses val="autoZero"/>
        <c:auto val="1"/>
        <c:lblAlgn val="ctr"/>
        <c:lblOffset val="100"/>
        <c:noMultiLvlLbl val="0"/>
      </c:catAx>
      <c:valAx>
        <c:axId val="1938062304"/>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7200"/>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'32(31)　感染症統計'!$P$8</c:f>
              <c:strCache>
                <c:ptCount val="1"/>
                <c:pt idx="0">
                  <c:v>2021年</c:v>
                </c:pt>
              </c:strCache>
            </c:strRef>
          </c:tx>
          <c:spPr>
            <a:ln w="63500" cap="rnd">
              <a:solidFill>
                <a:srgbClr val="FF0000"/>
              </a:solidFill>
              <a:round/>
            </a:ln>
            <a:effectLst/>
          </c:spPr>
          <c:marker>
            <c:symbol val="none"/>
          </c:marker>
          <c:cat>
            <c:numRef>
              <c:f>'32(31)　感染症統計'!$Q$7:$AB$7</c:f>
              <c:numCache>
                <c:formatCode>#,##0_ </c:formatCode>
                <c:ptCount val="12"/>
                <c:pt idx="0" formatCode="General">
                  <c:v>0</c:v>
                </c:pt>
                <c:pt idx="1">
                  <c:v>5</c:v>
                </c:pt>
                <c:pt idx="2">
                  <c:v>4</c:v>
                </c:pt>
                <c:pt idx="3">
                  <c:v>1</c:v>
                </c:pt>
                <c:pt idx="4">
                  <c:v>1</c:v>
                </c:pt>
                <c:pt idx="5">
                  <c:v>1</c:v>
                </c:pt>
                <c:pt idx="6">
                  <c:v>1</c:v>
                </c:pt>
                <c:pt idx="7">
                  <c:v>0</c:v>
                </c:pt>
              </c:numCache>
            </c:numRef>
          </c:cat>
          <c:val>
            <c:numRef>
              <c:f>'32(31)　感染症統計'!$Q$8:$AB$8</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0-2962-4A89-9B35-A3E6A78CA0FE}"/>
            </c:ext>
          </c:extLst>
        </c:ser>
        <c:ser>
          <c:idx val="7"/>
          <c:order val="1"/>
          <c:tx>
            <c:strRef>
              <c:f>'32(31)　感染症統計'!$P$9</c:f>
              <c:strCache>
                <c:ptCount val="1"/>
                <c:pt idx="0">
                  <c:v>2020年</c:v>
                </c:pt>
              </c:strCache>
            </c:strRef>
          </c:tx>
          <c:spPr>
            <a:ln w="25400" cap="rnd">
              <a:solidFill>
                <a:schemeClr val="accent6">
                  <a:lumMod val="75000"/>
                </a:schemeClr>
              </a:solidFill>
              <a:round/>
            </a:ln>
            <a:effectLst/>
          </c:spPr>
          <c:marker>
            <c:symbol val="none"/>
          </c:marker>
          <c:cat>
            <c:numRef>
              <c:f>'32(31)　感染症統計'!$Q$7:$AB$7</c:f>
              <c:numCache>
                <c:formatCode>#,##0_ </c:formatCode>
                <c:ptCount val="12"/>
                <c:pt idx="0" formatCode="General">
                  <c:v>0</c:v>
                </c:pt>
                <c:pt idx="1">
                  <c:v>5</c:v>
                </c:pt>
                <c:pt idx="2">
                  <c:v>4</c:v>
                </c:pt>
                <c:pt idx="3">
                  <c:v>1</c:v>
                </c:pt>
                <c:pt idx="4">
                  <c:v>1</c:v>
                </c:pt>
                <c:pt idx="5">
                  <c:v>1</c:v>
                </c:pt>
                <c:pt idx="6">
                  <c:v>1</c:v>
                </c:pt>
                <c:pt idx="7">
                  <c:v>0</c:v>
                </c:pt>
              </c:numCache>
            </c:numRef>
          </c:cat>
          <c:val>
            <c:numRef>
              <c:f>'32(31)　感染症統計'!$Q$9:$AB$9</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1</c:v>
                </c:pt>
              </c:numCache>
            </c:numRef>
          </c:val>
          <c:smooth val="0"/>
          <c:extLst>
            <c:ext xmlns:c16="http://schemas.microsoft.com/office/drawing/2014/chart" uri="{C3380CC4-5D6E-409C-BE32-E72D297353CC}">
              <c16:uniqueId val="{00000001-2962-4A89-9B35-A3E6A78CA0FE}"/>
            </c:ext>
          </c:extLst>
        </c:ser>
        <c:ser>
          <c:idx val="0"/>
          <c:order val="2"/>
          <c:tx>
            <c:strRef>
              <c:f>'32(31)　感染症統計'!$P$10</c:f>
              <c:strCache>
                <c:ptCount val="1"/>
                <c:pt idx="0">
                  <c:v>2019年</c:v>
                </c:pt>
              </c:strCache>
            </c:strRef>
          </c:tx>
          <c:spPr>
            <a:ln w="19050" cap="rnd">
              <a:solidFill>
                <a:schemeClr val="accent1"/>
              </a:solidFill>
              <a:round/>
            </a:ln>
            <a:effectLst/>
          </c:spPr>
          <c:marker>
            <c:symbol val="none"/>
          </c:marker>
          <c:cat>
            <c:numRef>
              <c:f>'32(31)　感染症統計'!$Q$7:$AB$7</c:f>
              <c:numCache>
                <c:formatCode>#,##0_ </c:formatCode>
                <c:ptCount val="12"/>
                <c:pt idx="0" formatCode="General">
                  <c:v>0</c:v>
                </c:pt>
                <c:pt idx="1">
                  <c:v>5</c:v>
                </c:pt>
                <c:pt idx="2">
                  <c:v>4</c:v>
                </c:pt>
                <c:pt idx="3">
                  <c:v>1</c:v>
                </c:pt>
                <c:pt idx="4">
                  <c:v>1</c:v>
                </c:pt>
                <c:pt idx="5">
                  <c:v>1</c:v>
                </c:pt>
                <c:pt idx="6">
                  <c:v>1</c:v>
                </c:pt>
                <c:pt idx="7">
                  <c:v>0</c:v>
                </c:pt>
              </c:numCache>
            </c:numRef>
          </c:cat>
          <c:val>
            <c:numRef>
              <c:f>'32(31)　感染症統計'!$Q$10:$AB$10</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35</c:v>
                </c:pt>
              </c:numCache>
            </c:numRef>
          </c:val>
          <c:smooth val="0"/>
          <c:extLst>
            <c:ext xmlns:c16="http://schemas.microsoft.com/office/drawing/2014/chart" uri="{C3380CC4-5D6E-409C-BE32-E72D297353CC}">
              <c16:uniqueId val="{00000002-2962-4A89-9B35-A3E6A78CA0FE}"/>
            </c:ext>
          </c:extLst>
        </c:ser>
        <c:ser>
          <c:idx val="1"/>
          <c:order val="3"/>
          <c:tx>
            <c:strRef>
              <c:f>'32(31)　感染症統計'!$P$11</c:f>
              <c:strCache>
                <c:ptCount val="1"/>
                <c:pt idx="0">
                  <c:v>2018年</c:v>
                </c:pt>
              </c:strCache>
            </c:strRef>
          </c:tx>
          <c:spPr>
            <a:ln w="12700" cap="rnd">
              <a:solidFill>
                <a:schemeClr val="accent2"/>
              </a:solidFill>
              <a:round/>
            </a:ln>
            <a:effectLst/>
          </c:spPr>
          <c:marker>
            <c:symbol val="none"/>
          </c:marker>
          <c:cat>
            <c:numRef>
              <c:f>'32(31)　感染症統計'!$Q$7:$AB$7</c:f>
              <c:numCache>
                <c:formatCode>#,##0_ </c:formatCode>
                <c:ptCount val="12"/>
                <c:pt idx="0" formatCode="General">
                  <c:v>0</c:v>
                </c:pt>
                <c:pt idx="1">
                  <c:v>5</c:v>
                </c:pt>
                <c:pt idx="2">
                  <c:v>4</c:v>
                </c:pt>
                <c:pt idx="3">
                  <c:v>1</c:v>
                </c:pt>
                <c:pt idx="4">
                  <c:v>1</c:v>
                </c:pt>
                <c:pt idx="5">
                  <c:v>1</c:v>
                </c:pt>
                <c:pt idx="6">
                  <c:v>1</c:v>
                </c:pt>
                <c:pt idx="7">
                  <c:v>0</c:v>
                </c:pt>
              </c:numCache>
            </c:numRef>
          </c:cat>
          <c:val>
            <c:numRef>
              <c:f>'32(31)　感染症統計'!$Q$11:$AB$11</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3-2962-4A89-9B35-A3E6A78CA0FE}"/>
            </c:ext>
          </c:extLst>
        </c:ser>
        <c:ser>
          <c:idx val="2"/>
          <c:order val="4"/>
          <c:tx>
            <c:strRef>
              <c:f>'32(31)　感染症統計'!$P$12</c:f>
              <c:strCache>
                <c:ptCount val="1"/>
                <c:pt idx="0">
                  <c:v>2017年</c:v>
                </c:pt>
              </c:strCache>
            </c:strRef>
          </c:tx>
          <c:spPr>
            <a:ln w="12700" cap="rnd">
              <a:solidFill>
                <a:schemeClr val="accent3"/>
              </a:solidFill>
              <a:round/>
            </a:ln>
            <a:effectLst/>
          </c:spPr>
          <c:marker>
            <c:symbol val="none"/>
          </c:marker>
          <c:cat>
            <c:numRef>
              <c:f>'32(31)　感染症統計'!$Q$7:$AB$7</c:f>
              <c:numCache>
                <c:formatCode>#,##0_ </c:formatCode>
                <c:ptCount val="12"/>
                <c:pt idx="0" formatCode="General">
                  <c:v>0</c:v>
                </c:pt>
                <c:pt idx="1">
                  <c:v>5</c:v>
                </c:pt>
                <c:pt idx="2">
                  <c:v>4</c:v>
                </c:pt>
                <c:pt idx="3">
                  <c:v>1</c:v>
                </c:pt>
                <c:pt idx="4">
                  <c:v>1</c:v>
                </c:pt>
                <c:pt idx="5">
                  <c:v>1</c:v>
                </c:pt>
                <c:pt idx="6">
                  <c:v>1</c:v>
                </c:pt>
                <c:pt idx="7">
                  <c:v>0</c:v>
                </c:pt>
              </c:numCache>
            </c:numRef>
          </c:cat>
          <c:val>
            <c:numRef>
              <c:f>'32(31)　感染症統計'!$Q$12:$AB$12</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4-2962-4A89-9B35-A3E6A78CA0FE}"/>
            </c:ext>
          </c:extLst>
        </c:ser>
        <c:ser>
          <c:idx val="3"/>
          <c:order val="5"/>
          <c:tx>
            <c:strRef>
              <c:f>'32(31)　感染症統計'!$P$13</c:f>
              <c:strCache>
                <c:ptCount val="1"/>
                <c:pt idx="0">
                  <c:v>2016年</c:v>
                </c:pt>
              </c:strCache>
            </c:strRef>
          </c:tx>
          <c:spPr>
            <a:ln w="12700" cap="rnd">
              <a:solidFill>
                <a:schemeClr val="accent4"/>
              </a:solidFill>
              <a:round/>
            </a:ln>
            <a:effectLst/>
          </c:spPr>
          <c:marker>
            <c:symbol val="none"/>
          </c:marker>
          <c:cat>
            <c:numRef>
              <c:f>'32(31)　感染症統計'!$Q$7:$AB$7</c:f>
              <c:numCache>
                <c:formatCode>#,##0_ </c:formatCode>
                <c:ptCount val="12"/>
                <c:pt idx="0" formatCode="General">
                  <c:v>0</c:v>
                </c:pt>
                <c:pt idx="1">
                  <c:v>5</c:v>
                </c:pt>
                <c:pt idx="2">
                  <c:v>4</c:v>
                </c:pt>
                <c:pt idx="3">
                  <c:v>1</c:v>
                </c:pt>
                <c:pt idx="4">
                  <c:v>1</c:v>
                </c:pt>
                <c:pt idx="5">
                  <c:v>1</c:v>
                </c:pt>
                <c:pt idx="6">
                  <c:v>1</c:v>
                </c:pt>
                <c:pt idx="7">
                  <c:v>0</c:v>
                </c:pt>
              </c:numCache>
            </c:numRef>
          </c:cat>
          <c:val>
            <c:numRef>
              <c:f>'32(31)　感染症統計'!$Q$13:$AB$13</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5-2962-4A89-9B35-A3E6A78CA0FE}"/>
            </c:ext>
          </c:extLst>
        </c:ser>
        <c:ser>
          <c:idx val="4"/>
          <c:order val="6"/>
          <c:tx>
            <c:strRef>
              <c:f>'32(31)　感染症統計'!$P$14</c:f>
              <c:strCache>
                <c:ptCount val="1"/>
                <c:pt idx="0">
                  <c:v>2015年</c:v>
                </c:pt>
              </c:strCache>
            </c:strRef>
          </c:tx>
          <c:spPr>
            <a:ln w="12700" cap="rnd">
              <a:solidFill>
                <a:schemeClr val="accent5"/>
              </a:solidFill>
              <a:round/>
            </a:ln>
            <a:effectLst/>
          </c:spPr>
          <c:marker>
            <c:symbol val="none"/>
          </c:marker>
          <c:cat>
            <c:numRef>
              <c:f>'32(31)　感染症統計'!$Q$7:$AB$7</c:f>
              <c:numCache>
                <c:formatCode>#,##0_ </c:formatCode>
                <c:ptCount val="12"/>
                <c:pt idx="0" formatCode="General">
                  <c:v>0</c:v>
                </c:pt>
                <c:pt idx="1">
                  <c:v>5</c:v>
                </c:pt>
                <c:pt idx="2">
                  <c:v>4</c:v>
                </c:pt>
                <c:pt idx="3">
                  <c:v>1</c:v>
                </c:pt>
                <c:pt idx="4">
                  <c:v>1</c:v>
                </c:pt>
                <c:pt idx="5">
                  <c:v>1</c:v>
                </c:pt>
                <c:pt idx="6">
                  <c:v>1</c:v>
                </c:pt>
                <c:pt idx="7">
                  <c:v>0</c:v>
                </c:pt>
              </c:numCache>
            </c:numRef>
          </c:cat>
          <c:val>
            <c:numRef>
              <c:f>'32(31)　感染症統計'!$Q$14:$AB$14</c:f>
              <c:numCache>
                <c:formatCode>#,##0_ </c:formatCode>
                <c:ptCount val="12"/>
                <c:pt idx="0">
                  <c:v>7</c:v>
                </c:pt>
                <c:pt idx="1">
                  <c:v>13</c:v>
                </c:pt>
                <c:pt idx="2">
                  <c:v>11</c:v>
                </c:pt>
                <c:pt idx="3">
                  <c:v>11</c:v>
                </c:pt>
                <c:pt idx="4">
                  <c:v>12</c:v>
                </c:pt>
                <c:pt idx="5">
                  <c:v>15</c:v>
                </c:pt>
                <c:pt idx="6">
                  <c:v>20</c:v>
                </c:pt>
                <c:pt idx="7">
                  <c:v>15</c:v>
                </c:pt>
                <c:pt idx="8">
                  <c:v>15</c:v>
                </c:pt>
                <c:pt idx="9">
                  <c:v>20</c:v>
                </c:pt>
                <c:pt idx="10">
                  <c:v>9</c:v>
                </c:pt>
                <c:pt idx="11">
                  <c:v>7</c:v>
                </c:pt>
              </c:numCache>
            </c:numRef>
          </c:val>
          <c:smooth val="0"/>
          <c:extLst>
            <c:ext xmlns:c16="http://schemas.microsoft.com/office/drawing/2014/chart" uri="{C3380CC4-5D6E-409C-BE32-E72D297353CC}">
              <c16:uniqueId val="{00000006-2962-4A89-9B35-A3E6A78CA0FE}"/>
            </c:ext>
          </c:extLst>
        </c:ser>
        <c:dLbls>
          <c:showLegendKey val="0"/>
          <c:showVal val="0"/>
          <c:showCatName val="0"/>
          <c:showSerName val="0"/>
          <c:showPercent val="0"/>
          <c:showBubbleSize val="0"/>
        </c:dLbls>
        <c:smooth val="0"/>
        <c:axId val="1938063392"/>
        <c:axId val="1938064480"/>
        <c:extLst/>
      </c:lineChart>
      <c:catAx>
        <c:axId val="1938063392"/>
        <c:scaling>
          <c:orientation val="minMax"/>
        </c:scaling>
        <c:delete val="1"/>
        <c:axPos val="b"/>
        <c:numFmt formatCode="General" sourceLinked="1"/>
        <c:majorTickMark val="none"/>
        <c:minorTickMark val="none"/>
        <c:tickLblPos val="nextTo"/>
        <c:crossAx val="1938064480"/>
        <c:crosses val="autoZero"/>
        <c:auto val="0"/>
        <c:lblAlgn val="ctr"/>
        <c:lblOffset val="100"/>
        <c:noMultiLvlLbl val="0"/>
      </c:catAx>
      <c:valAx>
        <c:axId val="1938064480"/>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339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gif"/><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546&amp;page=1&amp;start=0&amp;ndsp=12" TargetMode="External"/><Relationship Id="rId7" Type="http://schemas.openxmlformats.org/officeDocument/2006/relationships/image" Target="../media/image9.png"/><Relationship Id="rId2"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323&amp;page=1&amp;start=0&amp;ndsp=12"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6" Type="http://schemas.openxmlformats.org/officeDocument/2006/relationships/image" Target="../media/image8.png"/><Relationship Id="rId5" Type="http://schemas.openxmlformats.org/officeDocument/2006/relationships/image" Target="../media/image7.jpeg"/><Relationship Id="rId4" Type="http://schemas.openxmlformats.org/officeDocument/2006/relationships/image" Target="../media/image6.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2.svg"/><Relationship Id="rId7" Type="http://schemas.openxmlformats.org/officeDocument/2006/relationships/image" Target="../media/image16.png"/><Relationship Id="rId2" Type="http://schemas.openxmlformats.org/officeDocument/2006/relationships/image" Target="../media/image11.png"/><Relationship Id="rId1" Type="http://schemas.openxmlformats.org/officeDocument/2006/relationships/image" Target="../media/image10.png"/><Relationship Id="rId6" Type="http://schemas.openxmlformats.org/officeDocument/2006/relationships/image" Target="../media/image15.png"/><Relationship Id="rId5" Type="http://schemas.openxmlformats.org/officeDocument/2006/relationships/image" Target="../media/image14.svg"/><Relationship Id="rId4" Type="http://schemas.openxmlformats.org/officeDocument/2006/relationships/image" Target="../media/image1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7.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60959</xdr:colOff>
      <xdr:row>0</xdr:row>
      <xdr:rowOff>78178</xdr:rowOff>
    </xdr:from>
    <xdr:to>
      <xdr:col>12</xdr:col>
      <xdr:colOff>333984</xdr:colOff>
      <xdr:row>18</xdr:row>
      <xdr:rowOff>30480</xdr:rowOff>
    </xdr:to>
    <xdr:pic>
      <xdr:nvPicPr>
        <xdr:cNvPr id="3" name="図 2">
          <a:extLst>
            <a:ext uri="{FF2B5EF4-FFF2-40B4-BE49-F238E27FC236}">
              <a16:creationId xmlns:a16="http://schemas.microsoft.com/office/drawing/2014/main" id="{03428EA0-23C6-D1B0-C3AA-D789460AAC7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60959" y="78178"/>
          <a:ext cx="7519645" cy="50577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22860</xdr:colOff>
      <xdr:row>4</xdr:row>
      <xdr:rowOff>0</xdr:rowOff>
    </xdr:from>
    <xdr:to>
      <xdr:col>13</xdr:col>
      <xdr:colOff>106680</xdr:colOff>
      <xdr:row>18</xdr:row>
      <xdr:rowOff>30480</xdr:rowOff>
    </xdr:to>
    <xdr:pic>
      <xdr:nvPicPr>
        <xdr:cNvPr id="2" name="図 1" descr="感染性胃腸炎患者報告数　直近5シーズン">
          <a:extLst>
            <a:ext uri="{FF2B5EF4-FFF2-40B4-BE49-F238E27FC236}">
              <a16:creationId xmlns:a16="http://schemas.microsoft.com/office/drawing/2014/main" id="{3DEB09BD-0219-5737-754F-235828F96B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760" y="990600"/>
          <a:ext cx="7155180" cy="2842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91419</xdr:rowOff>
    </xdr:from>
    <xdr:to>
      <xdr:col>13</xdr:col>
      <xdr:colOff>350705</xdr:colOff>
      <xdr:row>16</xdr:row>
      <xdr:rowOff>22843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197355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1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1)</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1.61</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350648"/>
            <a:gd name="adj6" fmla="val 71130"/>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散発事故事例の報告多数</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12</xdr:col>
      <xdr:colOff>46444</xdr:colOff>
      <xdr:row>15</xdr:row>
      <xdr:rowOff>115427</xdr:rowOff>
    </xdr:from>
    <xdr:to>
      <xdr:col>12</xdr:col>
      <xdr:colOff>369262</xdr:colOff>
      <xdr:row>16</xdr:row>
      <xdr:rowOff>247186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10729684" y="3003407"/>
          <a:ext cx="322818" cy="299399"/>
        </a:xfrm>
        <a:prstGeom prst="ellipse">
          <a:avLst/>
        </a:prstGeom>
        <a:noFill/>
        <a:ln w="25400" algn="ctr">
          <a:solidFill>
            <a:srgbClr val="000000"/>
          </a:solidFill>
          <a:round/>
          <a:headEnd/>
          <a:tailEnd/>
        </a:ln>
      </xdr:spPr>
    </xdr:sp>
    <xdr:clientData/>
  </xdr:twoCellAnchor>
  <xdr:twoCellAnchor editAs="oneCell">
    <xdr:from>
      <xdr:col>5</xdr:col>
      <xdr:colOff>76200</xdr:colOff>
      <xdr:row>2</xdr:row>
      <xdr:rowOff>1</xdr:rowOff>
    </xdr:from>
    <xdr:to>
      <xdr:col>7</xdr:col>
      <xdr:colOff>1497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33700" y="548641"/>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115797</xdr:colOff>
      <xdr:row>16</xdr:row>
      <xdr:rowOff>7620</xdr:rowOff>
    </xdr:to>
    <xdr:pic>
      <xdr:nvPicPr>
        <xdr:cNvPr id="28" name="図 27">
          <a:extLst>
            <a:ext uri="{FF2B5EF4-FFF2-40B4-BE49-F238E27FC236}">
              <a16:creationId xmlns:a16="http://schemas.microsoft.com/office/drawing/2014/main" id="{5AA39A46-D5AF-4312-8085-1AA65E2770E6}"/>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548640"/>
          <a:ext cx="1601697" cy="2514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16</xdr:row>
      <xdr:rowOff>0</xdr:rowOff>
    </xdr:from>
    <xdr:to>
      <xdr:col>7</xdr:col>
      <xdr:colOff>304800</xdr:colOff>
      <xdr:row>17</xdr:row>
      <xdr:rowOff>133350</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274E755F-2B6F-46F9-B8DF-C7F1A627F8C9}"/>
            </a:ext>
          </a:extLst>
        </xdr:cNvPr>
        <xdr:cNvSpPr>
          <a:spLocks noChangeAspect="1" noChangeArrowheads="1"/>
        </xdr:cNvSpPr>
      </xdr:nvSpPr>
      <xdr:spPr bwMode="auto">
        <a:xfrm>
          <a:off x="4038600" y="3901440"/>
          <a:ext cx="304800" cy="300990"/>
        </a:xfrm>
        <a:prstGeom prst="rect">
          <a:avLst/>
        </a:prstGeom>
        <a:noFill/>
        <a:ln w="9525">
          <a:noFill/>
          <a:miter lim="800000"/>
          <a:headEnd/>
          <a:tailEnd/>
        </a:ln>
      </xdr:spPr>
    </xdr:sp>
    <xdr:clientData/>
  </xdr:twoCellAnchor>
  <xdr:twoCellAnchor>
    <xdr:from>
      <xdr:col>5</xdr:col>
      <xdr:colOff>297273</xdr:colOff>
      <xdr:row>7</xdr:row>
      <xdr:rowOff>138360</xdr:rowOff>
    </xdr:from>
    <xdr:to>
      <xdr:col>6</xdr:col>
      <xdr:colOff>525873</xdr:colOff>
      <xdr:row>10</xdr:row>
      <xdr:rowOff>214560</xdr:rowOff>
    </xdr:to>
    <xdr:sp macro="" textlink="">
      <xdr:nvSpPr>
        <xdr:cNvPr id="3" name="右矢印 2">
          <a:extLst>
            <a:ext uri="{FF2B5EF4-FFF2-40B4-BE49-F238E27FC236}">
              <a16:creationId xmlns:a16="http://schemas.microsoft.com/office/drawing/2014/main" id="{F93199C6-54D6-42CE-B20D-DB249DB15C7E}"/>
            </a:ext>
          </a:extLst>
        </xdr:cNvPr>
        <xdr:cNvSpPr/>
      </xdr:nvSpPr>
      <xdr:spPr>
        <a:xfrm>
          <a:off x="3101433" y="1959540"/>
          <a:ext cx="845820" cy="701040"/>
        </a:xfrm>
        <a:prstGeom prst="rightArrow">
          <a:avLst/>
        </a:prstGeom>
        <a:solidFill>
          <a:schemeClr val="bg1"/>
        </a:solidFill>
        <a:effectLst>
          <a:glow rad="101600">
            <a:schemeClr val="accent4">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16</xdr:col>
      <xdr:colOff>0</xdr:colOff>
      <xdr:row>11</xdr:row>
      <xdr:rowOff>0</xdr:rowOff>
    </xdr:from>
    <xdr:to>
      <xdr:col>16</xdr:col>
      <xdr:colOff>304800</xdr:colOff>
      <xdr:row>12</xdr:row>
      <xdr:rowOff>85726</xdr:rowOff>
    </xdr:to>
    <xdr:sp macro="" textlink="">
      <xdr:nvSpPr>
        <xdr:cNvPr id="4" name="AutoShape 180"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8ADD4908-7FB5-480B-9AA6-59E2A51ABEF3}"/>
            </a:ext>
          </a:extLst>
        </xdr:cNvPr>
        <xdr:cNvSpPr>
          <a:spLocks noChangeAspect="1" noChangeArrowheads="1"/>
        </xdr:cNvSpPr>
      </xdr:nvSpPr>
      <xdr:spPr bwMode="auto">
        <a:xfrm>
          <a:off x="10721340" y="2659380"/>
          <a:ext cx="304800" cy="291466"/>
        </a:xfrm>
        <a:prstGeom prst="rect">
          <a:avLst/>
        </a:prstGeom>
        <a:noFill/>
        <a:ln w="9525">
          <a:noFill/>
          <a:miter lim="800000"/>
          <a:headEnd/>
          <a:tailEnd/>
        </a:ln>
      </xdr:spPr>
    </xdr:sp>
    <xdr:clientData/>
  </xdr:twoCellAnchor>
  <xdr:twoCellAnchor editAs="oneCell">
    <xdr:from>
      <xdr:col>16</xdr:col>
      <xdr:colOff>0</xdr:colOff>
      <xdr:row>11</xdr:row>
      <xdr:rowOff>0</xdr:rowOff>
    </xdr:from>
    <xdr:to>
      <xdr:col>16</xdr:col>
      <xdr:colOff>304800</xdr:colOff>
      <xdr:row>12</xdr:row>
      <xdr:rowOff>85726</xdr:rowOff>
    </xdr:to>
    <xdr:sp macro="" textlink="">
      <xdr:nvSpPr>
        <xdr:cNvPr id="5" name="AutoShape 181"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FB5DF59D-A62F-4409-9B94-72D207C3629D}"/>
            </a:ext>
          </a:extLst>
        </xdr:cNvPr>
        <xdr:cNvSpPr>
          <a:spLocks noChangeAspect="1" noChangeArrowheads="1"/>
        </xdr:cNvSpPr>
      </xdr:nvSpPr>
      <xdr:spPr bwMode="auto">
        <a:xfrm>
          <a:off x="10721340" y="2659380"/>
          <a:ext cx="304800" cy="291466"/>
        </a:xfrm>
        <a:prstGeom prst="rect">
          <a:avLst/>
        </a:prstGeom>
        <a:noFill/>
        <a:ln w="9525">
          <a:noFill/>
          <a:miter lim="800000"/>
          <a:headEnd/>
          <a:tailEnd/>
        </a:ln>
      </xdr:spPr>
    </xdr:sp>
    <xdr:clientData/>
  </xdr:twoCellAnchor>
  <xdr:twoCellAnchor editAs="oneCell">
    <xdr:from>
      <xdr:col>16</xdr:col>
      <xdr:colOff>0</xdr:colOff>
      <xdr:row>11</xdr:row>
      <xdr:rowOff>0</xdr:rowOff>
    </xdr:from>
    <xdr:to>
      <xdr:col>16</xdr:col>
      <xdr:colOff>304800</xdr:colOff>
      <xdr:row>12</xdr:row>
      <xdr:rowOff>85726</xdr:rowOff>
    </xdr:to>
    <xdr:sp macro="" textlink="">
      <xdr:nvSpPr>
        <xdr:cNvPr id="6" name="AutoShape 182"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3"/>
          <a:extLst>
            <a:ext uri="{FF2B5EF4-FFF2-40B4-BE49-F238E27FC236}">
              <a16:creationId xmlns:a16="http://schemas.microsoft.com/office/drawing/2014/main" id="{041CC727-D888-4D29-9723-E8ABD153BC0E}"/>
            </a:ext>
          </a:extLst>
        </xdr:cNvPr>
        <xdr:cNvSpPr>
          <a:spLocks noChangeAspect="1" noChangeArrowheads="1"/>
        </xdr:cNvSpPr>
      </xdr:nvSpPr>
      <xdr:spPr bwMode="auto">
        <a:xfrm>
          <a:off x="10721340" y="2659380"/>
          <a:ext cx="304800" cy="291466"/>
        </a:xfrm>
        <a:prstGeom prst="rect">
          <a:avLst/>
        </a:prstGeom>
        <a:noFill/>
        <a:ln w="9525">
          <a:noFill/>
          <a:miter lim="800000"/>
          <a:headEnd/>
          <a:tailEnd/>
        </a:ln>
      </xdr:spPr>
    </xdr:sp>
    <xdr:clientData/>
  </xdr:twoCellAnchor>
  <xdr:twoCellAnchor editAs="oneCell">
    <xdr:from>
      <xdr:col>1</xdr:col>
      <xdr:colOff>152490</xdr:colOff>
      <xdr:row>5</xdr:row>
      <xdr:rowOff>136358</xdr:rowOff>
    </xdr:from>
    <xdr:to>
      <xdr:col>5</xdr:col>
      <xdr:colOff>400</xdr:colOff>
      <xdr:row>13</xdr:row>
      <xdr:rowOff>219075</xdr:rowOff>
    </xdr:to>
    <xdr:pic>
      <xdr:nvPicPr>
        <xdr:cNvPr id="7" name="図 2">
          <a:extLst>
            <a:ext uri="{FF2B5EF4-FFF2-40B4-BE49-F238E27FC236}">
              <a16:creationId xmlns:a16="http://schemas.microsoft.com/office/drawing/2014/main" id="{9B42C523-DF69-4253-8BC7-5A158D981313}"/>
            </a:ext>
          </a:extLst>
        </xdr:cNvPr>
        <xdr:cNvPicPr>
          <a:picLocks noChangeAspect="1"/>
        </xdr:cNvPicPr>
      </xdr:nvPicPr>
      <xdr:blipFill>
        <a:blip xmlns:r="http://schemas.openxmlformats.org/officeDocument/2006/relationships" r:embed="rId4" cstate="print"/>
        <a:srcRect/>
        <a:stretch>
          <a:fillRect/>
        </a:stretch>
      </xdr:blipFill>
      <xdr:spPr bwMode="auto">
        <a:xfrm>
          <a:off x="487770" y="1530818"/>
          <a:ext cx="2316790" cy="1759117"/>
        </a:xfrm>
        <a:prstGeom prst="rect">
          <a:avLst/>
        </a:prstGeom>
        <a:noFill/>
        <a:ln>
          <a:noFill/>
        </a:ln>
        <a:effectLst>
          <a:outerShdw blurRad="50800" dist="88900" dir="2700000" algn="tl" rotWithShape="0">
            <a:prstClr val="black">
              <a:alpha val="40000"/>
            </a:prstClr>
          </a:outerShdw>
        </a:effectLst>
      </xdr:spPr>
    </xdr:pic>
    <xdr:clientData/>
  </xdr:twoCellAnchor>
  <xdr:twoCellAnchor editAs="oneCell">
    <xdr:from>
      <xdr:col>22</xdr:col>
      <xdr:colOff>161925</xdr:colOff>
      <xdr:row>60</xdr:row>
      <xdr:rowOff>114300</xdr:rowOff>
    </xdr:from>
    <xdr:to>
      <xdr:col>26</xdr:col>
      <xdr:colOff>613410</xdr:colOff>
      <xdr:row>71</xdr:row>
      <xdr:rowOff>28575</xdr:rowOff>
    </xdr:to>
    <xdr:pic>
      <xdr:nvPicPr>
        <xdr:cNvPr id="8" name="図 3">
          <a:extLst>
            <a:ext uri="{FF2B5EF4-FFF2-40B4-BE49-F238E27FC236}">
              <a16:creationId xmlns:a16="http://schemas.microsoft.com/office/drawing/2014/main" id="{797E639F-1B76-490E-B32C-7952CF220084}"/>
            </a:ext>
          </a:extLst>
        </xdr:cNvPr>
        <xdr:cNvPicPr>
          <a:picLocks noChangeAspect="1"/>
        </xdr:cNvPicPr>
      </xdr:nvPicPr>
      <xdr:blipFill>
        <a:blip xmlns:r="http://schemas.openxmlformats.org/officeDocument/2006/relationships" r:embed="rId5" cstate="print"/>
        <a:srcRect/>
        <a:stretch>
          <a:fillRect/>
        </a:stretch>
      </xdr:blipFill>
      <xdr:spPr bwMode="auto">
        <a:xfrm>
          <a:off x="14586585" y="11452860"/>
          <a:ext cx="2920365" cy="1758315"/>
        </a:xfrm>
        <a:prstGeom prst="rect">
          <a:avLst/>
        </a:prstGeom>
        <a:noFill/>
        <a:ln w="9525">
          <a:noFill/>
          <a:miter lim="800000"/>
          <a:headEnd/>
          <a:tailEnd/>
        </a:ln>
      </xdr:spPr>
    </xdr:pic>
    <xdr:clientData/>
  </xdr:twoCellAnchor>
  <xdr:twoCellAnchor editAs="oneCell">
    <xdr:from>
      <xdr:col>0</xdr:col>
      <xdr:colOff>265698</xdr:colOff>
      <xdr:row>18</xdr:row>
      <xdr:rowOff>122321</xdr:rowOff>
    </xdr:from>
    <xdr:to>
      <xdr:col>7</xdr:col>
      <xdr:colOff>94600</xdr:colOff>
      <xdr:row>29</xdr:row>
      <xdr:rowOff>40105</xdr:rowOff>
    </xdr:to>
    <xdr:pic>
      <xdr:nvPicPr>
        <xdr:cNvPr id="9" name="図 7">
          <a:extLst>
            <a:ext uri="{FF2B5EF4-FFF2-40B4-BE49-F238E27FC236}">
              <a16:creationId xmlns:a16="http://schemas.microsoft.com/office/drawing/2014/main" id="{2F6E2CC7-C024-4B66-8439-7F506DF216CB}"/>
            </a:ext>
          </a:extLst>
        </xdr:cNvPr>
        <xdr:cNvPicPr>
          <a:picLocks noChangeAspect="1"/>
        </xdr:cNvPicPr>
      </xdr:nvPicPr>
      <xdr:blipFill>
        <a:blip xmlns:r="http://schemas.openxmlformats.org/officeDocument/2006/relationships" r:embed="rId6" cstate="print"/>
        <a:srcRect/>
        <a:stretch>
          <a:fillRect/>
        </a:stretch>
      </xdr:blipFill>
      <xdr:spPr bwMode="auto">
        <a:xfrm>
          <a:off x="265698" y="4359041"/>
          <a:ext cx="3867502" cy="1769444"/>
        </a:xfrm>
        <a:prstGeom prst="rect">
          <a:avLst/>
        </a:prstGeom>
        <a:noFill/>
        <a:ln w="25400">
          <a:solidFill>
            <a:schemeClr val="bg2"/>
          </a:solidFill>
          <a:miter lim="800000"/>
          <a:headEnd/>
          <a:tailEnd/>
        </a:ln>
        <a:effectLst>
          <a:outerShdw blurRad="50800" dist="38100" dir="2700000" algn="tl" rotWithShape="0">
            <a:prstClr val="black">
              <a:alpha val="40000"/>
            </a:prstClr>
          </a:outerShdw>
        </a:effectLst>
      </xdr:spPr>
    </xdr:pic>
    <xdr:clientData/>
  </xdr:twoCellAnchor>
  <xdr:twoCellAnchor editAs="oneCell">
    <xdr:from>
      <xdr:col>7</xdr:col>
      <xdr:colOff>549441</xdr:colOff>
      <xdr:row>18</xdr:row>
      <xdr:rowOff>130843</xdr:rowOff>
    </xdr:from>
    <xdr:to>
      <xdr:col>11</xdr:col>
      <xdr:colOff>211810</xdr:colOff>
      <xdr:row>29</xdr:row>
      <xdr:rowOff>82216</xdr:rowOff>
    </xdr:to>
    <xdr:pic>
      <xdr:nvPicPr>
        <xdr:cNvPr id="10" name="図 10">
          <a:extLst>
            <a:ext uri="{FF2B5EF4-FFF2-40B4-BE49-F238E27FC236}">
              <a16:creationId xmlns:a16="http://schemas.microsoft.com/office/drawing/2014/main" id="{E70BC107-7B20-43D4-AA47-3C143A52DF7A}"/>
            </a:ext>
          </a:extLst>
        </xdr:cNvPr>
        <xdr:cNvPicPr>
          <a:picLocks noChangeAspect="1"/>
        </xdr:cNvPicPr>
      </xdr:nvPicPr>
      <xdr:blipFill>
        <a:blip xmlns:r="http://schemas.openxmlformats.org/officeDocument/2006/relationships" r:embed="rId7" cstate="print"/>
        <a:srcRect/>
        <a:stretch>
          <a:fillRect/>
        </a:stretch>
      </xdr:blipFill>
      <xdr:spPr bwMode="auto">
        <a:xfrm>
          <a:off x="4588041" y="4367563"/>
          <a:ext cx="3479989" cy="1803033"/>
        </a:xfrm>
        <a:prstGeom prst="rect">
          <a:avLst/>
        </a:prstGeom>
        <a:noFill/>
        <a:ln w="25400">
          <a:solidFill>
            <a:srgbClr val="FFFF00"/>
          </a:solidFill>
          <a:miter lim="800000"/>
          <a:headEnd/>
          <a:tailEnd/>
        </a:ln>
        <a:effectLst>
          <a:outerShdw blurRad="50800" dist="38100" dir="2700000" algn="tl" rotWithShape="0">
            <a:prstClr val="black">
              <a:alpha val="40000"/>
            </a:prstClr>
          </a:outerShdw>
        </a:effectLst>
      </xdr:spPr>
    </xdr:pic>
    <xdr:clientData/>
  </xdr:twoCellAnchor>
  <xdr:twoCellAnchor>
    <xdr:from>
      <xdr:col>0</xdr:col>
      <xdr:colOff>316331</xdr:colOff>
      <xdr:row>16</xdr:row>
      <xdr:rowOff>14036</xdr:rowOff>
    </xdr:from>
    <xdr:to>
      <xdr:col>6</xdr:col>
      <xdr:colOff>70184</xdr:colOff>
      <xdr:row>17</xdr:row>
      <xdr:rowOff>140368</xdr:rowOff>
    </xdr:to>
    <xdr:sp macro="" textlink="">
      <xdr:nvSpPr>
        <xdr:cNvPr id="11" name="テキスト ボックス 10">
          <a:extLst>
            <a:ext uri="{FF2B5EF4-FFF2-40B4-BE49-F238E27FC236}">
              <a16:creationId xmlns:a16="http://schemas.microsoft.com/office/drawing/2014/main" id="{C4E86A0B-DB6C-412E-B84D-851AF26FF0B3}"/>
            </a:ext>
          </a:extLst>
        </xdr:cNvPr>
        <xdr:cNvSpPr txBox="1"/>
      </xdr:nvSpPr>
      <xdr:spPr>
        <a:xfrm>
          <a:off x="316331" y="3915476"/>
          <a:ext cx="3175233" cy="293972"/>
        </a:xfrm>
        <a:prstGeom prst="rect">
          <a:avLst/>
        </a:prstGeom>
        <a:solidFill>
          <a:srgbClr val="C00000"/>
        </a:solidFill>
        <a:ln w="25400"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200" b="1">
              <a:solidFill>
                <a:schemeClr val="bg1"/>
              </a:solidFill>
            </a:rPr>
            <a:t>木製</a:t>
          </a:r>
          <a:r>
            <a:rPr kumimoji="1" lang="en-US" altLang="ja-JP" sz="1200" b="1">
              <a:solidFill>
                <a:schemeClr val="bg1"/>
              </a:solidFill>
            </a:rPr>
            <a:t>/</a:t>
          </a:r>
          <a:r>
            <a:rPr kumimoji="1" lang="ja-JP" altLang="en-US" sz="1200" b="1">
              <a:solidFill>
                <a:schemeClr val="bg1"/>
              </a:solidFill>
            </a:rPr>
            <a:t>合成素材の菌数調査：差がない</a:t>
          </a:r>
        </a:p>
      </xdr:txBody>
    </xdr:sp>
    <xdr:clientData/>
  </xdr:twoCellAnchor>
  <xdr:twoCellAnchor>
    <xdr:from>
      <xdr:col>7</xdr:col>
      <xdr:colOff>232107</xdr:colOff>
      <xdr:row>15</xdr:row>
      <xdr:rowOff>139869</xdr:rowOff>
    </xdr:from>
    <xdr:to>
      <xdr:col>11</xdr:col>
      <xdr:colOff>1253289</xdr:colOff>
      <xdr:row>18</xdr:row>
      <xdr:rowOff>60159</xdr:rowOff>
    </xdr:to>
    <xdr:sp macro="" textlink="">
      <xdr:nvSpPr>
        <xdr:cNvPr id="12" name="テキスト ボックス 11">
          <a:extLst>
            <a:ext uri="{FF2B5EF4-FFF2-40B4-BE49-F238E27FC236}">
              <a16:creationId xmlns:a16="http://schemas.microsoft.com/office/drawing/2014/main" id="{D32835B5-3085-44DA-8C0E-33AD80F6D82A}"/>
            </a:ext>
          </a:extLst>
        </xdr:cNvPr>
        <xdr:cNvSpPr txBox="1">
          <a:spLocks noChangeArrowheads="1"/>
        </xdr:cNvSpPr>
      </xdr:nvSpPr>
      <xdr:spPr bwMode="auto">
        <a:xfrm>
          <a:off x="4270707" y="3873669"/>
          <a:ext cx="4694022" cy="423210"/>
        </a:xfrm>
        <a:prstGeom prst="rect">
          <a:avLst/>
        </a:prstGeom>
        <a:noFill/>
        <a:ln w="25400">
          <a:solidFill>
            <a:srgbClr val="FFFF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chemeClr val="bg1"/>
              </a:solidFill>
              <a:latin typeface="ＭＳ Ｐゴシック"/>
              <a:ea typeface="ＭＳ Ｐゴシック"/>
            </a:rPr>
            <a:t>まな板の衛生管理</a:t>
          </a:r>
          <a:endParaRPr lang="ja-JP" altLang="en-US" sz="1100" b="1" i="0" u="none" strike="noStrike" baseline="0">
            <a:solidFill>
              <a:schemeClr val="bg1"/>
            </a:solidFill>
            <a:latin typeface="Calibri"/>
            <a:ea typeface="ＭＳ Ｐゴシック"/>
          </a:endParaRPr>
        </a:p>
        <a:p>
          <a:pPr algn="l" rtl="0">
            <a:lnSpc>
              <a:spcPts val="1300"/>
            </a:lnSpc>
            <a:defRPr sz="1000"/>
          </a:pPr>
          <a:r>
            <a:rPr lang="ja-JP" altLang="en-US" sz="1100" b="1" i="0" u="none" strike="noStrike" baseline="0">
              <a:solidFill>
                <a:schemeClr val="bg1"/>
              </a:solidFill>
              <a:latin typeface="ＭＳ Ｐゴシック"/>
              <a:ea typeface="ＭＳ Ｐゴシック"/>
            </a:rPr>
            <a:t>洗剤洗いの後に適切な水洗いで　　付着菌数激減</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1442720</xdr:colOff>
      <xdr:row>31</xdr:row>
      <xdr:rowOff>60960</xdr:rowOff>
    </xdr:from>
    <xdr:to>
      <xdr:col>10</xdr:col>
      <xdr:colOff>436880</xdr:colOff>
      <xdr:row>42</xdr:row>
      <xdr:rowOff>0</xdr:rowOff>
    </xdr:to>
    <xdr:pic>
      <xdr:nvPicPr>
        <xdr:cNvPr id="4" name="図 3">
          <a:extLst>
            <a:ext uri="{FF2B5EF4-FFF2-40B4-BE49-F238E27FC236}">
              <a16:creationId xmlns:a16="http://schemas.microsoft.com/office/drawing/2014/main" id="{A40180F3-C476-D213-FA6B-E339B76EC5ED}"/>
            </a:ext>
          </a:extLst>
        </xdr:cNvPr>
        <xdr:cNvPicPr>
          <a:picLocks noChangeAspect="1"/>
        </xdr:cNvPicPr>
      </xdr:nvPicPr>
      <xdr:blipFill>
        <a:blip xmlns:r="http://schemas.openxmlformats.org/officeDocument/2006/relationships" r:embed="rId1"/>
        <a:stretch>
          <a:fillRect/>
        </a:stretch>
      </xdr:blipFill>
      <xdr:spPr>
        <a:xfrm>
          <a:off x="2316480" y="14041120"/>
          <a:ext cx="9743440" cy="2956560"/>
        </a:xfrm>
        <a:prstGeom prst="rect">
          <a:avLst/>
        </a:prstGeom>
      </xdr:spPr>
    </xdr:pic>
    <xdr:clientData/>
  </xdr:twoCellAnchor>
  <xdr:twoCellAnchor>
    <xdr:from>
      <xdr:col>11</xdr:col>
      <xdr:colOff>740411</xdr:colOff>
      <xdr:row>7</xdr:row>
      <xdr:rowOff>78742</xdr:rowOff>
    </xdr:from>
    <xdr:to>
      <xdr:col>13</xdr:col>
      <xdr:colOff>1950720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21182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1.09% :</a:t>
          </a:r>
          <a:r>
            <a:rPr kumimoji="1" lang="ja-JP" altLang="en-US" sz="1400" b="1">
              <a:solidFill>
                <a:srgbClr val="FFFF00"/>
              </a:solidFill>
            </a:rPr>
            <a:t>連続</a:t>
          </a:r>
          <a:r>
            <a:rPr kumimoji="1" lang="en-US" altLang="ja-JP" sz="1400" b="1">
              <a:solidFill>
                <a:srgbClr val="FFFF00"/>
              </a:solidFill>
            </a:rPr>
            <a:t>0.01%</a:t>
          </a:r>
          <a:r>
            <a:rPr kumimoji="1" lang="ja-JP" altLang="en-US" sz="1400" b="1">
              <a:solidFill>
                <a:srgbClr val="FFFF00"/>
              </a:solidFill>
            </a:rPr>
            <a:t>減少</a:t>
          </a:r>
          <a:endParaRPr kumimoji="1" lang="ja-JP" altLang="en-US" sz="1050" b="1">
            <a:solidFill>
              <a:schemeClr val="bg1"/>
            </a:solidFill>
          </a:endParaRPr>
        </a:p>
        <a:p>
          <a:pPr algn="l"/>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a:t>
          </a:r>
          <a:r>
            <a:rPr kumimoji="1" lang="en-US" altLang="ja-JP" sz="1400" b="1">
              <a:solidFill>
                <a:srgbClr val="FFFF00"/>
              </a:solidFill>
            </a:rPr>
            <a:t>BA5</a:t>
          </a:r>
          <a:r>
            <a:rPr kumimoji="1" lang="ja-JP" altLang="en-US" sz="1400" b="1">
              <a:solidFill>
                <a:srgbClr val="FFFF00"/>
              </a:solidFill>
            </a:rPr>
            <a:t>・</a:t>
          </a:r>
          <a:r>
            <a:rPr kumimoji="1" lang="en-US" altLang="ja-JP" sz="1400" b="1">
              <a:solidFill>
                <a:srgbClr val="FFFF00"/>
              </a:solidFill>
            </a:rPr>
            <a:t>2</a:t>
          </a:r>
          <a:endParaRPr kumimoji="1" lang="ja-JP" altLang="en-US" sz="1400" b="1">
            <a:solidFill>
              <a:srgbClr val="FFFF00"/>
            </a:solidFill>
          </a:endParaRP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第三回ブースター接種の予定を明確にすべき時期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6</a:t>
          </a:r>
          <a:r>
            <a:rPr kumimoji="1" lang="ja-JP" altLang="en-US" sz="2000" b="1">
              <a:solidFill>
                <a:srgbClr val="FFFF00"/>
              </a:solidFill>
            </a:rPr>
            <a:t>波リバウンドもピークアウトしているものの　今週はまだ毎日</a:t>
          </a:r>
          <a:r>
            <a:rPr kumimoji="1" lang="en-US" altLang="ja-JP" sz="2000" b="1">
              <a:solidFill>
                <a:srgbClr val="FFFF00"/>
              </a:solidFill>
            </a:rPr>
            <a:t>83</a:t>
          </a:r>
          <a:r>
            <a:rPr kumimoji="1" lang="ja-JP" altLang="en-US" sz="2000" b="1">
              <a:solidFill>
                <a:srgbClr val="FFFF00"/>
              </a:solidFill>
            </a:rPr>
            <a:t>万人が新規感染状態。　　　　　　　　　　　　　　　　　　　　　　　　　　　*なぜ進まない</a:t>
          </a:r>
          <a:r>
            <a:rPr kumimoji="1" lang="ja-JP" altLang="en-US" sz="2000" b="1">
              <a:solidFill>
                <a:schemeClr val="bg1"/>
              </a:solidFill>
            </a:rPr>
            <a:t>国産ワクチン製造承認</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680720</xdr:colOff>
      <xdr:row>2</xdr:row>
      <xdr:rowOff>345440</xdr:rowOff>
    </xdr:from>
    <xdr:to>
      <xdr:col>13</xdr:col>
      <xdr:colOff>1320800</xdr:colOff>
      <xdr:row>2</xdr:row>
      <xdr:rowOff>3088640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807200" y="1137920"/>
          <a:ext cx="8890000"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0" i="0">
              <a:solidFill>
                <a:schemeClr val="dk1"/>
              </a:solidFill>
              <a:effectLst/>
              <a:latin typeface="+mn-lt"/>
              <a:ea typeface="+mn-ea"/>
              <a:cs typeface="+mn-cs"/>
            </a:rPr>
            <a:t>アジアの感染者はどのようなペースで増えているのか。横軸は累計感染者が</a:t>
          </a:r>
          <a:r>
            <a:rPr lang="en-US" altLang="ja-JP" sz="2000" b="0" i="0">
              <a:solidFill>
                <a:schemeClr val="dk1"/>
              </a:solidFill>
              <a:effectLst/>
              <a:latin typeface="+mn-lt"/>
              <a:ea typeface="+mn-ea"/>
              <a:cs typeface="+mn-cs"/>
            </a:rPr>
            <a:t>100</a:t>
          </a:r>
          <a:r>
            <a:rPr lang="ja-JP" altLang="en-US" sz="2000" b="0" i="0">
              <a:solidFill>
                <a:schemeClr val="dk1"/>
              </a:solidFill>
              <a:effectLst/>
              <a:latin typeface="+mn-lt"/>
              <a:ea typeface="+mn-ea"/>
              <a:cs typeface="+mn-cs"/>
            </a:rPr>
            <a:t>人を超えてからの日数を、縦軸は累計感染者数を示す。縦軸は</a:t>
          </a:r>
          <a:r>
            <a:rPr lang="en-US" altLang="ja-JP" sz="2000" b="0" i="0">
              <a:solidFill>
                <a:schemeClr val="dk1"/>
              </a:solidFill>
              <a:effectLst/>
              <a:latin typeface="+mn-lt"/>
              <a:ea typeface="+mn-ea"/>
              <a:cs typeface="+mn-cs"/>
            </a:rPr>
            <a:t>10</a:t>
          </a:r>
          <a:r>
            <a:rPr lang="ja-JP" altLang="en-US" sz="2000" b="0" i="0">
              <a:solidFill>
                <a:schemeClr val="dk1"/>
              </a:solidFill>
              <a:effectLst/>
              <a:latin typeface="+mn-lt"/>
              <a:ea typeface="+mn-ea"/>
              <a:cs typeface="+mn-cs"/>
            </a:rPr>
            <a:t>倍ずつ増える対数目盛りにした。傾きが増加のペースを表す。中国は武漢閉鎖前の</a:t>
          </a:r>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月中旬に</a:t>
          </a:r>
          <a:r>
            <a:rPr lang="en-US" altLang="ja-JP" sz="2000" b="0" i="0">
              <a:solidFill>
                <a:schemeClr val="dk1"/>
              </a:solidFill>
              <a:effectLst/>
              <a:latin typeface="+mn-lt"/>
              <a:ea typeface="+mn-ea"/>
              <a:cs typeface="+mn-cs"/>
            </a:rPr>
            <a:t>100</a:t>
          </a:r>
          <a:r>
            <a:rPr lang="ja-JP" altLang="en-US" sz="2000" b="0" i="0">
              <a:solidFill>
                <a:schemeClr val="dk1"/>
              </a:solidFill>
              <a:effectLst/>
              <a:latin typeface="+mn-lt"/>
              <a:ea typeface="+mn-ea"/>
              <a:cs typeface="+mn-cs"/>
            </a:rPr>
            <a:t>人を超えた。インドは</a:t>
          </a:r>
          <a:r>
            <a:rPr lang="en-US" altLang="ja-JP" sz="2000" b="0" i="0">
              <a:solidFill>
                <a:schemeClr val="dk1"/>
              </a:solidFill>
              <a:effectLst/>
              <a:latin typeface="+mn-lt"/>
              <a:ea typeface="+mn-ea"/>
              <a:cs typeface="+mn-cs"/>
            </a:rPr>
            <a:t>31</a:t>
          </a:r>
          <a:r>
            <a:rPr lang="ja-JP" altLang="en-US" sz="2000" b="0" i="0">
              <a:solidFill>
                <a:schemeClr val="dk1"/>
              </a:solidFill>
              <a:effectLst/>
              <a:latin typeface="+mn-lt"/>
              <a:ea typeface="+mn-ea"/>
              <a:cs typeface="+mn-cs"/>
            </a:rPr>
            <a:t>日目で</a:t>
          </a:r>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万人、</a:t>
          </a:r>
          <a:r>
            <a:rPr lang="en-US" altLang="ja-JP" sz="2000" b="0" i="0">
              <a:solidFill>
                <a:schemeClr val="dk1"/>
              </a:solidFill>
              <a:effectLst/>
              <a:latin typeface="+mn-lt"/>
              <a:ea typeface="+mn-ea"/>
              <a:cs typeface="+mn-cs"/>
            </a:rPr>
            <a:t>66</a:t>
          </a:r>
          <a:r>
            <a:rPr lang="ja-JP" altLang="en-US" sz="2000" b="0" i="0">
              <a:solidFill>
                <a:schemeClr val="dk1"/>
              </a:solidFill>
              <a:effectLst/>
              <a:latin typeface="+mn-lt"/>
              <a:ea typeface="+mn-ea"/>
              <a:cs typeface="+mn-cs"/>
            </a:rPr>
            <a:t>日目で</a:t>
          </a:r>
          <a:r>
            <a:rPr lang="en-US" altLang="ja-JP" sz="2000" b="0" i="0">
              <a:solidFill>
                <a:schemeClr val="dk1"/>
              </a:solidFill>
              <a:effectLst/>
              <a:latin typeface="+mn-lt"/>
              <a:ea typeface="+mn-ea"/>
              <a:cs typeface="+mn-cs"/>
            </a:rPr>
            <a:t>10</a:t>
          </a:r>
          <a:r>
            <a:rPr lang="ja-JP" altLang="en-US" sz="2000" b="0" i="0">
              <a:solidFill>
                <a:schemeClr val="dk1"/>
              </a:solidFill>
              <a:effectLst/>
              <a:latin typeface="+mn-lt"/>
              <a:ea typeface="+mn-ea"/>
              <a:cs typeface="+mn-cs"/>
            </a:rPr>
            <a:t>万人、</a:t>
          </a:r>
          <a:r>
            <a:rPr lang="en-US" altLang="ja-JP" sz="2000" b="0" i="0">
              <a:solidFill>
                <a:schemeClr val="dk1"/>
              </a:solidFill>
              <a:effectLst/>
              <a:latin typeface="+mn-lt"/>
              <a:ea typeface="+mn-ea"/>
              <a:cs typeface="+mn-cs"/>
            </a:rPr>
            <a:t>125</a:t>
          </a:r>
          <a:r>
            <a:rPr lang="ja-JP" altLang="en-US" sz="2000" b="0" i="0">
              <a:solidFill>
                <a:schemeClr val="dk1"/>
              </a:solidFill>
              <a:effectLst/>
              <a:latin typeface="+mn-lt"/>
              <a:ea typeface="+mn-ea"/>
              <a:cs typeface="+mn-cs"/>
            </a:rPr>
            <a:t>日目で</a:t>
          </a:r>
          <a:r>
            <a:rPr lang="en-US" altLang="ja-JP" sz="2000" b="0" i="0">
              <a:solidFill>
                <a:schemeClr val="dk1"/>
              </a:solidFill>
              <a:effectLst/>
              <a:latin typeface="+mn-lt"/>
              <a:ea typeface="+mn-ea"/>
              <a:cs typeface="+mn-cs"/>
            </a:rPr>
            <a:t>100</a:t>
          </a:r>
          <a:r>
            <a:rPr lang="ja-JP" altLang="en-US" sz="2000" b="0" i="0">
              <a:solidFill>
                <a:schemeClr val="dk1"/>
              </a:solidFill>
              <a:effectLst/>
              <a:latin typeface="+mn-lt"/>
              <a:ea typeface="+mn-ea"/>
              <a:cs typeface="+mn-cs"/>
            </a:rPr>
            <a:t>万人、</a:t>
          </a:r>
          <a:r>
            <a:rPr lang="en-US" altLang="ja-JP" sz="2000" b="0" i="0">
              <a:solidFill>
                <a:schemeClr val="dk1"/>
              </a:solidFill>
              <a:effectLst/>
              <a:latin typeface="+mn-lt"/>
              <a:ea typeface="+mn-ea"/>
              <a:cs typeface="+mn-cs"/>
            </a:rPr>
            <a:t>280</a:t>
          </a:r>
          <a:r>
            <a:rPr lang="ja-JP" altLang="en-US" sz="2000" b="0" i="0">
              <a:solidFill>
                <a:schemeClr val="dk1"/>
              </a:solidFill>
              <a:effectLst/>
              <a:latin typeface="+mn-lt"/>
              <a:ea typeface="+mn-ea"/>
              <a:cs typeface="+mn-cs"/>
            </a:rPr>
            <a:t>日目に</a:t>
          </a:r>
          <a:r>
            <a:rPr lang="en-US" altLang="ja-JP" sz="2000" b="0" i="0">
              <a:solidFill>
                <a:schemeClr val="dk1"/>
              </a:solidFill>
              <a:effectLst/>
              <a:latin typeface="+mn-lt"/>
              <a:ea typeface="+mn-ea"/>
              <a:cs typeface="+mn-cs"/>
            </a:rPr>
            <a:t>1000</a:t>
          </a:r>
          <a:r>
            <a:rPr lang="ja-JP" altLang="en-US" sz="2000" b="0" i="0">
              <a:solidFill>
                <a:schemeClr val="dk1"/>
              </a:solidFill>
              <a:effectLst/>
              <a:latin typeface="+mn-lt"/>
              <a:ea typeface="+mn-ea"/>
              <a:cs typeface="+mn-cs"/>
            </a:rPr>
            <a:t>万人に到達した。日本は</a:t>
          </a:r>
          <a:r>
            <a:rPr lang="en-US" altLang="ja-JP" sz="2000" b="0" i="0">
              <a:solidFill>
                <a:schemeClr val="dk1"/>
              </a:solidFill>
              <a:effectLst/>
              <a:latin typeface="+mn-lt"/>
              <a:ea typeface="+mn-ea"/>
              <a:cs typeface="+mn-cs"/>
            </a:rPr>
            <a:t>253</a:t>
          </a:r>
          <a:r>
            <a:rPr lang="ja-JP" altLang="en-US" sz="2000" b="0" i="0">
              <a:solidFill>
                <a:schemeClr val="dk1"/>
              </a:solidFill>
              <a:effectLst/>
              <a:latin typeface="+mn-lt"/>
              <a:ea typeface="+mn-ea"/>
              <a:cs typeface="+mn-cs"/>
            </a:rPr>
            <a:t>日目に</a:t>
          </a:r>
          <a:r>
            <a:rPr lang="en-US" altLang="ja-JP" sz="2000" b="0" i="0">
              <a:solidFill>
                <a:schemeClr val="dk1"/>
              </a:solidFill>
              <a:effectLst/>
              <a:latin typeface="+mn-lt"/>
              <a:ea typeface="+mn-ea"/>
              <a:cs typeface="+mn-cs"/>
            </a:rPr>
            <a:t>10</a:t>
          </a:r>
          <a:r>
            <a:rPr lang="ja-JP" altLang="en-US" sz="2000" b="0" i="0">
              <a:solidFill>
                <a:schemeClr val="dk1"/>
              </a:solidFill>
              <a:effectLst/>
              <a:latin typeface="+mn-lt"/>
              <a:ea typeface="+mn-ea"/>
              <a:cs typeface="+mn-cs"/>
            </a:rPr>
            <a:t>万人を超えた。</a:t>
          </a:r>
          <a:endParaRPr lang="en-US" altLang="ja-JP" sz="2000" b="0" i="0">
            <a:solidFill>
              <a:schemeClr val="dk1"/>
            </a:solidFill>
            <a:effectLst/>
            <a:latin typeface="+mn-lt"/>
            <a:ea typeface="+mn-ea"/>
            <a:cs typeface="+mn-cs"/>
          </a:endParaRPr>
        </a:p>
        <a:p>
          <a:endParaRPr lang="en-US" altLang="ja-JP" sz="2000" b="0" i="0">
            <a:solidFill>
              <a:schemeClr val="dk1"/>
            </a:solidFill>
            <a:effectLst/>
            <a:latin typeface="+mn-lt"/>
            <a:ea typeface="+mn-ea"/>
            <a:cs typeface="+mn-cs"/>
          </a:endParaRPr>
        </a:p>
        <a:p>
          <a:r>
            <a:rPr lang="ja-JP" altLang="en-US" sz="2000" b="0" i="0">
              <a:solidFill>
                <a:schemeClr val="dk1"/>
              </a:solidFill>
              <a:effectLst/>
              <a:latin typeface="+mn-lt"/>
              <a:ea typeface="+mn-ea"/>
              <a:cs typeface="+mn-cs"/>
            </a:rPr>
            <a:t>日本・韓国・台湾の感染増が目立つ　　</a:t>
          </a:r>
          <a:endParaRPr lang="ja-JP" altLang="en-US" sz="2000" b="1" i="0">
            <a:solidFill>
              <a:schemeClr val="dk1"/>
            </a:solidFill>
            <a:effectLst/>
            <a:latin typeface="+mn-lt"/>
            <a:ea typeface="+mn-ea"/>
            <a:cs typeface="+mn-cs"/>
          </a:endParaRPr>
        </a:p>
      </xdr:txBody>
    </xdr:sp>
    <xdr:clientData/>
  </xdr:twoCellAnchor>
  <xdr:twoCellAnchor>
    <xdr:from>
      <xdr:col>2</xdr:col>
      <xdr:colOff>144028</xdr:colOff>
      <xdr:row>35</xdr:row>
      <xdr:rowOff>102397</xdr:rowOff>
    </xdr:from>
    <xdr:to>
      <xdr:col>9</xdr:col>
      <xdr:colOff>436880</xdr:colOff>
      <xdr:row>40</xdr:row>
      <xdr:rowOff>213340</xdr:rowOff>
    </xdr:to>
    <xdr:grpSp>
      <xdr:nvGrpSpPr>
        <xdr:cNvPr id="15" name="グループ化 14">
          <a:extLst>
            <a:ext uri="{FF2B5EF4-FFF2-40B4-BE49-F238E27FC236}">
              <a16:creationId xmlns:a16="http://schemas.microsoft.com/office/drawing/2014/main" id="{8F1D3020-CDBB-4672-A302-344DB8CE3EE1}"/>
            </a:ext>
          </a:extLst>
        </xdr:cNvPr>
        <xdr:cNvGrpSpPr/>
      </xdr:nvGrpSpPr>
      <xdr:grpSpPr>
        <a:xfrm>
          <a:off x="2734828" y="15179837"/>
          <a:ext cx="8420852" cy="1482543"/>
          <a:chOff x="6055358" y="22229600"/>
          <a:chExt cx="8877210" cy="1036800"/>
        </a:xfrm>
      </xdr:grpSpPr>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7395528" y="21515299"/>
            <a:ext cx="668317" cy="210999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10456740" y="21939679"/>
            <a:ext cx="701040" cy="1280882"/>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9177457" y="21910099"/>
            <a:ext cx="670560" cy="1327582"/>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6055358" y="22880320"/>
            <a:ext cx="8877210" cy="386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grpSp>
    <xdr:clientData/>
  </xdr:twoCellAnchor>
  <xdr:twoCellAnchor>
    <xdr:from>
      <xdr:col>6</xdr:col>
      <xdr:colOff>975360</xdr:colOff>
      <xdr:row>35</xdr:row>
      <xdr:rowOff>111760</xdr:rowOff>
    </xdr:from>
    <xdr:to>
      <xdr:col>7</xdr:col>
      <xdr:colOff>1158240</xdr:colOff>
      <xdr:row>39</xdr:row>
      <xdr:rowOff>20320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8041640" y="15092680"/>
          <a:ext cx="1005840" cy="11988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883920</xdr:colOff>
      <xdr:row>30</xdr:row>
      <xdr:rowOff>213360</xdr:rowOff>
    </xdr:from>
    <xdr:to>
      <xdr:col>11</xdr:col>
      <xdr:colOff>0</xdr:colOff>
      <xdr:row>32</xdr:row>
      <xdr:rowOff>172720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10302240" y="1397000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6</a:t>
          </a:r>
          <a:r>
            <a:rPr kumimoji="1" lang="ja-JP" altLang="en-US" sz="1800">
              <a:solidFill>
                <a:srgbClr val="FFFF00"/>
              </a:solidFill>
            </a:rPr>
            <a:t>波 </a:t>
          </a:r>
          <a:r>
            <a:rPr kumimoji="1" lang="en-US" altLang="ja-JP" sz="1800">
              <a:solidFill>
                <a:srgbClr val="FFFF00"/>
              </a:solidFill>
            </a:rPr>
            <a:t>BA5</a:t>
          </a:r>
          <a:endParaRPr kumimoji="1" lang="ja-JP" altLang="en-US" sz="1800">
            <a:solidFill>
              <a:srgbClr val="FFFF00"/>
            </a:solidFill>
          </a:endParaRPr>
        </a:p>
      </xdr:txBody>
    </xdr:sp>
    <xdr:clientData/>
  </xdr:twoCellAnchor>
  <xdr:twoCellAnchor>
    <xdr:from>
      <xdr:col>8</xdr:col>
      <xdr:colOff>264160</xdr:colOff>
      <xdr:row>32</xdr:row>
      <xdr:rowOff>50800</xdr:rowOff>
    </xdr:from>
    <xdr:to>
      <xdr:col>9</xdr:col>
      <xdr:colOff>396240</xdr:colOff>
      <xdr:row>38</xdr:row>
      <xdr:rowOff>243840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9479280" y="14508480"/>
          <a:ext cx="1838960" cy="143256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9</xdr:col>
      <xdr:colOff>558800</xdr:colOff>
      <xdr:row>37</xdr:row>
      <xdr:rowOff>40640</xdr:rowOff>
    </xdr:from>
    <xdr:to>
      <xdr:col>10</xdr:col>
      <xdr:colOff>274320</xdr:colOff>
      <xdr:row>38</xdr:row>
      <xdr:rowOff>10160</xdr:rowOff>
    </xdr:to>
    <xdr:cxnSp macro="">
      <xdr:nvCxnSpPr>
        <xdr:cNvPr id="16" name="直線矢印コネクタ 15">
          <a:extLst>
            <a:ext uri="{FF2B5EF4-FFF2-40B4-BE49-F238E27FC236}">
              <a16:creationId xmlns:a16="http://schemas.microsoft.com/office/drawing/2014/main" id="{D5D22478-656B-A4DE-5825-D7EA3B4F460F}"/>
            </a:ext>
          </a:extLst>
        </xdr:cNvPr>
        <xdr:cNvCxnSpPr/>
      </xdr:nvCxnSpPr>
      <xdr:spPr>
        <a:xfrm flipV="1">
          <a:off x="11277600" y="15666720"/>
          <a:ext cx="619760" cy="243840"/>
        </a:xfrm>
        <a:prstGeom prst="straightConnector1">
          <a:avLst/>
        </a:prstGeom>
        <a:ln w="57150">
          <a:solidFill>
            <a:srgbClr val="FFFF00"/>
          </a:solidFill>
          <a:tailEnd type="triangle"/>
        </a:ln>
      </xdr:spPr>
      <xdr:style>
        <a:lnRef idx="2">
          <a:schemeClr val="accent6"/>
        </a:lnRef>
        <a:fillRef idx="0">
          <a:schemeClr val="accent6"/>
        </a:fillRef>
        <a:effectRef idx="1">
          <a:schemeClr val="accent6"/>
        </a:effectRef>
        <a:fontRef idx="minor">
          <a:schemeClr val="tx1"/>
        </a:fontRef>
      </xdr:style>
    </xdr:cxnSp>
    <xdr:clientData/>
  </xdr:twoCellAnchor>
  <xdr:twoCellAnchor>
    <xdr:from>
      <xdr:col>9</xdr:col>
      <xdr:colOff>568960</xdr:colOff>
      <xdr:row>39</xdr:row>
      <xdr:rowOff>0</xdr:rowOff>
    </xdr:from>
    <xdr:to>
      <xdr:col>10</xdr:col>
      <xdr:colOff>589280</xdr:colOff>
      <xdr:row>40</xdr:row>
      <xdr:rowOff>50800</xdr:rowOff>
    </xdr:to>
    <xdr:sp macro="" textlink="">
      <xdr:nvSpPr>
        <xdr:cNvPr id="9" name="テキスト ボックス 8">
          <a:extLst>
            <a:ext uri="{FF2B5EF4-FFF2-40B4-BE49-F238E27FC236}">
              <a16:creationId xmlns:a16="http://schemas.microsoft.com/office/drawing/2014/main" id="{FA59F0E6-A4F4-F91A-DB96-F976E11B8457}"/>
            </a:ext>
          </a:extLst>
        </xdr:cNvPr>
        <xdr:cNvSpPr txBox="1"/>
      </xdr:nvSpPr>
      <xdr:spPr>
        <a:xfrm>
          <a:off x="11287760" y="16174720"/>
          <a:ext cx="924560" cy="325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第六波</a:t>
          </a:r>
        </a:p>
      </xdr:txBody>
    </xdr:sp>
    <xdr:clientData/>
  </xdr:twoCellAnchor>
  <xdr:twoCellAnchor editAs="oneCell">
    <xdr:from>
      <xdr:col>1</xdr:col>
      <xdr:colOff>1209040</xdr:colOff>
      <xdr:row>0</xdr:row>
      <xdr:rowOff>365760</xdr:rowOff>
    </xdr:from>
    <xdr:to>
      <xdr:col>5</xdr:col>
      <xdr:colOff>473217</xdr:colOff>
      <xdr:row>2</xdr:row>
      <xdr:rowOff>3281679</xdr:rowOff>
    </xdr:to>
    <xdr:pic>
      <xdr:nvPicPr>
        <xdr:cNvPr id="19" name="図 18">
          <a:extLst>
            <a:ext uri="{FF2B5EF4-FFF2-40B4-BE49-F238E27FC236}">
              <a16:creationId xmlns:a16="http://schemas.microsoft.com/office/drawing/2014/main" id="{7E9E9899-AB26-8B64-2E13-8692B3AC7286}"/>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2082800" y="365760"/>
          <a:ext cx="4516897" cy="3708399"/>
        </a:xfrm>
        <a:prstGeom prst="rect">
          <a:avLst/>
        </a:prstGeom>
      </xdr:spPr>
    </xdr:pic>
    <xdr:clientData/>
  </xdr:twoCellAnchor>
  <xdr:twoCellAnchor editAs="oneCell">
    <xdr:from>
      <xdr:col>5</xdr:col>
      <xdr:colOff>558800</xdr:colOff>
      <xdr:row>0</xdr:row>
      <xdr:rowOff>375920</xdr:rowOff>
    </xdr:from>
    <xdr:to>
      <xdr:col>8</xdr:col>
      <xdr:colOff>686912</xdr:colOff>
      <xdr:row>2</xdr:row>
      <xdr:rowOff>97862</xdr:rowOff>
    </xdr:to>
    <xdr:pic>
      <xdr:nvPicPr>
        <xdr:cNvPr id="23" name="図 22">
          <a:extLst>
            <a:ext uri="{FF2B5EF4-FFF2-40B4-BE49-F238E27FC236}">
              <a16:creationId xmlns:a16="http://schemas.microsoft.com/office/drawing/2014/main" id="{B9E1364F-868C-27A3-7EA5-B57C762E86D0}"/>
            </a:ext>
          </a:extLst>
        </xdr:cNvPr>
        <xdr:cNvPicPr>
          <a:picLocks noChangeAspect="1"/>
        </xdr:cNvPicPr>
      </xdr:nvPicPr>
      <xdr:blipFill>
        <a:blip xmlns:r="http://schemas.openxmlformats.org/officeDocument/2006/relationships" r:embed="rId7"/>
        <a:stretch>
          <a:fillRect/>
        </a:stretch>
      </xdr:blipFill>
      <xdr:spPr>
        <a:xfrm>
          <a:off x="6685280" y="375920"/>
          <a:ext cx="3419952" cy="5144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E085B89B-5E14-41DB-8A4F-5FB14AD3B79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983735D9-D01C-4784-9FC6-2FDFCCD6D6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6997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AD1C65E8-7A90-4452-B4A2-B25C11F82174}"/>
            </a:ext>
          </a:extLst>
        </xdr:cNvPr>
        <xdr:cNvSpPr txBox="1"/>
      </xdr:nvSpPr>
      <xdr:spPr>
        <a:xfrm>
          <a:off x="4160519" y="3754755"/>
          <a:ext cx="1842135" cy="26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11827319-2040-4CEC-A1FE-B4FC11AC2EE6}"/>
            </a:ext>
          </a:extLst>
        </xdr:cNvPr>
        <xdr:cNvCxnSpPr>
          <a:stCxn id="5" idx="1"/>
        </xdr:cNvCxnSpPr>
      </xdr:nvCxnSpPr>
      <xdr:spPr>
        <a:xfrm flipV="1">
          <a:off x="13056870" y="2346960"/>
          <a:ext cx="1757261" cy="109632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AFC911BB-E012-42D7-A04A-CBF8F2411314}"/>
            </a:ext>
          </a:extLst>
        </xdr:cNvPr>
        <xdr:cNvSpPr txBox="1"/>
      </xdr:nvSpPr>
      <xdr:spPr>
        <a:xfrm>
          <a:off x="13056870" y="3112770"/>
          <a:ext cx="3779520" cy="603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304C5CC6-7E4D-4A1F-A280-88CA6FFD93A4}"/>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6E493F21-878D-4129-9B26-0400B414624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C9725314-141E-4210-BCD3-EAA8F3C6C931}"/>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B68A6A49-4AA4-4910-ACB2-781E4894FDA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66C9EE18-919E-4B7F-88EB-99B9E14B7D20}"/>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8DC5A893-C479-43A5-90A5-9D97E7F68062}"/>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4DEBAEA0-A2A2-4B65-9003-317797C520FF}"/>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BAB727EC-4F72-40D7-997B-3E705FFAD85F}"/>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6975EFF-B2FD-4E23-BF8F-8BF5AD6E8F59}"/>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0C280FF2-956E-490F-A79A-75C65130F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BC686FF-76A7-40CF-B3AC-E5254A52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BFAC2631-46AE-4BB2-8B79-2501E103279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631680" y="7901941"/>
          <a:ext cx="4553463" cy="261674"/>
        </a:xfrm>
        <a:prstGeom prst="rect">
          <a:avLst/>
        </a:prstGeom>
      </xdr:spPr>
    </xdr:pic>
    <xdr:clientData/>
  </xdr:oneCellAnchor>
  <xdr:twoCellAnchor>
    <xdr:from>
      <xdr:col>18</xdr:col>
      <xdr:colOff>2675</xdr:colOff>
      <xdr:row>22</xdr:row>
      <xdr:rowOff>0</xdr:rowOff>
    </xdr:from>
    <xdr:to>
      <xdr:col>21</xdr:col>
      <xdr:colOff>48639</xdr:colOff>
      <xdr:row>44</xdr:row>
      <xdr:rowOff>113489</xdr:rowOff>
    </xdr:to>
    <xdr:cxnSp macro="">
      <xdr:nvCxnSpPr>
        <xdr:cNvPr id="18" name="直線矢印コネクタ 17">
          <a:extLst>
            <a:ext uri="{FF2B5EF4-FFF2-40B4-BE49-F238E27FC236}">
              <a16:creationId xmlns:a16="http://schemas.microsoft.com/office/drawing/2014/main" id="{4B533FD0-965A-432F-A4AD-1153F2431FD6}"/>
            </a:ext>
          </a:extLst>
        </xdr:cNvPr>
        <xdr:cNvCxnSpPr/>
      </xdr:nvCxnSpPr>
      <xdr:spPr>
        <a:xfrm>
          <a:off x="8400888" y="3753255"/>
          <a:ext cx="1432155" cy="3834319"/>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70930</xdr:colOff>
      <xdr:row>22</xdr:row>
      <xdr:rowOff>141862</xdr:rowOff>
    </xdr:from>
    <xdr:to>
      <xdr:col>7</xdr:col>
      <xdr:colOff>381000</xdr:colOff>
      <xdr:row>42</xdr:row>
      <xdr:rowOff>105383</xdr:rowOff>
    </xdr:to>
    <xdr:cxnSp macro="">
      <xdr:nvCxnSpPr>
        <xdr:cNvPr id="19" name="直線矢印コネクタ 18">
          <a:extLst>
            <a:ext uri="{FF2B5EF4-FFF2-40B4-BE49-F238E27FC236}">
              <a16:creationId xmlns:a16="http://schemas.microsoft.com/office/drawing/2014/main" id="{B374DCA4-779F-4C72-B409-811F2193402B}"/>
            </a:ext>
          </a:extLst>
        </xdr:cNvPr>
        <xdr:cNvCxnSpPr/>
      </xdr:nvCxnSpPr>
      <xdr:spPr>
        <a:xfrm>
          <a:off x="1959717" y="3895117"/>
          <a:ext cx="1696262" cy="334388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agrijournal.jp/renewableenergy/68204/" TargetMode="External"/><Relationship Id="rId2" Type="http://schemas.openxmlformats.org/officeDocument/2006/relationships/hyperlink" Target="https://www.shokukanken.com/news/safety/220818-1635.html" TargetMode="External"/><Relationship Id="rId1" Type="http://schemas.openxmlformats.org/officeDocument/2006/relationships/hyperlink" Target="https://ifas.mhlw.go.jp/faspub/_link.do?i=IO_S020502&amp;p=RCL202201899"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sakigake.jp/news/article/20220810AK0003/" TargetMode="External"/><Relationship Id="rId3" Type="http://schemas.openxmlformats.org/officeDocument/2006/relationships/hyperlink" Target="https://finance.yahoo.co.jp/news/detail/20220820-00612134-toyo-column" TargetMode="External"/><Relationship Id="rId7" Type="http://schemas.openxmlformats.org/officeDocument/2006/relationships/hyperlink" Target="https://news.goo.ne.jp/article/asahi/nation/ASQ8B2PDQQ89UDCB00D.html" TargetMode="External"/><Relationship Id="rId2" Type="http://schemas.openxmlformats.org/officeDocument/2006/relationships/hyperlink" Target="https://www.pref.kumamoto.jp/soshiki/30/146868.html" TargetMode="External"/><Relationship Id="rId1" Type="http://schemas.openxmlformats.org/officeDocument/2006/relationships/hyperlink" Target="https://www.itmedia.co.jp/business/articles/2208/15/news020.html" TargetMode="External"/><Relationship Id="rId6" Type="http://schemas.openxmlformats.org/officeDocument/2006/relationships/hyperlink" Target="https://biz-journal.jp/2022/08/post_311398.html" TargetMode="External"/><Relationship Id="rId5" Type="http://schemas.openxmlformats.org/officeDocument/2006/relationships/hyperlink" Target="https://news.nissyoku.co.jp/flash/866676" TargetMode="External"/><Relationship Id="rId10" Type="http://schemas.openxmlformats.org/officeDocument/2006/relationships/printerSettings" Target="../printerSettings/printerSettings6.bin"/><Relationship Id="rId4" Type="http://schemas.openxmlformats.org/officeDocument/2006/relationships/hyperlink" Target="https://www.kyoto-np.co.jp/articles/-/860781" TargetMode="External"/><Relationship Id="rId9" Type="http://schemas.openxmlformats.org/officeDocument/2006/relationships/hyperlink" Target="https://news.yahoo.co.jp/articles/a766b0143032a4cd3ae31310e03d9bcd62f3369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agrinews.co.jp/news/index/96572" TargetMode="External"/><Relationship Id="rId13" Type="http://schemas.openxmlformats.org/officeDocument/2006/relationships/hyperlink" Target="https://mottokorea.com/mottoKoreaW/KoreaNow_list.do?bbsBasketType=R&amp;seq=119083" TargetMode="External"/><Relationship Id="rId3" Type="http://schemas.openxmlformats.org/officeDocument/2006/relationships/hyperlink" Target="https://news.yahoo.co.jp/articles/b944d8009d6c50704e44892acb3d9b6bcb4ba8b3" TargetMode="External"/><Relationship Id="rId7" Type="http://schemas.openxmlformats.org/officeDocument/2006/relationships/hyperlink" Target="https://www.bloomberg.co.jp/news/articles/2022-08-11/RGGDQRT0G1KY01" TargetMode="External"/><Relationship Id="rId12" Type="http://schemas.openxmlformats.org/officeDocument/2006/relationships/hyperlink" Target="https://hongkong.keizai.biz/gpnews/1146757/" TargetMode="External"/><Relationship Id="rId2" Type="http://schemas.openxmlformats.org/officeDocument/2006/relationships/hyperlink" Target="https://news.yahoo.co.jp/articles/9fefeb5f7e4d0d30e995d5b46801c2c83d3d1abe" TargetMode="External"/><Relationship Id="rId1" Type="http://schemas.openxmlformats.org/officeDocument/2006/relationships/hyperlink" Target="https://nordot.app/927670910247272448?c=113896078018594299" TargetMode="External"/><Relationship Id="rId6" Type="http://schemas.openxmlformats.org/officeDocument/2006/relationships/hyperlink" Target="https://news.nifty.com/article/entame/showbizd/12189-1808860/" TargetMode="External"/><Relationship Id="rId11" Type="http://schemas.openxmlformats.org/officeDocument/2006/relationships/hyperlink" Target="https://project.nikkeibp.co.jp/bpi/atcl/column/19/081400325/" TargetMode="External"/><Relationship Id="rId5" Type="http://schemas.openxmlformats.org/officeDocument/2006/relationships/hyperlink" Target="https://www.47news.jp/localnews/prefectures/tochigi/8170946.html" TargetMode="External"/><Relationship Id="rId15" Type="http://schemas.openxmlformats.org/officeDocument/2006/relationships/printerSettings" Target="../printerSettings/printerSettings7.bin"/><Relationship Id="rId10" Type="http://schemas.openxmlformats.org/officeDocument/2006/relationships/hyperlink" Target="https://eleminist.com/article/2215" TargetMode="External"/><Relationship Id="rId4" Type="http://schemas.openxmlformats.org/officeDocument/2006/relationships/hyperlink" Target="https://www.jetro.go.jp/biznews/2022/08/c851fadd6063012d.html" TargetMode="External"/><Relationship Id="rId9" Type="http://schemas.openxmlformats.org/officeDocument/2006/relationships/hyperlink" Target="https://logmi.jp/business/articles/327103" TargetMode="External"/><Relationship Id="rId14" Type="http://schemas.openxmlformats.org/officeDocument/2006/relationships/hyperlink" Target="https://www.jetro.go.jp/biznews/2022/08/a531fe1aa4e07d26.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zoomScaleNormal="100" workbookViewId="0">
      <selection activeCell="F19" sqref="A9:H19"/>
    </sheetView>
  </sheetViews>
  <sheetFormatPr defaultRowHeight="13.2"/>
  <cols>
    <col min="1" max="1" width="15.21875" customWidth="1"/>
    <col min="2" max="2" width="8.2187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32" t="s">
        <v>508</v>
      </c>
      <c r="B1" s="233"/>
      <c r="C1" s="233" t="s">
        <v>509</v>
      </c>
      <c r="D1" s="233"/>
      <c r="E1" s="233"/>
      <c r="F1" s="233"/>
      <c r="G1" s="233"/>
      <c r="H1" s="233"/>
      <c r="I1" s="129"/>
    </row>
    <row r="2" spans="1:10">
      <c r="A2" s="234" t="s">
        <v>121</v>
      </c>
      <c r="B2" s="235"/>
      <c r="C2" s="235"/>
      <c r="D2" s="235"/>
      <c r="E2" s="235"/>
      <c r="F2" s="235"/>
      <c r="G2" s="235"/>
      <c r="H2" s="235"/>
      <c r="I2" s="129"/>
    </row>
    <row r="3" spans="1:10" ht="15.75" customHeight="1">
      <c r="A3" s="603" t="s">
        <v>29</v>
      </c>
      <c r="B3" s="604"/>
      <c r="C3" s="604"/>
      <c r="D3" s="604"/>
      <c r="E3" s="604"/>
      <c r="F3" s="604"/>
      <c r="G3" s="604"/>
      <c r="H3" s="605"/>
      <c r="I3" s="129"/>
    </row>
    <row r="4" spans="1:10">
      <c r="A4" s="234" t="s">
        <v>194</v>
      </c>
      <c r="B4" s="235"/>
      <c r="C4" s="235"/>
      <c r="D4" s="235"/>
      <c r="E4" s="235"/>
      <c r="F4" s="235"/>
      <c r="G4" s="235"/>
      <c r="H4" s="235"/>
      <c r="I4" s="129"/>
    </row>
    <row r="5" spans="1:10">
      <c r="A5" s="234" t="s">
        <v>122</v>
      </c>
      <c r="B5" s="235"/>
      <c r="C5" s="235"/>
      <c r="D5" s="235"/>
      <c r="E5" s="235"/>
      <c r="F5" s="235"/>
      <c r="G5" s="235"/>
      <c r="H5" s="235"/>
      <c r="I5" s="129"/>
    </row>
    <row r="6" spans="1:10">
      <c r="A6" s="236" t="s">
        <v>121</v>
      </c>
      <c r="B6" s="237"/>
      <c r="C6" s="237"/>
      <c r="D6" s="237"/>
      <c r="E6" s="237"/>
      <c r="F6" s="237"/>
      <c r="G6" s="237"/>
      <c r="H6" s="237"/>
      <c r="I6" s="129"/>
    </row>
    <row r="7" spans="1:10">
      <c r="A7" s="236" t="s">
        <v>123</v>
      </c>
      <c r="B7" s="237"/>
      <c r="C7" s="237"/>
      <c r="D7" s="237"/>
      <c r="E7" s="237"/>
      <c r="F7" s="237"/>
      <c r="G7" s="237"/>
      <c r="H7" s="237"/>
      <c r="I7" s="129"/>
    </row>
    <row r="8" spans="1:10">
      <c r="A8" s="238" t="s">
        <v>124</v>
      </c>
      <c r="B8" s="239"/>
      <c r="C8" s="239"/>
      <c r="D8" s="239"/>
      <c r="E8" s="239"/>
      <c r="F8" s="239"/>
      <c r="G8" s="239"/>
      <c r="H8" s="239"/>
      <c r="I8" s="129"/>
    </row>
    <row r="9" spans="1:10" ht="15" customHeight="1">
      <c r="A9" s="306" t="s">
        <v>125</v>
      </c>
      <c r="B9" s="307" t="str">
        <f>+'3２(31)食中毒記事等 '!A2</f>
        <v>続・父の敵討ち――イカ専用のアニサキス検出器「イカセン」、和歌山のメーカーが開発　狙いは？</v>
      </c>
      <c r="C9" s="308"/>
      <c r="D9" s="308"/>
      <c r="E9" s="308"/>
      <c r="F9" s="308"/>
      <c r="G9" s="308"/>
      <c r="H9" s="308"/>
      <c r="I9" s="129"/>
    </row>
    <row r="10" spans="1:10" ht="15" customHeight="1">
      <c r="A10" s="306" t="s">
        <v>126</v>
      </c>
      <c r="B10" s="400" t="str">
        <f>+'32(31)　ノロウイルス関連情報 '!H72</f>
        <v>管理レベル「2」　</v>
      </c>
      <c r="C10" s="400" t="s">
        <v>231</v>
      </c>
      <c r="D10" s="309">
        <f>+'32(31)　ノロウイルス関連情報 '!G73</f>
        <v>1.61</v>
      </c>
      <c r="E10" s="400" t="s">
        <v>232</v>
      </c>
      <c r="F10" s="310">
        <f>+'32(31)　ノロウイルス関連情報 '!I73</f>
        <v>-0.78</v>
      </c>
      <c r="G10" s="308" t="s">
        <v>137</v>
      </c>
      <c r="H10" s="308"/>
      <c r="I10" s="129"/>
    </row>
    <row r="11" spans="1:10" s="148" customFormat="1" ht="15" customHeight="1">
      <c r="A11" s="311" t="s">
        <v>127</v>
      </c>
      <c r="B11" s="609" t="str">
        <f>+'32(31) 残留農薬　等 '!A2</f>
        <v>全国農業協同組合連合会京都府本部 「ごぼ丹一部 残留農薬基準超過」 回収</v>
      </c>
      <c r="C11" s="609"/>
      <c r="D11" s="609"/>
      <c r="E11" s="609"/>
      <c r="F11" s="609"/>
      <c r="G11" s="609"/>
      <c r="H11" s="312"/>
      <c r="I11" s="147"/>
      <c r="J11" s="148" t="s">
        <v>128</v>
      </c>
    </row>
    <row r="12" spans="1:10" ht="15" customHeight="1">
      <c r="A12" s="306" t="s">
        <v>129</v>
      </c>
      <c r="B12" s="307" t="str">
        <f>+'32(31)　食品表示'!A2</f>
        <v>遺伝子組み換え食品と違い表示義務がない「ゲノム編集食品」　課題は？</v>
      </c>
      <c r="C12" s="308"/>
      <c r="D12" s="308"/>
      <c r="E12" s="308"/>
      <c r="F12" s="308"/>
      <c r="G12" s="308"/>
      <c r="H12" s="308"/>
      <c r="I12" s="129"/>
    </row>
    <row r="13" spans="1:10" ht="15" customHeight="1">
      <c r="A13" s="306" t="s">
        <v>130</v>
      </c>
      <c r="B13" s="313" t="str">
        <f>+'3２(31)　海外情報'!B2</f>
        <v>ブラジル</v>
      </c>
      <c r="C13" s="308" t="str">
        <f>+'3２(31)　海外情報'!A2</f>
        <v>スタートアップ企業が本わさび生産拡大へ、粉わさび主流の現地日本食市場に注目(ブラジル) ｜ - ジェトロ</v>
      </c>
      <c r="D13" s="308"/>
      <c r="E13" s="308"/>
      <c r="F13" s="308"/>
      <c r="G13" s="308"/>
      <c r="H13" s="308"/>
      <c r="I13" s="129"/>
    </row>
    <row r="14" spans="1:10" ht="15" customHeight="1">
      <c r="A14" s="313" t="s">
        <v>131</v>
      </c>
      <c r="B14" s="314" t="str">
        <f>+'3２(31)　海外情報'!B6</f>
        <v>韓国</v>
      </c>
      <c r="C14" s="606" t="str">
        <f>+'3２(31)　海外情報'!A5</f>
        <v>「お酒も太ります」 韓国で来年から酒類にカロリー表示 - もっと! コリア (Motto! KOREA)</v>
      </c>
      <c r="D14" s="606"/>
      <c r="E14" s="606"/>
      <c r="F14" s="606"/>
      <c r="G14" s="606"/>
      <c r="H14" s="607"/>
      <c r="I14" s="129"/>
    </row>
    <row r="15" spans="1:10" ht="15" customHeight="1">
      <c r="A15" s="306" t="s">
        <v>132</v>
      </c>
      <c r="B15" s="307" t="str">
        <f>+'32(31)　感染症統計'!A20</f>
        <v>※2022年 第32週（8/8～8/14） 現在</v>
      </c>
      <c r="C15" s="308"/>
      <c r="D15" s="307" t="s">
        <v>174</v>
      </c>
      <c r="E15" s="308"/>
      <c r="F15" s="308"/>
      <c r="G15" s="308"/>
      <c r="H15" s="308"/>
      <c r="I15" s="129"/>
    </row>
    <row r="16" spans="1:10" ht="15" customHeight="1">
      <c r="A16" s="306" t="s">
        <v>133</v>
      </c>
      <c r="B16" s="608" t="str">
        <f>+'31(30)　感染症情報'!B2</f>
        <v>2022年第30週（7月25日〜 7月31日）、2022年第31週（8月1日〜 8月7日）</v>
      </c>
      <c r="C16" s="608"/>
      <c r="D16" s="608"/>
      <c r="E16" s="608"/>
      <c r="F16" s="608"/>
      <c r="G16" s="608"/>
      <c r="H16" s="308"/>
      <c r="I16" s="129"/>
    </row>
    <row r="17" spans="1:14" ht="15" customHeight="1">
      <c r="A17" s="306" t="s">
        <v>235</v>
      </c>
      <c r="B17" s="501" t="e">
        <f>+#REF!</f>
        <v>#REF!</v>
      </c>
      <c r="C17" s="308"/>
      <c r="D17" s="308"/>
      <c r="E17" s="308"/>
      <c r="F17" s="315"/>
      <c r="G17" s="308"/>
      <c r="H17" s="308"/>
      <c r="I17" s="129"/>
    </row>
    <row r="18" spans="1:14" ht="15" customHeight="1">
      <c r="A18" s="306" t="s">
        <v>138</v>
      </c>
      <c r="B18" s="308" t="str">
        <f>+'32(31)　新型コロナウイルス情報'!C4</f>
        <v>今週の新型コロナ 新規感染者数　世界で583万人(対前週の増加6万人に対して減少)</v>
      </c>
      <c r="C18" s="308"/>
      <c r="D18" s="308"/>
      <c r="E18" s="308"/>
      <c r="F18" s="308" t="s">
        <v>21</v>
      </c>
      <c r="G18" s="308"/>
      <c r="H18" s="308"/>
      <c r="I18" s="129"/>
    </row>
    <row r="19" spans="1:14" s="185" customFormat="1" ht="15" customHeight="1">
      <c r="A19" s="306" t="s">
        <v>197</v>
      </c>
      <c r="B19" s="308" t="s">
        <v>258</v>
      </c>
      <c r="C19" s="308"/>
      <c r="D19" s="308"/>
      <c r="E19" s="308"/>
      <c r="F19" s="308"/>
      <c r="G19" s="308"/>
      <c r="H19" s="308"/>
      <c r="I19" s="129"/>
    </row>
    <row r="20" spans="1:14">
      <c r="A20" s="238" t="s">
        <v>124</v>
      </c>
      <c r="B20" s="239"/>
      <c r="C20" s="239"/>
      <c r="D20" s="239"/>
      <c r="E20" s="239"/>
      <c r="F20" s="239"/>
      <c r="G20" s="239"/>
      <c r="H20" s="239"/>
      <c r="I20" s="129"/>
    </row>
    <row r="21" spans="1:14">
      <c r="A21" s="236" t="s">
        <v>21</v>
      </c>
      <c r="B21" s="237"/>
      <c r="C21" s="237"/>
      <c r="D21" s="237"/>
      <c r="E21" s="237"/>
      <c r="F21" s="237"/>
      <c r="G21" s="237"/>
      <c r="H21" s="237"/>
      <c r="I21" s="129"/>
    </row>
    <row r="22" spans="1:14">
      <c r="A22" s="130" t="s">
        <v>134</v>
      </c>
      <c r="I22" s="129"/>
    </row>
    <row r="23" spans="1:14">
      <c r="A23" s="129"/>
      <c r="I23" s="129"/>
    </row>
    <row r="24" spans="1:14">
      <c r="A24" s="129"/>
      <c r="I24" s="129"/>
    </row>
    <row r="25" spans="1:14">
      <c r="A25" s="129"/>
      <c r="I25" s="129"/>
      <c r="N25" t="s">
        <v>174</v>
      </c>
    </row>
    <row r="26" spans="1:14">
      <c r="A26" s="129"/>
      <c r="I26" s="129"/>
    </row>
    <row r="27" spans="1:14">
      <c r="A27" s="129"/>
      <c r="I27" s="129"/>
    </row>
    <row r="28" spans="1:14">
      <c r="A28" s="129"/>
      <c r="I28" s="129"/>
    </row>
    <row r="29" spans="1:14">
      <c r="A29" s="129"/>
      <c r="I29" s="129"/>
    </row>
    <row r="30" spans="1:14">
      <c r="A30" s="129"/>
      <c r="I30" s="129"/>
    </row>
    <row r="31" spans="1:14">
      <c r="A31" s="129"/>
      <c r="I31" s="129"/>
    </row>
    <row r="32" spans="1:14">
      <c r="A32" s="129"/>
      <c r="I32" s="129"/>
    </row>
    <row r="33" spans="1:9" ht="13.8" thickBot="1">
      <c r="A33" s="131"/>
      <c r="B33" s="132"/>
      <c r="C33" s="132"/>
      <c r="D33" s="132"/>
      <c r="E33" s="132"/>
      <c r="F33" s="132"/>
      <c r="G33" s="132"/>
      <c r="H33" s="132"/>
      <c r="I33" s="129"/>
    </row>
    <row r="34" spans="1:9" ht="13.8" thickTop="1"/>
    <row r="37" spans="1:9" ht="24.6">
      <c r="A37" s="161" t="s">
        <v>159</v>
      </c>
    </row>
    <row r="38" spans="1:9" ht="40.5" customHeight="1">
      <c r="A38" s="610" t="s">
        <v>160</v>
      </c>
      <c r="B38" s="610"/>
      <c r="C38" s="610"/>
      <c r="D38" s="610"/>
      <c r="E38" s="610"/>
      <c r="F38" s="610"/>
      <c r="G38" s="610"/>
    </row>
    <row r="39" spans="1:9" ht="30.75" customHeight="1">
      <c r="A39" s="614" t="s">
        <v>161</v>
      </c>
      <c r="B39" s="614"/>
      <c r="C39" s="614"/>
      <c r="D39" s="614"/>
      <c r="E39" s="614"/>
      <c r="F39" s="614"/>
      <c r="G39" s="614"/>
    </row>
    <row r="40" spans="1:9" ht="15">
      <c r="A40" s="162"/>
    </row>
    <row r="41" spans="1:9" ht="69.75" customHeight="1">
      <c r="A41" s="612" t="s">
        <v>169</v>
      </c>
      <c r="B41" s="612"/>
      <c r="C41" s="612"/>
      <c r="D41" s="612"/>
      <c r="E41" s="612"/>
      <c r="F41" s="612"/>
      <c r="G41" s="612"/>
    </row>
    <row r="42" spans="1:9" ht="35.25" customHeight="1">
      <c r="A42" s="614" t="s">
        <v>162</v>
      </c>
      <c r="B42" s="614"/>
      <c r="C42" s="614"/>
      <c r="D42" s="614"/>
      <c r="E42" s="614"/>
      <c r="F42" s="614"/>
      <c r="G42" s="614"/>
    </row>
    <row r="43" spans="1:9" ht="59.25" customHeight="1">
      <c r="A43" s="612" t="s">
        <v>163</v>
      </c>
      <c r="B43" s="612"/>
      <c r="C43" s="612"/>
      <c r="D43" s="612"/>
      <c r="E43" s="612"/>
      <c r="F43" s="612"/>
      <c r="G43" s="612"/>
    </row>
    <row r="44" spans="1:9" ht="15">
      <c r="A44" s="163"/>
    </row>
    <row r="45" spans="1:9" ht="27.75" customHeight="1">
      <c r="A45" s="613" t="s">
        <v>164</v>
      </c>
      <c r="B45" s="613"/>
      <c r="C45" s="613"/>
      <c r="D45" s="613"/>
      <c r="E45" s="613"/>
      <c r="F45" s="613"/>
      <c r="G45" s="613"/>
    </row>
    <row r="46" spans="1:9" ht="53.25" customHeight="1">
      <c r="A46" s="611" t="s">
        <v>170</v>
      </c>
      <c r="B46" s="612"/>
      <c r="C46" s="612"/>
      <c r="D46" s="612"/>
      <c r="E46" s="612"/>
      <c r="F46" s="612"/>
      <c r="G46" s="612"/>
    </row>
    <row r="47" spans="1:9" ht="15">
      <c r="A47" s="163"/>
    </row>
    <row r="48" spans="1:9" ht="32.25" customHeight="1">
      <c r="A48" s="613" t="s">
        <v>165</v>
      </c>
      <c r="B48" s="613"/>
      <c r="C48" s="613"/>
      <c r="D48" s="613"/>
      <c r="E48" s="613"/>
      <c r="F48" s="613"/>
      <c r="G48" s="613"/>
    </row>
    <row r="49" spans="1:7" ht="15">
      <c r="A49" s="162"/>
    </row>
    <row r="50" spans="1:7" ht="87" customHeight="1">
      <c r="A50" s="611" t="s">
        <v>171</v>
      </c>
      <c r="B50" s="612"/>
      <c r="C50" s="612"/>
      <c r="D50" s="612"/>
      <c r="E50" s="612"/>
      <c r="F50" s="612"/>
      <c r="G50" s="612"/>
    </row>
    <row r="51" spans="1:7" ht="15">
      <c r="A51" s="163"/>
    </row>
    <row r="52" spans="1:7" ht="32.25" customHeight="1">
      <c r="A52" s="613" t="s">
        <v>166</v>
      </c>
      <c r="B52" s="613"/>
      <c r="C52" s="613"/>
      <c r="D52" s="613"/>
      <c r="E52" s="613"/>
      <c r="F52" s="613"/>
      <c r="G52" s="613"/>
    </row>
    <row r="53" spans="1:7" ht="29.25" customHeight="1">
      <c r="A53" s="612" t="s">
        <v>167</v>
      </c>
      <c r="B53" s="612"/>
      <c r="C53" s="612"/>
      <c r="D53" s="612"/>
      <c r="E53" s="612"/>
      <c r="F53" s="612"/>
      <c r="G53" s="612"/>
    </row>
    <row r="54" spans="1:7" ht="15">
      <c r="A54" s="163"/>
    </row>
    <row r="55" spans="1:7" s="148" customFormat="1" ht="110.25" customHeight="1">
      <c r="A55" s="615" t="s">
        <v>172</v>
      </c>
      <c r="B55" s="616"/>
      <c r="C55" s="616"/>
      <c r="D55" s="616"/>
      <c r="E55" s="616"/>
      <c r="F55" s="616"/>
      <c r="G55" s="616"/>
    </row>
    <row r="56" spans="1:7" ht="34.5" customHeight="1">
      <c r="A56" s="614" t="s">
        <v>168</v>
      </c>
      <c r="B56" s="614"/>
      <c r="C56" s="614"/>
      <c r="D56" s="614"/>
      <c r="E56" s="614"/>
      <c r="F56" s="614"/>
      <c r="G56" s="614"/>
    </row>
    <row r="57" spans="1:7" ht="114" customHeight="1">
      <c r="A57" s="611" t="s">
        <v>173</v>
      </c>
      <c r="B57" s="612"/>
      <c r="C57" s="612"/>
      <c r="D57" s="612"/>
      <c r="E57" s="612"/>
      <c r="F57" s="612"/>
      <c r="G57" s="612"/>
    </row>
    <row r="58" spans="1:7" ht="109.5" customHeight="1">
      <c r="A58" s="612"/>
      <c r="B58" s="612"/>
      <c r="C58" s="612"/>
      <c r="D58" s="612"/>
      <c r="E58" s="612"/>
      <c r="F58" s="612"/>
      <c r="G58" s="612"/>
    </row>
    <row r="59" spans="1:7" ht="15">
      <c r="A59" s="163"/>
    </row>
    <row r="60" spans="1:7" s="160" customFormat="1" ht="57.75" customHeight="1">
      <c r="A60" s="612"/>
      <c r="B60" s="612"/>
      <c r="C60" s="612"/>
      <c r="D60" s="612"/>
      <c r="E60" s="612"/>
      <c r="F60" s="612"/>
      <c r="G60" s="612"/>
    </row>
  </sheetData>
  <mergeCells count="20">
    <mergeCell ref="A58:G58"/>
    <mergeCell ref="A57:G57"/>
    <mergeCell ref="A60:G60"/>
    <mergeCell ref="A50:G50"/>
    <mergeCell ref="A48:G48"/>
    <mergeCell ref="A55:G55"/>
    <mergeCell ref="A53:G53"/>
    <mergeCell ref="A56:G56"/>
    <mergeCell ref="A46:G46"/>
    <mergeCell ref="A45:G45"/>
    <mergeCell ref="A52:G52"/>
    <mergeCell ref="A39:G39"/>
    <mergeCell ref="A41:G41"/>
    <mergeCell ref="A43:G43"/>
    <mergeCell ref="A42:G42"/>
    <mergeCell ref="A3:H3"/>
    <mergeCell ref="C14:H14"/>
    <mergeCell ref="B16:G16"/>
    <mergeCell ref="B11:G11"/>
    <mergeCell ref="A38:G38"/>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55"/>
  <sheetViews>
    <sheetView view="pageBreakPreview" zoomScaleNormal="100" zoomScaleSheetLayoutView="100" workbookViewId="0">
      <selection activeCell="G49" sqref="G49"/>
    </sheetView>
  </sheetViews>
  <sheetFormatPr defaultColWidth="9" defaultRowHeight="13.2"/>
  <cols>
    <col min="1" max="1" width="21.33203125" style="48" customWidth="1"/>
    <col min="2" max="2" width="19.77734375" style="48" customWidth="1"/>
    <col min="3" max="3" width="80.21875" style="426" customWidth="1"/>
    <col min="4" max="4" width="14.44140625" style="49" customWidth="1"/>
    <col min="5" max="5" width="13.6640625" style="49" customWidth="1"/>
    <col min="6" max="6" width="13.88671875" style="43" customWidth="1"/>
    <col min="7" max="7" width="58.6640625" style="43" customWidth="1"/>
    <col min="8" max="10" width="9" style="43"/>
    <col min="11" max="11" width="14.109375" style="43" customWidth="1"/>
    <col min="12" max="16384" width="9" style="43"/>
  </cols>
  <sheetData>
    <row r="1" spans="1:5" ht="44.25" customHeight="1">
      <c r="A1" s="447" t="s">
        <v>277</v>
      </c>
      <c r="B1" s="448" t="s">
        <v>226</v>
      </c>
      <c r="C1" s="449" t="s">
        <v>242</v>
      </c>
      <c r="D1" s="450" t="s">
        <v>25</v>
      </c>
      <c r="E1" s="451" t="s">
        <v>26</v>
      </c>
    </row>
    <row r="2" spans="1:5" s="181" customFormat="1" ht="22.95" customHeight="1">
      <c r="A2" s="528" t="s">
        <v>296</v>
      </c>
      <c r="B2" s="452" t="s">
        <v>297</v>
      </c>
      <c r="C2" s="452" t="s">
        <v>375</v>
      </c>
      <c r="D2" s="453">
        <v>44790</v>
      </c>
      <c r="E2" s="453">
        <v>44792</v>
      </c>
    </row>
    <row r="3" spans="1:5" s="181" customFormat="1" ht="22.95" customHeight="1">
      <c r="A3" s="565" t="s">
        <v>298</v>
      </c>
      <c r="B3" s="566" t="s">
        <v>299</v>
      </c>
      <c r="C3" s="599" t="s">
        <v>376</v>
      </c>
      <c r="D3" s="567">
        <v>44791</v>
      </c>
      <c r="E3" s="567">
        <v>44792</v>
      </c>
    </row>
    <row r="4" spans="1:5" s="181" customFormat="1" ht="22.95" customHeight="1">
      <c r="A4" s="565" t="s">
        <v>296</v>
      </c>
      <c r="B4" s="566" t="s">
        <v>300</v>
      </c>
      <c r="C4" s="600" t="s">
        <v>377</v>
      </c>
      <c r="D4" s="567">
        <v>44792</v>
      </c>
      <c r="E4" s="567">
        <v>44792</v>
      </c>
    </row>
    <row r="5" spans="1:5" s="181" customFormat="1" ht="22.95" customHeight="1">
      <c r="A5" s="528" t="s">
        <v>301</v>
      </c>
      <c r="B5" s="452" t="s">
        <v>302</v>
      </c>
      <c r="C5" s="601" t="s">
        <v>378</v>
      </c>
      <c r="D5" s="453">
        <v>44791</v>
      </c>
      <c r="E5" s="453">
        <v>44791</v>
      </c>
    </row>
    <row r="6" spans="1:5" s="181" customFormat="1" ht="22.95" customHeight="1">
      <c r="A6" s="528" t="s">
        <v>296</v>
      </c>
      <c r="B6" s="452" t="s">
        <v>303</v>
      </c>
      <c r="C6" s="601" t="s">
        <v>379</v>
      </c>
      <c r="D6" s="453">
        <v>44791</v>
      </c>
      <c r="E6" s="453">
        <v>44791</v>
      </c>
    </row>
    <row r="7" spans="1:5" s="181" customFormat="1" ht="22.95" customHeight="1">
      <c r="A7" s="565" t="s">
        <v>296</v>
      </c>
      <c r="B7" s="566" t="s">
        <v>304</v>
      </c>
      <c r="C7" s="598" t="s">
        <v>380</v>
      </c>
      <c r="D7" s="567">
        <v>44791</v>
      </c>
      <c r="E7" s="567">
        <v>44791</v>
      </c>
    </row>
    <row r="8" spans="1:5" s="181" customFormat="1" ht="22.95" customHeight="1">
      <c r="A8" s="565" t="s">
        <v>298</v>
      </c>
      <c r="B8" s="566" t="s">
        <v>305</v>
      </c>
      <c r="C8" s="596" t="s">
        <v>381</v>
      </c>
      <c r="D8" s="567">
        <v>44791</v>
      </c>
      <c r="E8" s="567">
        <v>44791</v>
      </c>
    </row>
    <row r="9" spans="1:5" s="181" customFormat="1" ht="22.95" customHeight="1">
      <c r="A9" s="565" t="s">
        <v>296</v>
      </c>
      <c r="B9" s="566" t="s">
        <v>306</v>
      </c>
      <c r="C9" s="600" t="s">
        <v>382</v>
      </c>
      <c r="D9" s="567">
        <v>44791</v>
      </c>
      <c r="E9" s="567">
        <v>44791</v>
      </c>
    </row>
    <row r="10" spans="1:5" s="181" customFormat="1" ht="22.95" customHeight="1">
      <c r="A10" s="565" t="s">
        <v>301</v>
      </c>
      <c r="B10" s="566" t="s">
        <v>307</v>
      </c>
      <c r="C10" s="600" t="s">
        <v>383</v>
      </c>
      <c r="D10" s="567">
        <v>44791</v>
      </c>
      <c r="E10" s="567">
        <v>44791</v>
      </c>
    </row>
    <row r="11" spans="1:5" s="181" customFormat="1" ht="22.95" customHeight="1">
      <c r="A11" s="565" t="s">
        <v>296</v>
      </c>
      <c r="B11" s="566" t="s">
        <v>304</v>
      </c>
      <c r="C11" s="594" t="s">
        <v>384</v>
      </c>
      <c r="D11" s="567">
        <v>44791</v>
      </c>
      <c r="E11" s="567">
        <v>44791</v>
      </c>
    </row>
    <row r="12" spans="1:5" s="181" customFormat="1" ht="22.95" customHeight="1">
      <c r="A12" s="565" t="s">
        <v>301</v>
      </c>
      <c r="B12" s="566" t="s">
        <v>308</v>
      </c>
      <c r="C12" s="598" t="s">
        <v>385</v>
      </c>
      <c r="D12" s="567">
        <v>44790</v>
      </c>
      <c r="E12" s="567">
        <v>44791</v>
      </c>
    </row>
    <row r="13" spans="1:5" s="181" customFormat="1" ht="22.95" customHeight="1">
      <c r="A13" s="565" t="s">
        <v>296</v>
      </c>
      <c r="B13" s="566" t="s">
        <v>309</v>
      </c>
      <c r="C13" s="600" t="s">
        <v>386</v>
      </c>
      <c r="D13" s="567">
        <v>44790</v>
      </c>
      <c r="E13" s="567">
        <v>44791</v>
      </c>
    </row>
    <row r="14" spans="1:5" s="181" customFormat="1" ht="22.95" customHeight="1">
      <c r="A14" s="565" t="s">
        <v>296</v>
      </c>
      <c r="B14" s="566" t="s">
        <v>310</v>
      </c>
      <c r="C14" s="566" t="s">
        <v>387</v>
      </c>
      <c r="D14" s="567">
        <v>44790</v>
      </c>
      <c r="E14" s="567">
        <v>44791</v>
      </c>
    </row>
    <row r="15" spans="1:5" s="181" customFormat="1" ht="22.95" customHeight="1">
      <c r="A15" s="565" t="s">
        <v>301</v>
      </c>
      <c r="B15" s="566" t="s">
        <v>311</v>
      </c>
      <c r="C15" s="598" t="s">
        <v>388</v>
      </c>
      <c r="D15" s="567">
        <v>44790</v>
      </c>
      <c r="E15" s="567">
        <v>44791</v>
      </c>
    </row>
    <row r="16" spans="1:5" s="181" customFormat="1" ht="22.95" customHeight="1">
      <c r="A16" s="565" t="s">
        <v>296</v>
      </c>
      <c r="B16" s="566" t="s">
        <v>312</v>
      </c>
      <c r="C16" s="594" t="s">
        <v>389</v>
      </c>
      <c r="D16" s="567">
        <v>44790</v>
      </c>
      <c r="E16" s="567">
        <v>44791</v>
      </c>
    </row>
    <row r="17" spans="1:5" s="181" customFormat="1" ht="22.95" customHeight="1">
      <c r="A17" s="565" t="s">
        <v>296</v>
      </c>
      <c r="B17" s="566" t="s">
        <v>313</v>
      </c>
      <c r="C17" s="598" t="s">
        <v>314</v>
      </c>
      <c r="D17" s="567">
        <v>44790</v>
      </c>
      <c r="E17" s="567">
        <v>44790</v>
      </c>
    </row>
    <row r="18" spans="1:5" s="181" customFormat="1" ht="22.95" customHeight="1">
      <c r="A18" s="565" t="s">
        <v>315</v>
      </c>
      <c r="B18" s="566" t="s">
        <v>316</v>
      </c>
      <c r="C18" s="594" t="s">
        <v>317</v>
      </c>
      <c r="D18" s="567">
        <v>44790</v>
      </c>
      <c r="E18" s="567">
        <v>44790</v>
      </c>
    </row>
    <row r="19" spans="1:5" s="181" customFormat="1" ht="22.95" customHeight="1">
      <c r="A19" s="565" t="s">
        <v>298</v>
      </c>
      <c r="B19" s="566" t="s">
        <v>318</v>
      </c>
      <c r="C19" s="596" t="s">
        <v>319</v>
      </c>
      <c r="D19" s="567">
        <v>44789</v>
      </c>
      <c r="E19" s="567">
        <v>44790</v>
      </c>
    </row>
    <row r="20" spans="1:5" s="181" customFormat="1" ht="22.95" customHeight="1">
      <c r="A20" s="565" t="s">
        <v>296</v>
      </c>
      <c r="B20" s="566" t="s">
        <v>320</v>
      </c>
      <c r="C20" s="598" t="s">
        <v>321</v>
      </c>
      <c r="D20" s="567">
        <v>44789</v>
      </c>
      <c r="E20" s="567">
        <v>44790</v>
      </c>
    </row>
    <row r="21" spans="1:5" s="181" customFormat="1" ht="22.95" customHeight="1">
      <c r="A21" s="565" t="s">
        <v>296</v>
      </c>
      <c r="B21" s="566" t="s">
        <v>322</v>
      </c>
      <c r="C21" s="594" t="s">
        <v>323</v>
      </c>
      <c r="D21" s="567">
        <v>44789</v>
      </c>
      <c r="E21" s="567">
        <v>44790</v>
      </c>
    </row>
    <row r="22" spans="1:5" s="181" customFormat="1" ht="22.95" customHeight="1">
      <c r="A22" s="565" t="s">
        <v>296</v>
      </c>
      <c r="B22" s="566" t="s">
        <v>324</v>
      </c>
      <c r="C22" s="596" t="s">
        <v>325</v>
      </c>
      <c r="D22" s="567">
        <v>44789</v>
      </c>
      <c r="E22" s="567">
        <v>44789</v>
      </c>
    </row>
    <row r="23" spans="1:5" s="181" customFormat="1" ht="22.95" customHeight="1">
      <c r="A23" s="565" t="s">
        <v>315</v>
      </c>
      <c r="B23" s="566" t="s">
        <v>326</v>
      </c>
      <c r="C23" s="598" t="s">
        <v>327</v>
      </c>
      <c r="D23" s="567">
        <v>44789</v>
      </c>
      <c r="E23" s="567">
        <v>44789</v>
      </c>
    </row>
    <row r="24" spans="1:5" s="181" customFormat="1" ht="22.95" customHeight="1">
      <c r="A24" s="565" t="s">
        <v>296</v>
      </c>
      <c r="B24" s="566" t="s">
        <v>328</v>
      </c>
      <c r="C24" s="599" t="s">
        <v>329</v>
      </c>
      <c r="D24" s="567">
        <v>44788</v>
      </c>
      <c r="E24" s="567">
        <v>44789</v>
      </c>
    </row>
    <row r="25" spans="1:5" s="181" customFormat="1" ht="22.95" customHeight="1">
      <c r="A25" s="565" t="s">
        <v>301</v>
      </c>
      <c r="B25" s="566" t="s">
        <v>330</v>
      </c>
      <c r="C25" s="594" t="s">
        <v>331</v>
      </c>
      <c r="D25" s="567">
        <v>44788</v>
      </c>
      <c r="E25" s="567">
        <v>44788</v>
      </c>
    </row>
    <row r="26" spans="1:5" s="181" customFormat="1" ht="22.95" customHeight="1">
      <c r="A26" s="565" t="s">
        <v>296</v>
      </c>
      <c r="B26" s="566" t="s">
        <v>332</v>
      </c>
      <c r="C26" s="600" t="s">
        <v>333</v>
      </c>
      <c r="D26" s="567">
        <v>44788</v>
      </c>
      <c r="E26" s="567">
        <v>44788</v>
      </c>
    </row>
    <row r="27" spans="1:5" s="181" customFormat="1" ht="22.95" customHeight="1">
      <c r="A27" s="565" t="s">
        <v>301</v>
      </c>
      <c r="B27" s="566" t="s">
        <v>334</v>
      </c>
      <c r="C27" s="598" t="s">
        <v>335</v>
      </c>
      <c r="D27" s="567">
        <v>44788</v>
      </c>
      <c r="E27" s="567">
        <v>44788</v>
      </c>
    </row>
    <row r="28" spans="1:5" s="181" customFormat="1" ht="22.95" customHeight="1">
      <c r="A28" s="528" t="s">
        <v>296</v>
      </c>
      <c r="B28" s="452" t="s">
        <v>336</v>
      </c>
      <c r="C28" s="602" t="s">
        <v>337</v>
      </c>
      <c r="D28" s="453">
        <v>44788</v>
      </c>
      <c r="E28" s="453">
        <v>44788</v>
      </c>
    </row>
    <row r="29" spans="1:5" s="181" customFormat="1" ht="22.95" customHeight="1">
      <c r="A29" s="528" t="s">
        <v>296</v>
      </c>
      <c r="B29" s="452" t="s">
        <v>338</v>
      </c>
      <c r="C29" s="597" t="s">
        <v>339</v>
      </c>
      <c r="D29" s="453">
        <v>44788</v>
      </c>
      <c r="E29" s="453">
        <v>44788</v>
      </c>
    </row>
    <row r="30" spans="1:5" s="181" customFormat="1" ht="22.95" customHeight="1">
      <c r="A30" s="528" t="s">
        <v>296</v>
      </c>
      <c r="B30" s="452" t="s">
        <v>340</v>
      </c>
      <c r="C30" s="595" t="s">
        <v>341</v>
      </c>
      <c r="D30" s="453">
        <v>44788</v>
      </c>
      <c r="E30" s="453">
        <v>44788</v>
      </c>
    </row>
    <row r="31" spans="1:5" s="181" customFormat="1" ht="22.95" customHeight="1">
      <c r="A31" s="528" t="s">
        <v>301</v>
      </c>
      <c r="B31" s="452" t="s">
        <v>342</v>
      </c>
      <c r="C31" s="595" t="s">
        <v>343</v>
      </c>
      <c r="D31" s="453">
        <v>44785</v>
      </c>
      <c r="E31" s="453">
        <v>44788</v>
      </c>
    </row>
    <row r="32" spans="1:5" s="181" customFormat="1" ht="22.95" customHeight="1">
      <c r="A32" s="528" t="s">
        <v>296</v>
      </c>
      <c r="B32" s="452" t="s">
        <v>344</v>
      </c>
      <c r="C32" s="597" t="s">
        <v>345</v>
      </c>
      <c r="D32" s="453">
        <v>44785</v>
      </c>
      <c r="E32" s="453">
        <v>44788</v>
      </c>
    </row>
    <row r="33" spans="1:5" s="181" customFormat="1" ht="22.95" customHeight="1">
      <c r="A33" s="528" t="s">
        <v>296</v>
      </c>
      <c r="B33" s="452" t="s">
        <v>346</v>
      </c>
      <c r="C33" s="597" t="s">
        <v>347</v>
      </c>
      <c r="D33" s="453">
        <v>44785</v>
      </c>
      <c r="E33" s="453">
        <v>44788</v>
      </c>
    </row>
    <row r="34" spans="1:5" s="181" customFormat="1" ht="22.95" customHeight="1">
      <c r="A34" s="565" t="s">
        <v>296</v>
      </c>
      <c r="B34" s="566" t="s">
        <v>348</v>
      </c>
      <c r="C34" s="598" t="s">
        <v>349</v>
      </c>
      <c r="D34" s="567">
        <v>44785</v>
      </c>
      <c r="E34" s="567">
        <v>44788</v>
      </c>
    </row>
    <row r="35" spans="1:5" s="181" customFormat="1" ht="22.95" customHeight="1">
      <c r="A35" s="565" t="s">
        <v>296</v>
      </c>
      <c r="B35" s="566" t="s">
        <v>350</v>
      </c>
      <c r="C35" s="566" t="s">
        <v>351</v>
      </c>
      <c r="D35" s="567">
        <v>44785</v>
      </c>
      <c r="E35" s="567">
        <v>44785</v>
      </c>
    </row>
    <row r="36" spans="1:5" s="181" customFormat="1" ht="22.95" customHeight="1">
      <c r="A36" s="565" t="s">
        <v>315</v>
      </c>
      <c r="B36" s="566" t="s">
        <v>352</v>
      </c>
      <c r="C36" s="594" t="s">
        <v>353</v>
      </c>
      <c r="D36" s="567">
        <v>44784</v>
      </c>
      <c r="E36" s="567">
        <v>44785</v>
      </c>
    </row>
    <row r="37" spans="1:5" s="181" customFormat="1" ht="22.95" customHeight="1">
      <c r="A37" s="565" t="s">
        <v>296</v>
      </c>
      <c r="B37" s="566" t="s">
        <v>354</v>
      </c>
      <c r="C37" s="598" t="s">
        <v>355</v>
      </c>
      <c r="D37" s="567">
        <v>44783</v>
      </c>
      <c r="E37" s="567">
        <v>44785</v>
      </c>
    </row>
    <row r="38" spans="1:5" s="181" customFormat="1" ht="22.95" customHeight="1">
      <c r="A38" s="565" t="s">
        <v>315</v>
      </c>
      <c r="B38" s="566" t="s">
        <v>356</v>
      </c>
      <c r="C38" s="566" t="s">
        <v>357</v>
      </c>
      <c r="D38" s="567">
        <v>44783</v>
      </c>
      <c r="E38" s="567">
        <v>44785</v>
      </c>
    </row>
    <row r="39" spans="1:5" s="181" customFormat="1" ht="22.95" customHeight="1">
      <c r="A39" s="565" t="s">
        <v>301</v>
      </c>
      <c r="B39" s="566" t="s">
        <v>358</v>
      </c>
      <c r="C39" s="600" t="s">
        <v>359</v>
      </c>
      <c r="D39" s="567">
        <v>44783</v>
      </c>
      <c r="E39" s="567">
        <v>44785</v>
      </c>
    </row>
    <row r="40" spans="1:5" s="181" customFormat="1" ht="22.95" customHeight="1">
      <c r="A40" s="565" t="s">
        <v>296</v>
      </c>
      <c r="B40" s="566" t="s">
        <v>360</v>
      </c>
      <c r="C40" s="596" t="s">
        <v>361</v>
      </c>
      <c r="D40" s="567">
        <v>44783</v>
      </c>
      <c r="E40" s="567">
        <v>44785</v>
      </c>
    </row>
    <row r="41" spans="1:5" s="181" customFormat="1" ht="22.95" customHeight="1">
      <c r="A41" s="565" t="s">
        <v>298</v>
      </c>
      <c r="B41" s="566" t="s">
        <v>310</v>
      </c>
      <c r="C41" s="598" t="s">
        <v>362</v>
      </c>
      <c r="D41" s="567">
        <v>44782</v>
      </c>
      <c r="E41" s="567">
        <v>44783</v>
      </c>
    </row>
    <row r="42" spans="1:5" s="181" customFormat="1" ht="22.95" customHeight="1">
      <c r="A42" s="565" t="s">
        <v>296</v>
      </c>
      <c r="B42" s="566" t="s">
        <v>363</v>
      </c>
      <c r="C42" s="594" t="s">
        <v>364</v>
      </c>
      <c r="D42" s="567">
        <v>44782</v>
      </c>
      <c r="E42" s="567">
        <v>44783</v>
      </c>
    </row>
    <row r="43" spans="1:5" s="181" customFormat="1" ht="22.95" customHeight="1">
      <c r="A43" s="565" t="s">
        <v>296</v>
      </c>
      <c r="B43" s="566" t="s">
        <v>334</v>
      </c>
      <c r="C43" s="566" t="s">
        <v>365</v>
      </c>
      <c r="D43" s="567">
        <v>44782</v>
      </c>
      <c r="E43" s="567">
        <v>44782</v>
      </c>
    </row>
    <row r="44" spans="1:5" s="181" customFormat="1" ht="22.95" customHeight="1">
      <c r="A44" s="565" t="s">
        <v>296</v>
      </c>
      <c r="B44" s="566" t="s">
        <v>366</v>
      </c>
      <c r="C44" s="599" t="s">
        <v>367</v>
      </c>
      <c r="D44" s="567">
        <v>44782</v>
      </c>
      <c r="E44" s="567">
        <v>44782</v>
      </c>
    </row>
    <row r="45" spans="1:5" s="181" customFormat="1" ht="22.95" customHeight="1">
      <c r="A45" s="565" t="s">
        <v>296</v>
      </c>
      <c r="B45" s="566" t="s">
        <v>368</v>
      </c>
      <c r="C45" s="598" t="s">
        <v>369</v>
      </c>
      <c r="D45" s="567">
        <v>44778</v>
      </c>
      <c r="E45" s="567">
        <v>44781</v>
      </c>
    </row>
    <row r="46" spans="1:5" s="181" customFormat="1" ht="22.95" customHeight="1">
      <c r="A46" s="565" t="s">
        <v>296</v>
      </c>
      <c r="B46" s="566" t="s">
        <v>303</v>
      </c>
      <c r="C46" s="594" t="s">
        <v>370</v>
      </c>
      <c r="D46" s="567">
        <v>44778</v>
      </c>
      <c r="E46" s="567">
        <v>44781</v>
      </c>
    </row>
    <row r="47" spans="1:5" s="181" customFormat="1" ht="22.95" customHeight="1">
      <c r="A47" s="565" t="s">
        <v>301</v>
      </c>
      <c r="B47" s="566" t="s">
        <v>371</v>
      </c>
      <c r="C47" s="596" t="s">
        <v>372</v>
      </c>
      <c r="D47" s="567">
        <v>44778</v>
      </c>
      <c r="E47" s="567">
        <v>44781</v>
      </c>
    </row>
    <row r="48" spans="1:5" s="181" customFormat="1" ht="22.95" customHeight="1">
      <c r="A48" s="565" t="s">
        <v>298</v>
      </c>
      <c r="B48" s="566" t="s">
        <v>373</v>
      </c>
      <c r="C48" s="598" t="s">
        <v>374</v>
      </c>
      <c r="D48" s="567">
        <v>44778</v>
      </c>
      <c r="E48" s="567">
        <v>44781</v>
      </c>
    </row>
    <row r="49" spans="1:11" s="181" customFormat="1" ht="22.95" customHeight="1">
      <c r="A49" s="528"/>
      <c r="B49" s="452"/>
      <c r="C49" s="452"/>
      <c r="D49" s="453"/>
      <c r="E49" s="453"/>
    </row>
    <row r="50" spans="1:11" s="181" customFormat="1" ht="22.2" customHeight="1">
      <c r="A50" s="268"/>
      <c r="B50" s="269"/>
      <c r="C50" s="270"/>
      <c r="D50" s="269"/>
      <c r="E50" s="269"/>
    </row>
    <row r="51" spans="1:11" s="181" customFormat="1" ht="18" customHeight="1">
      <c r="A51" s="264"/>
      <c r="B51" s="265"/>
      <c r="C51" s="423" t="s">
        <v>225</v>
      </c>
      <c r="D51" s="266"/>
      <c r="E51" s="266"/>
    </row>
    <row r="52" spans="1:11" ht="18.75" customHeight="1">
      <c r="A52" s="43"/>
      <c r="B52" s="43"/>
      <c r="C52" s="181"/>
      <c r="D52" s="43"/>
      <c r="E52" s="43"/>
    </row>
    <row r="53" spans="1:11" ht="9" customHeight="1">
      <c r="A53" s="44"/>
      <c r="B53" s="45"/>
      <c r="C53" s="424"/>
      <c r="D53" s="46"/>
      <c r="E53" s="46"/>
    </row>
    <row r="54" spans="1:11" s="47" customFormat="1" ht="20.25" customHeight="1">
      <c r="A54" s="183" t="s">
        <v>175</v>
      </c>
      <c r="B54" s="183"/>
      <c r="C54" s="425"/>
      <c r="D54" s="60"/>
      <c r="E54" s="60"/>
    </row>
    <row r="55" spans="1:11" s="47" customFormat="1" ht="20.25" customHeight="1">
      <c r="A55" s="814" t="s">
        <v>27</v>
      </c>
      <c r="B55" s="814"/>
      <c r="C55" s="814"/>
      <c r="D55" s="61"/>
      <c r="E55" s="61"/>
      <c r="J55" s="182"/>
      <c r="K55" s="182"/>
    </row>
  </sheetData>
  <mergeCells count="1">
    <mergeCell ref="A55:C55"/>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24"/>
  <sheetViews>
    <sheetView zoomScale="91" zoomScaleNormal="91" zoomScaleSheetLayoutView="100" workbookViewId="0">
      <selection activeCell="A10" sqref="A10:N10"/>
    </sheetView>
  </sheetViews>
  <sheetFormatPr defaultColWidth="9" defaultRowHeight="16.8" customHeight="1"/>
  <cols>
    <col min="1" max="13" width="9" style="1"/>
    <col min="14" max="14" width="108.6640625" style="1" customWidth="1"/>
    <col min="15" max="15" width="26.88671875" style="13" customWidth="1"/>
    <col min="16" max="16384" width="9" style="1"/>
  </cols>
  <sheetData>
    <row r="1" spans="1:16" ht="43.8" customHeight="1" thickBot="1">
      <c r="A1" s="838" t="s">
        <v>278</v>
      </c>
      <c r="B1" s="839"/>
      <c r="C1" s="839"/>
      <c r="D1" s="839"/>
      <c r="E1" s="839"/>
      <c r="F1" s="839"/>
      <c r="G1" s="839"/>
      <c r="H1" s="839"/>
      <c r="I1" s="839"/>
      <c r="J1" s="839"/>
      <c r="K1" s="839"/>
      <c r="L1" s="839"/>
      <c r="M1" s="839"/>
      <c r="N1" s="840"/>
    </row>
    <row r="2" spans="1:16" s="294" customFormat="1" ht="47.4" customHeight="1">
      <c r="A2" s="841" t="s">
        <v>402</v>
      </c>
      <c r="B2" s="842"/>
      <c r="C2" s="842"/>
      <c r="D2" s="842"/>
      <c r="E2" s="842"/>
      <c r="F2" s="842"/>
      <c r="G2" s="842"/>
      <c r="H2" s="842"/>
      <c r="I2" s="842"/>
      <c r="J2" s="842"/>
      <c r="K2" s="842"/>
      <c r="L2" s="842"/>
      <c r="M2" s="842"/>
      <c r="N2" s="843"/>
      <c r="O2" s="13"/>
    </row>
    <row r="3" spans="1:16" s="294" customFormat="1" ht="240" customHeight="1" thickBot="1">
      <c r="A3" s="844" t="s">
        <v>403</v>
      </c>
      <c r="B3" s="845"/>
      <c r="C3" s="845"/>
      <c r="D3" s="845"/>
      <c r="E3" s="845"/>
      <c r="F3" s="845"/>
      <c r="G3" s="845"/>
      <c r="H3" s="845"/>
      <c r="I3" s="845"/>
      <c r="J3" s="845"/>
      <c r="K3" s="845"/>
      <c r="L3" s="845"/>
      <c r="M3" s="845"/>
      <c r="N3" s="846"/>
      <c r="O3" s="13"/>
    </row>
    <row r="4" spans="1:16" s="549" customFormat="1" ht="42" customHeight="1">
      <c r="A4" s="850" t="s">
        <v>404</v>
      </c>
      <c r="B4" s="851"/>
      <c r="C4" s="851"/>
      <c r="D4" s="851"/>
      <c r="E4" s="851"/>
      <c r="F4" s="851"/>
      <c r="G4" s="851"/>
      <c r="H4" s="851"/>
      <c r="I4" s="851"/>
      <c r="J4" s="851"/>
      <c r="K4" s="851"/>
      <c r="L4" s="851"/>
      <c r="M4" s="851"/>
      <c r="N4" s="852"/>
      <c r="O4" s="13"/>
    </row>
    <row r="5" spans="1:16" s="549" customFormat="1" ht="132" customHeight="1" thickBot="1">
      <c r="A5" s="847" t="s">
        <v>405</v>
      </c>
      <c r="B5" s="848"/>
      <c r="C5" s="848"/>
      <c r="D5" s="848"/>
      <c r="E5" s="848"/>
      <c r="F5" s="848"/>
      <c r="G5" s="848"/>
      <c r="H5" s="848"/>
      <c r="I5" s="848"/>
      <c r="J5" s="848"/>
      <c r="K5" s="848"/>
      <c r="L5" s="848"/>
      <c r="M5" s="848"/>
      <c r="N5" s="849"/>
      <c r="O5" s="13"/>
    </row>
    <row r="6" spans="1:16" ht="48" customHeight="1" thickBot="1">
      <c r="A6" s="815" t="s">
        <v>406</v>
      </c>
      <c r="B6" s="816"/>
      <c r="C6" s="816"/>
      <c r="D6" s="816"/>
      <c r="E6" s="816"/>
      <c r="F6" s="816"/>
      <c r="G6" s="816"/>
      <c r="H6" s="816"/>
      <c r="I6" s="816"/>
      <c r="J6" s="816"/>
      <c r="K6" s="816"/>
      <c r="L6" s="816"/>
      <c r="M6" s="816"/>
      <c r="N6" s="817"/>
    </row>
    <row r="7" spans="1:16" ht="224.4" customHeight="1" thickBot="1">
      <c r="A7" s="818" t="s">
        <v>407</v>
      </c>
      <c r="B7" s="819"/>
      <c r="C7" s="819"/>
      <c r="D7" s="819"/>
      <c r="E7" s="819"/>
      <c r="F7" s="819"/>
      <c r="G7" s="819"/>
      <c r="H7" s="819"/>
      <c r="I7" s="819"/>
      <c r="J7" s="819"/>
      <c r="K7" s="819"/>
      <c r="L7" s="819"/>
      <c r="M7" s="819"/>
      <c r="N7" s="820"/>
      <c r="O7" s="50"/>
    </row>
    <row r="8" spans="1:16" s="184" customFormat="1" ht="50.4" customHeight="1" thickBot="1">
      <c r="A8" s="824" t="s">
        <v>408</v>
      </c>
      <c r="B8" s="825"/>
      <c r="C8" s="825"/>
      <c r="D8" s="825"/>
      <c r="E8" s="825"/>
      <c r="F8" s="825"/>
      <c r="G8" s="825"/>
      <c r="H8" s="825"/>
      <c r="I8" s="825"/>
      <c r="J8" s="825"/>
      <c r="K8" s="825"/>
      <c r="L8" s="825"/>
      <c r="M8" s="825"/>
      <c r="N8" s="826"/>
      <c r="O8" s="56"/>
    </row>
    <row r="9" spans="1:16" s="184" customFormat="1" ht="217.8" customHeight="1" thickBot="1">
      <c r="A9" s="827" t="s">
        <v>409</v>
      </c>
      <c r="B9" s="828"/>
      <c r="C9" s="828"/>
      <c r="D9" s="828"/>
      <c r="E9" s="828"/>
      <c r="F9" s="828"/>
      <c r="G9" s="828"/>
      <c r="H9" s="828"/>
      <c r="I9" s="828"/>
      <c r="J9" s="828"/>
      <c r="K9" s="828"/>
      <c r="L9" s="828"/>
      <c r="M9" s="828"/>
      <c r="N9" s="829"/>
      <c r="O9" s="56"/>
    </row>
    <row r="10" spans="1:16" s="138" customFormat="1" ht="57.6" customHeight="1">
      <c r="A10" s="832" t="s">
        <v>410</v>
      </c>
      <c r="B10" s="833"/>
      <c r="C10" s="833"/>
      <c r="D10" s="833"/>
      <c r="E10" s="833"/>
      <c r="F10" s="833"/>
      <c r="G10" s="833"/>
      <c r="H10" s="833"/>
      <c r="I10" s="833"/>
      <c r="J10" s="833"/>
      <c r="K10" s="833"/>
      <c r="L10" s="833"/>
      <c r="M10" s="833"/>
      <c r="N10" s="834"/>
      <c r="O10" s="468"/>
    </row>
    <row r="11" spans="1:16" s="138" customFormat="1" ht="391.2" customHeight="1" thickBot="1">
      <c r="A11" s="835" t="s">
        <v>411</v>
      </c>
      <c r="B11" s="836"/>
      <c r="C11" s="836"/>
      <c r="D11" s="836"/>
      <c r="E11" s="836"/>
      <c r="F11" s="836"/>
      <c r="G11" s="836"/>
      <c r="H11" s="836"/>
      <c r="I11" s="836"/>
      <c r="J11" s="836"/>
      <c r="K11" s="836"/>
      <c r="L11" s="836"/>
      <c r="M11" s="836"/>
      <c r="N11" s="837"/>
      <c r="O11" s="468"/>
    </row>
    <row r="12" spans="1:16" s="138" customFormat="1" ht="27.6" customHeight="1">
      <c r="A12" s="134"/>
      <c r="B12" s="135"/>
      <c r="C12" s="135"/>
      <c r="D12" s="135"/>
      <c r="E12" s="135"/>
      <c r="F12" s="135"/>
      <c r="G12" s="135"/>
      <c r="H12" s="135"/>
      <c r="I12" s="135"/>
      <c r="J12" s="135"/>
      <c r="K12" s="135"/>
      <c r="L12" s="135"/>
      <c r="M12" s="135"/>
      <c r="N12" s="136"/>
      <c r="O12" s="137"/>
    </row>
    <row r="13" spans="1:16" s="138" customFormat="1" ht="16.8" customHeight="1" thickBot="1">
      <c r="A13" s="134"/>
      <c r="B13" s="135"/>
      <c r="C13" s="135"/>
      <c r="D13" s="135"/>
      <c r="E13" s="135"/>
      <c r="F13" s="135"/>
      <c r="G13" s="135"/>
      <c r="H13" s="135"/>
      <c r="I13" s="135"/>
      <c r="J13" s="135"/>
      <c r="K13" s="135"/>
      <c r="L13" s="135"/>
      <c r="M13" s="135"/>
      <c r="N13" s="136"/>
      <c r="O13" s="137"/>
    </row>
    <row r="14" spans="1:16" ht="49.2" customHeight="1">
      <c r="A14" s="830" t="s">
        <v>400</v>
      </c>
      <c r="B14" s="830"/>
      <c r="C14" s="830"/>
      <c r="D14" s="830"/>
      <c r="E14" s="830"/>
      <c r="F14" s="830"/>
      <c r="G14" s="830"/>
      <c r="H14" s="830"/>
      <c r="I14" s="830"/>
      <c r="J14" s="830"/>
      <c r="K14" s="830"/>
      <c r="L14" s="830"/>
      <c r="M14" s="830"/>
      <c r="N14" s="831"/>
      <c r="P14" s="51"/>
    </row>
    <row r="15" spans="1:16" ht="21.6" customHeight="1">
      <c r="A15" s="821" t="s">
        <v>240</v>
      </c>
      <c r="B15" s="822"/>
      <c r="C15" s="822"/>
      <c r="D15" s="822"/>
      <c r="E15" s="822"/>
      <c r="F15" s="822"/>
      <c r="G15" s="822"/>
      <c r="H15" s="822"/>
      <c r="I15" s="822"/>
      <c r="J15" s="822"/>
      <c r="K15" s="822"/>
      <c r="L15" s="822"/>
      <c r="M15" s="822"/>
      <c r="N15" s="823"/>
      <c r="O15" s="62" t="s">
        <v>215</v>
      </c>
      <c r="P15" s="51"/>
    </row>
    <row r="16" spans="1:16" ht="30" customHeight="1" thickBot="1">
      <c r="A16" s="57"/>
      <c r="B16" s="58"/>
      <c r="C16" s="58"/>
      <c r="D16" s="58"/>
      <c r="E16" s="58"/>
      <c r="F16" s="58"/>
      <c r="G16" s="58"/>
      <c r="H16" s="58"/>
      <c r="I16" s="58"/>
      <c r="J16" s="58"/>
      <c r="K16" s="58"/>
      <c r="L16" s="58"/>
      <c r="M16" s="58"/>
      <c r="N16" s="59"/>
      <c r="P16" s="51"/>
    </row>
    <row r="17" spans="1:16" ht="22.8" customHeight="1">
      <c r="A17" s="778" t="s">
        <v>29</v>
      </c>
      <c r="B17" s="779"/>
      <c r="C17" s="779"/>
      <c r="D17" s="779"/>
      <c r="E17" s="779"/>
      <c r="F17" s="779"/>
      <c r="G17" s="779"/>
      <c r="H17" s="779"/>
      <c r="I17" s="779"/>
      <c r="J17" s="779"/>
      <c r="K17" s="779"/>
      <c r="L17" s="779"/>
      <c r="M17" s="779"/>
      <c r="N17" s="779"/>
      <c r="O17" s="52"/>
      <c r="P17" s="47"/>
    </row>
    <row r="18" spans="1:16" ht="40.200000000000003" customHeight="1">
      <c r="A18" s="780" t="s">
        <v>27</v>
      </c>
      <c r="B18" s="781"/>
      <c r="C18" s="781"/>
      <c r="D18" s="781"/>
      <c r="E18" s="781"/>
      <c r="F18" s="781"/>
      <c r="G18" s="781"/>
      <c r="H18" s="781"/>
      <c r="I18" s="781"/>
      <c r="J18" s="781"/>
      <c r="K18" s="781"/>
      <c r="L18" s="781"/>
      <c r="M18" s="781"/>
      <c r="N18" s="781"/>
      <c r="O18" s="52"/>
      <c r="P18" s="47"/>
    </row>
    <row r="19" spans="1:16" ht="18.600000000000001" customHeight="1"/>
    <row r="20" spans="1:16" ht="18.600000000000001" customHeight="1"/>
    <row r="21" spans="1:16" ht="18.600000000000001" customHeight="1"/>
    <row r="22" spans="1:16" ht="18.600000000000001" customHeight="1"/>
    <row r="23" spans="1:16" ht="18.600000000000001" customHeight="1"/>
    <row r="24" spans="1:16" ht="18.600000000000001" customHeight="1"/>
    <row r="25" spans="1:16" ht="18.600000000000001" customHeight="1"/>
    <row r="26" spans="1:16" ht="18.600000000000001" customHeight="1"/>
    <row r="27" spans="1:16" ht="18.600000000000001" customHeight="1"/>
    <row r="28" spans="1:16" ht="18.600000000000001" customHeight="1"/>
    <row r="29" spans="1:16" ht="18.600000000000001" customHeight="1"/>
    <row r="30" spans="1:16" ht="18.600000000000001" customHeight="1"/>
    <row r="31" spans="1:16" ht="18.600000000000001" customHeight="1"/>
    <row r="32" spans="1:16" ht="18.600000000000001" customHeight="1"/>
    <row r="33" spans="14:14" ht="18.600000000000001" customHeight="1"/>
    <row r="34" spans="14:14" ht="18.600000000000001" customHeight="1"/>
    <row r="35" spans="14:14" ht="18.600000000000001" customHeight="1"/>
    <row r="36" spans="14:14" ht="18.600000000000001" customHeight="1"/>
    <row r="37" spans="14:14" ht="18.600000000000001" customHeight="1"/>
    <row r="38" spans="14:14" ht="18.600000000000001" customHeight="1"/>
    <row r="39" spans="14:14" ht="18.600000000000001" customHeight="1"/>
    <row r="40" spans="14:14" ht="18.600000000000001" customHeight="1"/>
    <row r="41" spans="14:14" ht="18.600000000000001" customHeight="1"/>
    <row r="42" spans="14:14" ht="18.600000000000001" customHeight="1"/>
    <row r="43" spans="14:14" ht="18.600000000000001" customHeight="1"/>
    <row r="44" spans="14:14" ht="18.600000000000001" customHeight="1"/>
    <row r="45" spans="14:14" ht="18.600000000000001" customHeight="1"/>
    <row r="46" spans="14:14" ht="18.600000000000001" customHeight="1"/>
    <row r="47" spans="14:14" ht="18.600000000000001" customHeight="1">
      <c r="N47" s="1" t="s">
        <v>401</v>
      </c>
    </row>
    <row r="48" spans="14:14"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sheetData>
  <mergeCells count="15">
    <mergeCell ref="A1:N1"/>
    <mergeCell ref="A2:N2"/>
    <mergeCell ref="A3:N3"/>
    <mergeCell ref="A5:N5"/>
    <mergeCell ref="A4:N4"/>
    <mergeCell ref="A6:N6"/>
    <mergeCell ref="A7:N7"/>
    <mergeCell ref="A18:N18"/>
    <mergeCell ref="A17:N17"/>
    <mergeCell ref="A15:N15"/>
    <mergeCell ref="A8:N8"/>
    <mergeCell ref="A9:N9"/>
    <mergeCell ref="A14:N14"/>
    <mergeCell ref="A10:N10"/>
    <mergeCell ref="A11:N11"/>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N40"/>
  <sheetViews>
    <sheetView view="pageBreakPreview" zoomScale="95" zoomScaleNormal="75" zoomScaleSheetLayoutView="95" workbookViewId="0">
      <selection activeCell="A20" sqref="A20"/>
    </sheetView>
  </sheetViews>
  <sheetFormatPr defaultColWidth="9" defaultRowHeight="14.4"/>
  <cols>
    <col min="1" max="1" width="212.109375" style="5" customWidth="1"/>
    <col min="2" max="2" width="33.109375" style="3" hidden="1" customWidth="1"/>
    <col min="3" max="3" width="23.109375" style="4" hidden="1" customWidth="1"/>
    <col min="4" max="16384" width="9" style="6"/>
  </cols>
  <sheetData>
    <row r="1" spans="1:14" s="55" customFormat="1" ht="46.2" customHeight="1" thickBot="1">
      <c r="A1" s="201" t="s">
        <v>279</v>
      </c>
      <c r="B1" s="53" t="s">
        <v>0</v>
      </c>
      <c r="C1" s="54" t="s">
        <v>2</v>
      </c>
    </row>
    <row r="2" spans="1:14" s="51" customFormat="1" ht="40.799999999999997" customHeight="1">
      <c r="A2" s="466" t="s">
        <v>412</v>
      </c>
      <c r="B2" s="2"/>
      <c r="C2" s="853"/>
    </row>
    <row r="3" spans="1:14" s="51" customFormat="1" ht="254.4" customHeight="1">
      <c r="A3" s="563" t="s">
        <v>413</v>
      </c>
      <c r="B3" s="63"/>
      <c r="C3" s="854"/>
    </row>
    <row r="4" spans="1:14" s="51" customFormat="1" ht="31.8" customHeight="1" thickBot="1">
      <c r="A4" s="172" t="s">
        <v>414</v>
      </c>
    </row>
    <row r="5" spans="1:14" s="51" customFormat="1" ht="41.4" customHeight="1">
      <c r="A5" s="459" t="s">
        <v>415</v>
      </c>
      <c r="B5" s="2"/>
      <c r="C5" s="853"/>
    </row>
    <row r="6" spans="1:14" s="51" customFormat="1" ht="29.4" customHeight="1">
      <c r="A6" s="564" t="s">
        <v>416</v>
      </c>
      <c r="B6" s="63"/>
      <c r="C6" s="854"/>
      <c r="D6" t="s">
        <v>215</v>
      </c>
    </row>
    <row r="7" spans="1:14" s="51" customFormat="1" ht="42.6" customHeight="1" thickBot="1">
      <c r="A7" s="855" t="s">
        <v>417</v>
      </c>
    </row>
    <row r="8" spans="1:14" s="51" customFormat="1" ht="43.2" customHeight="1">
      <c r="A8" s="460" t="s">
        <v>418</v>
      </c>
      <c r="B8" s="249"/>
      <c r="C8" s="853"/>
    </row>
    <row r="9" spans="1:14" s="51" customFormat="1" ht="129.6" customHeight="1" thickBot="1">
      <c r="A9" s="856" t="s">
        <v>419</v>
      </c>
      <c r="B9" s="250"/>
      <c r="C9" s="854"/>
    </row>
    <row r="10" spans="1:14" s="51" customFormat="1" ht="28.8" customHeight="1" thickBot="1">
      <c r="A10" s="251" t="s">
        <v>420</v>
      </c>
    </row>
    <row r="11" spans="1:14" s="51" customFormat="1" ht="42.6" hidden="1" customHeight="1">
      <c r="A11" s="581"/>
      <c r="B11" s="279"/>
      <c r="C11" s="279"/>
      <c r="D11" s="279"/>
      <c r="E11" s="279"/>
      <c r="F11" s="279"/>
      <c r="G11" s="279"/>
      <c r="H11" s="279"/>
      <c r="I11" s="279"/>
      <c r="J11" s="279"/>
      <c r="K11" s="279"/>
      <c r="L11" s="279"/>
      <c r="M11" s="279"/>
      <c r="N11" s="280"/>
    </row>
    <row r="12" spans="1:14" s="51" customFormat="1" ht="179.4" hidden="1" customHeight="1" thickBot="1">
      <c r="A12" s="583"/>
      <c r="B12" s="286"/>
      <c r="C12" s="286"/>
      <c r="D12" s="286"/>
      <c r="E12" s="286"/>
      <c r="F12" s="286"/>
      <c r="G12" s="286"/>
      <c r="H12" s="286"/>
      <c r="I12" s="286"/>
      <c r="J12" s="286"/>
      <c r="K12" s="286"/>
      <c r="L12" s="286"/>
      <c r="M12" s="286"/>
      <c r="N12" s="287"/>
    </row>
    <row r="13" spans="1:14" s="51" customFormat="1" ht="42.6" hidden="1" customHeight="1" thickBot="1">
      <c r="A13" s="172"/>
    </row>
    <row r="14" spans="1:14" s="51" customFormat="1" ht="42.6" hidden="1" customHeight="1">
      <c r="A14" s="581"/>
      <c r="B14" s="279"/>
      <c r="C14" s="279"/>
      <c r="D14" s="279"/>
      <c r="E14" s="279"/>
      <c r="F14" s="279"/>
      <c r="G14" s="279"/>
      <c r="H14" s="279"/>
      <c r="I14" s="279"/>
      <c r="J14" s="279"/>
      <c r="K14" s="279"/>
      <c r="L14" s="279"/>
      <c r="M14" s="279"/>
      <c r="N14" s="280"/>
    </row>
    <row r="15" spans="1:14" s="51" customFormat="1" ht="141.6" hidden="1" customHeight="1" thickBot="1">
      <c r="A15" s="583"/>
      <c r="B15" s="286"/>
      <c r="C15" s="286"/>
      <c r="D15" s="286"/>
      <c r="E15" s="286"/>
      <c r="F15" s="286"/>
      <c r="G15" s="286"/>
      <c r="H15" s="286"/>
      <c r="I15" s="286"/>
      <c r="J15" s="286"/>
      <c r="K15" s="286"/>
      <c r="L15" s="286"/>
      <c r="M15" s="286"/>
      <c r="N15" s="287"/>
    </row>
    <row r="16" spans="1:14" s="51" customFormat="1" ht="42.6" hidden="1" customHeight="1" thickBot="1">
      <c r="A16" s="172"/>
    </row>
    <row r="17" spans="1:3" s="51" customFormat="1" ht="42.6" customHeight="1">
      <c r="A17" s="267"/>
    </row>
    <row r="18" spans="1:3" s="51" customFormat="1" ht="39" customHeight="1">
      <c r="A18" s="51" t="s">
        <v>222</v>
      </c>
    </row>
    <row r="19" spans="1:3" s="51" customFormat="1" ht="32.25" customHeight="1">
      <c r="A19" s="51" t="s">
        <v>223</v>
      </c>
    </row>
    <row r="20" spans="1:3" s="51" customFormat="1" ht="36.75" customHeight="1">
      <c r="A20" s="5"/>
      <c r="B20" s="3"/>
      <c r="C20" s="4"/>
    </row>
    <row r="21" spans="1:3" s="51" customFormat="1" ht="33" customHeight="1">
      <c r="A21" s="5"/>
      <c r="B21" s="3"/>
      <c r="C21" s="4"/>
    </row>
    <row r="22" spans="1:3" s="51" customFormat="1" ht="36.75" customHeight="1">
      <c r="A22" s="5"/>
      <c r="B22" s="3"/>
      <c r="C22" s="4"/>
    </row>
    <row r="23" spans="1:3" s="51" customFormat="1" ht="36.75" customHeight="1">
      <c r="A23" s="5"/>
      <c r="B23" s="3"/>
      <c r="C23" s="4"/>
    </row>
    <row r="24" spans="1:3" s="51" customFormat="1" ht="25.5" customHeight="1">
      <c r="A24" s="5"/>
      <c r="B24" s="3"/>
      <c r="C24" s="4"/>
    </row>
    <row r="25" spans="1:3" s="51" customFormat="1" ht="32.25" customHeight="1">
      <c r="A25" s="5"/>
      <c r="B25" s="3"/>
      <c r="C25" s="4"/>
    </row>
    <row r="26" spans="1:3" s="51" customFormat="1" ht="30.75" customHeight="1">
      <c r="A26" s="5"/>
      <c r="B26" s="3"/>
      <c r="C26" s="4"/>
    </row>
    <row r="27" spans="1:3" s="51" customFormat="1" ht="42.75" customHeight="1">
      <c r="A27" s="5"/>
      <c r="B27" s="3"/>
      <c r="C27" s="4"/>
    </row>
    <row r="28" spans="1:3" s="51" customFormat="1" ht="43.5" customHeight="1">
      <c r="A28" s="5"/>
      <c r="B28" s="3"/>
      <c r="C28" s="4"/>
    </row>
    <row r="29" spans="1:3" s="51" customFormat="1" ht="27.75" customHeight="1">
      <c r="A29" s="5"/>
      <c r="B29" s="3"/>
      <c r="C29" s="4"/>
    </row>
    <row r="30" spans="1:3" s="51" customFormat="1" ht="30.75" customHeight="1">
      <c r="A30" s="5"/>
      <c r="B30" s="3"/>
      <c r="C30" s="4"/>
    </row>
    <row r="31" spans="1:3" s="7" customFormat="1" ht="29.25" customHeight="1">
      <c r="A31" s="5"/>
      <c r="B31" s="3"/>
      <c r="C31" s="4"/>
    </row>
    <row r="32" spans="1:3" ht="27" customHeight="1"/>
    <row r="33" spans="1:3" ht="27" customHeight="1"/>
    <row r="34" spans="1:3" s="51" customFormat="1" ht="27" customHeight="1">
      <c r="A34" s="5"/>
      <c r="B34" s="3"/>
      <c r="C34" s="4"/>
    </row>
    <row r="35" spans="1:3" s="51" customFormat="1" ht="27" customHeight="1">
      <c r="A35" s="5"/>
      <c r="B35" s="3"/>
      <c r="C35" s="4"/>
    </row>
    <row r="36" spans="1:3" s="51" customFormat="1" ht="27" customHeight="1">
      <c r="A36" s="5"/>
      <c r="B36" s="3"/>
      <c r="C36" s="4"/>
    </row>
    <row r="37" spans="1:3" s="51" customFormat="1" ht="27" customHeight="1">
      <c r="A37" s="5"/>
      <c r="B37" s="3"/>
      <c r="C37" s="4"/>
    </row>
    <row r="38" spans="1:3" s="51" customFormat="1" ht="27" customHeight="1">
      <c r="A38" s="5"/>
      <c r="B38" s="3"/>
      <c r="C38" s="4"/>
    </row>
    <row r="39" spans="1:3" s="51" customFormat="1" ht="27" customHeight="1">
      <c r="A39" s="5"/>
      <c r="B39" s="3"/>
      <c r="C39" s="4"/>
    </row>
    <row r="40" spans="1:3" s="51" customFormat="1" ht="27" customHeight="1">
      <c r="A40" s="5"/>
      <c r="B40" s="3"/>
      <c r="C40" s="4"/>
    </row>
  </sheetData>
  <mergeCells count="3">
    <mergeCell ref="C2:C3"/>
    <mergeCell ref="C5:C6"/>
    <mergeCell ref="C8:C9"/>
  </mergeCells>
  <phoneticPr fontId="16"/>
  <hyperlinks>
    <hyperlink ref="A4" r:id="rId1" xr:uid="{CFD200FE-E3B0-45E7-A7FD-D2E8BF572363}"/>
    <hyperlink ref="A7" r:id="rId2" xr:uid="{4BCE1782-733D-4583-81A8-B9E7569CDABE}"/>
    <hyperlink ref="A10" r:id="rId3" xr:uid="{88BD1BE3-D488-4E5B-981A-C8ED628E99D8}"/>
  </hyperlinks>
  <pageMargins left="0" right="0" top="0.19685039370078741" bottom="0.39370078740157483" header="0" footer="0.19685039370078741"/>
  <pageSetup paperSize="8" scale="55" orientation="portrait" horizontalDpi="300" verticalDpi="300"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61E0-C409-4505-9502-76758B85CCC6}">
  <dimension ref="A1:N100"/>
  <sheetViews>
    <sheetView view="pageBreakPreview" zoomScaleNormal="94" zoomScaleSheetLayoutView="100" workbookViewId="0">
      <selection activeCell="O11" sqref="O11"/>
    </sheetView>
  </sheetViews>
  <sheetFormatPr defaultColWidth="8.88671875" defaultRowHeight="13.2"/>
  <cols>
    <col min="1" max="1" width="1.6640625" style="185" customWidth="1"/>
    <col min="2" max="2" width="2.6640625" style="185" hidden="1" customWidth="1"/>
    <col min="3" max="4" width="14.77734375" style="185" customWidth="1"/>
    <col min="5" max="5" width="14.77734375" style="305" customWidth="1"/>
    <col min="6" max="6" width="8.88671875" style="305"/>
    <col min="7" max="7" width="5.21875" style="305" customWidth="1"/>
    <col min="8" max="8" width="12.5546875" style="185" customWidth="1"/>
    <col min="9" max="9" width="8.88671875" style="185"/>
    <col min="10" max="10" width="6.33203125" style="185" customWidth="1"/>
    <col min="11" max="12" width="8.88671875" style="185"/>
    <col min="13" max="13" width="6.109375" style="185" customWidth="1"/>
    <col min="14" max="16384" width="8.88671875" style="185"/>
  </cols>
  <sheetData>
    <row r="1" spans="1:14" ht="11.4" customHeight="1">
      <c r="A1" s="533" t="s">
        <v>207</v>
      </c>
      <c r="B1" s="533"/>
      <c r="C1" s="533"/>
      <c r="D1" s="533"/>
      <c r="E1" s="533"/>
      <c r="F1" s="533"/>
      <c r="G1" s="533"/>
      <c r="H1" s="533"/>
      <c r="I1" s="533"/>
      <c r="J1" s="533"/>
      <c r="K1" s="533"/>
      <c r="L1" s="533"/>
      <c r="M1" s="533"/>
      <c r="N1" s="533"/>
    </row>
    <row r="2" spans="1:14" ht="39.6" customHeight="1">
      <c r="A2" s="533"/>
      <c r="B2" s="533"/>
      <c r="C2" s="533"/>
      <c r="D2" s="533"/>
      <c r="E2" s="533"/>
      <c r="F2" s="533"/>
      <c r="G2" s="533"/>
      <c r="H2" s="533"/>
      <c r="I2" s="533"/>
      <c r="J2" s="533"/>
      <c r="K2" s="533"/>
      <c r="L2" s="533"/>
      <c r="M2" s="533"/>
      <c r="N2" s="533"/>
    </row>
    <row r="3" spans="1:14" ht="37.200000000000003" customHeight="1">
      <c r="A3" s="533"/>
      <c r="B3" s="533"/>
      <c r="C3" s="533"/>
      <c r="D3" s="533"/>
      <c r="E3" s="533"/>
      <c r="F3" s="533"/>
      <c r="G3" s="533"/>
      <c r="H3" s="533"/>
      <c r="I3" s="533"/>
      <c r="J3" s="533"/>
      <c r="K3" s="533"/>
      <c r="L3" s="533"/>
      <c r="M3" s="533"/>
      <c r="N3" s="533"/>
    </row>
    <row r="4" spans="1:14" ht="32.4" customHeight="1">
      <c r="A4" s="533"/>
      <c r="B4" s="533"/>
      <c r="C4" s="533"/>
      <c r="D4" s="533"/>
      <c r="E4" s="533"/>
      <c r="F4" s="533"/>
      <c r="G4" s="533"/>
      <c r="H4" s="533"/>
      <c r="I4" s="533"/>
      <c r="J4" s="533"/>
      <c r="K4" s="533"/>
      <c r="L4" s="533"/>
      <c r="M4" s="533"/>
      <c r="N4" s="533"/>
    </row>
    <row r="5" spans="1:14" ht="11.4" customHeight="1">
      <c r="A5" s="533"/>
      <c r="B5" s="533"/>
      <c r="C5" s="533"/>
      <c r="D5" s="533"/>
      <c r="E5" s="533"/>
      <c r="F5" s="533"/>
      <c r="G5" s="533"/>
      <c r="H5" s="533"/>
      <c r="I5" s="533"/>
      <c r="J5" s="533"/>
      <c r="K5" s="533"/>
      <c r="L5" s="533"/>
      <c r="M5" s="533"/>
      <c r="N5" s="533"/>
    </row>
    <row r="6" spans="1:14" ht="23.4" customHeight="1">
      <c r="A6" s="533"/>
      <c r="B6" s="533"/>
      <c r="C6" s="533"/>
      <c r="D6" s="533"/>
      <c r="E6" s="533"/>
      <c r="F6" s="533"/>
      <c r="G6" s="533"/>
      <c r="H6" s="533"/>
      <c r="I6" s="533"/>
      <c r="J6" s="533"/>
      <c r="K6" s="533"/>
      <c r="L6" s="533"/>
      <c r="M6" s="533"/>
      <c r="N6" s="533"/>
    </row>
    <row r="7" spans="1:14" ht="16.2" customHeight="1">
      <c r="A7" s="533"/>
      <c r="B7" s="533"/>
      <c r="C7" s="533"/>
      <c r="D7" s="533"/>
      <c r="E7" s="533"/>
      <c r="F7" s="533"/>
      <c r="G7" s="533"/>
      <c r="H7" s="533"/>
      <c r="I7" s="533"/>
      <c r="J7" s="533"/>
      <c r="K7" s="533"/>
      <c r="L7" s="533"/>
      <c r="M7" s="533"/>
      <c r="N7" s="533"/>
    </row>
    <row r="8" spans="1:14" ht="11.4" customHeight="1">
      <c r="A8" s="533"/>
      <c r="B8" s="533"/>
      <c r="C8" s="533"/>
      <c r="D8" s="533"/>
      <c r="E8" s="533"/>
      <c r="F8" s="533"/>
      <c r="G8" s="533"/>
      <c r="H8" s="533"/>
      <c r="I8" s="533"/>
      <c r="J8" s="533"/>
      <c r="K8" s="533"/>
      <c r="L8" s="533"/>
      <c r="M8" s="533"/>
      <c r="N8" s="533"/>
    </row>
    <row r="9" spans="1:14" ht="16.2" customHeight="1">
      <c r="A9" s="533"/>
      <c r="B9" s="533"/>
      <c r="C9" s="533"/>
      <c r="D9" s="533"/>
      <c r="E9" s="533"/>
      <c r="F9" s="533"/>
      <c r="G9" s="533"/>
      <c r="H9" s="533"/>
      <c r="I9" s="533"/>
      <c r="J9" s="533"/>
      <c r="K9" s="533"/>
      <c r="L9" s="533"/>
      <c r="M9" s="533"/>
      <c r="N9" s="533"/>
    </row>
    <row r="10" spans="1:14" ht="16.2" customHeight="1">
      <c r="A10" s="533"/>
      <c r="B10" s="533"/>
      <c r="C10" s="533"/>
      <c r="D10" s="533"/>
      <c r="E10" s="533"/>
      <c r="F10" s="533"/>
      <c r="G10" s="533"/>
      <c r="H10" s="533"/>
      <c r="I10" s="533"/>
      <c r="J10" s="533"/>
      <c r="K10" s="533"/>
      <c r="L10" s="533"/>
      <c r="M10" s="533"/>
      <c r="N10" s="533"/>
    </row>
    <row r="11" spans="1:14" ht="11.4" customHeight="1">
      <c r="A11" s="533"/>
      <c r="B11" s="533"/>
      <c r="C11" s="533"/>
      <c r="D11" s="533"/>
      <c r="E11" s="533"/>
      <c r="F11" s="533"/>
      <c r="G11" s="533"/>
      <c r="H11" s="533"/>
      <c r="I11" s="533"/>
      <c r="J11" s="533"/>
      <c r="K11" s="533"/>
      <c r="L11" s="533"/>
      <c r="M11" s="533"/>
      <c r="N11" s="533"/>
    </row>
    <row r="12" spans="1:14" ht="107.4" customHeight="1">
      <c r="A12" s="533"/>
      <c r="B12" s="533"/>
      <c r="C12" s="533"/>
      <c r="D12" s="533"/>
      <c r="E12" s="533"/>
      <c r="F12" s="533"/>
      <c r="G12" s="533"/>
      <c r="H12" s="533"/>
      <c r="I12" s="533"/>
      <c r="J12" s="533"/>
      <c r="K12" s="533"/>
      <c r="L12" s="533"/>
      <c r="M12" s="533"/>
      <c r="N12" s="533"/>
    </row>
    <row r="13" spans="1:14" ht="16.2" customHeight="1">
      <c r="A13" s="533"/>
      <c r="B13" s="533"/>
      <c r="C13" s="533"/>
      <c r="D13" s="533"/>
      <c r="E13" s="533"/>
      <c r="F13" s="533"/>
      <c r="G13" s="533"/>
      <c r="H13" s="533"/>
      <c r="I13" s="533"/>
      <c r="J13" s="533"/>
      <c r="K13" s="533"/>
      <c r="L13" s="533"/>
      <c r="M13" s="533"/>
      <c r="N13" s="533"/>
    </row>
    <row r="14" spans="1:14" ht="11.4" customHeight="1">
      <c r="A14" s="533"/>
      <c r="B14" s="533"/>
      <c r="C14" s="533"/>
      <c r="D14" s="533"/>
      <c r="E14" s="533"/>
      <c r="F14" s="533"/>
      <c r="G14" s="533"/>
      <c r="H14" s="533"/>
      <c r="I14" s="533"/>
      <c r="J14" s="533"/>
      <c r="K14" s="533"/>
      <c r="L14" s="533"/>
      <c r="M14" s="533"/>
      <c r="N14" s="533"/>
    </row>
    <row r="15" spans="1:14" ht="24" customHeight="1">
      <c r="A15" s="533"/>
      <c r="B15" s="533"/>
      <c r="C15" s="533"/>
      <c r="D15" s="533"/>
      <c r="E15" s="533"/>
      <c r="F15" s="533"/>
      <c r="G15" s="533"/>
      <c r="H15" s="533"/>
      <c r="I15" s="533"/>
      <c r="J15" s="533"/>
      <c r="K15" s="533"/>
      <c r="L15" s="533"/>
      <c r="M15" s="533"/>
      <c r="N15" s="533"/>
    </row>
    <row r="16" spans="1:14" ht="16.2" customHeight="1">
      <c r="A16" s="533"/>
      <c r="B16" s="533"/>
      <c r="C16" s="533"/>
      <c r="D16" s="533"/>
      <c r="E16" s="533"/>
      <c r="F16" s="533"/>
      <c r="G16" s="533"/>
      <c r="H16" s="533"/>
      <c r="I16" s="533"/>
      <c r="J16" s="533"/>
      <c r="K16" s="533"/>
      <c r="L16" s="533"/>
      <c r="M16" s="533"/>
      <c r="N16" s="533"/>
    </row>
    <row r="17" spans="1:14" ht="16.2" hidden="1" customHeight="1">
      <c r="A17" s="533"/>
      <c r="B17" s="533"/>
      <c r="C17" s="533"/>
      <c r="D17" s="533"/>
      <c r="E17" s="533"/>
      <c r="F17" s="533"/>
      <c r="G17" s="533"/>
      <c r="H17" s="533"/>
      <c r="I17" s="533"/>
      <c r="J17" s="533"/>
      <c r="K17" s="533"/>
      <c r="L17" s="533"/>
      <c r="M17" s="533"/>
      <c r="N17" s="533"/>
    </row>
    <row r="18" spans="1:14" ht="48.6" hidden="1" customHeight="1">
      <c r="A18" s="533"/>
      <c r="B18" s="533"/>
      <c r="C18" s="533"/>
      <c r="D18" s="533"/>
      <c r="E18" s="533"/>
      <c r="F18" s="533"/>
      <c r="G18" s="533"/>
      <c r="H18" s="533"/>
      <c r="I18" s="533"/>
      <c r="J18" s="533"/>
      <c r="K18" s="533"/>
      <c r="L18" s="533"/>
      <c r="M18" s="533"/>
      <c r="N18" s="533"/>
    </row>
    <row r="19" spans="1:14" ht="9.6" customHeight="1">
      <c r="A19" s="533"/>
      <c r="B19" s="533"/>
      <c r="C19" s="533"/>
      <c r="D19" s="533"/>
      <c r="E19" s="533"/>
      <c r="F19" s="533"/>
      <c r="G19" s="533"/>
      <c r="H19" s="533"/>
      <c r="I19" s="533"/>
      <c r="J19" s="533"/>
      <c r="K19" s="533"/>
      <c r="L19" s="533"/>
      <c r="M19" s="533"/>
      <c r="N19" s="533"/>
    </row>
    <row r="20" spans="1:14" ht="16.2" customHeight="1">
      <c r="A20" s="297"/>
      <c r="B20" s="297"/>
      <c r="C20" s="297"/>
      <c r="D20" s="297"/>
      <c r="E20" s="297"/>
      <c r="F20" s="410"/>
      <c r="G20" s="410"/>
      <c r="H20" s="410"/>
      <c r="I20" s="410"/>
      <c r="J20" s="411"/>
      <c r="K20" s="411"/>
      <c r="L20" s="411"/>
      <c r="M20" s="411"/>
    </row>
    <row r="21" spans="1:14" ht="16.2" customHeight="1">
      <c r="A21" s="297"/>
      <c r="B21" s="297"/>
      <c r="C21" s="297"/>
      <c r="D21" s="297"/>
      <c r="E21" s="297"/>
      <c r="F21" s="410"/>
      <c r="G21" s="410"/>
      <c r="H21" s="410"/>
      <c r="I21" s="410"/>
      <c r="J21" s="617"/>
      <c r="K21" s="617"/>
      <c r="L21" s="617"/>
      <c r="M21" s="617"/>
    </row>
    <row r="22" spans="1:14" ht="13.2" customHeight="1">
      <c r="A22" s="300"/>
      <c r="B22" s="300"/>
      <c r="C22" s="300"/>
      <c r="D22" s="300"/>
      <c r="E22" s="301"/>
      <c r="F22" s="412"/>
      <c r="G22" s="412"/>
      <c r="H22" s="412"/>
      <c r="I22" s="412"/>
      <c r="J22" s="617"/>
      <c r="K22" s="617"/>
      <c r="L22" s="617"/>
      <c r="M22" s="617"/>
    </row>
    <row r="23" spans="1:14" ht="13.2" customHeight="1">
      <c r="A23" s="300"/>
      <c r="B23" s="300"/>
      <c r="C23" s="300"/>
      <c r="D23" s="300"/>
      <c r="E23" s="301"/>
      <c r="F23" s="412"/>
      <c r="G23" s="412"/>
      <c r="H23" s="412"/>
      <c r="I23" s="412"/>
      <c r="J23" s="617"/>
      <c r="K23" s="617"/>
      <c r="L23" s="617"/>
      <c r="M23" s="617"/>
    </row>
    <row r="24" spans="1:14" ht="13.2" customHeight="1">
      <c r="A24" s="300"/>
      <c r="B24" s="300"/>
      <c r="C24" s="300"/>
      <c r="D24" s="300"/>
      <c r="E24" s="301"/>
      <c r="F24" s="301"/>
      <c r="G24" s="301"/>
      <c r="H24" s="301"/>
      <c r="I24" s="301"/>
      <c r="J24" s="299"/>
      <c r="K24" s="299"/>
      <c r="L24" s="299"/>
      <c r="M24" s="299"/>
    </row>
    <row r="25" spans="1:14" ht="13.2" customHeight="1">
      <c r="A25" s="300"/>
      <c r="B25" s="300"/>
      <c r="C25" s="300"/>
      <c r="D25" s="300"/>
      <c r="E25" s="301"/>
      <c r="F25" s="301"/>
      <c r="G25" s="301"/>
      <c r="H25" s="301"/>
      <c r="I25" s="301"/>
      <c r="J25" s="299"/>
      <c r="K25" s="299"/>
      <c r="L25" s="299"/>
      <c r="M25" s="299"/>
    </row>
    <row r="26" spans="1:14">
      <c r="A26" s="300"/>
      <c r="B26" s="300"/>
      <c r="C26" s="300"/>
      <c r="D26" s="300"/>
      <c r="E26" s="301"/>
      <c r="F26" s="301"/>
      <c r="G26" s="301"/>
      <c r="H26" s="301"/>
      <c r="I26" s="301"/>
      <c r="J26" s="301"/>
      <c r="K26" s="301"/>
      <c r="L26" s="301"/>
      <c r="M26" s="301"/>
    </row>
    <row r="27" spans="1:14">
      <c r="A27" s="300"/>
      <c r="B27" s="300"/>
      <c r="C27" s="300"/>
      <c r="D27" s="300"/>
      <c r="E27" s="301"/>
      <c r="F27" s="301"/>
      <c r="G27" s="301"/>
      <c r="H27" s="298"/>
      <c r="I27" s="298"/>
      <c r="J27" s="298"/>
      <c r="K27" s="298"/>
      <c r="L27" s="298"/>
      <c r="M27" s="298"/>
    </row>
    <row r="28" spans="1:14">
      <c r="A28" s="298"/>
      <c r="B28" s="298"/>
      <c r="C28" s="298"/>
      <c r="D28" s="298"/>
      <c r="E28" s="301"/>
      <c r="F28" s="301"/>
      <c r="G28" s="301"/>
      <c r="H28" s="298"/>
      <c r="I28" s="298"/>
      <c r="J28" s="298"/>
      <c r="K28" s="298"/>
      <c r="L28" s="298"/>
      <c r="M28" s="298"/>
    </row>
    <row r="29" spans="1:14" ht="156.6" customHeight="1">
      <c r="A29" s="298"/>
      <c r="B29" s="298"/>
      <c r="C29" s="298"/>
      <c r="D29" s="298"/>
      <c r="E29" s="302"/>
      <c r="F29" s="303"/>
      <c r="G29" s="303"/>
      <c r="H29" s="303"/>
      <c r="I29" s="303"/>
      <c r="J29" s="303"/>
      <c r="K29" s="303"/>
      <c r="L29" s="303"/>
      <c r="M29" s="303"/>
    </row>
    <row r="30" spans="1:14">
      <c r="A30" s="298"/>
      <c r="B30" s="298"/>
      <c r="C30" s="298"/>
      <c r="D30" s="298"/>
      <c r="E30" s="298"/>
      <c r="F30" s="301"/>
      <c r="G30" s="301"/>
      <c r="H30" s="298"/>
      <c r="I30" s="298"/>
      <c r="J30" s="298"/>
      <c r="K30" s="298"/>
      <c r="L30" s="298"/>
      <c r="M30" s="298"/>
    </row>
    <row r="31" spans="1:14">
      <c r="A31" s="298"/>
      <c r="B31" s="298"/>
      <c r="C31" s="298"/>
      <c r="D31" s="298"/>
      <c r="E31" s="298"/>
      <c r="F31" s="301"/>
      <c r="G31" s="301"/>
      <c r="H31" s="298"/>
      <c r="I31" s="298"/>
      <c r="J31" s="298"/>
      <c r="K31" s="298"/>
      <c r="L31" s="298"/>
      <c r="M31" s="298"/>
    </row>
    <row r="32" spans="1:14">
      <c r="A32" s="298"/>
      <c r="B32" s="298"/>
      <c r="C32" s="298"/>
      <c r="D32" s="298"/>
      <c r="E32" s="298"/>
      <c r="F32" s="301"/>
      <c r="G32" s="301"/>
      <c r="H32" s="298"/>
      <c r="I32" s="298"/>
      <c r="J32" s="298"/>
      <c r="K32" s="298"/>
      <c r="L32" s="298"/>
      <c r="M32" s="298"/>
    </row>
    <row r="33" spans="1:13">
      <c r="A33" s="298"/>
      <c r="B33" s="298"/>
      <c r="C33" s="298"/>
      <c r="D33" s="298"/>
      <c r="E33" s="298"/>
      <c r="F33" s="301"/>
      <c r="G33" s="301"/>
      <c r="H33" s="298"/>
      <c r="I33" s="298"/>
      <c r="J33" s="298"/>
      <c r="K33" s="298"/>
      <c r="L33" s="298"/>
      <c r="M33" s="298"/>
    </row>
    <row r="34" spans="1:13">
      <c r="A34" s="298"/>
      <c r="B34" s="298"/>
      <c r="C34" s="298"/>
      <c r="D34" s="298"/>
      <c r="E34" s="298"/>
      <c r="F34" s="301"/>
      <c r="G34" s="301"/>
      <c r="H34" s="298"/>
      <c r="I34" s="298"/>
      <c r="J34" s="298"/>
      <c r="K34" s="298"/>
      <c r="L34" s="298"/>
      <c r="M34" s="298"/>
    </row>
    <row r="35" spans="1:13">
      <c r="A35" s="298"/>
      <c r="B35" s="298"/>
      <c r="C35" s="298"/>
      <c r="D35" s="298"/>
      <c r="E35" s="298"/>
      <c r="F35" s="298"/>
      <c r="G35" s="298"/>
      <c r="H35" s="298"/>
      <c r="I35" s="298"/>
      <c r="J35" s="298"/>
      <c r="K35" s="298"/>
      <c r="L35" s="298"/>
      <c r="M35" s="298"/>
    </row>
    <row r="36" spans="1:13">
      <c r="A36" s="298"/>
      <c r="B36" s="298"/>
      <c r="C36" s="298"/>
      <c r="D36" s="298"/>
      <c r="E36" s="298"/>
      <c r="F36" s="298"/>
      <c r="G36" s="298"/>
      <c r="H36" s="298"/>
      <c r="I36" s="298"/>
      <c r="J36" s="298"/>
      <c r="K36" s="298"/>
      <c r="L36" s="298"/>
      <c r="M36" s="298"/>
    </row>
    <row r="37" spans="1:13">
      <c r="A37" s="298"/>
      <c r="B37" s="298"/>
      <c r="C37" s="298"/>
      <c r="D37" s="298"/>
      <c r="E37" s="298"/>
      <c r="F37" s="298"/>
      <c r="G37" s="298"/>
      <c r="H37" s="298"/>
      <c r="I37" s="298"/>
      <c r="J37" s="298"/>
      <c r="K37" s="298"/>
      <c r="L37" s="298"/>
      <c r="M37" s="298"/>
    </row>
    <row r="38" spans="1:13">
      <c r="A38" s="298"/>
      <c r="B38" s="298"/>
      <c r="C38" s="298"/>
      <c r="D38" s="298"/>
      <c r="E38" s="298"/>
      <c r="F38" s="298"/>
      <c r="G38" s="298"/>
      <c r="H38" s="298"/>
      <c r="I38" s="298"/>
      <c r="J38" s="298"/>
      <c r="K38" s="298"/>
      <c r="L38" s="298"/>
      <c r="M38" s="298"/>
    </row>
    <row r="39" spans="1:13">
      <c r="A39" s="298"/>
      <c r="B39" s="298"/>
      <c r="C39" s="298"/>
      <c r="D39" s="298"/>
      <c r="E39" s="298"/>
      <c r="F39" s="298"/>
      <c r="G39" s="298"/>
      <c r="H39" s="298"/>
      <c r="I39" s="298"/>
      <c r="J39" s="298"/>
      <c r="K39" s="298"/>
      <c r="L39" s="298"/>
      <c r="M39" s="298"/>
    </row>
    <row r="40" spans="1:13">
      <c r="A40" s="298"/>
      <c r="B40" s="298"/>
      <c r="C40" s="298"/>
      <c r="D40" s="298"/>
      <c r="E40" s="304"/>
      <c r="F40" s="301"/>
      <c r="G40" s="301"/>
      <c r="H40" s="298"/>
      <c r="I40" s="298"/>
      <c r="J40" s="298"/>
      <c r="K40" s="298"/>
      <c r="L40" s="298"/>
      <c r="M40" s="298"/>
    </row>
    <row r="41" spans="1:13">
      <c r="A41" s="298"/>
      <c r="B41" s="298"/>
      <c r="C41" s="298"/>
      <c r="D41" s="298"/>
      <c r="E41" s="301"/>
      <c r="F41" s="301"/>
      <c r="G41" s="301"/>
      <c r="H41" s="298"/>
      <c r="I41" s="298"/>
      <c r="J41" s="298"/>
      <c r="K41" s="298"/>
      <c r="L41" s="298"/>
      <c r="M41" s="298"/>
    </row>
    <row r="42" spans="1:13">
      <c r="A42" s="298"/>
      <c r="B42" s="298"/>
      <c r="C42" s="298"/>
      <c r="D42" s="298"/>
      <c r="E42" s="301"/>
      <c r="F42" s="301"/>
      <c r="G42" s="301"/>
      <c r="H42" s="298"/>
      <c r="I42" s="298"/>
      <c r="J42" s="298"/>
      <c r="K42" s="298"/>
      <c r="L42" s="298"/>
      <c r="M42" s="298"/>
    </row>
    <row r="43" spans="1:13">
      <c r="A43" s="298"/>
      <c r="B43" s="298"/>
      <c r="C43" s="298"/>
      <c r="D43" s="298"/>
      <c r="E43" s="301"/>
      <c r="F43" s="301"/>
      <c r="G43" s="301"/>
      <c r="H43" s="298"/>
      <c r="I43" s="298"/>
      <c r="J43" s="298"/>
      <c r="K43" s="298"/>
      <c r="L43" s="298"/>
      <c r="M43" s="298"/>
    </row>
    <row r="44" spans="1:13">
      <c r="A44" s="298"/>
      <c r="B44" s="298"/>
      <c r="C44" s="298"/>
      <c r="D44" s="298"/>
      <c r="E44" s="301"/>
      <c r="F44" s="301"/>
      <c r="G44" s="301"/>
      <c r="H44" s="298"/>
      <c r="I44" s="298"/>
      <c r="J44" s="298"/>
      <c r="K44" s="298"/>
      <c r="L44" s="298"/>
      <c r="M44" s="298"/>
    </row>
    <row r="45" spans="1:13">
      <c r="A45" s="298"/>
      <c r="B45" s="298"/>
      <c r="C45" s="298"/>
      <c r="D45" s="298"/>
      <c r="E45" s="301"/>
      <c r="F45" s="301"/>
      <c r="G45" s="301"/>
      <c r="H45" s="298"/>
      <c r="I45" s="298"/>
      <c r="J45" s="298"/>
      <c r="K45" s="298"/>
      <c r="L45" s="298"/>
      <c r="M45" s="298"/>
    </row>
    <row r="46" spans="1:13">
      <c r="A46" s="298"/>
      <c r="B46" s="298"/>
      <c r="C46" s="298"/>
      <c r="D46" s="298"/>
      <c r="E46" s="301"/>
      <c r="F46" s="301"/>
      <c r="G46" s="301"/>
      <c r="H46" s="298"/>
      <c r="I46" s="298"/>
      <c r="J46" s="298"/>
      <c r="K46" s="298"/>
      <c r="L46" s="298"/>
      <c r="M46" s="298"/>
    </row>
    <row r="47" spans="1:13">
      <c r="A47" s="298"/>
      <c r="B47" s="298"/>
      <c r="C47" s="298"/>
      <c r="D47" s="298"/>
      <c r="E47" s="301"/>
      <c r="F47" s="301"/>
      <c r="G47" s="301"/>
      <c r="H47" s="298"/>
      <c r="I47" s="298"/>
      <c r="J47" s="298"/>
      <c r="K47" s="298"/>
      <c r="L47" s="298"/>
      <c r="M47" s="298"/>
    </row>
    <row r="48" spans="1:13">
      <c r="A48" s="298"/>
      <c r="B48" s="298"/>
      <c r="C48" s="298"/>
      <c r="D48" s="298"/>
      <c r="E48" s="301"/>
      <c r="F48" s="301"/>
      <c r="G48" s="301"/>
      <c r="H48" s="298"/>
      <c r="I48" s="298"/>
      <c r="J48" s="298"/>
      <c r="K48" s="298"/>
      <c r="L48" s="298"/>
      <c r="M48" s="298"/>
    </row>
    <row r="49" spans="1:13">
      <c r="A49" s="298"/>
      <c r="B49" s="298"/>
      <c r="C49" s="298"/>
      <c r="D49" s="298"/>
      <c r="E49" s="301"/>
      <c r="F49" s="301"/>
      <c r="G49" s="301"/>
      <c r="H49" s="298"/>
      <c r="I49" s="298"/>
      <c r="J49" s="298"/>
      <c r="K49" s="298"/>
      <c r="L49" s="298"/>
      <c r="M49" s="298"/>
    </row>
    <row r="50" spans="1:13">
      <c r="A50" s="298"/>
      <c r="B50" s="298"/>
      <c r="C50" s="298"/>
      <c r="D50" s="298"/>
      <c r="E50" s="301"/>
      <c r="F50" s="301"/>
      <c r="G50" s="301"/>
      <c r="H50" s="298"/>
      <c r="I50" s="298"/>
      <c r="J50" s="298"/>
      <c r="K50" s="298"/>
      <c r="L50" s="298"/>
      <c r="M50" s="298"/>
    </row>
    <row r="51" spans="1:13">
      <c r="A51" s="298"/>
      <c r="B51" s="298"/>
      <c r="C51" s="298"/>
      <c r="D51" s="298"/>
      <c r="E51" s="301"/>
      <c r="F51" s="301"/>
      <c r="G51" s="301"/>
      <c r="H51" s="298"/>
      <c r="I51" s="298"/>
      <c r="J51" s="298"/>
      <c r="K51" s="298"/>
      <c r="L51" s="298"/>
      <c r="M51" s="298"/>
    </row>
    <row r="52" spans="1:13">
      <c r="A52" s="298"/>
      <c r="B52" s="298"/>
      <c r="C52" s="298"/>
      <c r="D52" s="298"/>
      <c r="E52" s="301"/>
      <c r="F52" s="301"/>
      <c r="G52" s="301"/>
      <c r="H52" s="298"/>
      <c r="I52" s="298"/>
      <c r="J52" s="298"/>
      <c r="K52" s="298"/>
      <c r="L52" s="298"/>
      <c r="M52" s="298"/>
    </row>
    <row r="53" spans="1:13">
      <c r="A53" s="298"/>
      <c r="B53" s="298"/>
      <c r="C53" s="298"/>
      <c r="D53" s="298"/>
      <c r="E53" s="301"/>
      <c r="F53" s="301"/>
      <c r="G53" s="301"/>
      <c r="H53" s="298"/>
      <c r="I53" s="298"/>
      <c r="J53" s="298"/>
      <c r="K53" s="298"/>
      <c r="L53" s="298"/>
      <c r="M53" s="298"/>
    </row>
    <row r="54" spans="1:13">
      <c r="A54" s="298"/>
      <c r="B54" s="298"/>
      <c r="C54" s="298"/>
      <c r="D54" s="298"/>
      <c r="E54" s="301"/>
      <c r="F54" s="301"/>
      <c r="G54" s="301"/>
      <c r="H54" s="298"/>
      <c r="I54" s="298"/>
      <c r="J54" s="298"/>
      <c r="K54" s="298"/>
      <c r="L54" s="298"/>
      <c r="M54" s="298"/>
    </row>
    <row r="55" spans="1:13">
      <c r="A55" s="298"/>
      <c r="B55" s="298"/>
      <c r="C55" s="298"/>
      <c r="D55" s="298"/>
      <c r="E55" s="301"/>
      <c r="F55" s="301"/>
      <c r="G55" s="301"/>
      <c r="H55" s="298"/>
      <c r="I55" s="298"/>
      <c r="J55" s="298"/>
      <c r="K55" s="298"/>
      <c r="L55" s="298"/>
      <c r="M55" s="298"/>
    </row>
    <row r="56" spans="1:13">
      <c r="A56" s="298"/>
      <c r="B56" s="298"/>
      <c r="C56" s="298"/>
      <c r="D56" s="298"/>
      <c r="E56" s="301"/>
      <c r="F56" s="301"/>
      <c r="G56" s="301"/>
      <c r="H56" s="298"/>
      <c r="I56" s="298"/>
      <c r="J56" s="298"/>
      <c r="K56" s="298"/>
      <c r="L56" s="298"/>
      <c r="M56" s="298"/>
    </row>
    <row r="57" spans="1:13">
      <c r="A57" s="298"/>
      <c r="B57" s="298"/>
      <c r="C57" s="298"/>
      <c r="D57" s="298"/>
      <c r="E57" s="301"/>
      <c r="F57" s="301"/>
      <c r="G57" s="301"/>
      <c r="H57" s="298"/>
      <c r="I57" s="298"/>
      <c r="J57" s="298"/>
      <c r="K57" s="298"/>
      <c r="L57" s="298"/>
      <c r="M57" s="298"/>
    </row>
    <row r="58" spans="1:13">
      <c r="A58" s="298"/>
      <c r="B58" s="298"/>
      <c r="C58" s="298"/>
      <c r="D58" s="298"/>
      <c r="E58" s="301"/>
      <c r="F58" s="301"/>
      <c r="G58" s="301"/>
      <c r="H58" s="298"/>
      <c r="I58" s="298"/>
      <c r="J58" s="298"/>
      <c r="K58" s="298"/>
      <c r="L58" s="298"/>
      <c r="M58" s="298"/>
    </row>
    <row r="59" spans="1:13">
      <c r="A59" s="298"/>
      <c r="B59" s="298"/>
      <c r="C59" s="298"/>
      <c r="D59" s="298"/>
      <c r="E59" s="298"/>
      <c r="F59" s="298"/>
      <c r="G59" s="298"/>
      <c r="H59" s="298"/>
      <c r="I59" s="298"/>
      <c r="J59" s="298"/>
      <c r="K59" s="298"/>
      <c r="L59" s="298"/>
      <c r="M59" s="298"/>
    </row>
    <row r="60" spans="1:13">
      <c r="A60" s="298"/>
      <c r="B60" s="298"/>
      <c r="C60" s="298"/>
      <c r="D60" s="298"/>
      <c r="E60" s="298"/>
      <c r="F60" s="298"/>
      <c r="G60" s="298"/>
      <c r="H60" s="298"/>
      <c r="I60" s="298"/>
      <c r="J60" s="298"/>
      <c r="K60" s="298"/>
      <c r="L60" s="298"/>
      <c r="M60" s="298"/>
    </row>
    <row r="61" spans="1:13">
      <c r="A61" s="298"/>
      <c r="B61" s="298"/>
      <c r="C61" s="298"/>
      <c r="D61" s="298"/>
      <c r="E61" s="298"/>
      <c r="F61" s="298"/>
      <c r="G61" s="298"/>
      <c r="H61" s="298"/>
      <c r="I61" s="298"/>
      <c r="J61" s="298"/>
      <c r="K61" s="298"/>
      <c r="L61" s="298"/>
      <c r="M61" s="298"/>
    </row>
    <row r="62" spans="1:13">
      <c r="A62" s="298"/>
      <c r="B62" s="298"/>
      <c r="C62" s="298"/>
      <c r="D62" s="298"/>
      <c r="E62" s="298"/>
      <c r="F62" s="298"/>
      <c r="G62" s="298"/>
      <c r="H62" s="298"/>
      <c r="I62" s="298"/>
      <c r="J62" s="298"/>
      <c r="K62" s="298"/>
      <c r="L62" s="298"/>
      <c r="M62" s="298"/>
    </row>
    <row r="63" spans="1:13">
      <c r="A63" s="298"/>
      <c r="B63" s="298"/>
      <c r="C63" s="298"/>
      <c r="D63" s="298"/>
      <c r="E63" s="298"/>
      <c r="F63" s="298"/>
      <c r="G63" s="298"/>
      <c r="H63" s="298"/>
      <c r="I63" s="298"/>
      <c r="J63" s="298"/>
      <c r="K63" s="298"/>
      <c r="L63" s="298"/>
      <c r="M63" s="298"/>
    </row>
    <row r="64" spans="1:13">
      <c r="A64" s="298"/>
      <c r="B64" s="298"/>
      <c r="C64" s="298"/>
      <c r="D64" s="298"/>
      <c r="E64" s="298"/>
      <c r="F64" s="298"/>
      <c r="G64" s="298"/>
      <c r="H64" s="298"/>
      <c r="I64" s="298"/>
      <c r="J64" s="298"/>
      <c r="K64" s="298"/>
      <c r="L64" s="298"/>
      <c r="M64" s="298"/>
    </row>
    <row r="65" spans="1:13">
      <c r="A65" s="298"/>
      <c r="B65" s="298"/>
      <c r="C65" s="298"/>
      <c r="D65" s="298"/>
      <c r="E65" s="298"/>
      <c r="F65" s="298"/>
      <c r="G65" s="298"/>
      <c r="H65" s="298"/>
      <c r="I65" s="298"/>
      <c r="J65" s="298"/>
      <c r="K65" s="298"/>
      <c r="L65" s="298"/>
      <c r="M65" s="298"/>
    </row>
    <row r="66" spans="1:13">
      <c r="A66" s="298"/>
      <c r="B66" s="298"/>
      <c r="C66" s="298"/>
      <c r="D66" s="298"/>
      <c r="E66" s="298"/>
      <c r="F66" s="298"/>
      <c r="G66" s="298"/>
      <c r="H66" s="298"/>
      <c r="I66" s="298"/>
      <c r="J66" s="298"/>
      <c r="K66" s="298"/>
      <c r="L66" s="298"/>
      <c r="M66" s="298"/>
    </row>
    <row r="67" spans="1:13">
      <c r="A67" s="298"/>
      <c r="B67" s="298"/>
      <c r="C67" s="298"/>
      <c r="D67" s="298"/>
      <c r="E67" s="298"/>
      <c r="F67" s="298"/>
      <c r="G67" s="298"/>
      <c r="H67" s="298"/>
      <c r="I67" s="298"/>
      <c r="J67" s="298"/>
      <c r="K67" s="298"/>
      <c r="L67" s="298"/>
      <c r="M67" s="298"/>
    </row>
    <row r="68" spans="1:13">
      <c r="A68" s="298"/>
      <c r="B68" s="298"/>
      <c r="C68" s="298"/>
      <c r="D68" s="298"/>
      <c r="E68" s="298"/>
      <c r="F68" s="298"/>
      <c r="G68" s="298"/>
      <c r="H68" s="298"/>
      <c r="I68" s="298"/>
      <c r="J68" s="298"/>
      <c r="K68" s="298"/>
      <c r="L68" s="298"/>
      <c r="M68" s="298"/>
    </row>
    <row r="69" spans="1:13">
      <c r="A69" s="298"/>
      <c r="B69" s="298"/>
      <c r="C69" s="298"/>
      <c r="D69" s="298"/>
      <c r="E69" s="298"/>
      <c r="F69" s="298"/>
      <c r="G69" s="298"/>
      <c r="H69" s="298"/>
      <c r="I69" s="298"/>
      <c r="J69" s="298"/>
      <c r="K69" s="298"/>
      <c r="L69" s="298"/>
      <c r="M69" s="298"/>
    </row>
    <row r="70" spans="1:13">
      <c r="A70" s="298"/>
      <c r="B70" s="298"/>
      <c r="C70" s="298"/>
      <c r="D70" s="298"/>
      <c r="E70" s="298"/>
      <c r="F70" s="298"/>
      <c r="G70" s="298"/>
      <c r="H70" s="298"/>
      <c r="I70" s="298"/>
      <c r="J70" s="298"/>
      <c r="K70" s="298"/>
      <c r="L70" s="298"/>
      <c r="M70" s="298"/>
    </row>
    <row r="71" spans="1:13">
      <c r="A71" s="298"/>
      <c r="B71" s="298"/>
      <c r="C71" s="298"/>
      <c r="D71" s="298"/>
      <c r="E71" s="298"/>
      <c r="F71" s="298"/>
      <c r="G71" s="298"/>
      <c r="H71" s="298"/>
      <c r="I71" s="298"/>
      <c r="J71" s="298"/>
      <c r="K71" s="298"/>
      <c r="L71" s="298"/>
      <c r="M71" s="298"/>
    </row>
    <row r="72" spans="1:13">
      <c r="A72" s="298"/>
      <c r="B72" s="298"/>
      <c r="C72" s="298"/>
      <c r="D72" s="298"/>
      <c r="E72" s="298"/>
      <c r="F72" s="298"/>
      <c r="G72" s="298"/>
      <c r="H72" s="298"/>
      <c r="I72" s="298"/>
      <c r="J72" s="298"/>
      <c r="K72" s="298"/>
      <c r="L72" s="298"/>
      <c r="M72" s="298"/>
    </row>
    <row r="73" spans="1:13">
      <c r="A73" s="298"/>
      <c r="B73" s="298"/>
      <c r="C73" s="298"/>
      <c r="D73" s="298"/>
      <c r="E73" s="298"/>
      <c r="F73" s="298"/>
      <c r="G73" s="298"/>
      <c r="H73" s="298"/>
      <c r="I73" s="298"/>
      <c r="J73" s="298"/>
      <c r="K73" s="298"/>
      <c r="L73" s="298"/>
      <c r="M73" s="298"/>
    </row>
    <row r="74" spans="1:13">
      <c r="A74" s="298"/>
      <c r="B74" s="298"/>
      <c r="C74" s="298"/>
      <c r="D74" s="298"/>
      <c r="E74" s="298"/>
      <c r="F74" s="298"/>
      <c r="G74" s="298"/>
      <c r="H74" s="298"/>
      <c r="I74" s="298"/>
      <c r="J74" s="298"/>
      <c r="K74" s="298"/>
      <c r="L74" s="298"/>
      <c r="M74" s="298"/>
    </row>
    <row r="75" spans="1:13">
      <c r="A75" s="298"/>
      <c r="B75" s="298"/>
      <c r="C75" s="298"/>
      <c r="D75" s="298"/>
      <c r="E75" s="298"/>
      <c r="F75" s="298"/>
      <c r="G75" s="298"/>
      <c r="H75" s="298"/>
      <c r="I75" s="298"/>
      <c r="J75" s="298"/>
      <c r="K75" s="298"/>
      <c r="L75" s="298"/>
      <c r="M75" s="298"/>
    </row>
    <row r="76" spans="1:13">
      <c r="A76" s="298"/>
      <c r="B76" s="298"/>
      <c r="C76" s="298"/>
      <c r="D76" s="298"/>
      <c r="E76" s="298"/>
      <c r="F76" s="298"/>
      <c r="G76" s="298"/>
      <c r="H76" s="298"/>
      <c r="I76" s="298"/>
      <c r="J76" s="298"/>
      <c r="K76" s="298"/>
      <c r="L76" s="298"/>
      <c r="M76" s="298"/>
    </row>
    <row r="77" spans="1:13">
      <c r="A77" s="298"/>
      <c r="B77" s="298"/>
      <c r="C77" s="298"/>
      <c r="D77" s="298"/>
      <c r="E77" s="298"/>
      <c r="F77" s="298"/>
      <c r="G77" s="298"/>
      <c r="H77" s="298"/>
      <c r="I77" s="298"/>
      <c r="J77" s="298"/>
      <c r="K77" s="298"/>
      <c r="L77" s="298"/>
      <c r="M77" s="298"/>
    </row>
    <row r="78" spans="1:13">
      <c r="A78" s="298"/>
      <c r="B78" s="298"/>
      <c r="C78" s="298"/>
      <c r="D78" s="298"/>
      <c r="E78" s="298"/>
      <c r="F78" s="298"/>
      <c r="G78" s="298"/>
      <c r="H78" s="298"/>
      <c r="I78" s="298"/>
      <c r="J78" s="298"/>
      <c r="K78" s="298"/>
      <c r="L78" s="298"/>
      <c r="M78" s="298"/>
    </row>
    <row r="79" spans="1:13">
      <c r="A79" s="298"/>
      <c r="B79" s="298"/>
      <c r="C79" s="298"/>
      <c r="D79" s="298"/>
      <c r="E79" s="298"/>
      <c r="F79" s="298"/>
      <c r="G79" s="298"/>
      <c r="H79" s="298"/>
      <c r="I79" s="298"/>
      <c r="J79" s="298"/>
      <c r="K79" s="298"/>
      <c r="L79" s="298"/>
      <c r="M79" s="298"/>
    </row>
    <row r="80" spans="1:13">
      <c r="A80" s="298"/>
      <c r="B80" s="298"/>
      <c r="C80" s="298"/>
      <c r="D80" s="298"/>
      <c r="E80" s="298"/>
      <c r="F80" s="298"/>
      <c r="G80" s="298"/>
      <c r="H80" s="298"/>
      <c r="I80" s="298"/>
      <c r="J80" s="298"/>
      <c r="K80" s="298"/>
      <c r="L80" s="298"/>
      <c r="M80" s="298"/>
    </row>
    <row r="81" spans="1:13">
      <c r="A81" s="298"/>
      <c r="B81" s="298"/>
      <c r="C81" s="298"/>
      <c r="D81" s="298"/>
      <c r="E81" s="298"/>
      <c r="F81" s="298"/>
      <c r="G81" s="298"/>
      <c r="H81" s="298"/>
      <c r="I81" s="298"/>
      <c r="J81" s="298"/>
      <c r="K81" s="298"/>
      <c r="L81" s="298"/>
      <c r="M81" s="298"/>
    </row>
    <row r="82" spans="1:13">
      <c r="A82" s="298"/>
      <c r="B82" s="298"/>
      <c r="C82" s="298"/>
      <c r="D82" s="298"/>
      <c r="E82" s="298"/>
      <c r="F82" s="298"/>
      <c r="G82" s="298"/>
      <c r="H82" s="298"/>
      <c r="I82" s="298"/>
      <c r="J82" s="298"/>
      <c r="K82" s="298"/>
      <c r="L82" s="298"/>
      <c r="M82" s="298"/>
    </row>
    <row r="83" spans="1:13">
      <c r="A83" s="298"/>
      <c r="B83" s="298"/>
      <c r="C83" s="298"/>
      <c r="D83" s="298"/>
      <c r="E83" s="298"/>
      <c r="F83" s="298"/>
      <c r="G83" s="298"/>
      <c r="H83" s="298"/>
      <c r="I83" s="298"/>
      <c r="J83" s="298"/>
      <c r="K83" s="298"/>
      <c r="L83" s="298"/>
      <c r="M83" s="298"/>
    </row>
    <row r="84" spans="1:13">
      <c r="A84" s="298"/>
      <c r="B84" s="298"/>
      <c r="C84" s="298"/>
      <c r="D84" s="298"/>
      <c r="E84" s="298"/>
      <c r="F84" s="298"/>
      <c r="G84" s="298"/>
      <c r="H84" s="298"/>
      <c r="I84" s="298"/>
      <c r="J84" s="298"/>
      <c r="K84" s="298"/>
      <c r="L84" s="298"/>
      <c r="M84" s="298"/>
    </row>
    <row r="85" spans="1:13">
      <c r="A85" s="298"/>
      <c r="B85" s="298"/>
      <c r="C85" s="298"/>
      <c r="D85" s="298"/>
      <c r="E85" s="298"/>
      <c r="F85" s="298"/>
      <c r="G85" s="298"/>
      <c r="H85" s="298"/>
      <c r="I85" s="298"/>
      <c r="J85" s="298"/>
      <c r="K85" s="298"/>
      <c r="L85" s="298"/>
      <c r="M85" s="298"/>
    </row>
    <row r="86" spans="1:13">
      <c r="A86" s="298"/>
      <c r="B86" s="298"/>
      <c r="C86" s="298"/>
      <c r="D86" s="298"/>
      <c r="E86" s="298"/>
      <c r="F86" s="298"/>
      <c r="G86" s="298"/>
      <c r="H86" s="298"/>
      <c r="I86" s="298"/>
      <c r="J86" s="298"/>
      <c r="K86" s="298"/>
      <c r="L86" s="298"/>
      <c r="M86" s="298"/>
    </row>
    <row r="87" spans="1:13">
      <c r="A87" s="298"/>
      <c r="B87" s="298"/>
      <c r="C87" s="298"/>
      <c r="D87" s="298"/>
      <c r="E87" s="298"/>
      <c r="F87" s="298"/>
      <c r="G87" s="298"/>
      <c r="H87" s="298"/>
      <c r="I87" s="298"/>
      <c r="J87" s="298"/>
      <c r="K87" s="298"/>
      <c r="L87" s="298"/>
      <c r="M87" s="298"/>
    </row>
    <row r="88" spans="1:13">
      <c r="A88" s="298"/>
      <c r="B88" s="298"/>
      <c r="C88" s="298"/>
      <c r="D88" s="298"/>
      <c r="E88" s="298"/>
      <c r="F88" s="298"/>
      <c r="G88" s="298"/>
      <c r="H88" s="298"/>
      <c r="I88" s="298"/>
      <c r="J88" s="298"/>
      <c r="K88" s="298"/>
      <c r="L88" s="298"/>
      <c r="M88" s="298"/>
    </row>
    <row r="89" spans="1:13">
      <c r="A89" s="298"/>
      <c r="B89" s="298"/>
      <c r="C89" s="298"/>
      <c r="D89" s="298"/>
      <c r="E89" s="298"/>
      <c r="F89" s="298"/>
      <c r="G89" s="298"/>
      <c r="H89" s="298"/>
      <c r="I89" s="298"/>
      <c r="J89" s="298"/>
      <c r="K89" s="298"/>
      <c r="L89" s="298"/>
      <c r="M89" s="298"/>
    </row>
    <row r="90" spans="1:13">
      <c r="A90" s="298"/>
      <c r="B90" s="298"/>
      <c r="C90" s="298"/>
      <c r="D90" s="298"/>
      <c r="E90" s="298"/>
      <c r="F90" s="298"/>
      <c r="G90" s="298"/>
      <c r="H90" s="298"/>
      <c r="I90" s="298"/>
      <c r="J90" s="298"/>
      <c r="K90" s="298"/>
      <c r="L90" s="298"/>
      <c r="M90" s="298"/>
    </row>
    <row r="91" spans="1:13">
      <c r="A91" s="298"/>
      <c r="B91" s="298"/>
      <c r="C91" s="298"/>
      <c r="D91" s="298"/>
      <c r="E91" s="298"/>
      <c r="F91" s="298"/>
      <c r="G91" s="298"/>
      <c r="H91" s="298"/>
      <c r="I91" s="298"/>
      <c r="J91" s="298"/>
      <c r="K91" s="298"/>
      <c r="L91" s="298"/>
      <c r="M91" s="298"/>
    </row>
    <row r="92" spans="1:13">
      <c r="A92" s="298"/>
      <c r="B92" s="298"/>
      <c r="C92" s="298"/>
      <c r="D92" s="298"/>
      <c r="E92" s="298"/>
      <c r="F92" s="298"/>
      <c r="G92" s="298"/>
      <c r="H92" s="298"/>
      <c r="I92" s="298"/>
      <c r="J92" s="298"/>
      <c r="K92" s="298"/>
      <c r="L92" s="298"/>
      <c r="M92" s="298"/>
    </row>
    <row r="93" spans="1:13">
      <c r="A93" s="298"/>
      <c r="B93" s="298"/>
      <c r="C93" s="298"/>
      <c r="D93" s="298"/>
      <c r="E93" s="298"/>
      <c r="F93" s="298"/>
      <c r="G93" s="298"/>
      <c r="H93" s="298"/>
      <c r="I93" s="298"/>
      <c r="J93" s="298"/>
      <c r="K93" s="298"/>
      <c r="L93" s="298"/>
      <c r="M93" s="298"/>
    </row>
    <row r="94" spans="1:13">
      <c r="A94" s="298"/>
      <c r="B94" s="298"/>
      <c r="C94" s="298"/>
      <c r="D94" s="298"/>
      <c r="E94" s="298"/>
      <c r="F94" s="298"/>
      <c r="G94" s="298"/>
      <c r="H94" s="298"/>
      <c r="I94" s="298"/>
      <c r="J94" s="298"/>
      <c r="K94" s="298"/>
      <c r="L94" s="298"/>
      <c r="M94" s="298"/>
    </row>
    <row r="95" spans="1:13">
      <c r="A95" s="298"/>
      <c r="B95" s="298"/>
      <c r="C95" s="298"/>
      <c r="D95" s="298"/>
      <c r="E95" s="298"/>
      <c r="F95" s="298"/>
      <c r="G95" s="298"/>
      <c r="H95" s="298"/>
      <c r="I95" s="298"/>
      <c r="J95" s="298"/>
      <c r="K95" s="298"/>
      <c r="L95" s="298"/>
      <c r="M95" s="298"/>
    </row>
    <row r="96" spans="1:13">
      <c r="A96" s="298"/>
      <c r="B96" s="298"/>
      <c r="C96" s="298"/>
      <c r="D96" s="298"/>
      <c r="E96" s="298"/>
      <c r="F96" s="298"/>
      <c r="G96" s="298"/>
      <c r="H96" s="298"/>
      <c r="I96" s="298"/>
      <c r="J96" s="298"/>
      <c r="K96" s="298"/>
      <c r="L96" s="298"/>
      <c r="M96" s="298"/>
    </row>
    <row r="97" spans="1:13">
      <c r="A97" s="298"/>
      <c r="B97" s="298"/>
      <c r="C97" s="298"/>
      <c r="D97" s="298"/>
      <c r="E97" s="298"/>
      <c r="F97" s="298"/>
      <c r="G97" s="298"/>
      <c r="H97" s="298"/>
      <c r="I97" s="298"/>
      <c r="J97" s="298"/>
      <c r="K97" s="298"/>
      <c r="L97" s="298"/>
      <c r="M97" s="298"/>
    </row>
    <row r="98" spans="1:13">
      <c r="A98" s="298"/>
      <c r="B98" s="298"/>
      <c r="C98" s="298"/>
      <c r="D98" s="298"/>
      <c r="E98" s="298"/>
      <c r="F98" s="298"/>
      <c r="G98" s="298"/>
      <c r="H98" s="298"/>
      <c r="I98" s="298"/>
      <c r="J98" s="298"/>
      <c r="K98" s="298"/>
      <c r="L98" s="298"/>
      <c r="M98" s="298"/>
    </row>
    <row r="99" spans="1:13">
      <c r="A99" s="298"/>
      <c r="B99" s="298"/>
      <c r="C99" s="298"/>
      <c r="D99" s="298"/>
      <c r="E99" s="298"/>
      <c r="F99" s="298"/>
      <c r="G99" s="298"/>
      <c r="H99" s="298"/>
      <c r="I99" s="298"/>
      <c r="J99" s="298"/>
      <c r="K99" s="298"/>
      <c r="L99" s="298"/>
      <c r="M99" s="298"/>
    </row>
    <row r="100" spans="1:13">
      <c r="A100" s="298"/>
      <c r="B100" s="298"/>
      <c r="C100" s="298"/>
      <c r="D100" s="298"/>
      <c r="E100" s="298"/>
      <c r="F100" s="298"/>
      <c r="G100" s="298"/>
      <c r="H100" s="298"/>
      <c r="I100" s="298"/>
      <c r="J100" s="298"/>
      <c r="K100" s="298"/>
      <c r="L100" s="298"/>
      <c r="M100" s="298"/>
    </row>
  </sheetData>
  <sheetProtection formatCells="0" formatColumns="0" formatRows="0" insertColumns="0" insertRows="0" insertHyperlinks="0" deleteColumns="0" deleteRows="0"/>
  <mergeCells count="1">
    <mergeCell ref="J21:M23"/>
  </mergeCells>
  <phoneticPr fontId="106"/>
  <pageMargins left="0.7" right="0.7" top="0.75" bottom="0.75" header="0.3" footer="0.3"/>
  <pageSetup paperSize="9" scale="3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N18" sqref="N18"/>
    </sheetView>
  </sheetViews>
  <sheetFormatPr defaultColWidth="9" defaultRowHeight="13.2"/>
  <cols>
    <col min="1" max="1" width="12.77734375" style="72" customWidth="1"/>
    <col min="2" max="2" width="5.109375" style="72" customWidth="1"/>
    <col min="3" max="3" width="3.77734375" style="72" customWidth="1"/>
    <col min="4" max="4" width="6.88671875" style="72" customWidth="1"/>
    <col min="5" max="5" width="13.109375" style="72" customWidth="1"/>
    <col min="6" max="6" width="13.109375" style="115" customWidth="1"/>
    <col min="7" max="7" width="11.33203125" style="72" customWidth="1"/>
    <col min="8" max="8" width="26.6640625" style="89" customWidth="1"/>
    <col min="9" max="9" width="13" style="80" customWidth="1"/>
    <col min="10" max="10" width="16.109375" style="80" customWidth="1"/>
    <col min="11" max="11" width="13.44140625" style="115" customWidth="1"/>
    <col min="12" max="12" width="20.44140625" style="115" customWidth="1"/>
    <col min="13" max="13" width="13.44140625" style="87" customWidth="1"/>
    <col min="14" max="14" width="22.44140625" style="72" customWidth="1"/>
    <col min="15" max="15" width="9" style="73"/>
    <col min="16" max="16384" width="9" style="72"/>
  </cols>
  <sheetData>
    <row r="1" spans="1:16" ht="26.25" customHeight="1" thickTop="1">
      <c r="A1" s="64" t="s">
        <v>243</v>
      </c>
      <c r="B1" s="65"/>
      <c r="C1" s="65"/>
      <c r="D1" s="66"/>
      <c r="E1" s="66"/>
      <c r="F1" s="67"/>
      <c r="G1" s="68"/>
      <c r="H1" s="69"/>
      <c r="I1" s="321" t="s">
        <v>38</v>
      </c>
      <c r="J1" s="89"/>
      <c r="K1" s="70"/>
      <c r="L1" s="322"/>
      <c r="M1" s="71"/>
    </row>
    <row r="2" spans="1:16" ht="17.399999999999999">
      <c r="A2" s="74"/>
      <c r="B2" s="323"/>
      <c r="C2" s="323"/>
      <c r="D2" s="323"/>
      <c r="E2" s="323"/>
      <c r="F2" s="323"/>
      <c r="G2" s="75"/>
      <c r="H2" s="76"/>
      <c r="I2" s="324" t="s">
        <v>39</v>
      </c>
      <c r="J2" s="77"/>
      <c r="K2" s="325" t="s">
        <v>21</v>
      </c>
      <c r="L2" s="78"/>
      <c r="M2" s="71"/>
      <c r="N2" s="252"/>
      <c r="P2" s="176"/>
    </row>
    <row r="3" spans="1:16" ht="17.399999999999999">
      <c r="A3" s="326" t="s">
        <v>29</v>
      </c>
      <c r="B3" s="327"/>
      <c r="D3" s="328"/>
      <c r="E3" s="328"/>
      <c r="F3" s="328"/>
      <c r="G3" s="79"/>
      <c r="H3" s="185"/>
      <c r="J3" s="329"/>
      <c r="L3" s="70"/>
      <c r="M3" s="81"/>
    </row>
    <row r="4" spans="1:16" ht="17.399999999999999">
      <c r="A4" s="82"/>
      <c r="B4" s="327"/>
      <c r="C4" s="115"/>
      <c r="D4" s="328"/>
      <c r="E4" s="328"/>
      <c r="F4" s="330"/>
      <c r="G4" s="83"/>
      <c r="H4" s="84"/>
      <c r="I4" s="84"/>
      <c r="J4" s="89"/>
      <c r="L4" s="70"/>
      <c r="M4" s="81"/>
      <c r="N4" s="404"/>
    </row>
    <row r="5" spans="1:16">
      <c r="A5" s="331"/>
      <c r="D5" s="328"/>
      <c r="E5" s="85"/>
      <c r="F5" s="332"/>
      <c r="G5" s="86"/>
      <c r="H5"/>
      <c r="I5" s="333"/>
      <c r="J5" s="89"/>
      <c r="M5" s="81"/>
    </row>
    <row r="6" spans="1:16" ht="17.399999999999999">
      <c r="A6" s="331"/>
      <c r="D6" s="328"/>
      <c r="E6" s="332"/>
      <c r="F6" s="332"/>
      <c r="G6" s="86"/>
      <c r="H6" s="76"/>
      <c r="I6" s="334"/>
      <c r="J6" s="89"/>
      <c r="M6" s="81"/>
    </row>
    <row r="7" spans="1:16">
      <c r="A7" s="331"/>
      <c r="D7" s="328"/>
      <c r="E7" s="332"/>
      <c r="F7" s="332"/>
      <c r="G7" s="86"/>
      <c r="H7" s="335"/>
      <c r="I7" s="333"/>
      <c r="J7" s="89"/>
      <c r="M7" s="81"/>
    </row>
    <row r="8" spans="1:16">
      <c r="A8" s="331"/>
      <c r="D8" s="328"/>
      <c r="E8" s="332"/>
      <c r="F8" s="332"/>
      <c r="G8" s="86"/>
      <c r="H8" s="77"/>
      <c r="I8" s="336"/>
      <c r="J8" s="336"/>
      <c r="K8" s="336"/>
    </row>
    <row r="9" spans="1:16">
      <c r="A9" s="331"/>
      <c r="D9" s="328"/>
      <c r="E9" s="332"/>
      <c r="F9" s="332"/>
      <c r="G9" s="86"/>
      <c r="H9" s="336"/>
      <c r="I9" s="336"/>
      <c r="J9" s="336"/>
      <c r="K9" s="336"/>
      <c r="N9" s="88"/>
    </row>
    <row r="10" spans="1:16">
      <c r="A10" s="331"/>
      <c r="D10" s="328"/>
      <c r="E10" s="332"/>
      <c r="F10" s="332"/>
      <c r="G10" s="86"/>
      <c r="H10" s="336"/>
      <c r="I10" s="336"/>
      <c r="J10" s="336"/>
      <c r="K10" s="336"/>
      <c r="N10" s="88" t="s">
        <v>40</v>
      </c>
    </row>
    <row r="11" spans="1:16">
      <c r="A11" s="331"/>
      <c r="D11" s="328"/>
      <c r="E11" s="332"/>
      <c r="F11" s="332"/>
      <c r="G11" s="86"/>
      <c r="H11" s="336"/>
      <c r="I11" s="336"/>
      <c r="J11" s="336"/>
      <c r="K11" s="336"/>
    </row>
    <row r="12" spans="1:16">
      <c r="A12" s="331"/>
      <c r="D12" s="328"/>
      <c r="E12" s="332"/>
      <c r="F12" s="332"/>
      <c r="G12" s="86"/>
      <c r="H12" s="336"/>
      <c r="I12" s="336"/>
      <c r="J12" s="336"/>
      <c r="K12" s="336"/>
      <c r="N12" s="88" t="s">
        <v>41</v>
      </c>
      <c r="O12" s="500"/>
    </row>
    <row r="13" spans="1:16">
      <c r="A13" s="331"/>
      <c r="D13" s="328"/>
      <c r="E13" s="332"/>
      <c r="F13" s="332"/>
      <c r="G13" s="86"/>
      <c r="H13" s="336"/>
      <c r="I13" s="336"/>
      <c r="J13" s="336"/>
      <c r="K13" s="336"/>
    </row>
    <row r="14" spans="1:16">
      <c r="A14" s="331"/>
      <c r="D14" s="328"/>
      <c r="E14" s="332"/>
      <c r="F14" s="332"/>
      <c r="G14" s="86"/>
      <c r="H14" s="336"/>
      <c r="I14" s="336"/>
      <c r="J14" s="336"/>
      <c r="K14" s="336"/>
      <c r="N14" s="337" t="s">
        <v>42</v>
      </c>
    </row>
    <row r="15" spans="1:16">
      <c r="A15" s="331"/>
      <c r="D15" s="328"/>
      <c r="E15" s="328" t="s">
        <v>21</v>
      </c>
      <c r="F15" s="330"/>
      <c r="G15" s="79"/>
      <c r="H15" s="335"/>
      <c r="I15" s="333"/>
      <c r="J15" s="77"/>
    </row>
    <row r="16" spans="1:16">
      <c r="A16" s="331"/>
      <c r="D16" s="328"/>
      <c r="E16" s="328"/>
      <c r="F16" s="330"/>
      <c r="G16" s="79"/>
      <c r="I16" s="333"/>
      <c r="J16" s="89"/>
      <c r="N16" s="406" t="s">
        <v>234</v>
      </c>
    </row>
    <row r="17" spans="1:19" ht="20.25" customHeight="1" thickBot="1">
      <c r="A17" s="678" t="s">
        <v>275</v>
      </c>
      <c r="B17" s="679"/>
      <c r="C17" s="679"/>
      <c r="D17" s="339"/>
      <c r="E17" s="340"/>
      <c r="F17" s="679" t="s">
        <v>276</v>
      </c>
      <c r="G17" s="680"/>
      <c r="H17" s="335"/>
      <c r="I17" s="333"/>
      <c r="J17" s="77"/>
      <c r="L17" s="78"/>
      <c r="M17" s="81"/>
      <c r="N17" s="338" t="s">
        <v>135</v>
      </c>
    </row>
    <row r="18" spans="1:19" ht="39" customHeight="1" thickTop="1">
      <c r="A18" s="681" t="s">
        <v>43</v>
      </c>
      <c r="B18" s="682"/>
      <c r="C18" s="683"/>
      <c r="D18" s="341" t="s">
        <v>44</v>
      </c>
      <c r="E18" s="342"/>
      <c r="F18" s="684" t="s">
        <v>45</v>
      </c>
      <c r="G18" s="685"/>
      <c r="I18" s="333"/>
      <c r="J18" s="89"/>
      <c r="M18" s="81"/>
      <c r="Q18" s="72" t="s">
        <v>29</v>
      </c>
      <c r="S18" s="72" t="s">
        <v>21</v>
      </c>
    </row>
    <row r="19" spans="1:19" ht="30" customHeight="1">
      <c r="A19" s="686" t="s">
        <v>239</v>
      </c>
      <c r="B19" s="686"/>
      <c r="C19" s="686"/>
      <c r="D19" s="686"/>
      <c r="E19" s="686"/>
      <c r="F19" s="686"/>
      <c r="G19" s="686"/>
      <c r="H19" s="343"/>
      <c r="I19" s="90" t="s">
        <v>46</v>
      </c>
      <c r="J19" s="90"/>
      <c r="K19" s="90"/>
      <c r="L19" s="78"/>
      <c r="M19" s="81"/>
    </row>
    <row r="20" spans="1:19" ht="17.399999999999999">
      <c r="E20" s="344" t="s">
        <v>47</v>
      </c>
      <c r="F20" s="345" t="s">
        <v>48</v>
      </c>
      <c r="H20" s="513" t="s">
        <v>216</v>
      </c>
      <c r="I20" s="333"/>
      <c r="J20" s="89" t="s">
        <v>21</v>
      </c>
      <c r="K20" s="346" t="s">
        <v>21</v>
      </c>
      <c r="M20" s="81"/>
    </row>
    <row r="21" spans="1:19" ht="16.8" thickBot="1">
      <c r="A21" s="347"/>
      <c r="B21" s="687">
        <v>44794</v>
      </c>
      <c r="C21" s="688"/>
      <c r="D21" s="348" t="s">
        <v>49</v>
      </c>
      <c r="E21" s="689" t="s">
        <v>50</v>
      </c>
      <c r="F21" s="690"/>
      <c r="G21" s="80" t="s">
        <v>51</v>
      </c>
      <c r="H21" s="691" t="s">
        <v>272</v>
      </c>
      <c r="I21" s="692"/>
      <c r="J21" s="692"/>
      <c r="K21" s="692"/>
      <c r="L21" s="692"/>
      <c r="M21" s="91" t="s">
        <v>216</v>
      </c>
      <c r="N21" s="92"/>
    </row>
    <row r="22" spans="1:19" ht="36" customHeight="1" thickTop="1" thickBot="1">
      <c r="A22" s="349" t="s">
        <v>52</v>
      </c>
      <c r="B22" s="693" t="s">
        <v>53</v>
      </c>
      <c r="C22" s="694"/>
      <c r="D22" s="695"/>
      <c r="E22" s="93" t="s">
        <v>273</v>
      </c>
      <c r="F22" s="93" t="s">
        <v>274</v>
      </c>
      <c r="G22" s="350" t="s">
        <v>54</v>
      </c>
      <c r="H22" s="696" t="s">
        <v>55</v>
      </c>
      <c r="I22" s="697"/>
      <c r="J22" s="697"/>
      <c r="K22" s="697"/>
      <c r="L22" s="698"/>
      <c r="M22" s="351" t="s">
        <v>56</v>
      </c>
      <c r="N22" s="352" t="s">
        <v>57</v>
      </c>
      <c r="R22" s="72" t="s">
        <v>29</v>
      </c>
    </row>
    <row r="23" spans="1:19" ht="81.599999999999994" customHeight="1" thickBot="1">
      <c r="A23" s="353" t="s">
        <v>58</v>
      </c>
      <c r="B23" s="618" t="str">
        <f>IF(G23&gt;5,"☆☆☆☆",IF(AND(G23&gt;=2.39,G23&lt;5),"☆☆☆",IF(AND(G23&gt;=1.39,G23&lt;2.4),"☆☆",IF(AND(G23&gt;0,G23&lt;1.4),"☆",IF(AND(G23&gt;=-1.39,G23&lt;0),"★",IF(AND(G23&gt;=-2.39,G23&lt;-1.4),"★★",IF(AND(G23&gt;=-3.39,G23&lt;-2.4),"★★★")))))))</f>
        <v>★</v>
      </c>
      <c r="C23" s="619"/>
      <c r="D23" s="620"/>
      <c r="E23" s="455">
        <v>0.72</v>
      </c>
      <c r="F23" s="455">
        <v>0.71</v>
      </c>
      <c r="G23" s="551">
        <f>+F23-E23</f>
        <v>-1.0000000000000009E-2</v>
      </c>
      <c r="H23" s="622"/>
      <c r="I23" s="622"/>
      <c r="J23" s="622"/>
      <c r="K23" s="622"/>
      <c r="L23" s="623"/>
      <c r="M23" s="530"/>
      <c r="N23" s="591"/>
      <c r="O23" s="427" t="s">
        <v>233</v>
      </c>
    </row>
    <row r="24" spans="1:19" ht="66" customHeight="1" thickBot="1">
      <c r="A24" s="354" t="s">
        <v>59</v>
      </c>
      <c r="B24" s="618" t="str">
        <f t="shared" ref="B24" si="0">IF(G24&gt;5,"☆☆☆☆",IF(AND(G24&gt;=2.39,G24&lt;5),"☆☆☆",IF(AND(G24&gt;=1.39,G24&lt;2.4),"☆☆",IF(AND(G24&gt;0,G24&lt;1.4),"☆",IF(AND(G24&gt;=-1.39,G24&lt;0),"★",IF(AND(G24&gt;=-2.39,G24&lt;-1.4),"★★",IF(AND(G24&gt;=-3.39,G24&lt;-2.4),"★★★")))))))</f>
        <v>★</v>
      </c>
      <c r="C24" s="619"/>
      <c r="D24" s="620"/>
      <c r="E24" s="455">
        <v>1.31</v>
      </c>
      <c r="F24" s="455">
        <v>1</v>
      </c>
      <c r="G24" s="551">
        <f t="shared" ref="G24:G70" si="1">+F24-E24</f>
        <v>-0.31000000000000005</v>
      </c>
      <c r="H24" s="699"/>
      <c r="I24" s="700"/>
      <c r="J24" s="700"/>
      <c r="K24" s="700"/>
      <c r="L24" s="701"/>
      <c r="M24" s="243"/>
      <c r="N24" s="244"/>
      <c r="O24" s="427" t="s">
        <v>59</v>
      </c>
      <c r="Q24" s="72" t="s">
        <v>29</v>
      </c>
    </row>
    <row r="25" spans="1:19" ht="81" customHeight="1" thickBot="1">
      <c r="A25" s="436" t="s">
        <v>60</v>
      </c>
      <c r="B25" s="618" t="str">
        <f t="shared" ref="B25:B32" si="2">IF(G25&gt;5,"☆☆☆☆",IF(AND(G25&gt;=2.39,G25&lt;5),"☆☆☆",IF(AND(G25&gt;=1.39,G25&lt;2.4),"☆☆",IF(AND(G25&gt;0,G25&lt;1.4),"☆",IF(AND(G25&gt;=-1.39,G25&lt;0),"★",IF(AND(G25&gt;=-2.39,G25&lt;-1.4),"★★",IF(AND(G25&gt;=-3.39,G25&lt;-2.4),"★★★")))))))</f>
        <v>★</v>
      </c>
      <c r="C25" s="619"/>
      <c r="D25" s="620"/>
      <c r="E25" s="455">
        <v>2.2799999999999998</v>
      </c>
      <c r="F25" s="455">
        <v>1.55</v>
      </c>
      <c r="G25" s="551">
        <f t="shared" si="1"/>
        <v>-0.72999999999999976</v>
      </c>
      <c r="H25" s="621"/>
      <c r="I25" s="622"/>
      <c r="J25" s="622"/>
      <c r="K25" s="622"/>
      <c r="L25" s="623"/>
      <c r="M25" s="530"/>
      <c r="N25" s="244"/>
      <c r="O25" s="427" t="s">
        <v>60</v>
      </c>
    </row>
    <row r="26" spans="1:19" ht="83.25" customHeight="1" thickBot="1">
      <c r="A26" s="436" t="s">
        <v>61</v>
      </c>
      <c r="B26" s="618" t="str">
        <f t="shared" si="2"/>
        <v>★</v>
      </c>
      <c r="C26" s="619"/>
      <c r="D26" s="620"/>
      <c r="E26" s="455">
        <v>2.11</v>
      </c>
      <c r="F26" s="455">
        <v>1.29</v>
      </c>
      <c r="G26" s="551">
        <f t="shared" si="1"/>
        <v>-0.81999999999999984</v>
      </c>
      <c r="H26" s="621"/>
      <c r="I26" s="622"/>
      <c r="J26" s="622"/>
      <c r="K26" s="622"/>
      <c r="L26" s="623"/>
      <c r="M26" s="243"/>
      <c r="N26" s="244"/>
      <c r="O26" s="427" t="s">
        <v>61</v>
      </c>
    </row>
    <row r="27" spans="1:19" ht="78.599999999999994" customHeight="1" thickBot="1">
      <c r="A27" s="436" t="s">
        <v>62</v>
      </c>
      <c r="B27" s="618" t="str">
        <f t="shared" si="2"/>
        <v>★</v>
      </c>
      <c r="C27" s="619"/>
      <c r="D27" s="620"/>
      <c r="E27" s="455">
        <v>0.85</v>
      </c>
      <c r="F27" s="455">
        <v>0.73</v>
      </c>
      <c r="G27" s="551">
        <f t="shared" si="1"/>
        <v>-0.12</v>
      </c>
      <c r="H27" s="621"/>
      <c r="I27" s="622"/>
      <c r="J27" s="622"/>
      <c r="K27" s="622"/>
      <c r="L27" s="623"/>
      <c r="M27" s="243"/>
      <c r="N27" s="244"/>
      <c r="O27" s="427" t="s">
        <v>62</v>
      </c>
    </row>
    <row r="28" spans="1:19" ht="87" customHeight="1" thickBot="1">
      <c r="A28" s="436" t="s">
        <v>63</v>
      </c>
      <c r="B28" s="618" t="str">
        <f t="shared" si="2"/>
        <v>★</v>
      </c>
      <c r="C28" s="619"/>
      <c r="D28" s="620"/>
      <c r="E28" s="455">
        <v>2.2799999999999998</v>
      </c>
      <c r="F28" s="455">
        <v>1.78</v>
      </c>
      <c r="G28" s="551">
        <f t="shared" si="1"/>
        <v>-0.49999999999999978</v>
      </c>
      <c r="H28" s="621"/>
      <c r="I28" s="622"/>
      <c r="J28" s="622"/>
      <c r="K28" s="622"/>
      <c r="L28" s="623"/>
      <c r="M28" s="243"/>
      <c r="N28" s="244"/>
      <c r="O28" s="427" t="s">
        <v>63</v>
      </c>
    </row>
    <row r="29" spans="1:19" ht="71.25" customHeight="1" thickBot="1">
      <c r="A29" s="436" t="s">
        <v>64</v>
      </c>
      <c r="B29" s="618" t="str">
        <f t="shared" si="2"/>
        <v>★</v>
      </c>
      <c r="C29" s="619"/>
      <c r="D29" s="620"/>
      <c r="E29" s="455">
        <v>1.44</v>
      </c>
      <c r="F29" s="455">
        <v>0.84</v>
      </c>
      <c r="G29" s="551">
        <f t="shared" si="1"/>
        <v>-0.6</v>
      </c>
      <c r="H29" s="621"/>
      <c r="I29" s="622"/>
      <c r="J29" s="622"/>
      <c r="K29" s="622"/>
      <c r="L29" s="623"/>
      <c r="M29" s="243"/>
      <c r="N29" s="244"/>
      <c r="O29" s="427" t="s">
        <v>64</v>
      </c>
    </row>
    <row r="30" spans="1:19" ht="73.5" customHeight="1" thickBot="1">
      <c r="A30" s="436" t="s">
        <v>65</v>
      </c>
      <c r="B30" s="618" t="str">
        <f t="shared" si="2"/>
        <v>★</v>
      </c>
      <c r="C30" s="619"/>
      <c r="D30" s="620"/>
      <c r="E30" s="455">
        <v>1.73</v>
      </c>
      <c r="F30" s="455">
        <v>1.1499999999999999</v>
      </c>
      <c r="G30" s="551">
        <f t="shared" si="1"/>
        <v>-0.58000000000000007</v>
      </c>
      <c r="H30" s="621"/>
      <c r="I30" s="622"/>
      <c r="J30" s="622"/>
      <c r="K30" s="622"/>
      <c r="L30" s="623"/>
      <c r="M30" s="243"/>
      <c r="N30" s="244"/>
      <c r="O30" s="427" t="s">
        <v>65</v>
      </c>
    </row>
    <row r="31" spans="1:19" ht="75.75" customHeight="1" thickBot="1">
      <c r="A31" s="436" t="s">
        <v>66</v>
      </c>
      <c r="B31" s="618" t="str">
        <f t="shared" si="2"/>
        <v>★</v>
      </c>
      <c r="C31" s="619"/>
      <c r="D31" s="620"/>
      <c r="E31" s="455">
        <v>0.94</v>
      </c>
      <c r="F31" s="455">
        <v>0.63</v>
      </c>
      <c r="G31" s="551">
        <f t="shared" si="1"/>
        <v>-0.30999999999999994</v>
      </c>
      <c r="H31" s="621"/>
      <c r="I31" s="622"/>
      <c r="J31" s="622"/>
      <c r="K31" s="622"/>
      <c r="L31" s="623"/>
      <c r="M31" s="243"/>
      <c r="N31" s="244"/>
      <c r="O31" s="427" t="s">
        <v>66</v>
      </c>
    </row>
    <row r="32" spans="1:19" ht="78.599999999999994" customHeight="1" thickBot="1">
      <c r="A32" s="437" t="s">
        <v>67</v>
      </c>
      <c r="B32" s="618" t="str">
        <f t="shared" si="2"/>
        <v>★</v>
      </c>
      <c r="C32" s="619"/>
      <c r="D32" s="620"/>
      <c r="E32" s="455">
        <v>2.85</v>
      </c>
      <c r="F32" s="455">
        <v>1.6</v>
      </c>
      <c r="G32" s="551">
        <f t="shared" si="1"/>
        <v>-1.25</v>
      </c>
      <c r="H32" s="621"/>
      <c r="I32" s="622"/>
      <c r="J32" s="622"/>
      <c r="K32" s="622"/>
      <c r="L32" s="623"/>
      <c r="M32" s="243"/>
      <c r="N32" s="244"/>
      <c r="O32" s="427" t="s">
        <v>67</v>
      </c>
    </row>
    <row r="33" spans="1:16" ht="94.95" customHeight="1" thickBot="1">
      <c r="A33" s="438" t="s">
        <v>68</v>
      </c>
      <c r="B33" s="618" t="str">
        <f t="shared" ref="B33:B70" si="3">IF(G33&gt;5,"☆☆☆☆",IF(AND(G33&gt;=2.39,G33&lt;5),"☆☆☆",IF(AND(G33&gt;=1.39,G33&lt;2.4),"☆☆",IF(AND(G33&gt;0,G33&lt;1.4),"☆",IF(AND(G33&gt;=-1.39,G33&lt;0),"★",IF(AND(G33&gt;=-2.39,G33&lt;-1.4),"★★",IF(AND(G33&gt;=-3.39,G33&lt;-2.4),"★★★")))))))</f>
        <v>★</v>
      </c>
      <c r="C33" s="619"/>
      <c r="D33" s="620"/>
      <c r="E33" s="178">
        <v>3.14</v>
      </c>
      <c r="F33" s="455">
        <v>1.91</v>
      </c>
      <c r="G33" s="551">
        <f t="shared" si="1"/>
        <v>-1.2300000000000002</v>
      </c>
      <c r="H33" s="621"/>
      <c r="I33" s="622"/>
      <c r="J33" s="622"/>
      <c r="K33" s="622"/>
      <c r="L33" s="623"/>
      <c r="M33" s="243"/>
      <c r="N33" s="244"/>
      <c r="O33" s="427" t="s">
        <v>68</v>
      </c>
    </row>
    <row r="34" spans="1:16" ht="81" customHeight="1" thickBot="1">
      <c r="A34" s="354" t="s">
        <v>69</v>
      </c>
      <c r="B34" s="618" t="str">
        <f t="shared" si="3"/>
        <v>★</v>
      </c>
      <c r="C34" s="619"/>
      <c r="D34" s="620"/>
      <c r="E34" s="455">
        <v>2.14</v>
      </c>
      <c r="F34" s="455">
        <v>1.21</v>
      </c>
      <c r="G34" s="551">
        <f t="shared" si="1"/>
        <v>-0.93000000000000016</v>
      </c>
      <c r="H34" s="621"/>
      <c r="I34" s="622"/>
      <c r="J34" s="622"/>
      <c r="K34" s="622"/>
      <c r="L34" s="623"/>
      <c r="M34" s="473"/>
      <c r="N34" s="474"/>
      <c r="O34" s="427" t="s">
        <v>69</v>
      </c>
    </row>
    <row r="35" spans="1:16" ht="94.5" customHeight="1" thickBot="1">
      <c r="A35" s="437" t="s">
        <v>70</v>
      </c>
      <c r="B35" s="618" t="str">
        <f t="shared" si="3"/>
        <v>★</v>
      </c>
      <c r="C35" s="619"/>
      <c r="D35" s="620"/>
      <c r="E35" s="455">
        <v>2.14</v>
      </c>
      <c r="F35" s="455">
        <v>1.69</v>
      </c>
      <c r="G35" s="551">
        <f t="shared" si="1"/>
        <v>-0.45000000000000018</v>
      </c>
      <c r="H35" s="675"/>
      <c r="I35" s="676"/>
      <c r="J35" s="676"/>
      <c r="K35" s="676"/>
      <c r="L35" s="677"/>
      <c r="M35" s="475"/>
      <c r="N35" s="476"/>
      <c r="O35" s="427" t="s">
        <v>70</v>
      </c>
    </row>
    <row r="36" spans="1:16" ht="92.4" customHeight="1" thickBot="1">
      <c r="A36" s="439" t="s">
        <v>71</v>
      </c>
      <c r="B36" s="618" t="str">
        <f t="shared" si="3"/>
        <v>★</v>
      </c>
      <c r="C36" s="619"/>
      <c r="D36" s="620"/>
      <c r="E36" s="455">
        <v>1.93</v>
      </c>
      <c r="F36" s="455">
        <v>1.31</v>
      </c>
      <c r="G36" s="551">
        <f t="shared" si="1"/>
        <v>-0.61999999999999988</v>
      </c>
      <c r="H36" s="621"/>
      <c r="I36" s="622"/>
      <c r="J36" s="622"/>
      <c r="K36" s="622"/>
      <c r="L36" s="623"/>
      <c r="M36" s="477"/>
      <c r="N36" s="478"/>
      <c r="O36" s="427" t="s">
        <v>71</v>
      </c>
    </row>
    <row r="37" spans="1:16" ht="87.75" customHeight="1" thickBot="1">
      <c r="A37" s="436" t="s">
        <v>72</v>
      </c>
      <c r="B37" s="618" t="str">
        <f t="shared" si="3"/>
        <v>★</v>
      </c>
      <c r="C37" s="619"/>
      <c r="D37" s="620"/>
      <c r="E37" s="455">
        <v>1.93</v>
      </c>
      <c r="F37" s="455">
        <v>1.21</v>
      </c>
      <c r="G37" s="551">
        <f t="shared" si="1"/>
        <v>-0.72</v>
      </c>
      <c r="H37" s="621"/>
      <c r="I37" s="622"/>
      <c r="J37" s="622"/>
      <c r="K37" s="622"/>
      <c r="L37" s="623"/>
      <c r="M37" s="243"/>
      <c r="N37" s="244"/>
      <c r="O37" s="427" t="s">
        <v>72</v>
      </c>
    </row>
    <row r="38" spans="1:16" ht="75.75" customHeight="1" thickBot="1">
      <c r="A38" s="436" t="s">
        <v>73</v>
      </c>
      <c r="B38" s="618" t="str">
        <f t="shared" si="3"/>
        <v>★★★</v>
      </c>
      <c r="C38" s="619"/>
      <c r="D38" s="620"/>
      <c r="E38" s="178">
        <v>4.1399999999999997</v>
      </c>
      <c r="F38" s="455">
        <v>0.83</v>
      </c>
      <c r="G38" s="551">
        <f t="shared" si="1"/>
        <v>-3.3099999999999996</v>
      </c>
      <c r="H38" s="621"/>
      <c r="I38" s="622"/>
      <c r="J38" s="622"/>
      <c r="K38" s="622"/>
      <c r="L38" s="623"/>
      <c r="M38" s="479"/>
      <c r="N38" s="480"/>
      <c r="O38" s="427" t="s">
        <v>73</v>
      </c>
    </row>
    <row r="39" spans="1:16" ht="70.2" customHeight="1" thickBot="1">
      <c r="A39" s="436" t="s">
        <v>74</v>
      </c>
      <c r="B39" s="618" t="str">
        <f t="shared" si="3"/>
        <v>★</v>
      </c>
      <c r="C39" s="619"/>
      <c r="D39" s="620"/>
      <c r="E39" s="455">
        <v>2.86</v>
      </c>
      <c r="F39" s="455">
        <v>1.9</v>
      </c>
      <c r="G39" s="551">
        <f t="shared" si="1"/>
        <v>-0.96</v>
      </c>
      <c r="H39" s="621"/>
      <c r="I39" s="622"/>
      <c r="J39" s="622"/>
      <c r="K39" s="622"/>
      <c r="L39" s="623"/>
      <c r="M39" s="477"/>
      <c r="N39" s="478"/>
      <c r="O39" s="427" t="s">
        <v>74</v>
      </c>
    </row>
    <row r="40" spans="1:16" ht="78.75" customHeight="1" thickBot="1">
      <c r="A40" s="436" t="s">
        <v>75</v>
      </c>
      <c r="B40" s="618" t="str">
        <f t="shared" si="3"/>
        <v>★</v>
      </c>
      <c r="C40" s="619"/>
      <c r="D40" s="620"/>
      <c r="E40" s="178">
        <v>5.13</v>
      </c>
      <c r="F40" s="178">
        <v>3.78</v>
      </c>
      <c r="G40" s="551">
        <f t="shared" si="1"/>
        <v>-1.35</v>
      </c>
      <c r="H40" s="621"/>
      <c r="I40" s="622"/>
      <c r="J40" s="622"/>
      <c r="K40" s="622"/>
      <c r="L40" s="623"/>
      <c r="M40" s="479"/>
      <c r="N40" s="480"/>
      <c r="O40" s="427" t="s">
        <v>75</v>
      </c>
    </row>
    <row r="41" spans="1:16" ht="66" customHeight="1" thickBot="1">
      <c r="A41" s="436" t="s">
        <v>76</v>
      </c>
      <c r="B41" s="618" t="str">
        <f t="shared" si="3"/>
        <v>★</v>
      </c>
      <c r="C41" s="619"/>
      <c r="D41" s="620"/>
      <c r="E41" s="178">
        <v>3.17</v>
      </c>
      <c r="F41" s="455">
        <v>2.41</v>
      </c>
      <c r="G41" s="551">
        <f t="shared" si="1"/>
        <v>-0.75999999999999979</v>
      </c>
      <c r="H41" s="621"/>
      <c r="I41" s="622"/>
      <c r="J41" s="622"/>
      <c r="K41" s="622"/>
      <c r="L41" s="623"/>
      <c r="M41" s="243"/>
      <c r="N41" s="244"/>
      <c r="O41" s="427" t="s">
        <v>76</v>
      </c>
    </row>
    <row r="42" spans="1:16" ht="77.25" customHeight="1" thickBot="1">
      <c r="A42" s="436" t="s">
        <v>77</v>
      </c>
      <c r="B42" s="618" t="str">
        <f t="shared" ref="B42:B44" si="4">IF(G42&gt;5,"☆☆☆☆",IF(AND(G42&gt;=2.39,G42&lt;5),"☆☆☆",IF(AND(G42&gt;=1.39,G42&lt;2.4),"☆☆",IF(AND(G42&gt;0,G42&lt;1.4),"☆",IF(AND(G42&gt;=-1.39,G42&lt;0),"★",IF(AND(G42&gt;=-2.39,G42&lt;-1.4),"★★",IF(AND(G42&gt;=-3.39,G42&lt;-2.4),"★★★")))))))</f>
        <v>★</v>
      </c>
      <c r="C42" s="619"/>
      <c r="D42" s="620"/>
      <c r="E42" s="455">
        <v>2.61</v>
      </c>
      <c r="F42" s="455">
        <v>2.17</v>
      </c>
      <c r="G42" s="551">
        <f t="shared" si="1"/>
        <v>-0.43999999999999995</v>
      </c>
      <c r="H42" s="621"/>
      <c r="I42" s="622"/>
      <c r="J42" s="622"/>
      <c r="K42" s="622"/>
      <c r="L42" s="623"/>
      <c r="M42" s="477"/>
      <c r="N42" s="244"/>
      <c r="O42" s="427" t="s">
        <v>77</v>
      </c>
      <c r="P42" s="72" t="s">
        <v>216</v>
      </c>
    </row>
    <row r="43" spans="1:16" ht="69.75" customHeight="1" thickBot="1">
      <c r="A43" s="436" t="s">
        <v>78</v>
      </c>
      <c r="B43" s="618" t="str">
        <f t="shared" si="4"/>
        <v>★</v>
      </c>
      <c r="C43" s="619"/>
      <c r="D43" s="620"/>
      <c r="E43" s="455">
        <v>1.43</v>
      </c>
      <c r="F43" s="455">
        <v>0.62</v>
      </c>
      <c r="G43" s="551">
        <f t="shared" si="1"/>
        <v>-0.80999999999999994</v>
      </c>
      <c r="H43" s="621"/>
      <c r="I43" s="622"/>
      <c r="J43" s="622"/>
      <c r="K43" s="622"/>
      <c r="L43" s="623"/>
      <c r="M43" s="243"/>
      <c r="N43" s="244"/>
      <c r="O43" s="427" t="s">
        <v>78</v>
      </c>
    </row>
    <row r="44" spans="1:16" ht="77.25" customHeight="1" thickBot="1">
      <c r="A44" s="440" t="s">
        <v>79</v>
      </c>
      <c r="B44" s="618" t="str">
        <f t="shared" si="4"/>
        <v>★</v>
      </c>
      <c r="C44" s="619"/>
      <c r="D44" s="620"/>
      <c r="E44" s="455">
        <v>2.2799999999999998</v>
      </c>
      <c r="F44" s="455">
        <v>1.59</v>
      </c>
      <c r="G44" s="551">
        <f t="shared" si="1"/>
        <v>-0.68999999999999972</v>
      </c>
      <c r="H44" s="621"/>
      <c r="I44" s="622"/>
      <c r="J44" s="622"/>
      <c r="K44" s="622"/>
      <c r="L44" s="623"/>
      <c r="M44" s="243"/>
      <c r="N44" s="244"/>
      <c r="O44" s="427" t="s">
        <v>79</v>
      </c>
    </row>
    <row r="45" spans="1:16" ht="81.75" customHeight="1" thickBot="1">
      <c r="A45" s="436" t="s">
        <v>80</v>
      </c>
      <c r="B45" s="618" t="str">
        <f t="shared" si="3"/>
        <v>★</v>
      </c>
      <c r="C45" s="619"/>
      <c r="D45" s="620"/>
      <c r="E45" s="455">
        <v>2.09</v>
      </c>
      <c r="F45" s="455">
        <v>1.1599999999999999</v>
      </c>
      <c r="G45" s="551">
        <f t="shared" si="1"/>
        <v>-0.92999999999999994</v>
      </c>
      <c r="H45" s="621"/>
      <c r="I45" s="622"/>
      <c r="J45" s="622"/>
      <c r="K45" s="622"/>
      <c r="L45" s="623"/>
      <c r="M45" s="243"/>
      <c r="N45" s="487"/>
      <c r="O45" s="427" t="s">
        <v>80</v>
      </c>
    </row>
    <row r="46" spans="1:16" ht="72.75" customHeight="1" thickBot="1">
      <c r="A46" s="436" t="s">
        <v>81</v>
      </c>
      <c r="B46" s="618" t="str">
        <f t="shared" si="3"/>
        <v>★</v>
      </c>
      <c r="C46" s="619"/>
      <c r="D46" s="620"/>
      <c r="E46" s="455">
        <v>2.98</v>
      </c>
      <c r="F46" s="455">
        <v>1.7</v>
      </c>
      <c r="G46" s="551">
        <f t="shared" si="1"/>
        <v>-1.28</v>
      </c>
      <c r="H46" s="621"/>
      <c r="I46" s="622"/>
      <c r="J46" s="622"/>
      <c r="K46" s="622"/>
      <c r="L46" s="623"/>
      <c r="M46" s="243"/>
      <c r="N46" s="244"/>
      <c r="O46" s="427" t="s">
        <v>81</v>
      </c>
    </row>
    <row r="47" spans="1:16" ht="81.75" customHeight="1" thickBot="1">
      <c r="A47" s="436" t="s">
        <v>82</v>
      </c>
      <c r="B47" s="618" t="str">
        <f t="shared" si="3"/>
        <v>★</v>
      </c>
      <c r="C47" s="619"/>
      <c r="D47" s="620"/>
      <c r="E47" s="455">
        <v>1.81</v>
      </c>
      <c r="F47" s="455">
        <v>1.68</v>
      </c>
      <c r="G47" s="551">
        <f t="shared" si="1"/>
        <v>-0.13000000000000012</v>
      </c>
      <c r="H47" s="621"/>
      <c r="I47" s="622"/>
      <c r="J47" s="622"/>
      <c r="K47" s="622"/>
      <c r="L47" s="623"/>
      <c r="M47" s="488"/>
      <c r="N47" s="244"/>
      <c r="O47" s="427" t="s">
        <v>82</v>
      </c>
    </row>
    <row r="48" spans="1:16" ht="78.75" customHeight="1" thickBot="1">
      <c r="A48" s="436" t="s">
        <v>83</v>
      </c>
      <c r="B48" s="618" t="str">
        <f t="shared" si="3"/>
        <v>★</v>
      </c>
      <c r="C48" s="619"/>
      <c r="D48" s="620"/>
      <c r="E48" s="455">
        <v>1.92</v>
      </c>
      <c r="F48" s="455">
        <v>1.1399999999999999</v>
      </c>
      <c r="G48" s="551">
        <f t="shared" si="1"/>
        <v>-0.78</v>
      </c>
      <c r="H48" s="627"/>
      <c r="I48" s="628"/>
      <c r="J48" s="628"/>
      <c r="K48" s="628"/>
      <c r="L48" s="629"/>
      <c r="M48" s="243"/>
      <c r="N48" s="244"/>
      <c r="O48" s="427" t="s">
        <v>83</v>
      </c>
    </row>
    <row r="49" spans="1:15" ht="74.25" customHeight="1" thickBot="1">
      <c r="A49" s="436" t="s">
        <v>84</v>
      </c>
      <c r="B49" s="618" t="str">
        <f t="shared" si="3"/>
        <v>★</v>
      </c>
      <c r="C49" s="619"/>
      <c r="D49" s="620"/>
      <c r="E49" s="455">
        <v>2.2999999999999998</v>
      </c>
      <c r="F49" s="455">
        <v>1.38</v>
      </c>
      <c r="G49" s="551">
        <f t="shared" si="1"/>
        <v>-0.91999999999999993</v>
      </c>
      <c r="H49" s="621"/>
      <c r="I49" s="622"/>
      <c r="J49" s="622"/>
      <c r="K49" s="622"/>
      <c r="L49" s="623"/>
      <c r="M49" s="489"/>
      <c r="N49" s="244"/>
      <c r="O49" s="427" t="s">
        <v>84</v>
      </c>
    </row>
    <row r="50" spans="1:15" ht="73.2" customHeight="1" thickBot="1">
      <c r="A50" s="436" t="s">
        <v>85</v>
      </c>
      <c r="B50" s="618" t="str">
        <f t="shared" si="3"/>
        <v>★</v>
      </c>
      <c r="C50" s="619"/>
      <c r="D50" s="620"/>
      <c r="E50" s="455">
        <v>2.74</v>
      </c>
      <c r="F50" s="455">
        <v>1.83</v>
      </c>
      <c r="G50" s="551">
        <f t="shared" si="1"/>
        <v>-0.91000000000000014</v>
      </c>
      <c r="H50" s="627"/>
      <c r="I50" s="628"/>
      <c r="J50" s="628"/>
      <c r="K50" s="628"/>
      <c r="L50" s="629"/>
      <c r="M50" s="243"/>
      <c r="N50" s="244"/>
      <c r="O50" s="427" t="s">
        <v>85</v>
      </c>
    </row>
    <row r="51" spans="1:15" ht="73.5" customHeight="1" thickBot="1">
      <c r="A51" s="436" t="s">
        <v>86</v>
      </c>
      <c r="B51" s="618" t="str">
        <f t="shared" si="3"/>
        <v>★</v>
      </c>
      <c r="C51" s="619"/>
      <c r="D51" s="620"/>
      <c r="E51" s="455">
        <v>2.38</v>
      </c>
      <c r="F51" s="455">
        <v>1.85</v>
      </c>
      <c r="G51" s="551">
        <f t="shared" si="1"/>
        <v>-0.5299999999999998</v>
      </c>
      <c r="H51" s="621"/>
      <c r="I51" s="622"/>
      <c r="J51" s="622"/>
      <c r="K51" s="622"/>
      <c r="L51" s="623"/>
      <c r="M51" s="479"/>
      <c r="N51" s="480"/>
      <c r="O51" s="427" t="s">
        <v>86</v>
      </c>
    </row>
    <row r="52" spans="1:15" ht="91.95" customHeight="1" thickBot="1">
      <c r="A52" s="436" t="s">
        <v>87</v>
      </c>
      <c r="B52" s="618" t="str">
        <f t="shared" si="3"/>
        <v>★</v>
      </c>
      <c r="C52" s="619"/>
      <c r="D52" s="620"/>
      <c r="E52" s="455">
        <v>1.1000000000000001</v>
      </c>
      <c r="F52" s="455">
        <v>0.87</v>
      </c>
      <c r="G52" s="551">
        <f t="shared" si="1"/>
        <v>-0.23000000000000009</v>
      </c>
      <c r="H52" s="621"/>
      <c r="I52" s="622"/>
      <c r="J52" s="622"/>
      <c r="K52" s="622"/>
      <c r="L52" s="623"/>
      <c r="M52" s="243"/>
      <c r="N52" s="244"/>
      <c r="O52" s="427" t="s">
        <v>87</v>
      </c>
    </row>
    <row r="53" spans="1:15" ht="77.25" customHeight="1" thickBot="1">
      <c r="A53" s="436" t="s">
        <v>88</v>
      </c>
      <c r="B53" s="618" t="str">
        <f t="shared" si="3"/>
        <v>★</v>
      </c>
      <c r="C53" s="619"/>
      <c r="D53" s="620"/>
      <c r="E53" s="178">
        <v>3.21</v>
      </c>
      <c r="F53" s="455">
        <v>2.58</v>
      </c>
      <c r="G53" s="551">
        <f t="shared" si="1"/>
        <v>-0.62999999999999989</v>
      </c>
      <c r="H53" s="621"/>
      <c r="I53" s="622"/>
      <c r="J53" s="622"/>
      <c r="K53" s="622"/>
      <c r="L53" s="623"/>
      <c r="M53" s="243"/>
      <c r="N53" s="244"/>
      <c r="O53" s="427" t="s">
        <v>88</v>
      </c>
    </row>
    <row r="54" spans="1:15" ht="63.75" customHeight="1" thickBot="1">
      <c r="A54" s="436" t="s">
        <v>89</v>
      </c>
      <c r="B54" s="618" t="str">
        <f t="shared" si="3"/>
        <v>★</v>
      </c>
      <c r="C54" s="619"/>
      <c r="D54" s="620"/>
      <c r="E54" s="455">
        <v>2.78</v>
      </c>
      <c r="F54" s="455">
        <v>2.4300000000000002</v>
      </c>
      <c r="G54" s="551">
        <f t="shared" si="1"/>
        <v>-0.34999999999999964</v>
      </c>
      <c r="H54" s="621"/>
      <c r="I54" s="622"/>
      <c r="J54" s="622"/>
      <c r="K54" s="622"/>
      <c r="L54" s="623"/>
      <c r="M54" s="243"/>
      <c r="N54" s="244"/>
      <c r="O54" s="427" t="s">
        <v>89</v>
      </c>
    </row>
    <row r="55" spans="1:15" ht="75" customHeight="1" thickBot="1">
      <c r="A55" s="436" t="s">
        <v>90</v>
      </c>
      <c r="B55" s="618" t="str">
        <f t="shared" si="3"/>
        <v>★</v>
      </c>
      <c r="C55" s="619"/>
      <c r="D55" s="620"/>
      <c r="E55" s="178">
        <v>3.39</v>
      </c>
      <c r="F55" s="455">
        <v>2.52</v>
      </c>
      <c r="G55" s="551">
        <f t="shared" si="1"/>
        <v>-0.87000000000000011</v>
      </c>
      <c r="H55" s="621"/>
      <c r="I55" s="622"/>
      <c r="J55" s="622"/>
      <c r="K55" s="622"/>
      <c r="L55" s="623"/>
      <c r="M55" s="243"/>
      <c r="N55" s="244"/>
      <c r="O55" s="427" t="s">
        <v>90</v>
      </c>
    </row>
    <row r="56" spans="1:15" ht="80.25" customHeight="1" thickBot="1">
      <c r="A56" s="436" t="s">
        <v>91</v>
      </c>
      <c r="B56" s="618" t="str">
        <f t="shared" si="3"/>
        <v>★</v>
      </c>
      <c r="C56" s="619"/>
      <c r="D56" s="620"/>
      <c r="E56" s="178">
        <v>3.14</v>
      </c>
      <c r="F56" s="455">
        <v>1.96</v>
      </c>
      <c r="G56" s="551">
        <f t="shared" si="1"/>
        <v>-1.1800000000000002</v>
      </c>
      <c r="H56" s="621"/>
      <c r="I56" s="622"/>
      <c r="J56" s="622"/>
      <c r="K56" s="622"/>
      <c r="L56" s="623"/>
      <c r="M56" s="243"/>
      <c r="N56" s="244"/>
      <c r="O56" s="427" t="s">
        <v>91</v>
      </c>
    </row>
    <row r="57" spans="1:15" ht="63.75" customHeight="1" thickBot="1">
      <c r="A57" s="436" t="s">
        <v>92</v>
      </c>
      <c r="B57" s="618" t="str">
        <f t="shared" si="3"/>
        <v>★★</v>
      </c>
      <c r="C57" s="619"/>
      <c r="D57" s="620"/>
      <c r="E57" s="455">
        <v>2.31</v>
      </c>
      <c r="F57" s="455">
        <v>0.89</v>
      </c>
      <c r="G57" s="551">
        <f t="shared" si="1"/>
        <v>-1.42</v>
      </c>
      <c r="H57" s="627"/>
      <c r="I57" s="628"/>
      <c r="J57" s="628"/>
      <c r="K57" s="628"/>
      <c r="L57" s="629"/>
      <c r="M57" s="243"/>
      <c r="N57" s="244"/>
      <c r="O57" s="427" t="s">
        <v>92</v>
      </c>
    </row>
    <row r="58" spans="1:15" ht="69.75" customHeight="1" thickBot="1">
      <c r="A58" s="436" t="s">
        <v>93</v>
      </c>
      <c r="B58" s="618" t="str">
        <f t="shared" si="3"/>
        <v>★</v>
      </c>
      <c r="C58" s="619"/>
      <c r="D58" s="620"/>
      <c r="E58" s="455">
        <v>2.91</v>
      </c>
      <c r="F58" s="455">
        <v>2.48</v>
      </c>
      <c r="G58" s="551">
        <f t="shared" si="1"/>
        <v>-0.43000000000000016</v>
      </c>
      <c r="H58" s="621"/>
      <c r="I58" s="622"/>
      <c r="J58" s="622"/>
      <c r="K58" s="622"/>
      <c r="L58" s="623"/>
      <c r="M58" s="243"/>
      <c r="N58" s="244"/>
      <c r="O58" s="427" t="s">
        <v>93</v>
      </c>
    </row>
    <row r="59" spans="1:15" ht="76.2" customHeight="1" thickBot="1">
      <c r="A59" s="436" t="s">
        <v>94</v>
      </c>
      <c r="B59" s="618" t="str">
        <f t="shared" si="3"/>
        <v>★★</v>
      </c>
      <c r="C59" s="619"/>
      <c r="D59" s="620"/>
      <c r="E59" s="178">
        <v>4.57</v>
      </c>
      <c r="F59" s="178">
        <v>3.04</v>
      </c>
      <c r="G59" s="551">
        <f t="shared" si="1"/>
        <v>-1.5300000000000002</v>
      </c>
      <c r="H59" s="621"/>
      <c r="I59" s="622"/>
      <c r="J59" s="622"/>
      <c r="K59" s="622"/>
      <c r="L59" s="623"/>
      <c r="M59" s="479"/>
      <c r="N59" s="480"/>
      <c r="O59" s="427" t="s">
        <v>94</v>
      </c>
    </row>
    <row r="60" spans="1:15" ht="91.95" customHeight="1" thickBot="1">
      <c r="A60" s="436" t="s">
        <v>95</v>
      </c>
      <c r="B60" s="618" t="str">
        <f t="shared" si="3"/>
        <v>★</v>
      </c>
      <c r="C60" s="619"/>
      <c r="D60" s="620"/>
      <c r="E60" s="178">
        <v>3.86</v>
      </c>
      <c r="F60" s="455">
        <v>2.86</v>
      </c>
      <c r="G60" s="551">
        <f t="shared" si="1"/>
        <v>-1</v>
      </c>
      <c r="H60" s="621"/>
      <c r="I60" s="622"/>
      <c r="J60" s="622"/>
      <c r="K60" s="622"/>
      <c r="L60" s="623"/>
      <c r="M60" s="243"/>
      <c r="N60" s="244"/>
      <c r="O60" s="427" t="s">
        <v>95</v>
      </c>
    </row>
    <row r="61" spans="1:15" ht="81" customHeight="1" thickBot="1">
      <c r="A61" s="436" t="s">
        <v>96</v>
      </c>
      <c r="B61" s="618" t="str">
        <f t="shared" si="3"/>
        <v>★</v>
      </c>
      <c r="C61" s="619"/>
      <c r="D61" s="620"/>
      <c r="E61" s="455">
        <v>1.93</v>
      </c>
      <c r="F61" s="455">
        <v>1.04</v>
      </c>
      <c r="G61" s="551">
        <f t="shared" si="1"/>
        <v>-0.8899999999999999</v>
      </c>
      <c r="H61" s="621"/>
      <c r="I61" s="622"/>
      <c r="J61" s="622"/>
      <c r="K61" s="622"/>
      <c r="L61" s="623"/>
      <c r="M61" s="243"/>
      <c r="N61" s="244"/>
      <c r="O61" s="427" t="s">
        <v>96</v>
      </c>
    </row>
    <row r="62" spans="1:15" ht="75.599999999999994" customHeight="1" thickBot="1">
      <c r="A62" s="436" t="s">
        <v>97</v>
      </c>
      <c r="B62" s="618" t="str">
        <f t="shared" si="3"/>
        <v>★</v>
      </c>
      <c r="C62" s="619"/>
      <c r="D62" s="620"/>
      <c r="E62" s="178">
        <v>3.93</v>
      </c>
      <c r="F62" s="455">
        <v>2.68</v>
      </c>
      <c r="G62" s="551">
        <f t="shared" si="1"/>
        <v>-1.25</v>
      </c>
      <c r="H62" s="621"/>
      <c r="I62" s="622"/>
      <c r="J62" s="622"/>
      <c r="K62" s="622"/>
      <c r="L62" s="623"/>
      <c r="M62" s="243"/>
      <c r="N62" s="244"/>
      <c r="O62" s="427" t="s">
        <v>97</v>
      </c>
    </row>
    <row r="63" spans="1:15" ht="87" customHeight="1" thickBot="1">
      <c r="A63" s="436" t="s">
        <v>98</v>
      </c>
      <c r="B63" s="618" t="str">
        <f t="shared" si="3"/>
        <v>★</v>
      </c>
      <c r="C63" s="619"/>
      <c r="D63" s="620"/>
      <c r="E63" s="455">
        <v>1.7</v>
      </c>
      <c r="F63" s="455">
        <v>0.83</v>
      </c>
      <c r="G63" s="551">
        <f t="shared" si="1"/>
        <v>-0.87</v>
      </c>
      <c r="H63" s="621"/>
      <c r="I63" s="622"/>
      <c r="J63" s="622"/>
      <c r="K63" s="622"/>
      <c r="L63" s="623"/>
      <c r="M63" s="502"/>
      <c r="N63" s="244"/>
      <c r="O63" s="427" t="s">
        <v>98</v>
      </c>
    </row>
    <row r="64" spans="1:15" ht="73.2" customHeight="1" thickBot="1">
      <c r="A64" s="436" t="s">
        <v>99</v>
      </c>
      <c r="B64" s="618" t="str">
        <f t="shared" ref="B64" si="5">IF(G64&gt;5,"☆☆☆☆",IF(AND(G64&gt;=2.39,G64&lt;5),"☆☆☆",IF(AND(G64&gt;=1.39,G64&lt;2.4),"☆☆",IF(AND(G64&gt;0,G64&lt;1.4),"☆",IF(AND(G64&gt;=-1.39,G64&lt;0),"★",IF(AND(G64&gt;=-2.39,G64&lt;-1.4),"★★",IF(AND(G64&gt;=-3.39,G64&lt;-2.4),"★★★")))))))</f>
        <v>★</v>
      </c>
      <c r="C64" s="619"/>
      <c r="D64" s="620"/>
      <c r="E64" s="455">
        <v>1.57</v>
      </c>
      <c r="F64" s="455">
        <v>1.52</v>
      </c>
      <c r="G64" s="551">
        <f t="shared" si="1"/>
        <v>-5.0000000000000044E-2</v>
      </c>
      <c r="H64" s="630"/>
      <c r="I64" s="631"/>
      <c r="J64" s="631"/>
      <c r="K64" s="631"/>
      <c r="L64" s="632"/>
      <c r="M64" s="243"/>
      <c r="N64" s="244"/>
      <c r="O64" s="427" t="s">
        <v>99</v>
      </c>
    </row>
    <row r="65" spans="1:18" ht="80.25" customHeight="1" thickBot="1">
      <c r="A65" s="436" t="s">
        <v>100</v>
      </c>
      <c r="B65" s="618" t="str">
        <f t="shared" si="3"/>
        <v>★</v>
      </c>
      <c r="C65" s="619"/>
      <c r="D65" s="620"/>
      <c r="E65" s="455">
        <v>2.96</v>
      </c>
      <c r="F65" s="455">
        <v>2.1</v>
      </c>
      <c r="G65" s="551">
        <f t="shared" si="1"/>
        <v>-0.85999999999999988</v>
      </c>
      <c r="H65" s="633"/>
      <c r="I65" s="634"/>
      <c r="J65" s="634"/>
      <c r="K65" s="634"/>
      <c r="L65" s="635"/>
      <c r="M65" s="503"/>
      <c r="N65" s="244"/>
      <c r="O65" s="427" t="s">
        <v>100</v>
      </c>
    </row>
    <row r="66" spans="1:18" ht="88.5" customHeight="1" thickBot="1">
      <c r="A66" s="436" t="s">
        <v>101</v>
      </c>
      <c r="B66" s="618" t="str">
        <f t="shared" si="3"/>
        <v>★★</v>
      </c>
      <c r="C66" s="619"/>
      <c r="D66" s="620"/>
      <c r="E66" s="454">
        <v>6.69</v>
      </c>
      <c r="F66" s="178">
        <v>4.5</v>
      </c>
      <c r="G66" s="551">
        <f t="shared" si="1"/>
        <v>-2.1900000000000004</v>
      </c>
      <c r="H66" s="627"/>
      <c r="I66" s="628"/>
      <c r="J66" s="628"/>
      <c r="K66" s="628"/>
      <c r="L66" s="629"/>
      <c r="M66" s="243"/>
      <c r="N66" s="244"/>
      <c r="O66" s="427" t="s">
        <v>101</v>
      </c>
    </row>
    <row r="67" spans="1:18" ht="78.75" customHeight="1" thickBot="1">
      <c r="A67" s="436" t="s">
        <v>102</v>
      </c>
      <c r="B67" s="618" t="str">
        <f t="shared" si="3"/>
        <v>★</v>
      </c>
      <c r="C67" s="619"/>
      <c r="D67" s="620"/>
      <c r="E67" s="455">
        <v>2.83</v>
      </c>
      <c r="F67" s="455">
        <v>2.72</v>
      </c>
      <c r="G67" s="551">
        <f t="shared" si="1"/>
        <v>-0.10999999999999988</v>
      </c>
      <c r="H67" s="621"/>
      <c r="I67" s="622"/>
      <c r="J67" s="622"/>
      <c r="K67" s="622"/>
      <c r="L67" s="623"/>
      <c r="M67" s="243"/>
      <c r="N67" s="244"/>
      <c r="O67" s="427" t="s">
        <v>102</v>
      </c>
    </row>
    <row r="68" spans="1:18" ht="63" customHeight="1" thickBot="1">
      <c r="A68" s="439" t="s">
        <v>103</v>
      </c>
      <c r="B68" s="618" t="str">
        <f t="shared" si="3"/>
        <v>★</v>
      </c>
      <c r="C68" s="619"/>
      <c r="D68" s="620"/>
      <c r="E68" s="455">
        <v>2.46</v>
      </c>
      <c r="F68" s="455">
        <v>2.11</v>
      </c>
      <c r="G68" s="551">
        <f t="shared" si="1"/>
        <v>-0.35000000000000009</v>
      </c>
      <c r="H68" s="624"/>
      <c r="I68" s="625"/>
      <c r="J68" s="625"/>
      <c r="K68" s="625"/>
      <c r="L68" s="626"/>
      <c r="M68" s="471"/>
      <c r="N68" s="470"/>
      <c r="O68" s="427" t="s">
        <v>103</v>
      </c>
    </row>
    <row r="69" spans="1:18" ht="72.75" customHeight="1" thickBot="1">
      <c r="A69" s="437" t="s">
        <v>104</v>
      </c>
      <c r="B69" s="618" t="str">
        <f t="shared" si="3"/>
        <v>☆</v>
      </c>
      <c r="C69" s="619"/>
      <c r="D69" s="620"/>
      <c r="E69" s="456">
        <v>1.74</v>
      </c>
      <c r="F69" s="456">
        <v>2.4700000000000002</v>
      </c>
      <c r="G69" s="551">
        <f t="shared" si="1"/>
        <v>0.7300000000000002</v>
      </c>
      <c r="H69" s="627"/>
      <c r="I69" s="628"/>
      <c r="J69" s="628"/>
      <c r="K69" s="628"/>
      <c r="L69" s="629"/>
      <c r="M69" s="243"/>
      <c r="N69" s="244"/>
      <c r="O69" s="427" t="s">
        <v>104</v>
      </c>
    </row>
    <row r="70" spans="1:18" ht="58.5" customHeight="1" thickBot="1">
      <c r="A70" s="355" t="s">
        <v>105</v>
      </c>
      <c r="B70" s="618" t="str">
        <f t="shared" si="3"/>
        <v>★</v>
      </c>
      <c r="C70" s="619"/>
      <c r="D70" s="620"/>
      <c r="E70" s="582">
        <v>2.39</v>
      </c>
      <c r="F70" s="582">
        <v>1.61</v>
      </c>
      <c r="G70" s="551">
        <f t="shared" si="1"/>
        <v>-0.78</v>
      </c>
      <c r="H70" s="621"/>
      <c r="I70" s="622"/>
      <c r="J70" s="622"/>
      <c r="K70" s="622"/>
      <c r="L70" s="623"/>
      <c r="M70" s="356"/>
      <c r="N70" s="244"/>
      <c r="O70" s="427"/>
    </row>
    <row r="71" spans="1:18" ht="42.75" customHeight="1" thickBot="1">
      <c r="A71" s="357"/>
      <c r="B71" s="357"/>
      <c r="C71" s="357"/>
      <c r="D71" s="357"/>
      <c r="E71" s="666"/>
      <c r="F71" s="666"/>
      <c r="G71" s="666"/>
      <c r="H71" s="666"/>
      <c r="I71" s="666"/>
      <c r="J71" s="666"/>
      <c r="K71" s="666"/>
      <c r="L71" s="666"/>
      <c r="M71" s="73">
        <f>COUNTIF(E23:E69,"&gt;=10")</f>
        <v>0</v>
      </c>
      <c r="N71" s="73">
        <f>COUNTIF(F23:F69,"&gt;=10")</f>
        <v>0</v>
      </c>
      <c r="O71" s="73" t="s">
        <v>29</v>
      </c>
    </row>
    <row r="72" spans="1:18" ht="36.75" customHeight="1" thickBot="1">
      <c r="A72" s="94" t="s">
        <v>21</v>
      </c>
      <c r="B72" s="95"/>
      <c r="C72" s="159"/>
      <c r="D72" s="159"/>
      <c r="E72" s="667" t="s">
        <v>20</v>
      </c>
      <c r="F72" s="667"/>
      <c r="G72" s="667"/>
      <c r="H72" s="668" t="s">
        <v>241</v>
      </c>
      <c r="I72" s="669"/>
      <c r="J72" s="95"/>
      <c r="K72" s="96"/>
      <c r="L72" s="96"/>
      <c r="M72" s="97"/>
      <c r="N72" s="98"/>
    </row>
    <row r="73" spans="1:18" ht="36.75" customHeight="1" thickBot="1">
      <c r="A73" s="99"/>
      <c r="B73" s="358"/>
      <c r="C73" s="670" t="s">
        <v>106</v>
      </c>
      <c r="D73" s="671"/>
      <c r="E73" s="671"/>
      <c r="F73" s="672"/>
      <c r="G73" s="100">
        <f>+F70</f>
        <v>1.61</v>
      </c>
      <c r="H73" s="101" t="s">
        <v>107</v>
      </c>
      <c r="I73" s="673">
        <f>+G70</f>
        <v>-0.78</v>
      </c>
      <c r="J73" s="674"/>
      <c r="K73" s="359"/>
      <c r="L73" s="359"/>
      <c r="M73" s="360"/>
      <c r="N73" s="102"/>
    </row>
    <row r="74" spans="1:18" ht="36.75" customHeight="1" thickBot="1">
      <c r="A74" s="99"/>
      <c r="B74" s="358"/>
      <c r="C74" s="636" t="s">
        <v>108</v>
      </c>
      <c r="D74" s="637"/>
      <c r="E74" s="637"/>
      <c r="F74" s="638"/>
      <c r="G74" s="103">
        <f>+F35</f>
        <v>1.69</v>
      </c>
      <c r="H74" s="104" t="s">
        <v>107</v>
      </c>
      <c r="I74" s="639">
        <f>+G35</f>
        <v>-0.45000000000000018</v>
      </c>
      <c r="J74" s="640"/>
      <c r="K74" s="359"/>
      <c r="L74" s="359"/>
      <c r="M74" s="360"/>
      <c r="N74" s="102"/>
      <c r="R74" s="401" t="s">
        <v>21</v>
      </c>
    </row>
    <row r="75" spans="1:18" ht="36.75" customHeight="1" thickBot="1">
      <c r="A75" s="99"/>
      <c r="B75" s="358"/>
      <c r="C75" s="641" t="s">
        <v>109</v>
      </c>
      <c r="D75" s="642"/>
      <c r="E75" s="642"/>
      <c r="F75" s="105" t="str">
        <f>VLOOKUP(G75,F:P,10,0)</f>
        <v>大分県</v>
      </c>
      <c r="G75" s="106">
        <f>MAX(F23:F70)</f>
        <v>4.5</v>
      </c>
      <c r="H75" s="643" t="s">
        <v>110</v>
      </c>
      <c r="I75" s="644"/>
      <c r="J75" s="644"/>
      <c r="K75" s="107">
        <f>+N71</f>
        <v>0</v>
      </c>
      <c r="L75" s="108" t="s">
        <v>111</v>
      </c>
      <c r="M75" s="109">
        <f>N71-M71</f>
        <v>0</v>
      </c>
      <c r="N75" s="102"/>
      <c r="R75" s="402"/>
    </row>
    <row r="76" spans="1:18" ht="36.75" customHeight="1" thickBot="1">
      <c r="A76" s="110"/>
      <c r="B76" s="111"/>
      <c r="C76" s="111"/>
      <c r="D76" s="111"/>
      <c r="E76" s="111"/>
      <c r="F76" s="111"/>
      <c r="G76" s="111"/>
      <c r="H76" s="111"/>
      <c r="I76" s="111"/>
      <c r="J76" s="111"/>
      <c r="K76" s="112"/>
      <c r="L76" s="112"/>
      <c r="M76" s="113"/>
      <c r="N76" s="114"/>
      <c r="R76" s="402"/>
    </row>
    <row r="77" spans="1:18" ht="30.75" customHeight="1">
      <c r="A77" s="143"/>
      <c r="B77" s="143"/>
      <c r="C77" s="143"/>
      <c r="D77" s="143"/>
      <c r="E77" s="143"/>
      <c r="F77" s="143"/>
      <c r="G77" s="143"/>
      <c r="H77" s="143"/>
      <c r="I77" s="143"/>
      <c r="J77" s="143"/>
      <c r="K77" s="361"/>
      <c r="L77" s="361"/>
      <c r="M77" s="362"/>
      <c r="N77" s="363"/>
      <c r="R77" s="403"/>
    </row>
    <row r="78" spans="1:18" ht="30.75" customHeight="1" thickBot="1">
      <c r="A78" s="364"/>
      <c r="B78" s="364"/>
      <c r="C78" s="364"/>
      <c r="D78" s="364"/>
      <c r="E78" s="364"/>
      <c r="F78" s="364"/>
      <c r="G78" s="364"/>
      <c r="H78" s="364"/>
      <c r="I78" s="364"/>
      <c r="J78" s="364"/>
      <c r="K78" s="365"/>
      <c r="L78" s="365"/>
      <c r="M78" s="366"/>
      <c r="N78" s="364"/>
    </row>
    <row r="79" spans="1:18" ht="24.75" customHeight="1" thickTop="1">
      <c r="A79" s="645">
        <v>1</v>
      </c>
      <c r="B79" s="648" t="s">
        <v>390</v>
      </c>
      <c r="C79" s="649"/>
      <c r="D79" s="649"/>
      <c r="E79" s="649"/>
      <c r="F79" s="650"/>
      <c r="G79" s="657" t="s">
        <v>391</v>
      </c>
      <c r="H79" s="658"/>
      <c r="I79" s="658"/>
      <c r="J79" s="658"/>
      <c r="K79" s="658"/>
      <c r="L79" s="658"/>
      <c r="M79" s="658"/>
      <c r="N79" s="659"/>
    </row>
    <row r="80" spans="1:18" ht="24.75" customHeight="1">
      <c r="A80" s="646"/>
      <c r="B80" s="651"/>
      <c r="C80" s="652"/>
      <c r="D80" s="652"/>
      <c r="E80" s="652"/>
      <c r="F80" s="653"/>
      <c r="G80" s="660"/>
      <c r="H80" s="661"/>
      <c r="I80" s="661"/>
      <c r="J80" s="661"/>
      <c r="K80" s="661"/>
      <c r="L80" s="661"/>
      <c r="M80" s="661"/>
      <c r="N80" s="662"/>
      <c r="O80" s="367" t="s">
        <v>29</v>
      </c>
      <c r="P80" s="367"/>
    </row>
    <row r="81" spans="1:16" ht="24.75" customHeight="1">
      <c r="A81" s="646"/>
      <c r="B81" s="651"/>
      <c r="C81" s="652"/>
      <c r="D81" s="652"/>
      <c r="E81" s="652"/>
      <c r="F81" s="653"/>
      <c r="G81" s="660"/>
      <c r="H81" s="661"/>
      <c r="I81" s="661"/>
      <c r="J81" s="661"/>
      <c r="K81" s="661"/>
      <c r="L81" s="661"/>
      <c r="M81" s="661"/>
      <c r="N81" s="662"/>
      <c r="O81" s="367" t="s">
        <v>21</v>
      </c>
      <c r="P81" s="367" t="s">
        <v>112</v>
      </c>
    </row>
    <row r="82" spans="1:16" ht="24.75" customHeight="1">
      <c r="A82" s="646"/>
      <c r="B82" s="651"/>
      <c r="C82" s="652"/>
      <c r="D82" s="652"/>
      <c r="E82" s="652"/>
      <c r="F82" s="653"/>
      <c r="G82" s="660"/>
      <c r="H82" s="661"/>
      <c r="I82" s="661"/>
      <c r="J82" s="661"/>
      <c r="K82" s="661"/>
      <c r="L82" s="661"/>
      <c r="M82" s="661"/>
      <c r="N82" s="662"/>
      <c r="O82" s="368"/>
      <c r="P82" s="367"/>
    </row>
    <row r="83" spans="1:16" ht="46.2" customHeight="1" thickBot="1">
      <c r="A83" s="647"/>
      <c r="B83" s="654"/>
      <c r="C83" s="655"/>
      <c r="D83" s="655"/>
      <c r="E83" s="655"/>
      <c r="F83" s="656"/>
      <c r="G83" s="663"/>
      <c r="H83" s="664"/>
      <c r="I83" s="664"/>
      <c r="J83" s="664"/>
      <c r="K83" s="664"/>
      <c r="L83" s="664"/>
      <c r="M83" s="664"/>
      <c r="N83" s="665"/>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 ref="B31:D31"/>
    <mergeCell ref="H31:L31"/>
    <mergeCell ref="B32:D32"/>
    <mergeCell ref="H32:L32"/>
    <mergeCell ref="B33:D33"/>
    <mergeCell ref="H33:L33"/>
    <mergeCell ref="B29:D29"/>
    <mergeCell ref="H29:L29"/>
    <mergeCell ref="B30:D30"/>
    <mergeCell ref="H30:L30"/>
    <mergeCell ref="B37:D37"/>
    <mergeCell ref="H37:L37"/>
    <mergeCell ref="B38:D38"/>
    <mergeCell ref="H38:L38"/>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1:D61"/>
    <mergeCell ref="H61:L61"/>
    <mergeCell ref="B62:D62"/>
    <mergeCell ref="H62:L62"/>
    <mergeCell ref="B63:D63"/>
    <mergeCell ref="H63:L63"/>
    <mergeCell ref="B58:D58"/>
    <mergeCell ref="H58:L58"/>
    <mergeCell ref="B59:D59"/>
    <mergeCell ref="H59:L59"/>
    <mergeCell ref="B60:D60"/>
    <mergeCell ref="H60:L60"/>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7:D67"/>
    <mergeCell ref="H67:L67"/>
    <mergeCell ref="B68:D68"/>
    <mergeCell ref="H68:L68"/>
    <mergeCell ref="B69:D69"/>
    <mergeCell ref="H69:L69"/>
    <mergeCell ref="B64:D64"/>
    <mergeCell ref="H64:L64"/>
    <mergeCell ref="B65:D65"/>
    <mergeCell ref="B66:D66"/>
    <mergeCell ref="H66:L66"/>
    <mergeCell ref="H65:L65"/>
  </mergeCells>
  <phoneticPr fontId="106"/>
  <conditionalFormatting sqref="G23:G70">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N77">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34F0A-07B4-4B03-8C94-0AF44E259B3E}">
  <sheetPr>
    <pageSetUpPr fitToPage="1"/>
  </sheetPr>
  <dimension ref="A1:Q46"/>
  <sheetViews>
    <sheetView view="pageBreakPreview" zoomScale="95" zoomScaleNormal="75" zoomScaleSheetLayoutView="95" workbookViewId="0">
      <selection activeCell="P27" sqref="P27"/>
    </sheetView>
  </sheetViews>
  <sheetFormatPr defaultColWidth="9" defaultRowHeight="13.2"/>
  <cols>
    <col min="1" max="1" width="4.88671875" style="584" customWidth="1"/>
    <col min="2" max="8" width="9" style="584"/>
    <col min="9" max="10" width="14.109375" style="584" customWidth="1"/>
    <col min="11" max="11" width="18.44140625" style="584" customWidth="1"/>
    <col min="12" max="12" width="16.109375" style="584" customWidth="1"/>
    <col min="13" max="13" width="4.21875" style="584" customWidth="1"/>
    <col min="14" max="14" width="3.44140625" style="584" customWidth="1"/>
    <col min="15" max="16384" width="9" style="584"/>
  </cols>
  <sheetData>
    <row r="1" spans="1:17" ht="23.4">
      <c r="A1" s="702" t="s">
        <v>268</v>
      </c>
      <c r="B1" s="702"/>
      <c r="C1" s="702"/>
      <c r="D1" s="702"/>
      <c r="E1" s="702"/>
      <c r="F1" s="702"/>
      <c r="G1" s="702"/>
      <c r="H1" s="702"/>
      <c r="I1" s="702"/>
      <c r="J1" s="703"/>
      <c r="K1" s="703"/>
      <c r="L1" s="703"/>
      <c r="M1" s="703"/>
    </row>
    <row r="2" spans="1:17" ht="19.2">
      <c r="A2" s="858" t="s">
        <v>510</v>
      </c>
      <c r="B2" s="858"/>
      <c r="C2" s="858"/>
      <c r="D2" s="858"/>
      <c r="E2" s="858"/>
      <c r="F2" s="858"/>
      <c r="G2" s="858"/>
      <c r="H2" s="858"/>
      <c r="I2" s="858"/>
      <c r="J2" s="859"/>
      <c r="K2" s="859"/>
      <c r="L2" s="859"/>
      <c r="M2" s="859"/>
      <c r="N2" s="585"/>
      <c r="P2" s="586"/>
    </row>
    <row r="3" spans="1:17" ht="33.75" customHeight="1">
      <c r="A3" s="706" t="s">
        <v>511</v>
      </c>
      <c r="B3" s="706"/>
      <c r="C3" s="706"/>
      <c r="D3" s="706"/>
      <c r="E3" s="706"/>
      <c r="F3" s="706"/>
      <c r="G3" s="706"/>
      <c r="H3" s="706"/>
      <c r="I3" s="706"/>
      <c r="J3" s="860"/>
      <c r="K3" s="860"/>
      <c r="L3" s="860"/>
      <c r="M3" s="860"/>
      <c r="N3" s="707"/>
      <c r="O3" s="587"/>
      <c r="P3" s="587"/>
    </row>
    <row r="4" spans="1:17" ht="16.2">
      <c r="A4" s="704" t="s">
        <v>512</v>
      </c>
      <c r="B4" s="704"/>
      <c r="C4" s="704"/>
      <c r="D4" s="704"/>
      <c r="E4" s="704"/>
      <c r="F4" s="704"/>
      <c r="G4" s="704"/>
      <c r="H4" s="704"/>
      <c r="I4" s="704"/>
      <c r="J4" s="705"/>
      <c r="K4" s="705"/>
      <c r="L4" s="705"/>
      <c r="M4" s="705"/>
      <c r="N4" s="707"/>
      <c r="P4" s="593"/>
    </row>
    <row r="5" spans="1:17" ht="17.399999999999999">
      <c r="A5" s="861"/>
      <c r="B5" s="862"/>
      <c r="C5" s="862"/>
      <c r="D5" s="862"/>
      <c r="E5" s="862"/>
      <c r="F5" s="862"/>
      <c r="G5" s="862"/>
      <c r="H5" s="862"/>
      <c r="I5" s="862"/>
      <c r="J5" s="862"/>
      <c r="K5" s="862"/>
      <c r="L5" s="862"/>
      <c r="M5" s="862"/>
      <c r="N5" s="707"/>
      <c r="P5" s="593"/>
      <c r="Q5" s="587"/>
    </row>
    <row r="6" spans="1:17" ht="17.399999999999999">
      <c r="A6" s="862"/>
      <c r="B6" s="863"/>
      <c r="C6" s="864"/>
      <c r="D6" s="864"/>
      <c r="E6" s="864"/>
      <c r="F6" s="862"/>
      <c r="G6" s="862"/>
      <c r="H6" s="865" t="s">
        <v>513</v>
      </c>
      <c r="I6" s="866"/>
      <c r="J6" s="866"/>
      <c r="K6" s="866"/>
      <c r="L6" s="866"/>
      <c r="M6" s="862"/>
      <c r="N6" s="707"/>
      <c r="O6" s="587"/>
      <c r="P6" s="593"/>
      <c r="Q6" s="593"/>
    </row>
    <row r="7" spans="1:17" ht="16.2">
      <c r="A7" s="862"/>
      <c r="B7" s="864"/>
      <c r="C7" s="864"/>
      <c r="D7" s="864"/>
      <c r="E7" s="864"/>
      <c r="F7" s="862"/>
      <c r="G7" s="862"/>
      <c r="H7" s="866"/>
      <c r="I7" s="866"/>
      <c r="J7" s="866"/>
      <c r="K7" s="866"/>
      <c r="L7" s="866"/>
      <c r="M7" s="862"/>
      <c r="N7" s="707"/>
      <c r="O7" s="584" t="s">
        <v>21</v>
      </c>
      <c r="P7" s="593"/>
      <c r="Q7" s="593"/>
    </row>
    <row r="8" spans="1:17" ht="17.399999999999999">
      <c r="A8" s="862"/>
      <c r="B8" s="864"/>
      <c r="C8" s="864"/>
      <c r="D8" s="864"/>
      <c r="E8" s="864"/>
      <c r="F8" s="862"/>
      <c r="G8" s="862"/>
      <c r="H8" s="866"/>
      <c r="I8" s="866"/>
      <c r="J8" s="866"/>
      <c r="K8" s="866"/>
      <c r="L8" s="866"/>
      <c r="M8" s="862"/>
      <c r="O8" s="587"/>
      <c r="P8" s="593"/>
      <c r="Q8" s="593"/>
    </row>
    <row r="9" spans="1:17" ht="16.2">
      <c r="A9" s="862"/>
      <c r="B9" s="864"/>
      <c r="C9" s="864"/>
      <c r="D9" s="864"/>
      <c r="E9" s="864"/>
      <c r="F9" s="862"/>
      <c r="G9" s="862"/>
      <c r="H9" s="866"/>
      <c r="I9" s="866"/>
      <c r="J9" s="866"/>
      <c r="K9" s="866"/>
      <c r="L9" s="866"/>
      <c r="M9" s="862"/>
      <c r="P9" s="593"/>
      <c r="Q9" s="593"/>
    </row>
    <row r="10" spans="1:17" ht="16.2">
      <c r="A10" s="862"/>
      <c r="B10" s="864"/>
      <c r="C10" s="864"/>
      <c r="D10" s="864"/>
      <c r="E10" s="864"/>
      <c r="F10" s="862"/>
      <c r="G10" s="862"/>
      <c r="H10" s="866"/>
      <c r="I10" s="866"/>
      <c r="J10" s="866"/>
      <c r="K10" s="866"/>
      <c r="L10" s="866"/>
      <c r="M10" s="862"/>
      <c r="P10" s="593"/>
      <c r="Q10" s="593"/>
    </row>
    <row r="11" spans="1:17" ht="16.2">
      <c r="A11" s="862"/>
      <c r="B11" s="864"/>
      <c r="C11" s="864"/>
      <c r="D11" s="864"/>
      <c r="E11" s="864"/>
      <c r="F11" s="867"/>
      <c r="G11" s="867"/>
      <c r="H11" s="866"/>
      <c r="I11" s="866"/>
      <c r="J11" s="866"/>
      <c r="K11" s="866"/>
      <c r="L11" s="866"/>
      <c r="M11" s="862"/>
      <c r="P11" s="593"/>
      <c r="Q11" s="593"/>
    </row>
    <row r="12" spans="1:17" ht="16.2">
      <c r="A12" s="862"/>
      <c r="B12" s="864"/>
      <c r="C12" s="864"/>
      <c r="D12" s="864"/>
      <c r="E12" s="864"/>
      <c r="F12" s="868"/>
      <c r="G12" s="868"/>
      <c r="H12" s="866"/>
      <c r="I12" s="866"/>
      <c r="J12" s="866"/>
      <c r="K12" s="866"/>
      <c r="L12" s="866"/>
      <c r="M12" s="862"/>
      <c r="P12" s="593"/>
      <c r="Q12" s="588" t="s">
        <v>21</v>
      </c>
    </row>
    <row r="13" spans="1:17" ht="16.2">
      <c r="A13" s="862"/>
      <c r="B13" s="869"/>
      <c r="C13" s="869"/>
      <c r="D13" s="869"/>
      <c r="E13" s="869"/>
      <c r="F13" s="868"/>
      <c r="G13" s="868"/>
      <c r="H13" s="866"/>
      <c r="I13" s="866"/>
      <c r="J13" s="866"/>
      <c r="K13" s="866"/>
      <c r="L13" s="866"/>
      <c r="M13" s="862"/>
      <c r="P13" s="588" t="s">
        <v>21</v>
      </c>
      <c r="Q13" s="870"/>
    </row>
    <row r="14" spans="1:17" ht="36" customHeight="1">
      <c r="A14" s="862"/>
      <c r="B14" s="869"/>
      <c r="C14" s="869"/>
      <c r="D14" s="869"/>
      <c r="E14" s="869"/>
      <c r="F14" s="867"/>
      <c r="G14" s="867"/>
      <c r="H14" s="866"/>
      <c r="I14" s="866"/>
      <c r="J14" s="866"/>
      <c r="K14" s="866"/>
      <c r="L14" s="866"/>
      <c r="M14" s="862"/>
      <c r="P14" s="587"/>
      <c r="Q14" s="588" t="s">
        <v>21</v>
      </c>
    </row>
    <row r="15" spans="1:17" ht="16.2">
      <c r="A15" s="862"/>
      <c r="B15" s="862"/>
      <c r="C15" s="862"/>
      <c r="D15" s="862"/>
      <c r="E15" s="862"/>
      <c r="F15" s="862"/>
      <c r="G15" s="862"/>
      <c r="H15" s="862" t="s">
        <v>21</v>
      </c>
      <c r="I15" s="862"/>
      <c r="J15" s="862"/>
      <c r="K15" s="862"/>
      <c r="L15" s="862"/>
      <c r="M15" s="862"/>
      <c r="P15" s="588" t="s">
        <v>21</v>
      </c>
      <c r="Q15" s="593"/>
    </row>
    <row r="16" spans="1:17">
      <c r="A16" s="871"/>
      <c r="B16" s="872"/>
      <c r="C16" s="871"/>
      <c r="D16" s="871"/>
      <c r="E16" s="871"/>
      <c r="F16" s="871"/>
      <c r="G16" s="871"/>
      <c r="H16" s="871"/>
      <c r="I16" s="871"/>
      <c r="J16" s="871"/>
      <c r="K16" s="871"/>
      <c r="L16" s="871"/>
      <c r="M16" s="871"/>
      <c r="P16" s="593"/>
      <c r="Q16" s="593"/>
    </row>
    <row r="17" spans="1:17">
      <c r="A17" s="873"/>
      <c r="B17" s="873"/>
      <c r="C17" s="873"/>
      <c r="D17" s="873"/>
      <c r="E17" s="873"/>
      <c r="F17" s="873"/>
      <c r="G17" s="873"/>
      <c r="H17" s="873"/>
      <c r="I17" s="873"/>
      <c r="J17" s="873"/>
      <c r="K17" s="873"/>
      <c r="L17" s="871"/>
      <c r="M17" s="871"/>
      <c r="P17" s="593"/>
      <c r="Q17" s="593"/>
    </row>
    <row r="18" spans="1:17">
      <c r="A18" s="873"/>
      <c r="B18" s="873"/>
      <c r="C18" s="873"/>
      <c r="D18" s="873"/>
      <c r="E18" s="873"/>
      <c r="F18" s="873"/>
      <c r="G18" s="873"/>
      <c r="H18" s="873"/>
      <c r="I18" s="873"/>
      <c r="J18" s="873"/>
      <c r="K18" s="873"/>
      <c r="L18" s="871"/>
      <c r="M18" s="871"/>
      <c r="P18" s="593"/>
      <c r="Q18" s="593"/>
    </row>
    <row r="19" spans="1:17">
      <c r="A19" s="873"/>
      <c r="B19" s="873"/>
      <c r="C19" s="873"/>
      <c r="D19" s="873"/>
      <c r="E19" s="873"/>
      <c r="F19" s="873"/>
      <c r="G19" s="873"/>
      <c r="H19" s="873"/>
      <c r="I19" s="873"/>
      <c r="J19" s="873"/>
      <c r="K19" s="873"/>
      <c r="L19" s="871"/>
      <c r="M19" s="871"/>
      <c r="P19" s="593"/>
      <c r="Q19" s="593"/>
    </row>
    <row r="20" spans="1:17">
      <c r="A20" s="873"/>
      <c r="B20" s="873"/>
      <c r="C20" s="873"/>
      <c r="D20" s="873"/>
      <c r="E20" s="873"/>
      <c r="F20" s="873"/>
      <c r="G20" s="873"/>
      <c r="H20" s="873"/>
      <c r="I20" s="873"/>
      <c r="J20" s="873"/>
      <c r="K20" s="873"/>
      <c r="L20" s="871"/>
      <c r="M20" s="871"/>
      <c r="P20" s="593"/>
      <c r="Q20" s="593"/>
    </row>
    <row r="21" spans="1:17">
      <c r="A21" s="873"/>
      <c r="B21" s="873"/>
      <c r="C21" s="873"/>
      <c r="D21" s="873"/>
      <c r="E21" s="873"/>
      <c r="F21" s="873"/>
      <c r="G21" s="873"/>
      <c r="H21" s="873"/>
      <c r="I21" s="873"/>
      <c r="J21" s="873"/>
      <c r="K21" s="873"/>
      <c r="L21" s="871"/>
      <c r="M21" s="871"/>
    </row>
    <row r="22" spans="1:17">
      <c r="A22" s="873"/>
      <c r="B22" s="873"/>
      <c r="C22" s="873"/>
      <c r="D22" s="873"/>
      <c r="E22" s="873"/>
      <c r="F22" s="873"/>
      <c r="G22" s="873"/>
      <c r="H22" s="873"/>
      <c r="I22" s="873"/>
      <c r="J22" s="873"/>
      <c r="K22" s="873"/>
      <c r="L22" s="871"/>
      <c r="M22" s="871"/>
      <c r="P22" s="593"/>
    </row>
    <row r="23" spans="1:17">
      <c r="A23" s="873"/>
      <c r="B23" s="873"/>
      <c r="C23" s="873"/>
      <c r="D23" s="873"/>
      <c r="E23" s="873"/>
      <c r="F23" s="873"/>
      <c r="G23" s="873"/>
      <c r="H23" s="873"/>
      <c r="I23" s="873"/>
      <c r="J23" s="873"/>
      <c r="K23" s="873"/>
      <c r="L23" s="871"/>
      <c r="M23" s="871"/>
      <c r="P23" s="593"/>
    </row>
    <row r="24" spans="1:17">
      <c r="A24" s="873"/>
      <c r="B24" s="873"/>
      <c r="C24" s="873"/>
      <c r="D24" s="873"/>
      <c r="E24" s="873"/>
      <c r="F24" s="873"/>
      <c r="G24" s="873"/>
      <c r="H24" s="873"/>
      <c r="I24" s="873"/>
      <c r="J24" s="873"/>
      <c r="K24" s="873"/>
      <c r="L24" s="871"/>
      <c r="M24" s="871"/>
      <c r="P24" s="593"/>
    </row>
    <row r="25" spans="1:17">
      <c r="A25" s="873"/>
      <c r="B25" s="873"/>
      <c r="C25" s="873"/>
      <c r="D25" s="873"/>
      <c r="E25" s="873"/>
      <c r="F25" s="873"/>
      <c r="G25" s="873"/>
      <c r="H25" s="873"/>
      <c r="I25" s="873"/>
      <c r="J25" s="873"/>
      <c r="K25" s="873"/>
      <c r="L25" s="871"/>
      <c r="M25" s="871"/>
      <c r="P25" s="593"/>
    </row>
    <row r="26" spans="1:17">
      <c r="A26" s="873"/>
      <c r="B26" s="873"/>
      <c r="C26" s="873"/>
      <c r="D26" s="873"/>
      <c r="E26" s="873"/>
      <c r="F26" s="873"/>
      <c r="G26" s="873"/>
      <c r="H26" s="873"/>
      <c r="I26" s="873"/>
      <c r="J26" s="873"/>
      <c r="K26" s="873"/>
      <c r="L26" s="871"/>
      <c r="M26" s="871"/>
      <c r="P26" s="593"/>
    </row>
    <row r="27" spans="1:17">
      <c r="A27" s="873"/>
      <c r="B27" s="873"/>
      <c r="C27" s="873"/>
      <c r="D27" s="873"/>
      <c r="E27" s="873"/>
      <c r="F27" s="873"/>
      <c r="G27" s="873"/>
      <c r="H27" s="873"/>
      <c r="I27" s="873"/>
      <c r="J27" s="873"/>
      <c r="K27" s="873"/>
      <c r="L27" s="871"/>
      <c r="M27" s="871"/>
      <c r="P27" s="593"/>
    </row>
    <row r="28" spans="1:17" ht="14.25" customHeight="1">
      <c r="A28" s="871"/>
      <c r="B28" s="871"/>
      <c r="C28" s="871"/>
      <c r="D28" s="871"/>
      <c r="E28" s="871"/>
      <c r="F28" s="871"/>
      <c r="G28" s="871"/>
      <c r="H28" s="871"/>
      <c r="I28" s="871"/>
      <c r="J28" s="871"/>
      <c r="K28" s="871"/>
      <c r="L28" s="871"/>
      <c r="M28" s="871"/>
      <c r="P28" s="593"/>
    </row>
    <row r="29" spans="1:17" ht="13.5" customHeight="1">
      <c r="A29" s="871"/>
      <c r="B29" s="871"/>
      <c r="C29" s="871"/>
      <c r="D29" s="871"/>
      <c r="E29" s="871"/>
      <c r="F29" s="871"/>
      <c r="G29" s="871"/>
      <c r="H29" s="871"/>
      <c r="I29" s="871"/>
      <c r="J29" s="871"/>
      <c r="K29" s="871"/>
      <c r="L29" s="871"/>
      <c r="M29" s="871"/>
      <c r="P29" s="593"/>
    </row>
    <row r="30" spans="1:17" ht="13.5" customHeight="1">
      <c r="A30" s="871"/>
      <c r="B30" s="871"/>
      <c r="C30" s="871"/>
      <c r="D30" s="871"/>
      <c r="E30" s="871"/>
      <c r="F30" s="871"/>
      <c r="G30" s="871"/>
      <c r="H30" s="871"/>
      <c r="I30" s="871"/>
      <c r="J30" s="871"/>
      <c r="K30" s="871"/>
      <c r="L30" s="871"/>
      <c r="M30" s="871"/>
      <c r="P30" s="593"/>
    </row>
    <row r="31" spans="1:17" ht="13.5" customHeight="1">
      <c r="A31" s="871"/>
      <c r="B31" s="874"/>
      <c r="C31" s="871"/>
      <c r="D31" s="871"/>
      <c r="E31" s="871"/>
      <c r="F31" s="871"/>
      <c r="G31" s="871"/>
      <c r="H31" s="871"/>
      <c r="I31" s="871"/>
      <c r="J31" s="871"/>
      <c r="K31" s="871"/>
      <c r="L31" s="871"/>
      <c r="M31" s="871"/>
      <c r="P31" s="593"/>
    </row>
    <row r="32" spans="1:17" ht="13.5" customHeight="1">
      <c r="A32" s="871"/>
      <c r="B32" s="871"/>
      <c r="C32" s="871"/>
      <c r="D32" s="871"/>
      <c r="E32" s="871"/>
      <c r="F32" s="871"/>
      <c r="G32" s="871"/>
      <c r="H32" s="871"/>
      <c r="I32" s="871"/>
      <c r="J32" s="871"/>
      <c r="K32" s="871"/>
      <c r="L32" s="871"/>
      <c r="M32" s="871"/>
      <c r="P32" s="593"/>
    </row>
    <row r="33" spans="1:16" ht="13.5" customHeight="1">
      <c r="A33" s="871"/>
      <c r="B33" s="871"/>
      <c r="C33" s="871"/>
      <c r="D33" s="871"/>
      <c r="E33" s="871"/>
      <c r="F33" s="871"/>
      <c r="G33" s="871"/>
      <c r="H33" s="871"/>
      <c r="I33" s="871"/>
      <c r="J33" s="871"/>
      <c r="K33" s="871"/>
      <c r="L33" s="871"/>
      <c r="M33" s="871"/>
      <c r="P33" s="593"/>
    </row>
    <row r="34" spans="1:16" ht="13.5" customHeight="1">
      <c r="P34" s="593"/>
    </row>
    <row r="35" spans="1:16" ht="13.5" customHeight="1">
      <c r="P35" s="593"/>
    </row>
    <row r="36" spans="1:16" ht="13.5" customHeight="1">
      <c r="P36" s="593"/>
    </row>
    <row r="37" spans="1:16" ht="13.5" customHeight="1">
      <c r="P37" s="593"/>
    </row>
    <row r="46" spans="1:16" ht="17.399999999999999">
      <c r="P46" s="587"/>
    </row>
  </sheetData>
  <mergeCells count="8">
    <mergeCell ref="A17:K27"/>
    <mergeCell ref="A1:M1"/>
    <mergeCell ref="A2:M2"/>
    <mergeCell ref="A3:M3"/>
    <mergeCell ref="N3:N7"/>
    <mergeCell ref="A4:M4"/>
    <mergeCell ref="B6:E14"/>
    <mergeCell ref="H6:L14"/>
  </mergeCells>
  <phoneticPr fontId="106"/>
  <pageMargins left="0.75" right="0.75" top="1" bottom="1" header="0.51200000000000001" footer="0.51200000000000001"/>
  <pageSetup paperSize="9" scale="97"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77"/>
  <sheetViews>
    <sheetView topLeftCell="B1" zoomScale="75" zoomScaleNormal="75" workbookViewId="0">
      <selection activeCell="O3" sqref="O3"/>
    </sheetView>
  </sheetViews>
  <sheetFormatPr defaultColWidth="8.88671875" defaultRowHeight="14.4"/>
  <cols>
    <col min="1" max="1" width="12.77734375" style="139" customWidth="1"/>
    <col min="2" max="2" width="25" style="185" customWidth="1"/>
    <col min="3" max="3" width="9.109375" style="185" customWidth="1"/>
    <col min="4" max="4" width="23" style="185" customWidth="1"/>
    <col min="5" max="5" width="19.44140625" style="185" customWidth="1"/>
    <col min="6" max="6" width="12.21875" style="185" customWidth="1"/>
    <col min="7" max="7" width="14.77734375" style="185" customWidth="1"/>
    <col min="8" max="8" width="20.88671875" style="185" customWidth="1"/>
    <col min="9" max="9" width="19" style="185" customWidth="1"/>
    <col min="10" max="10" width="13.21875" style="185" customWidth="1"/>
    <col min="11" max="11" width="10.88671875" style="185" customWidth="1"/>
    <col min="12" max="12" width="13" style="185" customWidth="1"/>
    <col min="13" max="13" width="16.109375" style="185" customWidth="1"/>
    <col min="14" max="14" width="28.77734375" style="185" customWidth="1"/>
    <col min="15" max="15" width="7.88671875" style="185" customWidth="1"/>
    <col min="16" max="16" width="40.44140625" style="255" customWidth="1"/>
    <col min="17" max="17" width="40.44140625" style="185" customWidth="1"/>
    <col min="18" max="16384" width="8.88671875" style="185"/>
  </cols>
  <sheetData>
    <row r="1" spans="2:19" ht="31.2" customHeight="1">
      <c r="B1" s="145"/>
      <c r="C1" s="405" t="s">
        <v>293</v>
      </c>
      <c r="D1" s="199"/>
      <c r="E1" s="199"/>
      <c r="F1" s="199"/>
      <c r="G1" s="199" t="s">
        <v>257</v>
      </c>
      <c r="H1" s="199"/>
      <c r="I1" s="199"/>
      <c r="J1" s="199"/>
      <c r="K1" s="199"/>
      <c r="L1" s="199"/>
      <c r="M1" s="199"/>
      <c r="N1" s="199"/>
      <c r="O1" s="139"/>
      <c r="P1" s="254"/>
    </row>
    <row r="2" spans="2:19" ht="31.2" customHeight="1">
      <c r="B2" s="145"/>
      <c r="C2" s="199"/>
      <c r="D2" s="199"/>
      <c r="E2" s="199"/>
      <c r="F2" s="199"/>
      <c r="G2" s="199"/>
      <c r="H2" s="199"/>
      <c r="I2" s="199"/>
      <c r="J2" s="199"/>
      <c r="K2" s="199"/>
      <c r="L2" s="199"/>
      <c r="M2" s="199"/>
      <c r="N2" s="199"/>
      <c r="O2" s="139"/>
      <c r="P2" s="254"/>
    </row>
    <row r="3" spans="2:19" ht="266.39999999999998" customHeight="1">
      <c r="B3" s="711"/>
      <c r="C3" s="711"/>
      <c r="D3" s="711"/>
      <c r="E3" s="711"/>
      <c r="F3" s="711"/>
      <c r="G3" s="711"/>
      <c r="H3" s="711"/>
      <c r="I3" s="711"/>
      <c r="J3" s="711"/>
      <c r="K3" s="711"/>
      <c r="L3" s="711"/>
      <c r="M3" s="711"/>
      <c r="N3" s="711"/>
      <c r="O3" s="139" t="s">
        <v>207</v>
      </c>
      <c r="P3" s="254"/>
    </row>
    <row r="4" spans="2:19" ht="29.25" customHeight="1">
      <c r="B4" s="221"/>
      <c r="C4" s="222" t="s">
        <v>292</v>
      </c>
      <c r="D4" s="223"/>
      <c r="E4" s="223"/>
      <c r="F4" s="223"/>
      <c r="G4" s="224"/>
      <c r="H4" s="223"/>
      <c r="I4" s="223"/>
      <c r="J4" s="225"/>
      <c r="K4" s="225"/>
      <c r="L4" s="225"/>
      <c r="M4" s="225"/>
      <c r="N4" s="226"/>
      <c r="O4" s="139"/>
      <c r="P4" s="245"/>
    </row>
    <row r="5" spans="2:19" ht="267" customHeight="1">
      <c r="B5" s="716" t="s">
        <v>291</v>
      </c>
      <c r="C5" s="717"/>
      <c r="D5" s="717"/>
      <c r="E5" s="717"/>
      <c r="F5" s="717"/>
      <c r="G5" s="717"/>
      <c r="H5" s="717"/>
      <c r="I5" s="717"/>
      <c r="J5" s="717"/>
      <c r="K5" s="717"/>
      <c r="L5" s="717"/>
      <c r="M5" s="717"/>
      <c r="N5" s="717"/>
      <c r="O5" s="139"/>
      <c r="P5" s="481" t="s">
        <v>207</v>
      </c>
      <c r="Q5" s="185" t="s">
        <v>259</v>
      </c>
    </row>
    <row r="6" spans="2:19" ht="32.4" customHeight="1">
      <c r="B6" s="720" t="s">
        <v>263</v>
      </c>
      <c r="C6" s="721"/>
      <c r="D6" s="721"/>
      <c r="E6" s="721"/>
      <c r="F6" s="721"/>
      <c r="G6" s="721"/>
      <c r="H6" s="721"/>
      <c r="I6" s="721"/>
      <c r="J6" s="721"/>
      <c r="K6" s="721"/>
      <c r="L6" s="721"/>
      <c r="M6" s="721"/>
      <c r="N6" s="721"/>
      <c r="O6" s="139"/>
      <c r="P6" s="242"/>
    </row>
    <row r="7" spans="2:19" ht="11.4" customHeight="1">
      <c r="B7" s="718"/>
      <c r="C7" s="719"/>
      <c r="D7" s="719"/>
      <c r="E7" s="719"/>
      <c r="F7" s="719"/>
      <c r="G7" s="719"/>
      <c r="H7" s="719"/>
      <c r="I7" s="719"/>
      <c r="J7" s="719"/>
      <c r="K7" s="719"/>
      <c r="L7" s="719"/>
      <c r="M7" s="719"/>
      <c r="N7" s="719"/>
      <c r="O7" s="139"/>
      <c r="P7" s="242"/>
      <c r="R7" s="185" t="s">
        <v>224</v>
      </c>
    </row>
    <row r="8" spans="2:19" ht="21.6" customHeight="1">
      <c r="B8" s="229"/>
      <c r="C8" s="712" t="s">
        <v>290</v>
      </c>
      <c r="D8" s="712"/>
      <c r="E8" s="712"/>
      <c r="F8" s="712"/>
      <c r="G8" s="712"/>
      <c r="H8" s="712"/>
      <c r="I8" s="712"/>
      <c r="J8" s="712"/>
      <c r="K8" s="712"/>
      <c r="L8" s="712"/>
      <c r="M8" s="146" t="s">
        <v>207</v>
      </c>
      <c r="N8" s="146"/>
      <c r="O8" s="139"/>
      <c r="P8" s="277"/>
      <c r="Q8" s="527">
        <f>+H13-G13</f>
        <v>5831842</v>
      </c>
    </row>
    <row r="9" spans="2:19" ht="21.6" customHeight="1">
      <c r="B9" s="229"/>
      <c r="C9" s="713" t="s">
        <v>177</v>
      </c>
      <c r="D9" s="713"/>
      <c r="E9" s="713"/>
      <c r="F9" s="713"/>
      <c r="G9" s="713"/>
      <c r="H9" s="713"/>
      <c r="I9" s="713"/>
      <c r="J9" s="713"/>
      <c r="K9" s="713"/>
      <c r="L9" s="713"/>
      <c r="M9" s="146"/>
      <c r="N9" s="171"/>
      <c r="O9" s="139"/>
      <c r="P9" s="278"/>
    </row>
    <row r="10" spans="2:19" ht="21.6" customHeight="1">
      <c r="B10" s="146"/>
      <c r="C10" s="146"/>
      <c r="D10" s="171"/>
      <c r="E10" s="171"/>
      <c r="F10" s="171"/>
      <c r="G10" s="191"/>
      <c r="H10" s="171"/>
      <c r="I10" s="171"/>
      <c r="J10" s="171"/>
      <c r="K10" s="171"/>
      <c r="L10" s="171"/>
      <c r="M10" s="171"/>
      <c r="N10" s="171"/>
      <c r="O10" s="139"/>
      <c r="P10" s="282"/>
    </row>
    <row r="11" spans="2:19" ht="15" customHeight="1">
      <c r="B11" s="139"/>
      <c r="C11" s="139"/>
      <c r="D11" s="192"/>
      <c r="E11" s="192"/>
      <c r="F11" s="192"/>
      <c r="G11" s="193"/>
      <c r="H11" s="192"/>
      <c r="I11" s="192"/>
      <c r="J11" s="192"/>
      <c r="K11" s="192"/>
      <c r="L11" s="192"/>
      <c r="M11" s="192"/>
      <c r="N11" s="192"/>
      <c r="O11" s="139"/>
      <c r="P11" s="515">
        <f>+H13-G13</f>
        <v>5831842</v>
      </c>
      <c r="Q11" s="490"/>
      <c r="R11" s="490"/>
      <c r="S11" s="490"/>
    </row>
    <row r="12" spans="2:19" ht="13.5" customHeight="1">
      <c r="B12" s="139"/>
      <c r="C12" s="139"/>
      <c r="D12" s="714" t="s">
        <v>178</v>
      </c>
      <c r="E12" s="714"/>
      <c r="F12" s="194"/>
      <c r="G12" s="195" t="s">
        <v>179</v>
      </c>
      <c r="H12" s="196" t="s">
        <v>180</v>
      </c>
      <c r="I12" s="197" t="s">
        <v>181</v>
      </c>
      <c r="J12" s="196" t="s">
        <v>182</v>
      </c>
      <c r="K12" s="196" t="s">
        <v>183</v>
      </c>
      <c r="L12" s="198" t="s">
        <v>196</v>
      </c>
      <c r="M12" s="192"/>
      <c r="N12" s="192"/>
      <c r="O12" s="139"/>
      <c r="P12" s="282"/>
      <c r="Q12" s="490"/>
      <c r="R12" s="490"/>
      <c r="S12" s="490"/>
    </row>
    <row r="13" spans="2:19" ht="18" customHeight="1">
      <c r="B13" s="139"/>
      <c r="C13" s="139"/>
      <c r="D13" s="714"/>
      <c r="E13" s="714"/>
      <c r="F13" s="231" t="s">
        <v>184</v>
      </c>
      <c r="G13" s="263">
        <v>589699288</v>
      </c>
      <c r="H13" s="263">
        <v>595531130</v>
      </c>
      <c r="I13" s="228">
        <f t="shared" ref="I13:I23" si="0">+H13/$H$13</f>
        <v>1</v>
      </c>
      <c r="J13" s="592">
        <v>6452549</v>
      </c>
      <c r="K13" s="408">
        <f>+J13/G13</f>
        <v>1.0942100713541984E-2</v>
      </c>
      <c r="L13" s="228">
        <f t="shared" ref="L13:L30" si="1">+H13/G13</f>
        <v>1.0098895184692847</v>
      </c>
      <c r="M13" s="715" t="s">
        <v>185</v>
      </c>
      <c r="N13" s="715"/>
      <c r="O13" s="516"/>
      <c r="P13" s="568"/>
      <c r="Q13" s="490"/>
      <c r="R13" s="490"/>
      <c r="S13" s="490"/>
    </row>
    <row r="14" spans="2:19" ht="17.25" customHeight="1">
      <c r="B14" s="139"/>
      <c r="C14" s="139"/>
      <c r="D14" s="714"/>
      <c r="E14" s="714"/>
      <c r="F14" s="504" t="s">
        <v>246</v>
      </c>
      <c r="G14" s="284">
        <v>92919750</v>
      </c>
      <c r="H14" s="284">
        <v>93633499</v>
      </c>
      <c r="I14" s="228">
        <f t="shared" si="0"/>
        <v>0.1572268757806162</v>
      </c>
      <c r="J14" s="428">
        <v>1041131</v>
      </c>
      <c r="K14" s="422">
        <f>+J14/H14</f>
        <v>1.1119214929690922E-2</v>
      </c>
      <c r="L14" s="257">
        <f t="shared" si="1"/>
        <v>1.0076813486906713</v>
      </c>
      <c r="M14" s="709" t="s">
        <v>216</v>
      </c>
      <c r="N14" s="517">
        <f>+H13-G13</f>
        <v>5831842</v>
      </c>
      <c r="O14" s="516"/>
      <c r="P14" s="568"/>
      <c r="Q14" s="490"/>
      <c r="R14" s="490"/>
      <c r="S14" s="490"/>
    </row>
    <row r="15" spans="2:19" ht="17.25" customHeight="1">
      <c r="B15" s="139"/>
      <c r="C15" s="139"/>
      <c r="D15" s="714"/>
      <c r="E15" s="714"/>
      <c r="F15" s="505" t="s">
        <v>244</v>
      </c>
      <c r="G15" s="284">
        <v>4141368</v>
      </c>
      <c r="H15" s="284">
        <v>4167111</v>
      </c>
      <c r="I15" s="228">
        <f t="shared" si="0"/>
        <v>6.9973017195591441E-3</v>
      </c>
      <c r="J15" s="493">
        <v>43755</v>
      </c>
      <c r="K15" s="422">
        <f>+J15/G15</f>
        <v>1.0565349420771107E-2</v>
      </c>
      <c r="L15" s="257">
        <f t="shared" si="1"/>
        <v>1.0062160619389535</v>
      </c>
      <c r="M15" s="709"/>
      <c r="N15" s="531" t="s">
        <v>207</v>
      </c>
      <c r="O15" s="516"/>
      <c r="P15" s="568"/>
      <c r="Q15" s="281"/>
      <c r="R15" s="490"/>
      <c r="S15" s="490"/>
    </row>
    <row r="16" spans="2:19" ht="17.25" customHeight="1">
      <c r="B16" s="139"/>
      <c r="C16" s="139"/>
      <c r="D16" s="714"/>
      <c r="E16" s="714"/>
      <c r="F16" s="506" t="s">
        <v>247</v>
      </c>
      <c r="G16" s="283">
        <v>6915754</v>
      </c>
      <c r="H16" s="283">
        <v>6949653</v>
      </c>
      <c r="I16" s="228">
        <f t="shared" si="0"/>
        <v>1.1669672079106932E-2</v>
      </c>
      <c r="J16" s="230">
        <v>328871</v>
      </c>
      <c r="K16" s="525">
        <f t="shared" ref="K16:K23" si="2">+J16/H16</f>
        <v>4.7321931037420141E-2</v>
      </c>
      <c r="L16" s="257">
        <f t="shared" si="1"/>
        <v>1.004901707030065</v>
      </c>
      <c r="M16" s="518"/>
      <c r="N16" s="518"/>
      <c r="O16" s="516"/>
      <c r="P16" s="467"/>
      <c r="Q16" s="282"/>
      <c r="R16" s="490"/>
      <c r="S16" s="490"/>
    </row>
    <row r="17" spans="2:19" ht="17.25" customHeight="1">
      <c r="B17" s="139"/>
      <c r="C17" s="139"/>
      <c r="D17" s="714"/>
      <c r="E17" s="714"/>
      <c r="F17" s="507" t="s">
        <v>248</v>
      </c>
      <c r="G17" s="283">
        <v>34148131</v>
      </c>
      <c r="H17" s="283">
        <v>34264237</v>
      </c>
      <c r="I17" s="228">
        <f t="shared" si="0"/>
        <v>5.7535593479387047E-2</v>
      </c>
      <c r="J17" s="258">
        <v>682358</v>
      </c>
      <c r="K17" s="457">
        <f t="shared" si="2"/>
        <v>1.9914583243164002E-2</v>
      </c>
      <c r="L17" s="257">
        <f t="shared" si="1"/>
        <v>1.0034000689525293</v>
      </c>
      <c r="M17" s="518"/>
      <c r="N17" s="518"/>
      <c r="O17" s="516"/>
      <c r="P17" s="467"/>
      <c r="Q17" s="492"/>
      <c r="R17" s="490"/>
      <c r="S17" s="490"/>
    </row>
    <row r="18" spans="2:19" ht="17.25" customHeight="1">
      <c r="B18" s="139"/>
      <c r="C18" s="139"/>
      <c r="D18" s="714"/>
      <c r="E18" s="714"/>
      <c r="F18" s="505" t="s">
        <v>186</v>
      </c>
      <c r="G18" s="283">
        <v>9602534</v>
      </c>
      <c r="H18" s="283">
        <v>9633732</v>
      </c>
      <c r="I18" s="228">
        <f t="shared" si="0"/>
        <v>1.6176705993522118E-2</v>
      </c>
      <c r="J18" s="230">
        <v>129566</v>
      </c>
      <c r="K18" s="256">
        <f t="shared" si="2"/>
        <v>1.3449201202607671E-2</v>
      </c>
      <c r="L18" s="257">
        <f t="shared" si="1"/>
        <v>1.003248934083441</v>
      </c>
      <c r="M18" s="518"/>
      <c r="N18" s="518"/>
      <c r="O18" s="516"/>
      <c r="P18" s="467"/>
      <c r="Q18" s="281"/>
      <c r="R18" s="490"/>
      <c r="S18" s="490"/>
    </row>
    <row r="19" spans="2:19" ht="17.25" customHeight="1">
      <c r="B19" s="139"/>
      <c r="C19" s="139"/>
      <c r="D19" s="714"/>
      <c r="E19" s="714"/>
      <c r="F19" s="550" t="s">
        <v>261</v>
      </c>
      <c r="G19" s="283">
        <v>4369706</v>
      </c>
      <c r="H19" s="283">
        <v>4432586</v>
      </c>
      <c r="I19" s="228">
        <f t="shared" si="0"/>
        <v>7.4430802634952095E-3</v>
      </c>
      <c r="J19" s="230">
        <v>60174</v>
      </c>
      <c r="K19" s="256">
        <f t="shared" si="2"/>
        <v>1.3575371126471093E-2</v>
      </c>
      <c r="L19" s="257">
        <f t="shared" si="1"/>
        <v>1.0143899841316555</v>
      </c>
      <c r="M19" s="518"/>
      <c r="N19" s="518"/>
      <c r="O19" s="516"/>
      <c r="P19" s="467"/>
      <c r="Q19" s="282"/>
      <c r="R19" s="490"/>
      <c r="S19" s="490"/>
    </row>
    <row r="20" spans="2:19" ht="17.25" customHeight="1">
      <c r="B20" s="139"/>
      <c r="C20" s="139"/>
      <c r="D20" s="714"/>
      <c r="E20" s="714"/>
      <c r="F20" s="526" t="s">
        <v>249</v>
      </c>
      <c r="G20" s="283">
        <v>4004555</v>
      </c>
      <c r="H20" s="283">
        <v>4009509</v>
      </c>
      <c r="I20" s="228">
        <f t="shared" si="0"/>
        <v>6.7326606419382306E-3</v>
      </c>
      <c r="J20" s="230">
        <v>102066</v>
      </c>
      <c r="K20" s="525">
        <f t="shared" si="2"/>
        <v>2.5455984760228745E-2</v>
      </c>
      <c r="L20" s="257">
        <f t="shared" si="1"/>
        <v>1.001237091262325</v>
      </c>
      <c r="M20" s="518"/>
      <c r="N20" s="518"/>
      <c r="O20" s="516"/>
      <c r="P20" s="281"/>
      <c r="Q20" s="492"/>
      <c r="R20" s="490"/>
      <c r="S20" s="490"/>
    </row>
    <row r="21" spans="2:19" ht="17.25" customHeight="1">
      <c r="B21" s="139"/>
      <c r="C21" s="139"/>
      <c r="D21" s="714"/>
      <c r="E21" s="714"/>
      <c r="F21" s="504" t="s">
        <v>250</v>
      </c>
      <c r="G21" s="284">
        <v>16295817</v>
      </c>
      <c r="H21" s="284">
        <v>16671848</v>
      </c>
      <c r="I21" s="228">
        <f t="shared" si="0"/>
        <v>2.7994922784305164E-2</v>
      </c>
      <c r="J21" s="590">
        <v>100400</v>
      </c>
      <c r="K21" s="256">
        <f t="shared" si="2"/>
        <v>6.0221278408968222E-3</v>
      </c>
      <c r="L21" s="257">
        <f t="shared" si="1"/>
        <v>1.0230753082217356</v>
      </c>
      <c r="M21" s="518"/>
      <c r="N21" s="518"/>
      <c r="O21" s="516"/>
      <c r="P21" s="282"/>
      <c r="Q21" s="281"/>
      <c r="R21" s="490"/>
      <c r="S21" s="490"/>
    </row>
    <row r="22" spans="2:19" ht="17.25" customHeight="1">
      <c r="B22" s="139"/>
      <c r="C22" s="139"/>
      <c r="D22" s="714"/>
      <c r="E22" s="714"/>
      <c r="F22" s="574" t="s">
        <v>251</v>
      </c>
      <c r="G22" s="295">
        <v>7468894</v>
      </c>
      <c r="H22" s="295">
        <v>7503369</v>
      </c>
      <c r="I22" s="228">
        <f t="shared" si="0"/>
        <v>1.25994572273661E-2</v>
      </c>
      <c r="J22" s="230">
        <v>143332</v>
      </c>
      <c r="K22" s="457">
        <f t="shared" si="2"/>
        <v>1.9102352556564926E-2</v>
      </c>
      <c r="L22" s="257">
        <f t="shared" si="1"/>
        <v>1.0046158105872167</v>
      </c>
      <c r="M22" s="518"/>
      <c r="N22" s="518"/>
      <c r="O22" s="516"/>
      <c r="P22" s="282"/>
      <c r="Q22" s="282"/>
      <c r="R22" s="490"/>
      <c r="S22" s="490"/>
    </row>
    <row r="23" spans="2:19" ht="17.25" customHeight="1">
      <c r="B23" s="139"/>
      <c r="C23" s="139"/>
      <c r="D23" s="714"/>
      <c r="E23" s="714"/>
      <c r="F23" s="504" t="s">
        <v>252</v>
      </c>
      <c r="G23" s="284">
        <v>44239372</v>
      </c>
      <c r="H23" s="284">
        <v>44327890</v>
      </c>
      <c r="I23" s="228">
        <f t="shared" si="0"/>
        <v>7.4434211356843763E-2</v>
      </c>
      <c r="J23" s="285">
        <v>527289</v>
      </c>
      <c r="K23" s="256">
        <f t="shared" si="2"/>
        <v>1.1895197357690609E-2</v>
      </c>
      <c r="L23" s="257">
        <f t="shared" si="1"/>
        <v>1.0020008873543684</v>
      </c>
      <c r="M23" s="518"/>
      <c r="N23" s="518"/>
      <c r="O23" s="516"/>
      <c r="P23" s="281"/>
      <c r="Q23" s="492"/>
      <c r="R23" s="490"/>
      <c r="S23" s="490"/>
    </row>
    <row r="24" spans="2:19" ht="17.25" customHeight="1">
      <c r="B24" s="139"/>
      <c r="C24" s="139"/>
      <c r="D24" s="714"/>
      <c r="E24" s="714"/>
      <c r="F24" s="508" t="s">
        <v>253</v>
      </c>
      <c r="G24" s="514">
        <v>1562307</v>
      </c>
      <c r="H24" s="514">
        <v>1565768</v>
      </c>
      <c r="I24" s="228">
        <f>+G24/$H$13</f>
        <v>2.6233842721202503E-3</v>
      </c>
      <c r="J24" s="514">
        <v>30550</v>
      </c>
      <c r="K24" s="457">
        <f>+J24/G24</f>
        <v>1.9554415361385438E-2</v>
      </c>
      <c r="L24" s="257">
        <f t="shared" si="1"/>
        <v>1.0022153136355403</v>
      </c>
      <c r="M24" s="518"/>
      <c r="N24" s="518"/>
      <c r="O24" s="516"/>
      <c r="P24" s="282"/>
      <c r="Q24" s="281"/>
      <c r="R24" s="490"/>
      <c r="S24" s="490"/>
    </row>
    <row r="25" spans="2:19" ht="17.25" customHeight="1">
      <c r="B25" s="139"/>
      <c r="C25" s="139"/>
      <c r="D25" s="714"/>
      <c r="E25" s="714"/>
      <c r="F25" s="509" t="s">
        <v>254</v>
      </c>
      <c r="G25" s="409">
        <v>18578731</v>
      </c>
      <c r="H25" s="409">
        <v>18800180</v>
      </c>
      <c r="I25" s="228">
        <f t="shared" ref="I25:I30" si="3">+H25/$H$13</f>
        <v>3.156876114939617E-2</v>
      </c>
      <c r="J25" s="230">
        <v>375725</v>
      </c>
      <c r="K25" s="457">
        <f t="shared" ref="K25:K30" si="4">+J25/H25</f>
        <v>1.9985180992947941E-2</v>
      </c>
      <c r="L25" s="257">
        <f t="shared" si="1"/>
        <v>1.0119194900878861</v>
      </c>
      <c r="M25" s="518"/>
      <c r="N25" s="518"/>
      <c r="O25" s="516"/>
      <c r="P25" s="282"/>
      <c r="Q25" s="282"/>
      <c r="R25" s="490"/>
      <c r="S25" s="490"/>
    </row>
    <row r="26" spans="2:19" ht="17.25" customHeight="1">
      <c r="B26" s="139"/>
      <c r="C26" s="139"/>
      <c r="D26" s="714"/>
      <c r="E26" s="714"/>
      <c r="F26" s="523" t="s">
        <v>255</v>
      </c>
      <c r="G26" s="409">
        <v>13294139</v>
      </c>
      <c r="H26" s="409">
        <v>13314764</v>
      </c>
      <c r="I26" s="228">
        <f t="shared" si="3"/>
        <v>2.2357796812401728E-2</v>
      </c>
      <c r="J26" s="230">
        <v>112128</v>
      </c>
      <c r="K26" s="524">
        <f t="shared" si="4"/>
        <v>8.4213283840404527E-3</v>
      </c>
      <c r="L26" s="257">
        <f t="shared" si="1"/>
        <v>1.0015514355611899</v>
      </c>
      <c r="M26" s="518"/>
      <c r="N26" s="518"/>
      <c r="O26" s="516"/>
      <c r="P26" s="467"/>
      <c r="Q26" s="492"/>
      <c r="R26" s="490"/>
      <c r="S26" s="490"/>
    </row>
    <row r="27" spans="2:19" ht="17.25" customHeight="1">
      <c r="B27" s="139"/>
      <c r="C27" s="139"/>
      <c r="D27" s="714"/>
      <c r="E27" s="714"/>
      <c r="F27" s="510" t="s">
        <v>245</v>
      </c>
      <c r="G27" s="409">
        <v>34406092</v>
      </c>
      <c r="H27" s="409">
        <v>34535255</v>
      </c>
      <c r="I27" s="228">
        <f t="shared" si="3"/>
        <v>5.7990679681178041E-2</v>
      </c>
      <c r="J27" s="230">
        <v>154541</v>
      </c>
      <c r="K27" s="256">
        <f t="shared" si="4"/>
        <v>4.474876470435791E-3</v>
      </c>
      <c r="L27" s="257">
        <f t="shared" si="1"/>
        <v>1.0037540735518582</v>
      </c>
      <c r="M27" s="518"/>
      <c r="N27" s="518"/>
      <c r="O27" s="516"/>
      <c r="P27" s="467"/>
      <c r="Q27" s="281"/>
      <c r="R27" s="490"/>
      <c r="S27" s="490"/>
    </row>
    <row r="28" spans="2:19" ht="22.2" customHeight="1">
      <c r="B28" s="139"/>
      <c r="C28" s="139"/>
      <c r="D28" s="714"/>
      <c r="E28" s="714"/>
      <c r="F28" s="522" t="s">
        <v>195</v>
      </c>
      <c r="G28" s="283">
        <v>31535343</v>
      </c>
      <c r="H28" s="283">
        <v>31808179</v>
      </c>
      <c r="I28" s="228">
        <f t="shared" si="3"/>
        <v>5.341144635042E-2</v>
      </c>
      <c r="J28" s="521">
        <v>146504</v>
      </c>
      <c r="K28" s="256">
        <f t="shared" si="4"/>
        <v>4.6058593923279925E-3</v>
      </c>
      <c r="L28" s="257">
        <f t="shared" si="1"/>
        <v>1.0086517530505377</v>
      </c>
      <c r="M28" s="710" t="s">
        <v>269</v>
      </c>
      <c r="N28" s="709"/>
      <c r="O28" s="516"/>
      <c r="P28" s="467"/>
      <c r="Q28" s="282"/>
      <c r="R28" s="490"/>
      <c r="S28" s="490"/>
    </row>
    <row r="29" spans="2:19" ht="22.2" customHeight="1">
      <c r="B29" s="139"/>
      <c r="C29" s="139"/>
      <c r="D29" s="708"/>
      <c r="E29" s="708"/>
      <c r="F29" s="575" t="s">
        <v>205</v>
      </c>
      <c r="G29" s="576">
        <v>15478389</v>
      </c>
      <c r="H29" s="576">
        <v>16962177</v>
      </c>
      <c r="I29" s="577">
        <f t="shared" si="3"/>
        <v>2.8482435502573979E-2</v>
      </c>
      <c r="J29" s="578">
        <v>36833</v>
      </c>
      <c r="K29" s="579">
        <f t="shared" si="4"/>
        <v>2.1714783426679254E-3</v>
      </c>
      <c r="L29" s="580">
        <f t="shared" si="1"/>
        <v>1.0958619143116251</v>
      </c>
      <c r="M29" s="709"/>
      <c r="N29" s="709"/>
      <c r="O29" s="516"/>
      <c r="P29" s="467"/>
      <c r="Q29" s="492"/>
      <c r="R29" s="490"/>
      <c r="S29" s="490"/>
    </row>
    <row r="30" spans="2:19" ht="22.2" customHeight="1">
      <c r="B30" s="144"/>
      <c r="C30" s="139"/>
      <c r="D30" s="253"/>
      <c r="E30" s="253"/>
      <c r="F30" s="569" t="s">
        <v>262</v>
      </c>
      <c r="G30" s="570">
        <v>2330328</v>
      </c>
      <c r="H30" s="570">
        <v>2388568</v>
      </c>
      <c r="I30" s="571">
        <f t="shared" si="3"/>
        <v>4.0108197198692203E-3</v>
      </c>
      <c r="J30" s="572">
        <v>14834</v>
      </c>
      <c r="K30" s="573">
        <f t="shared" si="4"/>
        <v>6.210415613036765E-3</v>
      </c>
      <c r="L30" s="257">
        <f t="shared" si="1"/>
        <v>1.0249921899406436</v>
      </c>
      <c r="M30" s="709"/>
      <c r="N30" s="709"/>
      <c r="O30" s="516"/>
      <c r="P30" s="467"/>
      <c r="Q30" s="281"/>
      <c r="R30" s="490"/>
      <c r="S30" s="490"/>
    </row>
    <row r="31" spans="2:19" ht="17.399999999999999" customHeight="1">
      <c r="B31" s="139"/>
      <c r="C31" s="139"/>
      <c r="D31" s="139"/>
      <c r="E31" s="139"/>
      <c r="F31" s="139"/>
      <c r="G31" s="139"/>
      <c r="H31" s="139"/>
      <c r="I31" s="139"/>
      <c r="J31" s="139"/>
      <c r="K31" s="139"/>
      <c r="L31" s="139"/>
      <c r="M31" s="516"/>
      <c r="N31" s="516"/>
      <c r="O31" s="516"/>
      <c r="P31" s="467"/>
      <c r="Q31" s="282"/>
      <c r="R31" s="490"/>
      <c r="S31" s="490"/>
    </row>
    <row r="32" spans="2:19" ht="21.6" customHeight="1">
      <c r="B32" s="179"/>
      <c r="C32" s="179"/>
      <c r="D32" s="179"/>
      <c r="E32" s="179"/>
      <c r="F32" s="179"/>
      <c r="G32" s="179"/>
      <c r="H32" s="179"/>
      <c r="I32" s="179"/>
      <c r="J32" s="179"/>
      <c r="K32" s="179"/>
      <c r="L32" s="740" t="s">
        <v>266</v>
      </c>
      <c r="M32" s="740"/>
      <c r="N32" s="740"/>
      <c r="O32" s="516"/>
      <c r="P32" s="467"/>
      <c r="Q32" s="492"/>
      <c r="R32" s="490"/>
      <c r="S32" s="490"/>
    </row>
    <row r="33" spans="2:19" ht="21.6" customHeight="1">
      <c r="B33" s="179"/>
      <c r="C33" s="179"/>
      <c r="D33" s="179"/>
      <c r="E33" s="179"/>
      <c r="F33" s="179"/>
      <c r="G33" s="179"/>
      <c r="H33" s="179"/>
      <c r="I33" s="179"/>
      <c r="J33" s="179"/>
      <c r="K33" s="179"/>
      <c r="L33" s="740"/>
      <c r="M33" s="740"/>
      <c r="N33" s="740"/>
      <c r="O33" s="516" t="s">
        <v>207</v>
      </c>
      <c r="P33" s="467"/>
      <c r="Q33" s="281"/>
      <c r="R33" s="490"/>
      <c r="S33" s="490"/>
    </row>
    <row r="34" spans="2:19" ht="21.6" customHeight="1">
      <c r="B34" s="179"/>
      <c r="C34" s="179"/>
      <c r="D34" s="179"/>
      <c r="E34" s="179"/>
      <c r="F34" s="179"/>
      <c r="G34" s="179"/>
      <c r="H34" s="179"/>
      <c r="I34" s="179"/>
      <c r="J34" s="179"/>
      <c r="K34" s="179"/>
      <c r="L34" s="740"/>
      <c r="M34" s="740"/>
      <c r="N34" s="740"/>
      <c r="O34" s="520"/>
      <c r="P34" s="467"/>
      <c r="Q34" s="282"/>
      <c r="R34" s="490"/>
      <c r="S34" s="490"/>
    </row>
    <row r="35" spans="2:19" ht="21.6" customHeight="1">
      <c r="B35" s="179"/>
      <c r="C35" s="179"/>
      <c r="D35" s="179"/>
      <c r="E35" s="179"/>
      <c r="F35" s="179"/>
      <c r="G35" s="179"/>
      <c r="H35" s="179"/>
      <c r="I35" s="179"/>
      <c r="J35" s="179"/>
      <c r="K35" s="179"/>
      <c r="L35" s="740"/>
      <c r="M35" s="740"/>
      <c r="N35" s="740"/>
      <c r="O35" s="520"/>
      <c r="P35" s="467"/>
      <c r="Q35" s="492"/>
      <c r="R35" s="490"/>
      <c r="S35" s="490"/>
    </row>
    <row r="36" spans="2:19" ht="21.6" customHeight="1">
      <c r="B36" s="179"/>
      <c r="C36" s="179"/>
      <c r="D36" s="179"/>
      <c r="E36" s="179"/>
      <c r="F36" s="179"/>
      <c r="G36" s="179"/>
      <c r="H36" s="179"/>
      <c r="I36" s="179"/>
      <c r="J36" s="179"/>
      <c r="K36" s="179"/>
      <c r="L36" s="740"/>
      <c r="M36" s="740"/>
      <c r="N36" s="740"/>
      <c r="O36" s="520"/>
      <c r="P36" s="467"/>
      <c r="Q36" s="281"/>
      <c r="R36" s="490"/>
      <c r="S36" s="490"/>
    </row>
    <row r="37" spans="2:19" ht="21.6" customHeight="1">
      <c r="B37" s="469"/>
      <c r="C37" s="179"/>
      <c r="D37" s="179"/>
      <c r="E37" s="179"/>
      <c r="F37" s="179"/>
      <c r="G37" s="179"/>
      <c r="H37" s="179"/>
      <c r="I37" s="179"/>
      <c r="J37" s="179"/>
      <c r="K37" s="179"/>
      <c r="L37" s="740"/>
      <c r="M37" s="740"/>
      <c r="N37" s="740"/>
      <c r="O37" s="520"/>
      <c r="P37" s="467"/>
      <c r="Q37" s="282"/>
      <c r="R37" s="490"/>
      <c r="S37" s="490"/>
    </row>
    <row r="38" spans="2:19" ht="21.6" customHeight="1">
      <c r="B38" s="179"/>
      <c r="C38" s="179"/>
      <c r="D38" s="179"/>
      <c r="E38" s="179"/>
      <c r="F38" s="179"/>
      <c r="G38" s="179"/>
      <c r="H38" s="179"/>
      <c r="I38" s="179"/>
      <c r="J38" s="179"/>
      <c r="K38" s="179"/>
      <c r="L38" s="740"/>
      <c r="M38" s="740"/>
      <c r="N38" s="740"/>
      <c r="O38" s="520"/>
      <c r="P38" s="467"/>
      <c r="Q38" s="492"/>
      <c r="R38" s="490"/>
      <c r="S38" s="490"/>
    </row>
    <row r="39" spans="2:19" ht="21.6" customHeight="1">
      <c r="B39" s="179"/>
      <c r="C39" s="179"/>
      <c r="D39" s="179"/>
      <c r="E39" s="179"/>
      <c r="F39" s="179"/>
      <c r="G39" s="179"/>
      <c r="H39" s="179"/>
      <c r="I39" s="179"/>
      <c r="J39" s="179"/>
      <c r="K39" s="179"/>
      <c r="L39" s="740"/>
      <c r="M39" s="740"/>
      <c r="N39" s="740"/>
      <c r="O39" s="520"/>
      <c r="P39" s="467"/>
      <c r="Q39" s="281"/>
      <c r="R39" s="490"/>
      <c r="S39" s="490"/>
    </row>
    <row r="40" spans="2:19" ht="21.6" customHeight="1">
      <c r="B40" s="179"/>
      <c r="C40" s="179"/>
      <c r="D40" s="179"/>
      <c r="E40" s="179"/>
      <c r="F40" s="179"/>
      <c r="G40" s="179"/>
      <c r="H40" s="179"/>
      <c r="I40" s="179"/>
      <c r="J40" s="179"/>
      <c r="K40" s="179"/>
      <c r="L40" s="740"/>
      <c r="M40" s="740"/>
      <c r="N40" s="740"/>
      <c r="O40" s="520"/>
      <c r="P40" s="467"/>
      <c r="Q40" s="282"/>
      <c r="R40" s="490"/>
      <c r="S40" s="490"/>
    </row>
    <row r="41" spans="2:19" ht="21.6" customHeight="1">
      <c r="B41" s="179"/>
      <c r="C41" s="179"/>
      <c r="D41" s="179"/>
      <c r="E41" s="179"/>
      <c r="F41" s="179"/>
      <c r="G41" s="179"/>
      <c r="H41" s="179"/>
      <c r="I41" s="179"/>
      <c r="J41" s="179"/>
      <c r="K41" s="179"/>
      <c r="L41" s="740"/>
      <c r="M41" s="740"/>
      <c r="N41" s="740"/>
      <c r="O41" s="520"/>
      <c r="P41" s="467"/>
      <c r="Q41" s="492"/>
      <c r="R41" s="490"/>
      <c r="S41" s="490"/>
    </row>
    <row r="42" spans="2:19" ht="21.6" customHeight="1">
      <c r="B42" s="179"/>
      <c r="C42" s="179"/>
      <c r="D42" s="179"/>
      <c r="E42" s="179"/>
      <c r="F42" s="179"/>
      <c r="G42" s="179"/>
      <c r="H42" s="179"/>
      <c r="I42" s="179"/>
      <c r="J42" s="179"/>
      <c r="K42" s="179"/>
      <c r="L42" s="740"/>
      <c r="M42" s="740"/>
      <c r="N42" s="740"/>
      <c r="O42" s="520"/>
      <c r="P42" s="467"/>
      <c r="Q42" s="281"/>
      <c r="R42" s="490"/>
      <c r="S42" s="490"/>
    </row>
    <row r="43" spans="2:19" ht="21.6" customHeight="1">
      <c r="B43" s="139"/>
      <c r="C43" s="139"/>
      <c r="D43" s="139"/>
      <c r="E43" s="139"/>
      <c r="F43" s="139"/>
      <c r="G43" s="139"/>
      <c r="H43" s="139"/>
      <c r="I43" s="139"/>
      <c r="J43" s="139"/>
      <c r="K43" s="139"/>
      <c r="L43" s="472"/>
      <c r="M43" s="519"/>
      <c r="N43" s="519"/>
      <c r="O43" s="520"/>
      <c r="P43" s="467"/>
      <c r="Q43" s="282"/>
      <c r="R43" s="490"/>
      <c r="S43" s="490"/>
    </row>
    <row r="44" spans="2:19" ht="21.6" customHeight="1">
      <c r="B44" s="139"/>
      <c r="C44" s="139"/>
      <c r="D44" s="139"/>
      <c r="E44" s="139"/>
      <c r="F44" s="139"/>
      <c r="G44" s="139"/>
      <c r="H44" s="139"/>
      <c r="I44" s="139"/>
      <c r="J44" s="139"/>
      <c r="K44" s="139"/>
      <c r="L44" s="472"/>
      <c r="M44" s="519"/>
      <c r="N44" s="519"/>
      <c r="O44" s="520"/>
      <c r="P44" s="467"/>
      <c r="Q44" s="492"/>
      <c r="R44" s="490"/>
      <c r="S44" s="490"/>
    </row>
    <row r="45" spans="2:19" ht="32.4">
      <c r="B45" s="741" t="s">
        <v>187</v>
      </c>
      <c r="C45" s="741"/>
      <c r="D45" s="741"/>
      <c r="E45" s="741"/>
      <c r="F45" s="741"/>
      <c r="G45" s="741"/>
      <c r="H45" s="741"/>
      <c r="I45" s="150"/>
      <c r="J45" s="149"/>
      <c r="K45" s="139"/>
      <c r="L45" s="139"/>
      <c r="M45" s="139"/>
      <c r="N45" s="139"/>
      <c r="O45" s="139"/>
      <c r="Q45" s="282"/>
    </row>
    <row r="46" spans="2:19" ht="18">
      <c r="B46" s="180" t="s">
        <v>139</v>
      </c>
      <c r="C46" s="139"/>
      <c r="D46" s="139"/>
      <c r="E46" s="139"/>
      <c r="F46" s="139"/>
      <c r="G46" s="139"/>
      <c r="H46" s="139"/>
      <c r="I46" s="139"/>
      <c r="J46" s="139"/>
      <c r="K46" s="139"/>
      <c r="L46" s="139"/>
      <c r="M46" s="139"/>
      <c r="N46" s="139"/>
      <c r="O46" s="139"/>
      <c r="P46" s="281"/>
      <c r="Q46" s="492"/>
    </row>
    <row r="47" spans="2:19" ht="18">
      <c r="B47" s="735" t="s">
        <v>140</v>
      </c>
      <c r="C47" s="735"/>
      <c r="D47" s="735"/>
      <c r="E47" s="735"/>
      <c r="F47" s="735"/>
      <c r="G47" s="735"/>
      <c r="H47" s="735"/>
      <c r="I47" s="735"/>
      <c r="J47" s="735"/>
      <c r="K47" s="735"/>
      <c r="L47" s="735"/>
      <c r="M47" s="735"/>
      <c r="N47" s="139"/>
      <c r="O47" s="139"/>
      <c r="P47" s="282"/>
    </row>
    <row r="48" spans="2:19" ht="18">
      <c r="B48" s="742" t="s">
        <v>141</v>
      </c>
      <c r="C48" s="742"/>
      <c r="D48" s="742"/>
      <c r="E48" s="742"/>
      <c r="F48" s="742"/>
      <c r="G48" s="742"/>
      <c r="H48" s="742"/>
      <c r="I48" s="742"/>
      <c r="J48" s="742"/>
      <c r="K48" s="742"/>
      <c r="L48" s="742"/>
      <c r="M48" s="742"/>
      <c r="N48" s="139"/>
      <c r="O48" s="139"/>
      <c r="P48" s="282"/>
    </row>
    <row r="49" spans="2:16" ht="22.5" customHeight="1">
      <c r="B49" s="737" t="s">
        <v>202</v>
      </c>
      <c r="C49" s="738"/>
      <c r="D49" s="738"/>
      <c r="E49" s="738"/>
      <c r="F49" s="738"/>
      <c r="G49" s="738"/>
      <c r="H49" s="738"/>
      <c r="I49" s="738"/>
      <c r="J49" s="738"/>
      <c r="K49" s="738"/>
      <c r="L49" s="738"/>
      <c r="M49" s="739"/>
      <c r="N49" s="736" t="s">
        <v>188</v>
      </c>
      <c r="O49" s="139"/>
      <c r="P49" s="281"/>
    </row>
    <row r="50" spans="2:16" ht="22.5" customHeight="1">
      <c r="B50" s="214" t="s">
        <v>208</v>
      </c>
      <c r="C50" s="212"/>
      <c r="D50" s="212"/>
      <c r="E50" s="212"/>
      <c r="F50" s="212"/>
      <c r="G50" s="212"/>
      <c r="H50" s="212"/>
      <c r="I50" s="212"/>
      <c r="J50" s="212"/>
      <c r="K50" s="212"/>
      <c r="L50" s="212"/>
      <c r="M50" s="213"/>
      <c r="N50" s="736"/>
      <c r="O50" s="139"/>
      <c r="P50" s="282"/>
    </row>
    <row r="51" spans="2:16" ht="18">
      <c r="B51" s="735" t="s">
        <v>198</v>
      </c>
      <c r="C51" s="735"/>
      <c r="D51" s="735"/>
      <c r="E51" s="735"/>
      <c r="F51" s="735"/>
      <c r="G51" s="735"/>
      <c r="H51" s="735"/>
      <c r="I51" s="735"/>
      <c r="J51" s="735"/>
      <c r="K51" s="735"/>
      <c r="L51" s="735"/>
      <c r="M51" s="735"/>
      <c r="N51" s="736"/>
      <c r="O51" s="139"/>
      <c r="P51" s="282"/>
    </row>
    <row r="52" spans="2:16" ht="18">
      <c r="B52" s="742" t="s">
        <v>199</v>
      </c>
      <c r="C52" s="742"/>
      <c r="D52" s="742"/>
      <c r="E52" s="742"/>
      <c r="F52" s="742"/>
      <c r="G52" s="742"/>
      <c r="H52" s="742"/>
      <c r="I52" s="742"/>
      <c r="J52" s="742"/>
      <c r="K52" s="742"/>
      <c r="L52" s="742"/>
      <c r="M52" s="742"/>
      <c r="N52" s="736"/>
      <c r="O52" s="139"/>
      <c r="P52" s="281"/>
    </row>
    <row r="53" spans="2:16" ht="18">
      <c r="B53" s="735" t="s">
        <v>200</v>
      </c>
      <c r="C53" s="735"/>
      <c r="D53" s="735"/>
      <c r="E53" s="735"/>
      <c r="F53" s="735"/>
      <c r="G53" s="735"/>
      <c r="H53" s="735"/>
      <c r="I53" s="735"/>
      <c r="J53" s="735"/>
      <c r="K53" s="735"/>
      <c r="L53" s="735"/>
      <c r="M53" s="735"/>
      <c r="N53" s="736"/>
      <c r="O53" s="139"/>
      <c r="P53" s="282"/>
    </row>
    <row r="54" spans="2:16" ht="18">
      <c r="B54" s="735" t="s">
        <v>201</v>
      </c>
      <c r="C54" s="735"/>
      <c r="D54" s="735"/>
      <c r="E54" s="735"/>
      <c r="F54" s="735"/>
      <c r="G54" s="735"/>
      <c r="H54" s="735"/>
      <c r="I54" s="735"/>
      <c r="J54" s="735"/>
      <c r="K54" s="735"/>
      <c r="L54" s="735"/>
      <c r="M54" s="735"/>
      <c r="N54" s="736"/>
      <c r="O54" s="139"/>
      <c r="P54" s="282"/>
    </row>
    <row r="55" spans="2:16" ht="18">
      <c r="B55" s="152"/>
      <c r="M55" s="139"/>
      <c r="N55" s="736"/>
      <c r="O55" s="139"/>
      <c r="P55" s="281"/>
    </row>
    <row r="56" spans="2:16" ht="17.25" customHeight="1">
      <c r="B56" s="728" t="s">
        <v>142</v>
      </c>
      <c r="C56" s="729"/>
      <c r="D56" s="729"/>
      <c r="E56" s="729"/>
      <c r="F56" s="729"/>
      <c r="G56" s="729"/>
      <c r="H56" s="729"/>
      <c r="I56" s="729"/>
      <c r="J56" s="729"/>
      <c r="K56" s="729"/>
      <c r="L56" s="729"/>
      <c r="M56" s="730"/>
      <c r="N56" s="736"/>
      <c r="O56" s="139"/>
      <c r="P56" s="282"/>
    </row>
    <row r="57" spans="2:16" ht="17.25" customHeight="1">
      <c r="B57" s="728" t="s">
        <v>143</v>
      </c>
      <c r="C57" s="729"/>
      <c r="D57" s="729"/>
      <c r="E57" s="729"/>
      <c r="F57" s="729"/>
      <c r="G57" s="729"/>
      <c r="H57" s="729"/>
      <c r="I57" s="729"/>
      <c r="J57" s="729"/>
      <c r="K57" s="729"/>
      <c r="L57" s="729"/>
      <c r="M57" s="730"/>
      <c r="N57" s="736"/>
      <c r="O57" s="139"/>
      <c r="P57" s="282"/>
    </row>
    <row r="58" spans="2:16" ht="17.25" customHeight="1">
      <c r="B58" s="728" t="s">
        <v>144</v>
      </c>
      <c r="C58" s="729"/>
      <c r="D58" s="729"/>
      <c r="E58" s="729"/>
      <c r="F58" s="729"/>
      <c r="G58" s="729"/>
      <c r="H58" s="729"/>
      <c r="I58" s="729"/>
      <c r="J58" s="729"/>
      <c r="K58" s="729"/>
      <c r="L58" s="729"/>
      <c r="M58" s="730"/>
      <c r="N58" s="736"/>
      <c r="O58" s="139"/>
      <c r="P58" s="281"/>
    </row>
    <row r="59" spans="2:16" ht="18">
      <c r="B59" s="728" t="s">
        <v>145</v>
      </c>
      <c r="C59" s="729"/>
      <c r="D59" s="729"/>
      <c r="E59" s="729"/>
      <c r="F59" s="729"/>
      <c r="G59" s="729"/>
      <c r="H59" s="729"/>
      <c r="I59" s="729"/>
      <c r="J59" s="729"/>
      <c r="K59" s="729"/>
      <c r="L59" s="729"/>
      <c r="M59" s="730"/>
      <c r="N59" s="736"/>
      <c r="O59" s="139"/>
      <c r="P59" s="282"/>
    </row>
    <row r="60" spans="2:16" ht="18">
      <c r="B60" s="728" t="s">
        <v>146</v>
      </c>
      <c r="C60" s="729"/>
      <c r="D60" s="729"/>
      <c r="E60" s="729"/>
      <c r="F60" s="729"/>
      <c r="G60" s="729"/>
      <c r="H60" s="729"/>
      <c r="I60" s="729"/>
      <c r="J60" s="729"/>
      <c r="K60" s="729"/>
      <c r="L60" s="729"/>
      <c r="M60" s="730"/>
      <c r="N60" s="736"/>
      <c r="O60" s="139"/>
      <c r="P60" s="282"/>
    </row>
    <row r="61" spans="2:16" ht="18">
      <c r="B61" s="722" t="s">
        <v>147</v>
      </c>
      <c r="C61" s="723"/>
      <c r="D61" s="723"/>
      <c r="E61" s="723"/>
      <c r="F61" s="723"/>
      <c r="G61" s="723"/>
      <c r="H61" s="723"/>
      <c r="I61" s="723"/>
      <c r="J61" s="723"/>
      <c r="K61" s="723"/>
      <c r="L61" s="723"/>
      <c r="M61" s="724"/>
      <c r="N61" s="139"/>
      <c r="O61" s="139"/>
      <c r="P61" s="281"/>
    </row>
    <row r="62" spans="2:16" ht="18">
      <c r="B62" s="725" t="s">
        <v>148</v>
      </c>
      <c r="C62" s="726"/>
      <c r="D62" s="726"/>
      <c r="E62" s="726"/>
      <c r="F62" s="726"/>
      <c r="G62" s="726"/>
      <c r="H62" s="726"/>
      <c r="I62" s="726"/>
      <c r="J62" s="726"/>
      <c r="K62" s="726"/>
      <c r="L62" s="726"/>
      <c r="M62" s="727"/>
      <c r="N62" s="139"/>
      <c r="O62" s="139"/>
      <c r="P62" s="282"/>
    </row>
    <row r="63" spans="2:16" ht="18">
      <c r="B63" s="728" t="s">
        <v>206</v>
      </c>
      <c r="C63" s="729"/>
      <c r="D63" s="729"/>
      <c r="E63" s="729"/>
      <c r="F63" s="729"/>
      <c r="G63" s="729"/>
      <c r="H63" s="729"/>
      <c r="I63" s="729"/>
      <c r="J63" s="729"/>
      <c r="K63" s="729"/>
      <c r="L63" s="729"/>
      <c r="M63" s="730"/>
      <c r="N63" s="139"/>
      <c r="O63" s="139"/>
      <c r="P63" s="282"/>
    </row>
    <row r="64" spans="2:16" ht="18">
      <c r="B64" s="152"/>
      <c r="M64" s="139"/>
      <c r="N64" s="139"/>
      <c r="O64" s="139"/>
      <c r="P64" s="281"/>
    </row>
    <row r="65" spans="1:16" ht="18.600000000000001" thickBot="1">
      <c r="B65" s="152"/>
      <c r="M65" s="139"/>
      <c r="N65" s="139"/>
      <c r="O65" s="139"/>
      <c r="P65" s="282"/>
    </row>
    <row r="66" spans="1:16" ht="20.25" customHeight="1">
      <c r="B66" s="731" t="s">
        <v>149</v>
      </c>
      <c r="C66" s="731" t="s">
        <v>150</v>
      </c>
      <c r="D66" s="731" t="s">
        <v>151</v>
      </c>
      <c r="E66" s="731" t="s">
        <v>152</v>
      </c>
      <c r="F66" s="153" t="s">
        <v>153</v>
      </c>
      <c r="G66" s="173" t="s">
        <v>214</v>
      </c>
      <c r="H66" s="733" t="s">
        <v>213</v>
      </c>
      <c r="I66" s="733" t="s">
        <v>155</v>
      </c>
      <c r="J66" s="733" t="s">
        <v>156</v>
      </c>
      <c r="K66" s="733" t="s">
        <v>189</v>
      </c>
      <c r="L66" s="731" t="s">
        <v>157</v>
      </c>
      <c r="M66" s="731" t="s">
        <v>209</v>
      </c>
      <c r="N66" s="139"/>
      <c r="O66" s="139"/>
      <c r="P66" s="282"/>
    </row>
    <row r="67" spans="1:16" ht="18.600000000000001" thickBot="1">
      <c r="B67" s="732"/>
      <c r="C67" s="732"/>
      <c r="D67" s="732"/>
      <c r="E67" s="732"/>
      <c r="F67" s="154" t="s">
        <v>154</v>
      </c>
      <c r="G67" s="174"/>
      <c r="H67" s="734"/>
      <c r="I67" s="734"/>
      <c r="J67" s="734"/>
      <c r="K67" s="734"/>
      <c r="L67" s="732"/>
      <c r="M67" s="732"/>
      <c r="N67" s="139"/>
      <c r="O67" s="139"/>
      <c r="P67" s="282"/>
    </row>
    <row r="68" spans="1:16" ht="18.600000000000001" thickBot="1">
      <c r="B68" s="155">
        <v>1</v>
      </c>
      <c r="C68" s="156" t="s">
        <v>158</v>
      </c>
      <c r="D68" s="157"/>
      <c r="E68" s="157"/>
      <c r="F68" s="157"/>
      <c r="G68" s="175"/>
      <c r="H68" s="157"/>
      <c r="I68" s="157"/>
      <c r="J68" s="157"/>
      <c r="K68" s="158" t="s">
        <v>158</v>
      </c>
      <c r="L68" s="157"/>
      <c r="M68" s="157"/>
      <c r="N68" s="139"/>
      <c r="O68" s="139"/>
      <c r="P68" s="282"/>
    </row>
    <row r="69" spans="1:16" ht="18.600000000000001" thickBot="1">
      <c r="A69" s="167" t="s">
        <v>29</v>
      </c>
      <c r="B69" s="168">
        <v>2</v>
      </c>
      <c r="C69" s="169" t="s">
        <v>158</v>
      </c>
      <c r="D69" s="170" t="s">
        <v>158</v>
      </c>
      <c r="E69" s="170" t="s">
        <v>158</v>
      </c>
      <c r="F69" s="170" t="s">
        <v>190</v>
      </c>
      <c r="G69" s="175"/>
      <c r="H69" s="157"/>
      <c r="I69" s="157"/>
      <c r="J69" s="170" t="s">
        <v>191</v>
      </c>
      <c r="K69" s="170" t="s">
        <v>158</v>
      </c>
      <c r="L69" s="157"/>
      <c r="M69" s="157"/>
      <c r="N69" s="139" t="s">
        <v>192</v>
      </c>
      <c r="O69" s="139"/>
      <c r="P69" s="281"/>
    </row>
    <row r="70" spans="1:16" ht="18.600000000000001" thickBot="1">
      <c r="A70" s="167" t="s">
        <v>21</v>
      </c>
      <c r="B70" s="168">
        <v>3</v>
      </c>
      <c r="C70" s="169" t="s">
        <v>158</v>
      </c>
      <c r="D70" s="170" t="s">
        <v>158</v>
      </c>
      <c r="E70" s="170" t="s">
        <v>158</v>
      </c>
      <c r="F70" s="170" t="s">
        <v>158</v>
      </c>
      <c r="G70" s="175"/>
      <c r="H70" s="157"/>
      <c r="I70" s="157"/>
      <c r="J70" s="170" t="s">
        <v>158</v>
      </c>
      <c r="K70" s="170" t="s">
        <v>158</v>
      </c>
      <c r="L70" s="170" t="s">
        <v>158</v>
      </c>
      <c r="M70" s="157"/>
      <c r="N70" s="139"/>
      <c r="O70" s="139"/>
      <c r="P70" s="282"/>
    </row>
    <row r="71" spans="1:16" ht="18.600000000000001" thickBot="1">
      <c r="A71" s="167" t="s">
        <v>193</v>
      </c>
      <c r="B71" s="164">
        <v>4</v>
      </c>
      <c r="C71" s="165" t="s">
        <v>158</v>
      </c>
      <c r="D71" s="166" t="s">
        <v>158</v>
      </c>
      <c r="E71" s="166" t="s">
        <v>158</v>
      </c>
      <c r="F71" s="166" t="s">
        <v>158</v>
      </c>
      <c r="G71" s="166" t="s">
        <v>158</v>
      </c>
      <c r="H71" s="166" t="s">
        <v>158</v>
      </c>
      <c r="I71" s="157" t="s">
        <v>211</v>
      </c>
      <c r="J71" s="166" t="s">
        <v>158</v>
      </c>
      <c r="K71" s="166" t="s">
        <v>158</v>
      </c>
      <c r="L71" s="166" t="s">
        <v>158</v>
      </c>
      <c r="M71" s="166" t="s">
        <v>158</v>
      </c>
      <c r="N71" s="185" t="s">
        <v>210</v>
      </c>
      <c r="O71" s="139"/>
      <c r="P71" s="282"/>
    </row>
    <row r="72" spans="1:16" ht="18.600000000000001" thickBot="1">
      <c r="A72" s="167"/>
      <c r="B72" s="168">
        <v>5</v>
      </c>
      <c r="C72" s="169" t="s">
        <v>158</v>
      </c>
      <c r="D72" s="170" t="s">
        <v>158</v>
      </c>
      <c r="E72" s="170" t="s">
        <v>158</v>
      </c>
      <c r="F72" s="170" t="s">
        <v>158</v>
      </c>
      <c r="G72" s="170" t="s">
        <v>158</v>
      </c>
      <c r="H72" s="170" t="s">
        <v>158</v>
      </c>
      <c r="I72" s="170" t="s">
        <v>158</v>
      </c>
      <c r="J72" s="170" t="s">
        <v>158</v>
      </c>
      <c r="K72" s="170" t="s">
        <v>158</v>
      </c>
      <c r="L72" s="170" t="s">
        <v>158</v>
      </c>
      <c r="M72" s="170" t="s">
        <v>158</v>
      </c>
      <c r="N72" s="139"/>
      <c r="O72" s="139"/>
    </row>
    <row r="73" spans="1:16" ht="18.600000000000001" thickBot="1">
      <c r="B73" s="155">
        <v>6</v>
      </c>
      <c r="C73" s="156" t="s">
        <v>158</v>
      </c>
      <c r="D73" s="158" t="s">
        <v>158</v>
      </c>
      <c r="E73" s="158" t="s">
        <v>158</v>
      </c>
      <c r="F73" s="158" t="s">
        <v>158</v>
      </c>
      <c r="G73" s="158" t="s">
        <v>158</v>
      </c>
      <c r="H73" s="158" t="s">
        <v>158</v>
      </c>
      <c r="I73" s="158" t="s">
        <v>158</v>
      </c>
      <c r="J73" s="158" t="s">
        <v>158</v>
      </c>
      <c r="K73" s="158" t="s">
        <v>158</v>
      </c>
      <c r="L73" s="158" t="s">
        <v>158</v>
      </c>
      <c r="M73" s="158" t="s">
        <v>158</v>
      </c>
      <c r="N73" s="139"/>
      <c r="O73" s="139"/>
    </row>
    <row r="74" spans="1:16" ht="18.600000000000001" thickBot="1">
      <c r="B74" s="155">
        <v>7</v>
      </c>
      <c r="C74" s="156" t="s">
        <v>158</v>
      </c>
      <c r="D74" s="158" t="s">
        <v>158</v>
      </c>
      <c r="E74" s="158" t="s">
        <v>158</v>
      </c>
      <c r="F74" s="158" t="s">
        <v>158</v>
      </c>
      <c r="G74" s="158" t="s">
        <v>158</v>
      </c>
      <c r="H74" s="158" t="s">
        <v>158</v>
      </c>
      <c r="I74" s="158" t="s">
        <v>158</v>
      </c>
      <c r="J74" s="158" t="s">
        <v>158</v>
      </c>
      <c r="K74" s="158" t="s">
        <v>158</v>
      </c>
      <c r="L74" s="158" t="s">
        <v>158</v>
      </c>
      <c r="M74" s="158" t="s">
        <v>158</v>
      </c>
      <c r="N74" s="139"/>
      <c r="O74" s="139"/>
    </row>
    <row r="75" spans="1:16">
      <c r="N75" s="139"/>
      <c r="O75" s="139"/>
    </row>
    <row r="76" spans="1:16">
      <c r="I76" s="185" t="s">
        <v>212</v>
      </c>
      <c r="N76" s="139"/>
      <c r="O76" s="139"/>
    </row>
    <row r="77" spans="1:16">
      <c r="N77" s="139"/>
      <c r="O77" s="139"/>
    </row>
  </sheetData>
  <mergeCells count="39">
    <mergeCell ref="L32:N42"/>
    <mergeCell ref="B45:H45"/>
    <mergeCell ref="B47:M47"/>
    <mergeCell ref="B48:M48"/>
    <mergeCell ref="B52:M52"/>
    <mergeCell ref="B53:M53"/>
    <mergeCell ref="N49:N60"/>
    <mergeCell ref="B51:M51"/>
    <mergeCell ref="B58:M58"/>
    <mergeCell ref="B59:M59"/>
    <mergeCell ref="B60:M60"/>
    <mergeCell ref="B49:M49"/>
    <mergeCell ref="B54:M54"/>
    <mergeCell ref="B56:M56"/>
    <mergeCell ref="B57:M57"/>
    <mergeCell ref="B61:M61"/>
    <mergeCell ref="B62:M62"/>
    <mergeCell ref="B63:M63"/>
    <mergeCell ref="B66:B67"/>
    <mergeCell ref="C66:C67"/>
    <mergeCell ref="D66:D67"/>
    <mergeCell ref="E66:E67"/>
    <mergeCell ref="H66:H67"/>
    <mergeCell ref="I66:I67"/>
    <mergeCell ref="J66:J67"/>
    <mergeCell ref="K66:K67"/>
    <mergeCell ref="L66:L67"/>
    <mergeCell ref="M66:M67"/>
    <mergeCell ref="D29:E29"/>
    <mergeCell ref="M14:M15"/>
    <mergeCell ref="M28:N30"/>
    <mergeCell ref="B3:N3"/>
    <mergeCell ref="C8:L8"/>
    <mergeCell ref="C9:L9"/>
    <mergeCell ref="D12:E28"/>
    <mergeCell ref="M13:N13"/>
    <mergeCell ref="B5:N5"/>
    <mergeCell ref="B7:N7"/>
    <mergeCell ref="B6:N6"/>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42"/>
  <sheetViews>
    <sheetView showGridLines="0" zoomScale="80" zoomScaleNormal="80" zoomScaleSheetLayoutView="79" workbookViewId="0">
      <selection activeCell="C8" sqref="C8:C10"/>
    </sheetView>
  </sheetViews>
  <sheetFormatPr defaultColWidth="9" defaultRowHeight="19.2"/>
  <cols>
    <col min="1" max="1" width="193.44140625" style="486" customWidth="1"/>
    <col min="2" max="2" width="11.21875" style="484" customWidth="1"/>
    <col min="3" max="3" width="27.44140625" style="484" customWidth="1"/>
    <col min="4" max="4" width="17.88671875" style="485" customWidth="1"/>
    <col min="5" max="16384" width="9" style="6"/>
  </cols>
  <sheetData>
    <row r="1" spans="1:4" s="55" customFormat="1" ht="44.25" customHeight="1" thickBot="1">
      <c r="A1" s="288" t="s">
        <v>270</v>
      </c>
      <c r="B1" s="289" t="s">
        <v>0</v>
      </c>
      <c r="C1" s="290" t="s">
        <v>1</v>
      </c>
      <c r="D1" s="482" t="s">
        <v>2</v>
      </c>
    </row>
    <row r="2" spans="1:4" s="186" customFormat="1" ht="44.25" customHeight="1">
      <c r="A2" s="271" t="s">
        <v>280</v>
      </c>
      <c r="B2" s="749" t="s">
        <v>283</v>
      </c>
      <c r="C2" s="743" t="s">
        <v>284</v>
      </c>
      <c r="D2" s="746">
        <v>44788</v>
      </c>
    </row>
    <row r="3" spans="1:4" s="186" customFormat="1" ht="402" customHeight="1">
      <c r="A3" s="556" t="s">
        <v>281</v>
      </c>
      <c r="B3" s="750"/>
      <c r="C3" s="744"/>
      <c r="D3" s="747"/>
    </row>
    <row r="4" spans="1:4" s="186" customFormat="1" ht="36.6" customHeight="1" thickBot="1">
      <c r="A4" s="272" t="s">
        <v>282</v>
      </c>
      <c r="B4" s="751"/>
      <c r="C4" s="745"/>
      <c r="D4" s="748"/>
    </row>
    <row r="5" spans="1:4" s="186" customFormat="1" ht="44.25" customHeight="1">
      <c r="A5" s="271" t="s">
        <v>285</v>
      </c>
      <c r="B5" s="749" t="s">
        <v>288</v>
      </c>
      <c r="C5" s="743" t="s">
        <v>289</v>
      </c>
      <c r="D5" s="746">
        <v>44785</v>
      </c>
    </row>
    <row r="6" spans="1:4" s="186" customFormat="1" ht="247.8" customHeight="1">
      <c r="A6" s="556" t="s">
        <v>286</v>
      </c>
      <c r="B6" s="750"/>
      <c r="C6" s="744"/>
      <c r="D6" s="747"/>
    </row>
    <row r="7" spans="1:4" s="186" customFormat="1" ht="36.6" customHeight="1" thickBot="1">
      <c r="A7" s="272" t="s">
        <v>287</v>
      </c>
      <c r="B7" s="751"/>
      <c r="C7" s="745"/>
      <c r="D7" s="748"/>
    </row>
    <row r="8" spans="1:4" s="186" customFormat="1" ht="54.6" customHeight="1" thickBot="1">
      <c r="A8" s="271" t="s">
        <v>421</v>
      </c>
      <c r="B8" s="260"/>
      <c r="C8" s="743" t="s">
        <v>454</v>
      </c>
      <c r="D8" s="752">
        <v>44793</v>
      </c>
    </row>
    <row r="9" spans="1:4" s="186" customFormat="1" ht="321" customHeight="1" thickBot="1">
      <c r="A9" s="556" t="s">
        <v>422</v>
      </c>
      <c r="B9" s="552" t="s">
        <v>455</v>
      </c>
      <c r="C9" s="744"/>
      <c r="D9" s="753"/>
    </row>
    <row r="10" spans="1:4" s="186" customFormat="1" ht="34.950000000000003" customHeight="1" thickBot="1">
      <c r="A10" s="272" t="s">
        <v>423</v>
      </c>
      <c r="B10" s="262"/>
      <c r="C10" s="745"/>
      <c r="D10" s="753"/>
    </row>
    <row r="11" spans="1:4" s="186" customFormat="1" ht="43.8" customHeight="1" thickTop="1">
      <c r="A11" s="274" t="s">
        <v>424</v>
      </c>
      <c r="B11" s="761" t="s">
        <v>428</v>
      </c>
      <c r="C11" s="743" t="s">
        <v>427</v>
      </c>
      <c r="D11" s="746">
        <v>44790</v>
      </c>
    </row>
    <row r="12" spans="1:4" s="186" customFormat="1" ht="89.4" customHeight="1">
      <c r="A12" s="557" t="s">
        <v>425</v>
      </c>
      <c r="B12" s="762"/>
      <c r="C12" s="744"/>
      <c r="D12" s="747"/>
    </row>
    <row r="13" spans="1:4" s="186" customFormat="1" ht="34.950000000000003" customHeight="1" thickBot="1">
      <c r="A13" s="275" t="s">
        <v>426</v>
      </c>
      <c r="B13" s="763"/>
      <c r="C13" s="745"/>
      <c r="D13" s="748"/>
    </row>
    <row r="14" spans="1:4" s="186" customFormat="1" ht="44.25" customHeight="1" thickTop="1">
      <c r="A14" s="271" t="s">
        <v>429</v>
      </c>
      <c r="B14" s="260"/>
      <c r="C14" s="743" t="s">
        <v>431</v>
      </c>
      <c r="D14" s="746">
        <v>44791</v>
      </c>
    </row>
    <row r="15" spans="1:4" s="186" customFormat="1" ht="120" customHeight="1">
      <c r="A15" s="556" t="s">
        <v>430</v>
      </c>
      <c r="B15" s="261" t="s">
        <v>432</v>
      </c>
      <c r="C15" s="744"/>
      <c r="D15" s="747"/>
    </row>
    <row r="16" spans="1:4" s="186" customFormat="1" ht="35.4" customHeight="1" thickBot="1">
      <c r="A16" s="272" t="s">
        <v>433</v>
      </c>
      <c r="B16" s="262"/>
      <c r="C16" s="745"/>
      <c r="D16" s="748"/>
    </row>
    <row r="17" spans="1:4" s="186" customFormat="1" ht="44.25" customHeight="1" thickBot="1">
      <c r="A17" s="271" t="s">
        <v>434</v>
      </c>
      <c r="B17" s="260"/>
      <c r="C17" s="743" t="s">
        <v>437</v>
      </c>
      <c r="D17" s="752">
        <v>44784</v>
      </c>
    </row>
    <row r="18" spans="1:4" s="186" customFormat="1" ht="374.4" customHeight="1" thickBot="1">
      <c r="A18" s="556" t="s">
        <v>435</v>
      </c>
      <c r="B18" s="548" t="s">
        <v>436</v>
      </c>
      <c r="C18" s="744"/>
      <c r="D18" s="753"/>
    </row>
    <row r="19" spans="1:4" s="186" customFormat="1" ht="38.4" customHeight="1" thickBot="1">
      <c r="A19" s="272" t="s">
        <v>438</v>
      </c>
      <c r="B19" s="262"/>
      <c r="C19" s="745"/>
      <c r="D19" s="753"/>
    </row>
    <row r="20" spans="1:4" s="55" customFormat="1" ht="44.25" customHeight="1" thickBot="1">
      <c r="A20" s="534" t="s">
        <v>439</v>
      </c>
      <c r="B20" s="775" t="s">
        <v>440</v>
      </c>
      <c r="C20" s="743" t="s">
        <v>441</v>
      </c>
      <c r="D20" s="752">
        <v>44783</v>
      </c>
    </row>
    <row r="21" spans="1:4" s="55" customFormat="1" ht="115.8" customHeight="1" thickBot="1">
      <c r="A21" s="558" t="s">
        <v>443</v>
      </c>
      <c r="B21" s="776"/>
      <c r="C21" s="744"/>
      <c r="D21" s="753"/>
    </row>
    <row r="22" spans="1:4" s="55" customFormat="1" ht="46.2" customHeight="1" thickBot="1">
      <c r="A22" s="316" t="s">
        <v>442</v>
      </c>
      <c r="B22" s="777"/>
      <c r="C22" s="745"/>
      <c r="D22" s="753"/>
    </row>
    <row r="23" spans="1:4" s="186" customFormat="1" ht="52.2" customHeight="1" thickTop="1" thickBot="1">
      <c r="A23" s="271" t="s">
        <v>444</v>
      </c>
      <c r="B23" s="260"/>
      <c r="C23" s="743" t="s">
        <v>453</v>
      </c>
      <c r="D23" s="752">
        <v>44783</v>
      </c>
    </row>
    <row r="24" spans="1:4" s="186" customFormat="1" ht="66" customHeight="1" thickBot="1">
      <c r="A24" s="556" t="s">
        <v>445</v>
      </c>
      <c r="B24" s="261" t="s">
        <v>447</v>
      </c>
      <c r="C24" s="744"/>
      <c r="D24" s="753"/>
    </row>
    <row r="25" spans="1:4" s="186" customFormat="1" ht="45" customHeight="1" thickBot="1">
      <c r="A25" s="272" t="s">
        <v>446</v>
      </c>
      <c r="B25" s="262"/>
      <c r="C25" s="745"/>
      <c r="D25" s="753"/>
    </row>
    <row r="26" spans="1:4" s="186" customFormat="1" ht="48.6" customHeight="1" thickTop="1">
      <c r="A26" s="511" t="s">
        <v>448</v>
      </c>
      <c r="B26" s="766" t="s">
        <v>449</v>
      </c>
      <c r="C26" s="743" t="s">
        <v>451</v>
      </c>
      <c r="D26" s="772">
        <v>44782</v>
      </c>
    </row>
    <row r="27" spans="1:4" s="186" customFormat="1" ht="189" customHeight="1">
      <c r="A27" s="276" t="s">
        <v>450</v>
      </c>
      <c r="B27" s="750"/>
      <c r="C27" s="744"/>
      <c r="D27" s="773"/>
    </row>
    <row r="28" spans="1:4" s="186" customFormat="1" ht="43.2" customHeight="1" thickBot="1">
      <c r="A28" s="494" t="s">
        <v>452</v>
      </c>
      <c r="B28" s="751"/>
      <c r="C28" s="745"/>
      <c r="D28" s="774"/>
    </row>
    <row r="29" spans="1:4" s="186" customFormat="1" ht="52.2" hidden="1" customHeight="1" thickTop="1" thickBot="1">
      <c r="A29" s="273"/>
      <c r="B29" s="775"/>
      <c r="C29" s="775"/>
      <c r="D29" s="752"/>
    </row>
    <row r="30" spans="1:4" s="186" customFormat="1" ht="247.8" hidden="1" customHeight="1" thickBot="1">
      <c r="A30" s="558"/>
      <c r="B30" s="776"/>
      <c r="C30" s="776"/>
      <c r="D30" s="753"/>
    </row>
    <row r="31" spans="1:4" s="186" customFormat="1" ht="43.2" hidden="1" customHeight="1" thickBot="1">
      <c r="A31" s="553"/>
      <c r="B31" s="777"/>
      <c r="C31" s="777"/>
      <c r="D31" s="753"/>
    </row>
    <row r="32" spans="1:4" s="186" customFormat="1" ht="48.6" hidden="1" customHeight="1" thickTop="1" thickBot="1">
      <c r="A32" s="274"/>
      <c r="B32" s="761"/>
      <c r="C32" s="769"/>
      <c r="D32" s="752"/>
    </row>
    <row r="33" spans="1:4" s="186" customFormat="1" ht="97.2" hidden="1" customHeight="1" thickBot="1">
      <c r="A33" s="764"/>
      <c r="B33" s="762"/>
      <c r="C33" s="770"/>
      <c r="D33" s="753"/>
    </row>
    <row r="34" spans="1:4" s="186" customFormat="1" ht="40.200000000000003" hidden="1" customHeight="1" thickBot="1">
      <c r="A34" s="765"/>
      <c r="B34" s="762"/>
      <c r="C34" s="770"/>
      <c r="D34" s="767"/>
    </row>
    <row r="35" spans="1:4" s="186" customFormat="1" ht="40.950000000000003" hidden="1" customHeight="1" thickBot="1">
      <c r="A35" s="535"/>
      <c r="B35" s="763"/>
      <c r="C35" s="771"/>
      <c r="D35" s="768"/>
    </row>
    <row r="36" spans="1:4" s="186" customFormat="1" ht="54.6" hidden="1" customHeight="1" thickTop="1">
      <c r="A36" s="200"/>
      <c r="B36" s="491"/>
      <c r="C36" s="756"/>
      <c r="D36" s="495"/>
    </row>
    <row r="37" spans="1:4" s="186" customFormat="1" ht="110.4" hidden="1" customHeight="1">
      <c r="A37" s="483"/>
      <c r="B37" s="754"/>
      <c r="C37" s="757"/>
      <c r="D37" s="496"/>
    </row>
    <row r="38" spans="1:4" s="186" customFormat="1" ht="37.950000000000003" hidden="1" customHeight="1" thickBot="1">
      <c r="A38" s="547"/>
      <c r="B38" s="759"/>
      <c r="C38" s="760"/>
      <c r="D38" s="497"/>
    </row>
    <row r="39" spans="1:4" s="186" customFormat="1" ht="37.950000000000003" hidden="1" customHeight="1">
      <c r="A39" s="200"/>
      <c r="B39" s="491"/>
      <c r="C39" s="756"/>
      <c r="D39" s="495"/>
    </row>
    <row r="40" spans="1:4" s="186" customFormat="1" ht="216" hidden="1" customHeight="1">
      <c r="A40" s="483"/>
      <c r="B40" s="754"/>
      <c r="C40" s="757"/>
      <c r="D40" s="496"/>
    </row>
    <row r="41" spans="1:4" s="186" customFormat="1" ht="37.950000000000003" hidden="1" customHeight="1" thickBot="1">
      <c r="A41" s="498"/>
      <c r="B41" s="755"/>
      <c r="C41" s="758"/>
      <c r="D41" s="499"/>
    </row>
    <row r="42" spans="1:4" ht="19.8" thickTop="1"/>
  </sheetData>
  <mergeCells count="34">
    <mergeCell ref="A33:A34"/>
    <mergeCell ref="B26:B28"/>
    <mergeCell ref="B11:B13"/>
    <mergeCell ref="C11:C13"/>
    <mergeCell ref="D11:D13"/>
    <mergeCell ref="C17:C19"/>
    <mergeCell ref="D17:D19"/>
    <mergeCell ref="D32:D35"/>
    <mergeCell ref="C32:C35"/>
    <mergeCell ref="D26:D28"/>
    <mergeCell ref="B20:B22"/>
    <mergeCell ref="C20:C22"/>
    <mergeCell ref="D20:D22"/>
    <mergeCell ref="B29:B31"/>
    <mergeCell ref="C29:C31"/>
    <mergeCell ref="D29:D31"/>
    <mergeCell ref="C23:C25"/>
    <mergeCell ref="D23:D25"/>
    <mergeCell ref="B40:B41"/>
    <mergeCell ref="C39:C41"/>
    <mergeCell ref="B37:B38"/>
    <mergeCell ref="C36:C38"/>
    <mergeCell ref="C26:C28"/>
    <mergeCell ref="B32:B35"/>
    <mergeCell ref="C14:C16"/>
    <mergeCell ref="D14:D16"/>
    <mergeCell ref="B2:B4"/>
    <mergeCell ref="C2:C4"/>
    <mergeCell ref="D2:D4"/>
    <mergeCell ref="C8:C10"/>
    <mergeCell ref="D8:D10"/>
    <mergeCell ref="B5:B7"/>
    <mergeCell ref="C5:C7"/>
    <mergeCell ref="D5:D7"/>
  </mergeCells>
  <phoneticPr fontId="16"/>
  <hyperlinks>
    <hyperlink ref="A4" r:id="rId1" xr:uid="{688E28D1-7FEF-4ED5-AABD-8DAF910A9029}"/>
    <hyperlink ref="A7" r:id="rId2" xr:uid="{AD07E5D2-D7B9-4163-A6B8-783A525A33B4}"/>
    <hyperlink ref="A10" r:id="rId3" xr:uid="{9FB8ED47-B90B-41A5-BB28-511143C5C591}"/>
    <hyperlink ref="A13" r:id="rId4" xr:uid="{86F24E76-3CF2-44AF-8B42-2E32831EFFF7}"/>
    <hyperlink ref="A16" r:id="rId5" xr:uid="{7682ED05-AB36-429A-9FA8-BB5045226337}"/>
    <hyperlink ref="A19" r:id="rId6" xr:uid="{1468F618-DED5-4003-8CB6-DFDAA8B010DD}"/>
    <hyperlink ref="A22" r:id="rId7" xr:uid="{DD337F8C-F187-472E-A1D3-DFB47294C7C3}"/>
    <hyperlink ref="A25" r:id="rId8" xr:uid="{58E2292B-B7C0-421F-A7AB-7E407078E304}"/>
    <hyperlink ref="A28" r:id="rId9" xr:uid="{2302AA26-1B84-465E-A13A-C3DE541A81B6}"/>
  </hyperlinks>
  <pageMargins left="0" right="0" top="0.19685039370078741" bottom="0.39370078740157483" header="0" footer="0.19685039370078741"/>
  <pageSetup paperSize="8" scale="28" orientation="portrait" horizontalDpi="300" verticalDpi="300" r:id="rId1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47"/>
  <sheetViews>
    <sheetView defaultGridColor="0" view="pageBreakPreview" colorId="56" zoomScale="83" zoomScaleNormal="66" zoomScaleSheetLayoutView="83" workbookViewId="0">
      <selection activeCell="I36" sqref="I36"/>
    </sheetView>
  </sheetViews>
  <sheetFormatPr defaultColWidth="9" defaultRowHeight="19.2"/>
  <cols>
    <col min="1" max="1" width="213.21875" style="529" customWidth="1"/>
    <col min="2" max="2" width="18" style="210" customWidth="1"/>
    <col min="3" max="3" width="20.109375" style="211" customWidth="1"/>
    <col min="4" max="16384" width="9" style="42"/>
  </cols>
  <sheetData>
    <row r="1" spans="1:3" ht="58.95" customHeight="1" thickBot="1">
      <c r="A1" s="41" t="s">
        <v>271</v>
      </c>
      <c r="B1" s="461" t="s">
        <v>24</v>
      </c>
      <c r="C1" s="462" t="s">
        <v>2</v>
      </c>
    </row>
    <row r="2" spans="1:3" ht="48" customHeight="1">
      <c r="A2" s="465" t="s">
        <v>471</v>
      </c>
      <c r="B2" s="766" t="s">
        <v>497</v>
      </c>
      <c r="C2" s="782">
        <v>44793</v>
      </c>
    </row>
    <row r="3" spans="1:3" s="541" customFormat="1" ht="328.8" customHeight="1" thickBot="1">
      <c r="A3" s="589" t="s">
        <v>470</v>
      </c>
      <c r="B3" s="751"/>
      <c r="C3" s="783"/>
    </row>
    <row r="4" spans="1:3" s="541" customFormat="1" ht="38.4" customHeight="1" thickBot="1">
      <c r="A4" s="542" t="s">
        <v>469</v>
      </c>
      <c r="B4" s="555"/>
      <c r="C4" s="543"/>
    </row>
    <row r="5" spans="1:3" ht="48" customHeight="1">
      <c r="A5" s="465" t="s">
        <v>472</v>
      </c>
      <c r="B5" s="260"/>
      <c r="C5" s="538"/>
    </row>
    <row r="6" spans="1:3" ht="202.2" customHeight="1">
      <c r="A6" s="560" t="s">
        <v>483</v>
      </c>
      <c r="B6" s="552" t="s">
        <v>499</v>
      </c>
      <c r="C6" s="463">
        <v>44790</v>
      </c>
    </row>
    <row r="7" spans="1:3" ht="39.75" customHeight="1" thickBot="1">
      <c r="A7" s="220" t="s">
        <v>468</v>
      </c>
      <c r="B7" s="262"/>
      <c r="C7" s="540"/>
    </row>
    <row r="8" spans="1:3" ht="45.6" customHeight="1">
      <c r="A8" s="465" t="s">
        <v>473</v>
      </c>
      <c r="B8" s="260"/>
      <c r="C8" s="538"/>
    </row>
    <row r="9" spans="1:3" ht="36" customHeight="1">
      <c r="A9" s="561" t="s">
        <v>484</v>
      </c>
      <c r="B9" s="261" t="s">
        <v>500</v>
      </c>
      <c r="C9" s="539">
        <v>44790</v>
      </c>
    </row>
    <row r="10" spans="1:3" ht="37.799999999999997" customHeight="1" thickBot="1">
      <c r="A10" s="532" t="s">
        <v>467</v>
      </c>
      <c r="B10" s="262"/>
      <c r="C10" s="540"/>
    </row>
    <row r="11" spans="1:3" ht="42" customHeight="1">
      <c r="A11" s="465" t="s">
        <v>474</v>
      </c>
      <c r="B11" s="260"/>
      <c r="C11" s="538"/>
    </row>
    <row r="12" spans="1:3" ht="378.6" customHeight="1" thickBot="1">
      <c r="A12" s="559" t="s">
        <v>485</v>
      </c>
      <c r="B12" s="464" t="s">
        <v>501</v>
      </c>
      <c r="C12" s="539">
        <v>44789</v>
      </c>
    </row>
    <row r="13" spans="1:3" ht="36" customHeight="1" thickBot="1">
      <c r="A13" s="532" t="s">
        <v>466</v>
      </c>
      <c r="B13" s="464"/>
      <c r="C13" s="540"/>
    </row>
    <row r="14" spans="1:3" ht="52.2" customHeight="1">
      <c r="A14" s="187" t="s">
        <v>475</v>
      </c>
      <c r="B14" s="202"/>
      <c r="C14" s="203"/>
    </row>
    <row r="15" spans="1:3" ht="328.8" customHeight="1">
      <c r="A15" s="559" t="s">
        <v>486</v>
      </c>
      <c r="B15" s="207" t="s">
        <v>502</v>
      </c>
      <c r="C15" s="204">
        <v>44787</v>
      </c>
    </row>
    <row r="16" spans="1:3" ht="36" customHeight="1" thickBot="1">
      <c r="A16" s="532" t="s">
        <v>465</v>
      </c>
      <c r="B16" s="205"/>
      <c r="C16" s="206"/>
    </row>
    <row r="17" spans="1:3" ht="50.4" customHeight="1">
      <c r="A17" s="512" t="s">
        <v>488</v>
      </c>
      <c r="B17" s="207"/>
      <c r="C17" s="204"/>
    </row>
    <row r="18" spans="1:3" ht="90.6" customHeight="1">
      <c r="A18" s="559" t="s">
        <v>487</v>
      </c>
      <c r="B18" s="207" t="s">
        <v>503</v>
      </c>
      <c r="C18" s="204">
        <v>44787</v>
      </c>
    </row>
    <row r="19" spans="1:3" ht="34.200000000000003" customHeight="1" thickBot="1">
      <c r="A19" s="544" t="s">
        <v>464</v>
      </c>
      <c r="B19" s="205"/>
      <c r="C19" s="206"/>
    </row>
    <row r="20" spans="1:3" ht="45" customHeight="1">
      <c r="A20" s="187" t="s">
        <v>476</v>
      </c>
      <c r="B20" s="202"/>
      <c r="C20" s="203"/>
    </row>
    <row r="21" spans="1:3" ht="188.4" customHeight="1">
      <c r="A21" s="559" t="s">
        <v>489</v>
      </c>
      <c r="B21" s="207" t="s">
        <v>504</v>
      </c>
      <c r="C21" s="204">
        <v>44786</v>
      </c>
    </row>
    <row r="22" spans="1:3" ht="34.200000000000003" customHeight="1" thickBot="1">
      <c r="A22" s="544" t="s">
        <v>463</v>
      </c>
      <c r="B22" s="205"/>
      <c r="C22" s="206"/>
    </row>
    <row r="23" spans="1:3" ht="43.2" customHeight="1">
      <c r="A23" s="512" t="s">
        <v>477</v>
      </c>
      <c r="B23" s="207"/>
      <c r="C23" s="204"/>
    </row>
    <row r="24" spans="1:3" ht="147" customHeight="1">
      <c r="A24" s="559" t="s">
        <v>490</v>
      </c>
      <c r="B24" s="857" t="s">
        <v>505</v>
      </c>
      <c r="C24" s="204">
        <v>44785</v>
      </c>
    </row>
    <row r="25" spans="1:3" ht="32.4" customHeight="1" thickBot="1">
      <c r="A25" s="544" t="s">
        <v>462</v>
      </c>
      <c r="B25" s="205"/>
      <c r="C25" s="206"/>
    </row>
    <row r="26" spans="1:3" ht="54" customHeight="1">
      <c r="A26" s="187" t="s">
        <v>478</v>
      </c>
      <c r="B26" s="202"/>
      <c r="C26" s="203"/>
    </row>
    <row r="27" spans="1:3" ht="139.80000000000001" customHeight="1">
      <c r="A27" s="559" t="s">
        <v>491</v>
      </c>
      <c r="B27" s="562" t="s">
        <v>506</v>
      </c>
      <c r="C27" s="204">
        <v>44785</v>
      </c>
    </row>
    <row r="28" spans="1:3" ht="35.4" customHeight="1" thickBot="1">
      <c r="A28" s="544" t="s">
        <v>461</v>
      </c>
      <c r="B28" s="205"/>
      <c r="C28" s="206"/>
    </row>
    <row r="29" spans="1:3" ht="58.2" customHeight="1">
      <c r="A29" s="187" t="s">
        <v>492</v>
      </c>
      <c r="B29" s="202"/>
      <c r="C29" s="203"/>
    </row>
    <row r="30" spans="1:3" ht="171" customHeight="1">
      <c r="A30" s="559" t="s">
        <v>493</v>
      </c>
      <c r="B30" s="207" t="s">
        <v>500</v>
      </c>
      <c r="C30" s="204">
        <v>44785</v>
      </c>
    </row>
    <row r="31" spans="1:3" ht="32.4" customHeight="1" thickBot="1">
      <c r="A31" s="544" t="s">
        <v>460</v>
      </c>
      <c r="B31" s="205"/>
      <c r="C31" s="206"/>
    </row>
    <row r="32" spans="1:3" s="545" customFormat="1" ht="61.8" customHeight="1">
      <c r="A32" s="512" t="s">
        <v>479</v>
      </c>
      <c r="B32" s="207"/>
      <c r="C32" s="204"/>
    </row>
    <row r="33" spans="1:3" ht="382.8" customHeight="1">
      <c r="A33" s="559" t="s">
        <v>494</v>
      </c>
      <c r="B33" s="207" t="s">
        <v>507</v>
      </c>
      <c r="C33" s="204"/>
    </row>
    <row r="34" spans="1:3" ht="39" customHeight="1" thickBot="1">
      <c r="A34" s="544" t="s">
        <v>459</v>
      </c>
      <c r="B34" s="205"/>
      <c r="C34" s="206"/>
    </row>
    <row r="35" spans="1:3" ht="61.8" customHeight="1">
      <c r="A35" s="187" t="s">
        <v>480</v>
      </c>
      <c r="B35" s="202"/>
      <c r="C35" s="203"/>
    </row>
    <row r="36" spans="1:3" ht="196.8" customHeight="1">
      <c r="A36" s="559" t="s">
        <v>498</v>
      </c>
      <c r="B36" s="207" t="s">
        <v>501</v>
      </c>
      <c r="C36" s="204">
        <v>44783</v>
      </c>
    </row>
    <row r="37" spans="1:3" ht="39" customHeight="1" thickBot="1">
      <c r="A37" s="544" t="s">
        <v>458</v>
      </c>
      <c r="B37" s="205"/>
      <c r="C37" s="206"/>
    </row>
    <row r="38" spans="1:3" ht="61.8" customHeight="1">
      <c r="A38" s="512" t="s">
        <v>481</v>
      </c>
      <c r="B38" s="207"/>
      <c r="C38" s="204"/>
    </row>
    <row r="39" spans="1:3" ht="278.39999999999998" customHeight="1">
      <c r="A39" s="559" t="s">
        <v>495</v>
      </c>
      <c r="B39" s="546" t="s">
        <v>501</v>
      </c>
      <c r="C39" s="204">
        <v>44783</v>
      </c>
    </row>
    <row r="40" spans="1:3" ht="39" customHeight="1" thickBot="1">
      <c r="A40" s="544" t="s">
        <v>457</v>
      </c>
      <c r="B40" s="205"/>
      <c r="C40" s="206"/>
    </row>
    <row r="41" spans="1:3" ht="61.8" customHeight="1">
      <c r="A41" s="187" t="s">
        <v>482</v>
      </c>
      <c r="B41" s="202"/>
      <c r="C41" s="203"/>
    </row>
    <row r="42" spans="1:3" ht="379.2" customHeight="1">
      <c r="A42" s="559" t="s">
        <v>496</v>
      </c>
      <c r="B42" s="562" t="s">
        <v>497</v>
      </c>
      <c r="C42" s="204">
        <v>44777</v>
      </c>
    </row>
    <row r="43" spans="1:3" ht="39" customHeight="1" thickBot="1">
      <c r="A43" s="544" t="s">
        <v>456</v>
      </c>
      <c r="B43" s="205"/>
      <c r="C43" s="206"/>
    </row>
    <row r="44" spans="1:3" ht="38.4" customHeight="1" thickBot="1">
      <c r="A44" s="554"/>
      <c r="B44" s="208"/>
      <c r="C44" s="209"/>
    </row>
    <row r="45" spans="1:3" ht="37.799999999999997" customHeight="1">
      <c r="A45" s="778" t="s">
        <v>28</v>
      </c>
      <c r="B45" s="779"/>
      <c r="C45" s="779"/>
    </row>
    <row r="46" spans="1:3" ht="46.2" customHeight="1">
      <c r="A46" s="780" t="s">
        <v>27</v>
      </c>
      <c r="B46" s="781"/>
      <c r="C46" s="781"/>
    </row>
    <row r="47" spans="1:3">
      <c r="A47" s="529" t="s">
        <v>260</v>
      </c>
    </row>
  </sheetData>
  <mergeCells count="4">
    <mergeCell ref="A45:C45"/>
    <mergeCell ref="A46:C46"/>
    <mergeCell ref="C2:C3"/>
    <mergeCell ref="B2:B3"/>
  </mergeCells>
  <phoneticPr fontId="16"/>
  <hyperlinks>
    <hyperlink ref="A43" r:id="rId1" xr:uid="{EF037BF8-FA3C-4F53-981B-384E58BF09E5}"/>
    <hyperlink ref="A40" r:id="rId2" xr:uid="{5EFEAF61-DFB0-4396-8E2B-C28C9D573562}"/>
    <hyperlink ref="A37" r:id="rId3" xr:uid="{9483F369-77BB-48A9-8CA1-578B8E7A6A8F}"/>
    <hyperlink ref="A34" r:id="rId4" xr:uid="{6CF4565A-C6D2-4CAD-880B-1F6EEAD7977B}"/>
    <hyperlink ref="A31" r:id="rId5" xr:uid="{A1244B43-0934-44D7-A64B-F59648D06714}"/>
    <hyperlink ref="A28" r:id="rId6" xr:uid="{0D9A4390-EE98-40A8-9E36-3562DD70D105}"/>
    <hyperlink ref="A25" r:id="rId7" xr:uid="{D515EFA3-6AAE-4A89-AE79-445EA10D5B53}"/>
    <hyperlink ref="A22" r:id="rId8" xr:uid="{A3502CB0-10DC-430A-BEBB-285CB1E622A6}"/>
    <hyperlink ref="A19" r:id="rId9" xr:uid="{6B82D2FF-5A6B-4255-8CE2-8FBF30A82485}"/>
    <hyperlink ref="A16" r:id="rId10" xr:uid="{6CC3FE74-D7A9-47D9-A5E7-DCB6FC969221}"/>
    <hyperlink ref="A13" r:id="rId11" xr:uid="{761E73E7-0236-4F98-92EE-08207444DE28}"/>
    <hyperlink ref="A10" r:id="rId12" xr:uid="{35855A1D-1E7A-4DA5-96BD-E80CC865D2D6}"/>
    <hyperlink ref="A7" r:id="rId13" xr:uid="{105F85E6-D642-4EAF-A17F-725F5664C3A2}"/>
    <hyperlink ref="A4" r:id="rId14" xr:uid="{5B30167B-D4F1-431A-81A0-64E9A912282B}"/>
  </hyperlinks>
  <pageMargins left="0.74803149606299213" right="0.74803149606299213" top="0.98425196850393704" bottom="0.98425196850393704" header="0.51181102362204722" footer="0.51181102362204722"/>
  <pageSetup paperSize="9" scale="16" fitToHeight="3" orientation="portrait" r:id="rId15"/>
  <headerFooter alignWithMargins="0"/>
  <rowBreaks count="1" manualBreakCount="1">
    <brk id="44"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0967-F82C-468A-A6FC-1073547F18B8}">
  <sheetPr>
    <tabColor rgb="FFFF0000"/>
  </sheetPr>
  <dimension ref="B1:G29"/>
  <sheetViews>
    <sheetView view="pageBreakPreview" zoomScaleNormal="112" zoomScaleSheetLayoutView="115" workbookViewId="0">
      <selection activeCell="D17" sqref="D17"/>
    </sheetView>
  </sheetViews>
  <sheetFormatPr defaultColWidth="9" defaultRowHeight="13.2"/>
  <cols>
    <col min="1" max="1" width="2.109375" style="318" customWidth="1"/>
    <col min="2" max="2" width="25.77734375" style="116" customWidth="1"/>
    <col min="3" max="3" width="65.33203125" style="318" customWidth="1"/>
    <col min="4" max="4" width="92.5546875" style="318" customWidth="1"/>
    <col min="5" max="5" width="3.88671875" style="318" customWidth="1"/>
    <col min="6" max="16384" width="9" style="318"/>
  </cols>
  <sheetData>
    <row r="1" spans="2:7" ht="18.75" customHeight="1">
      <c r="B1" s="116" t="s">
        <v>113</v>
      </c>
    </row>
    <row r="2" spans="2:7" ht="17.25" customHeight="1" thickBot="1">
      <c r="B2" t="s">
        <v>392</v>
      </c>
      <c r="D2" s="786"/>
      <c r="E2" s="703"/>
    </row>
    <row r="3" spans="2:7" ht="16.5" customHeight="1" thickBot="1">
      <c r="B3" s="117" t="s">
        <v>114</v>
      </c>
      <c r="C3" s="317" t="s">
        <v>115</v>
      </c>
      <c r="D3" s="220" t="s">
        <v>220</v>
      </c>
    </row>
    <row r="4" spans="2:7" ht="17.25" customHeight="1" thickBot="1">
      <c r="B4" s="118" t="s">
        <v>116</v>
      </c>
      <c r="C4" s="151" t="s">
        <v>393</v>
      </c>
      <c r="D4" s="119"/>
    </row>
    <row r="5" spans="2:7" ht="17.25" customHeight="1">
      <c r="B5" s="787" t="s">
        <v>176</v>
      </c>
      <c r="C5" s="790" t="s">
        <v>217</v>
      </c>
      <c r="D5" s="791"/>
    </row>
    <row r="6" spans="2:7" ht="19.2" customHeight="1">
      <c r="B6" s="788"/>
      <c r="C6" s="792" t="s">
        <v>218</v>
      </c>
      <c r="D6" s="793"/>
      <c r="G6" s="246"/>
    </row>
    <row r="7" spans="2:7" ht="19.95" customHeight="1">
      <c r="B7" s="788"/>
      <c r="C7" s="319" t="s">
        <v>219</v>
      </c>
      <c r="D7" s="320"/>
      <c r="G7" s="246"/>
    </row>
    <row r="8" spans="2:7" ht="19.8" customHeight="1" thickBot="1">
      <c r="B8" s="789"/>
      <c r="C8" s="248" t="s">
        <v>221</v>
      </c>
      <c r="D8" s="247"/>
      <c r="G8" s="246"/>
    </row>
    <row r="9" spans="2:7" ht="34.200000000000003" customHeight="1" thickBot="1">
      <c r="B9" s="120" t="s">
        <v>117</v>
      </c>
      <c r="C9" s="794"/>
      <c r="D9" s="795"/>
    </row>
    <row r="10" spans="2:7" ht="76.8" customHeight="1" thickBot="1">
      <c r="B10" s="121" t="s">
        <v>118</v>
      </c>
      <c r="C10" s="796" t="s">
        <v>394</v>
      </c>
      <c r="D10" s="797"/>
    </row>
    <row r="11" spans="2:7" ht="76.8" customHeight="1" thickBot="1">
      <c r="B11" s="122"/>
      <c r="C11" s="123" t="s">
        <v>395</v>
      </c>
      <c r="D11" s="259" t="s">
        <v>396</v>
      </c>
      <c r="F11" s="318" t="s">
        <v>21</v>
      </c>
    </row>
    <row r="12" spans="2:7" ht="42.6" hidden="1" customHeight="1" thickBot="1">
      <c r="B12" s="120" t="s">
        <v>265</v>
      </c>
      <c r="C12" s="125" t="s">
        <v>264</v>
      </c>
      <c r="D12" s="124"/>
    </row>
    <row r="13" spans="2:7" ht="114.6" customHeight="1" thickBot="1">
      <c r="B13" s="126" t="s">
        <v>119</v>
      </c>
      <c r="C13" s="127" t="s">
        <v>397</v>
      </c>
      <c r="D13" s="215" t="s">
        <v>398</v>
      </c>
      <c r="F13" s="185" t="s">
        <v>29</v>
      </c>
    </row>
    <row r="14" spans="2:7" ht="79.2" customHeight="1" thickBot="1">
      <c r="B14" s="128" t="s">
        <v>120</v>
      </c>
      <c r="C14" s="784" t="s">
        <v>399</v>
      </c>
      <c r="D14" s="785"/>
    </row>
    <row r="15" spans="2:7" ht="17.25" customHeight="1"/>
    <row r="16" spans="2:7" ht="17.25" customHeight="1">
      <c r="C16"/>
    </row>
    <row r="17" spans="2:5">
      <c r="C17" s="318" t="s">
        <v>29</v>
      </c>
    </row>
    <row r="18" spans="2:5">
      <c r="E18" s="318" t="s">
        <v>21</v>
      </c>
    </row>
    <row r="21" spans="2:5">
      <c r="B21" s="116" t="s">
        <v>21</v>
      </c>
    </row>
    <row r="29" spans="2:5">
      <c r="D29" s="318" t="s">
        <v>267</v>
      </c>
    </row>
  </sheetData>
  <mergeCells count="7">
    <mergeCell ref="C14:D14"/>
    <mergeCell ref="D2:E2"/>
    <mergeCell ref="B5:B8"/>
    <mergeCell ref="C5:D5"/>
    <mergeCell ref="C6:D6"/>
    <mergeCell ref="C9:D9"/>
    <mergeCell ref="C10:D10"/>
  </mergeCells>
  <phoneticPr fontId="106"/>
  <hyperlinks>
    <hyperlink ref="C6" r:id="rId1" location="h2_1" xr:uid="{EDBFF39A-9B90-4364-8365-9E4DAFCC0006}"/>
  </hyperlinks>
  <pageMargins left="0.7" right="0.7" top="0.75" bottom="0.75" header="0.3" footer="0.3"/>
  <pageSetup paperSize="9" scale="47"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E55B-F011-4DFD-A0D4-821B9D2396C5}">
  <sheetPr>
    <tabColor indexed="46"/>
  </sheetPr>
  <dimension ref="A1:AD38"/>
  <sheetViews>
    <sheetView zoomScale="94" zoomScaleNormal="94" zoomScaleSheetLayoutView="100" workbookViewId="0">
      <selection activeCell="AF23" sqref="AF23"/>
    </sheetView>
  </sheetViews>
  <sheetFormatPr defaultColWidth="9" defaultRowHeight="13.2"/>
  <cols>
    <col min="1" max="1" width="7.33203125" style="429" customWidth="1"/>
    <col min="2" max="13" width="6.77734375" style="429" customWidth="1"/>
    <col min="14" max="14" width="7.44140625" style="429" customWidth="1"/>
    <col min="15" max="15" width="5.88671875" style="429" customWidth="1"/>
    <col min="16" max="16" width="7.44140625" style="429" customWidth="1"/>
    <col min="17" max="29" width="6.77734375" style="429" customWidth="1"/>
    <col min="30" max="16384" width="9" style="429"/>
  </cols>
  <sheetData>
    <row r="1" spans="1:29" ht="15" customHeight="1">
      <c r="A1" s="800" t="s">
        <v>3</v>
      </c>
      <c r="B1" s="801"/>
      <c r="C1" s="801"/>
      <c r="D1" s="801"/>
      <c r="E1" s="801"/>
      <c r="F1" s="801"/>
      <c r="G1" s="801"/>
      <c r="H1" s="801"/>
      <c r="I1" s="801"/>
      <c r="J1" s="801"/>
      <c r="K1" s="801"/>
      <c r="L1" s="801"/>
      <c r="M1" s="801"/>
      <c r="N1" s="802"/>
      <c r="P1" s="803" t="s">
        <v>4</v>
      </c>
      <c r="Q1" s="804"/>
      <c r="R1" s="804"/>
      <c r="S1" s="804"/>
      <c r="T1" s="804"/>
      <c r="U1" s="804"/>
      <c r="V1" s="804"/>
      <c r="W1" s="804"/>
      <c r="X1" s="804"/>
      <c r="Y1" s="804"/>
      <c r="Z1" s="804"/>
      <c r="AA1" s="804"/>
      <c r="AB1" s="804"/>
      <c r="AC1" s="805"/>
    </row>
    <row r="2" spans="1:29" ht="18" customHeight="1" thickBot="1">
      <c r="A2" s="806" t="s">
        <v>5</v>
      </c>
      <c r="B2" s="807"/>
      <c r="C2" s="807"/>
      <c r="D2" s="807"/>
      <c r="E2" s="807"/>
      <c r="F2" s="807"/>
      <c r="G2" s="807"/>
      <c r="H2" s="807"/>
      <c r="I2" s="807"/>
      <c r="J2" s="807"/>
      <c r="K2" s="807"/>
      <c r="L2" s="807"/>
      <c r="M2" s="807"/>
      <c r="N2" s="808"/>
      <c r="P2" s="809" t="s">
        <v>6</v>
      </c>
      <c r="Q2" s="807"/>
      <c r="R2" s="807"/>
      <c r="S2" s="807"/>
      <c r="T2" s="807"/>
      <c r="U2" s="807"/>
      <c r="V2" s="807"/>
      <c r="W2" s="807"/>
      <c r="X2" s="807"/>
      <c r="Y2" s="807"/>
      <c r="Z2" s="807"/>
      <c r="AA2" s="807"/>
      <c r="AB2" s="807"/>
      <c r="AC2" s="810"/>
    </row>
    <row r="3" spans="1:29" ht="13.8" thickBot="1">
      <c r="A3" s="8"/>
      <c r="B3" s="227" t="s">
        <v>238</v>
      </c>
      <c r="C3" s="227" t="s">
        <v>7</v>
      </c>
      <c r="D3" s="227" t="s">
        <v>8</v>
      </c>
      <c r="E3" s="227" t="s">
        <v>9</v>
      </c>
      <c r="F3" s="227" t="s">
        <v>10</v>
      </c>
      <c r="G3" s="227" t="s">
        <v>11</v>
      </c>
      <c r="H3" s="227" t="s">
        <v>12</v>
      </c>
      <c r="I3" s="217" t="s">
        <v>13</v>
      </c>
      <c r="J3" s="227" t="s">
        <v>14</v>
      </c>
      <c r="K3" s="227" t="s">
        <v>15</v>
      </c>
      <c r="L3" s="227" t="s">
        <v>16</v>
      </c>
      <c r="M3" s="227" t="s">
        <v>17</v>
      </c>
      <c r="N3" s="9" t="s">
        <v>18</v>
      </c>
      <c r="P3" s="10"/>
      <c r="Q3" s="227" t="s">
        <v>238</v>
      </c>
      <c r="R3" s="227" t="s">
        <v>7</v>
      </c>
      <c r="S3" s="227" t="s">
        <v>8</v>
      </c>
      <c r="T3" s="227" t="s">
        <v>9</v>
      </c>
      <c r="U3" s="227" t="s">
        <v>10</v>
      </c>
      <c r="V3" s="227" t="s">
        <v>11</v>
      </c>
      <c r="W3" s="227" t="s">
        <v>12</v>
      </c>
      <c r="X3" s="217" t="s">
        <v>13</v>
      </c>
      <c r="Y3" s="227" t="s">
        <v>14</v>
      </c>
      <c r="Z3" s="227" t="s">
        <v>15</v>
      </c>
      <c r="AA3" s="227" t="s">
        <v>16</v>
      </c>
      <c r="AB3" s="227" t="s">
        <v>17</v>
      </c>
      <c r="AC3" s="11" t="s">
        <v>19</v>
      </c>
    </row>
    <row r="4" spans="1:29" ht="19.8" thickBot="1">
      <c r="A4" s="407" t="s">
        <v>236</v>
      </c>
      <c r="B4" s="369">
        <f>AVERAGE(B8:B17)</f>
        <v>65.400000000000006</v>
      </c>
      <c r="C4" s="369">
        <f t="shared" ref="C4:M4" si="0">AVERAGE(C7:C17)</f>
        <v>55.545454545454547</v>
      </c>
      <c r="D4" s="369">
        <f t="shared" si="0"/>
        <v>64.454545454545453</v>
      </c>
      <c r="E4" s="369">
        <f t="shared" si="0"/>
        <v>102.36363636363636</v>
      </c>
      <c r="F4" s="369">
        <f t="shared" si="0"/>
        <v>184.81818181818181</v>
      </c>
      <c r="G4" s="369">
        <f t="shared" si="0"/>
        <v>404.90909090909093</v>
      </c>
      <c r="H4" s="369">
        <f t="shared" si="0"/>
        <v>613.4545454545455</v>
      </c>
      <c r="I4" s="369">
        <f t="shared" si="0"/>
        <v>845.72727272727275</v>
      </c>
      <c r="J4" s="369">
        <f t="shared" si="0"/>
        <v>563.4</v>
      </c>
      <c r="K4" s="369">
        <f t="shared" si="0"/>
        <v>366.4</v>
      </c>
      <c r="L4" s="369">
        <f t="shared" si="0"/>
        <v>210.8</v>
      </c>
      <c r="M4" s="369">
        <f t="shared" si="0"/>
        <v>131.5</v>
      </c>
      <c r="N4" s="369">
        <f>SUM(B4:M4)</f>
        <v>3608.7727272727279</v>
      </c>
      <c r="O4" s="13"/>
      <c r="P4" s="12" t="str">
        <f>+A4</f>
        <v>12-21年月平均</v>
      </c>
      <c r="Q4" s="369">
        <f t="shared" ref="Q4:AB4" si="1">AVERAGE(Q8:Q17)</f>
        <v>9.6999999999999993</v>
      </c>
      <c r="R4" s="369">
        <f t="shared" si="1"/>
        <v>9.9</v>
      </c>
      <c r="S4" s="369">
        <f t="shared" si="1"/>
        <v>15</v>
      </c>
      <c r="T4" s="369">
        <f t="shared" si="1"/>
        <v>7.5</v>
      </c>
      <c r="U4" s="369">
        <f t="shared" si="1"/>
        <v>10.7</v>
      </c>
      <c r="V4" s="369">
        <f t="shared" si="1"/>
        <v>9.9</v>
      </c>
      <c r="W4" s="369">
        <f t="shared" si="1"/>
        <v>8.9</v>
      </c>
      <c r="X4" s="369">
        <f t="shared" si="1"/>
        <v>12.6</v>
      </c>
      <c r="Y4" s="369">
        <f t="shared" si="1"/>
        <v>10.9</v>
      </c>
      <c r="Z4" s="369">
        <f t="shared" si="1"/>
        <v>21.8</v>
      </c>
      <c r="AA4" s="369">
        <f t="shared" si="1"/>
        <v>12.8</v>
      </c>
      <c r="AB4" s="369">
        <f t="shared" si="1"/>
        <v>12.9</v>
      </c>
      <c r="AC4" s="369">
        <f>SUM(Q4:AB4)</f>
        <v>142.6</v>
      </c>
    </row>
    <row r="5" spans="1:29" ht="13.8" thickBot="1">
      <c r="A5" s="414"/>
      <c r="B5" s="414"/>
      <c r="C5" s="133"/>
      <c r="D5" s="133"/>
      <c r="E5" s="133"/>
      <c r="F5" s="133"/>
      <c r="G5" s="133"/>
      <c r="H5" s="133"/>
      <c r="I5" s="14" t="s">
        <v>20</v>
      </c>
      <c r="J5" s="371"/>
      <c r="K5" s="371"/>
      <c r="L5" s="371"/>
      <c r="M5" s="371"/>
      <c r="N5" s="371"/>
      <c r="O5" s="138"/>
      <c r="P5" s="219"/>
      <c r="Q5" s="219"/>
      <c r="R5" s="133"/>
      <c r="S5" s="133"/>
      <c r="T5" s="133"/>
      <c r="U5" s="133"/>
      <c r="V5" s="133"/>
      <c r="W5" s="133"/>
      <c r="X5" s="14" t="s">
        <v>20</v>
      </c>
      <c r="Y5" s="371"/>
      <c r="Z5" s="371"/>
      <c r="AA5" s="371"/>
      <c r="AB5" s="371"/>
      <c r="AC5" s="371"/>
    </row>
    <row r="6" spans="1:29" ht="13.8" thickBot="1">
      <c r="A6" s="216"/>
      <c r="B6" s="216"/>
      <c r="C6" s="458"/>
      <c r="D6" s="458"/>
      <c r="E6" s="458"/>
      <c r="F6" s="458"/>
      <c r="G6" s="458"/>
      <c r="H6" s="458"/>
      <c r="I6" s="296">
        <v>244</v>
      </c>
      <c r="J6" s="370"/>
      <c r="K6" s="370"/>
      <c r="L6" s="370"/>
      <c r="M6" s="370"/>
      <c r="N6" s="371"/>
      <c r="O6" s="13"/>
      <c r="P6" s="219"/>
      <c r="Q6" s="219"/>
      <c r="R6" s="458"/>
      <c r="S6" s="458"/>
      <c r="T6" s="458"/>
      <c r="U6" s="458"/>
      <c r="V6" s="458"/>
      <c r="W6" s="458"/>
      <c r="X6" s="296">
        <v>0</v>
      </c>
      <c r="Y6" s="133"/>
      <c r="Z6" s="133"/>
      <c r="AA6" s="133"/>
      <c r="AB6" s="133"/>
      <c r="AC6" s="371"/>
    </row>
    <row r="7" spans="1:29" ht="18" customHeight="1" thickBot="1">
      <c r="A7" s="415" t="s">
        <v>237</v>
      </c>
      <c r="B7" s="443">
        <v>81</v>
      </c>
      <c r="C7" s="444">
        <v>39</v>
      </c>
      <c r="D7" s="444">
        <v>72</v>
      </c>
      <c r="E7" s="536">
        <v>88</v>
      </c>
      <c r="F7" s="536">
        <v>258</v>
      </c>
      <c r="G7" s="536">
        <v>412</v>
      </c>
      <c r="H7" s="537">
        <v>538</v>
      </c>
      <c r="I7" s="537">
        <v>244</v>
      </c>
      <c r="J7" s="370"/>
      <c r="K7" s="370"/>
      <c r="L7" s="370"/>
      <c r="M7" s="370"/>
      <c r="N7" s="218">
        <f t="shared" ref="N7:N18" si="2">SUM(B7:M7)</f>
        <v>1732</v>
      </c>
      <c r="O7" s="143" t="s">
        <v>21</v>
      </c>
      <c r="P7" s="415" t="s">
        <v>237</v>
      </c>
      <c r="Q7" s="443">
        <v>0</v>
      </c>
      <c r="R7" s="444">
        <v>5</v>
      </c>
      <c r="S7" s="444">
        <v>4</v>
      </c>
      <c r="T7" s="444">
        <v>1</v>
      </c>
      <c r="U7" s="444">
        <v>1</v>
      </c>
      <c r="V7" s="444">
        <v>1</v>
      </c>
      <c r="W7" s="444">
        <v>1</v>
      </c>
      <c r="X7" s="444">
        <v>0</v>
      </c>
      <c r="Y7" s="370"/>
      <c r="Z7" s="370"/>
      <c r="AA7" s="370"/>
      <c r="AB7" s="370"/>
      <c r="AC7" s="218">
        <f t="shared" ref="AC7:AC18" si="3">SUM(Q7:AB7)</f>
        <v>13</v>
      </c>
    </row>
    <row r="8" spans="1:29" ht="18" customHeight="1" thickBot="1">
      <c r="A8" s="415" t="s">
        <v>204</v>
      </c>
      <c r="B8" s="441">
        <v>81</v>
      </c>
      <c r="C8" s="441">
        <v>48</v>
      </c>
      <c r="D8" s="442">
        <v>71</v>
      </c>
      <c r="E8" s="441">
        <v>128</v>
      </c>
      <c r="F8" s="441">
        <v>171</v>
      </c>
      <c r="G8" s="441">
        <v>350</v>
      </c>
      <c r="H8" s="441">
        <v>569</v>
      </c>
      <c r="I8" s="441">
        <v>553</v>
      </c>
      <c r="J8" s="441">
        <v>458</v>
      </c>
      <c r="K8" s="441">
        <v>306</v>
      </c>
      <c r="L8" s="441">
        <v>220</v>
      </c>
      <c r="M8" s="442">
        <v>229</v>
      </c>
      <c r="N8" s="435">
        <f t="shared" si="2"/>
        <v>3184</v>
      </c>
      <c r="O8" s="413"/>
      <c r="P8" s="416" t="s">
        <v>203</v>
      </c>
      <c r="Q8" s="445">
        <v>1</v>
      </c>
      <c r="R8" s="445">
        <v>2</v>
      </c>
      <c r="S8" s="445">
        <v>1</v>
      </c>
      <c r="T8" s="445">
        <v>0</v>
      </c>
      <c r="U8" s="445">
        <v>0</v>
      </c>
      <c r="V8" s="445">
        <v>0</v>
      </c>
      <c r="W8" s="445">
        <v>1</v>
      </c>
      <c r="X8" s="445">
        <v>1</v>
      </c>
      <c r="Y8" s="445">
        <v>0</v>
      </c>
      <c r="Z8" s="445">
        <v>1</v>
      </c>
      <c r="AA8" s="445">
        <v>0</v>
      </c>
      <c r="AB8" s="445">
        <v>0</v>
      </c>
      <c r="AC8" s="446">
        <f t="shared" si="3"/>
        <v>7</v>
      </c>
    </row>
    <row r="9" spans="1:29" ht="18" customHeight="1" thickBot="1">
      <c r="A9" s="416" t="s">
        <v>136</v>
      </c>
      <c r="B9" s="291">
        <v>112</v>
      </c>
      <c r="C9" s="291">
        <v>85</v>
      </c>
      <c r="D9" s="291">
        <v>60</v>
      </c>
      <c r="E9" s="291">
        <v>97</v>
      </c>
      <c r="F9" s="291">
        <v>95</v>
      </c>
      <c r="G9" s="291">
        <v>305</v>
      </c>
      <c r="H9" s="291">
        <v>544</v>
      </c>
      <c r="I9" s="291">
        <v>449</v>
      </c>
      <c r="J9" s="291">
        <v>475</v>
      </c>
      <c r="K9" s="291">
        <v>505</v>
      </c>
      <c r="L9" s="291">
        <v>219</v>
      </c>
      <c r="M9" s="292">
        <v>98</v>
      </c>
      <c r="N9" s="434">
        <f t="shared" si="2"/>
        <v>3044</v>
      </c>
      <c r="O9" s="143"/>
      <c r="P9" s="416" t="s">
        <v>136</v>
      </c>
      <c r="Q9" s="372">
        <v>16</v>
      </c>
      <c r="R9" s="372">
        <v>1</v>
      </c>
      <c r="S9" s="372">
        <v>19</v>
      </c>
      <c r="T9" s="370">
        <v>3</v>
      </c>
      <c r="U9" s="370">
        <v>13</v>
      </c>
      <c r="V9" s="370">
        <v>1</v>
      </c>
      <c r="W9" s="370">
        <v>2</v>
      </c>
      <c r="X9" s="370">
        <v>2</v>
      </c>
      <c r="Y9" s="370">
        <v>0</v>
      </c>
      <c r="Z9" s="370">
        <v>24</v>
      </c>
      <c r="AA9" s="370">
        <v>4</v>
      </c>
      <c r="AB9" s="370">
        <v>1</v>
      </c>
      <c r="AC9" s="433">
        <f t="shared" si="3"/>
        <v>86</v>
      </c>
    </row>
    <row r="10" spans="1:29" ht="18" customHeight="1" thickBot="1">
      <c r="A10" s="417" t="s">
        <v>30</v>
      </c>
      <c r="B10" s="373">
        <v>84</v>
      </c>
      <c r="C10" s="373">
        <v>100</v>
      </c>
      <c r="D10" s="374">
        <v>77</v>
      </c>
      <c r="E10" s="374">
        <v>80</v>
      </c>
      <c r="F10" s="189">
        <v>236</v>
      </c>
      <c r="G10" s="189">
        <v>438</v>
      </c>
      <c r="H10" s="190">
        <v>631</v>
      </c>
      <c r="I10" s="189">
        <v>752</v>
      </c>
      <c r="J10" s="188">
        <v>523</v>
      </c>
      <c r="K10" s="189">
        <v>427</v>
      </c>
      <c r="L10" s="188">
        <v>253</v>
      </c>
      <c r="M10" s="375">
        <v>136</v>
      </c>
      <c r="N10" s="420">
        <f t="shared" si="2"/>
        <v>3737</v>
      </c>
      <c r="O10" s="143"/>
      <c r="P10" s="418" t="s">
        <v>22</v>
      </c>
      <c r="Q10" s="376">
        <v>7</v>
      </c>
      <c r="R10" s="376">
        <v>7</v>
      </c>
      <c r="S10" s="377">
        <v>13</v>
      </c>
      <c r="T10" s="377">
        <v>3</v>
      </c>
      <c r="U10" s="377">
        <v>8</v>
      </c>
      <c r="V10" s="377">
        <v>11</v>
      </c>
      <c r="W10" s="376">
        <v>5</v>
      </c>
      <c r="X10" s="377">
        <v>11</v>
      </c>
      <c r="Y10" s="377">
        <v>9</v>
      </c>
      <c r="Z10" s="377">
        <v>9</v>
      </c>
      <c r="AA10" s="378">
        <v>20</v>
      </c>
      <c r="AB10" s="378">
        <v>35</v>
      </c>
      <c r="AC10" s="431">
        <f t="shared" si="3"/>
        <v>138</v>
      </c>
    </row>
    <row r="11" spans="1:29" ht="18" customHeight="1" thickBot="1">
      <c r="A11" s="417" t="s">
        <v>31</v>
      </c>
      <c r="B11" s="377">
        <v>41</v>
      </c>
      <c r="C11" s="377">
        <v>44</v>
      </c>
      <c r="D11" s="377">
        <v>67</v>
      </c>
      <c r="E11" s="377">
        <v>103</v>
      </c>
      <c r="F11" s="379">
        <v>311</v>
      </c>
      <c r="G11" s="377">
        <v>415</v>
      </c>
      <c r="H11" s="377">
        <v>539</v>
      </c>
      <c r="I11" s="379">
        <v>1165</v>
      </c>
      <c r="J11" s="377">
        <v>534</v>
      </c>
      <c r="K11" s="377">
        <v>297</v>
      </c>
      <c r="L11" s="376">
        <v>205</v>
      </c>
      <c r="M11" s="380">
        <v>92</v>
      </c>
      <c r="N11" s="421">
        <f t="shared" si="2"/>
        <v>3813</v>
      </c>
      <c r="O11" s="143"/>
      <c r="P11" s="417" t="s">
        <v>31</v>
      </c>
      <c r="Q11" s="377">
        <v>9</v>
      </c>
      <c r="R11" s="377">
        <v>22</v>
      </c>
      <c r="S11" s="376">
        <v>18</v>
      </c>
      <c r="T11" s="377">
        <v>9</v>
      </c>
      <c r="U11" s="381">
        <v>21</v>
      </c>
      <c r="V11" s="377">
        <v>14</v>
      </c>
      <c r="W11" s="377">
        <v>6</v>
      </c>
      <c r="X11" s="377">
        <v>13</v>
      </c>
      <c r="Y11" s="377">
        <v>7</v>
      </c>
      <c r="Z11" s="382">
        <v>81</v>
      </c>
      <c r="AA11" s="381">
        <v>31</v>
      </c>
      <c r="AB11" s="382">
        <v>37</v>
      </c>
      <c r="AC11" s="432">
        <f t="shared" si="3"/>
        <v>268</v>
      </c>
    </row>
    <row r="12" spans="1:29" ht="18" customHeight="1" thickBot="1">
      <c r="A12" s="417" t="s">
        <v>32</v>
      </c>
      <c r="B12" s="377">
        <v>57</v>
      </c>
      <c r="C12" s="376">
        <v>35</v>
      </c>
      <c r="D12" s="377">
        <v>95</v>
      </c>
      <c r="E12" s="376">
        <v>112</v>
      </c>
      <c r="F12" s="377">
        <v>131</v>
      </c>
      <c r="G12" s="17">
        <v>340</v>
      </c>
      <c r="H12" s="17">
        <v>483</v>
      </c>
      <c r="I12" s="18">
        <v>1339</v>
      </c>
      <c r="J12" s="17">
        <v>614</v>
      </c>
      <c r="K12" s="17">
        <v>349</v>
      </c>
      <c r="L12" s="17">
        <v>236</v>
      </c>
      <c r="M12" s="383">
        <v>68</v>
      </c>
      <c r="N12" s="420">
        <f t="shared" si="2"/>
        <v>3859</v>
      </c>
      <c r="O12" s="143"/>
      <c r="P12" s="417" t="s">
        <v>32</v>
      </c>
      <c r="Q12" s="377">
        <v>19</v>
      </c>
      <c r="R12" s="377">
        <v>12</v>
      </c>
      <c r="S12" s="377">
        <v>8</v>
      </c>
      <c r="T12" s="376">
        <v>12</v>
      </c>
      <c r="U12" s="377">
        <v>7</v>
      </c>
      <c r="V12" s="377">
        <v>15</v>
      </c>
      <c r="W12" s="17">
        <v>16</v>
      </c>
      <c r="X12" s="383">
        <v>12</v>
      </c>
      <c r="Y12" s="376">
        <v>16</v>
      </c>
      <c r="Z12" s="377">
        <v>6</v>
      </c>
      <c r="AA12" s="376">
        <v>12</v>
      </c>
      <c r="AB12" s="376">
        <v>6</v>
      </c>
      <c r="AC12" s="431">
        <f t="shared" si="3"/>
        <v>141</v>
      </c>
    </row>
    <row r="13" spans="1:29" ht="18" customHeight="1" thickBot="1">
      <c r="A13" s="417" t="s">
        <v>33</v>
      </c>
      <c r="B13" s="384">
        <v>68</v>
      </c>
      <c r="C13" s="377">
        <v>42</v>
      </c>
      <c r="D13" s="377">
        <v>44</v>
      </c>
      <c r="E13" s="376">
        <v>75</v>
      </c>
      <c r="F13" s="376">
        <v>135</v>
      </c>
      <c r="G13" s="376">
        <v>448</v>
      </c>
      <c r="H13" s="377">
        <v>507</v>
      </c>
      <c r="I13" s="377">
        <v>808</v>
      </c>
      <c r="J13" s="381">
        <v>795</v>
      </c>
      <c r="K13" s="376">
        <v>313</v>
      </c>
      <c r="L13" s="376">
        <v>246</v>
      </c>
      <c r="M13" s="376">
        <v>143</v>
      </c>
      <c r="N13" s="420">
        <f t="shared" si="2"/>
        <v>3624</v>
      </c>
      <c r="O13" s="143"/>
      <c r="P13" s="417" t="s">
        <v>33</v>
      </c>
      <c r="Q13" s="386">
        <v>9</v>
      </c>
      <c r="R13" s="377">
        <v>16</v>
      </c>
      <c r="S13" s="377">
        <v>12</v>
      </c>
      <c r="T13" s="376">
        <v>6</v>
      </c>
      <c r="U13" s="387">
        <v>7</v>
      </c>
      <c r="V13" s="387">
        <v>14</v>
      </c>
      <c r="W13" s="377">
        <v>9</v>
      </c>
      <c r="X13" s="377">
        <v>14</v>
      </c>
      <c r="Y13" s="377">
        <v>9</v>
      </c>
      <c r="Z13" s="377">
        <v>9</v>
      </c>
      <c r="AA13" s="387">
        <v>8</v>
      </c>
      <c r="AB13" s="387">
        <v>7</v>
      </c>
      <c r="AC13" s="431">
        <f t="shared" si="3"/>
        <v>120</v>
      </c>
    </row>
    <row r="14" spans="1:29" ht="18" customHeight="1" thickBot="1">
      <c r="A14" s="16" t="s">
        <v>34</v>
      </c>
      <c r="B14" s="388">
        <v>71</v>
      </c>
      <c r="C14" s="388">
        <v>97</v>
      </c>
      <c r="D14" s="388">
        <v>61</v>
      </c>
      <c r="E14" s="389">
        <v>105</v>
      </c>
      <c r="F14" s="389">
        <v>198</v>
      </c>
      <c r="G14" s="389">
        <v>442</v>
      </c>
      <c r="H14" s="390">
        <v>790</v>
      </c>
      <c r="I14" s="19">
        <v>674</v>
      </c>
      <c r="J14" s="19">
        <v>594</v>
      </c>
      <c r="K14" s="389">
        <v>275</v>
      </c>
      <c r="L14" s="389">
        <v>133</v>
      </c>
      <c r="M14" s="389">
        <v>108</v>
      </c>
      <c r="N14" s="420">
        <f t="shared" si="2"/>
        <v>3548</v>
      </c>
      <c r="O14" s="13"/>
      <c r="P14" s="419" t="s">
        <v>34</v>
      </c>
      <c r="Q14" s="388">
        <v>7</v>
      </c>
      <c r="R14" s="388">
        <v>13</v>
      </c>
      <c r="S14" s="388">
        <v>11</v>
      </c>
      <c r="T14" s="389">
        <v>11</v>
      </c>
      <c r="U14" s="389">
        <v>12</v>
      </c>
      <c r="V14" s="389">
        <v>15</v>
      </c>
      <c r="W14" s="389">
        <v>20</v>
      </c>
      <c r="X14" s="389">
        <v>15</v>
      </c>
      <c r="Y14" s="389">
        <v>15</v>
      </c>
      <c r="Z14" s="389">
        <v>20</v>
      </c>
      <c r="AA14" s="389">
        <v>9</v>
      </c>
      <c r="AB14" s="389">
        <v>7</v>
      </c>
      <c r="AC14" s="430">
        <f t="shared" si="3"/>
        <v>155</v>
      </c>
    </row>
    <row r="15" spans="1:29" ht="13.8" hidden="1" thickBot="1">
      <c r="A15" s="21" t="s">
        <v>35</v>
      </c>
      <c r="B15" s="386">
        <v>38</v>
      </c>
      <c r="C15" s="389">
        <v>19</v>
      </c>
      <c r="D15" s="389">
        <v>38</v>
      </c>
      <c r="E15" s="389">
        <v>203</v>
      </c>
      <c r="F15" s="389">
        <v>146</v>
      </c>
      <c r="G15" s="389">
        <v>439</v>
      </c>
      <c r="H15" s="390">
        <v>964</v>
      </c>
      <c r="I15" s="390">
        <v>1154</v>
      </c>
      <c r="J15" s="389">
        <v>423</v>
      </c>
      <c r="K15" s="389">
        <v>388</v>
      </c>
      <c r="L15" s="389">
        <v>176</v>
      </c>
      <c r="M15" s="389">
        <v>143</v>
      </c>
      <c r="N15" s="391">
        <f t="shared" si="2"/>
        <v>4131</v>
      </c>
      <c r="O15" s="13"/>
      <c r="P15" s="20" t="s">
        <v>35</v>
      </c>
      <c r="Q15" s="389">
        <v>7</v>
      </c>
      <c r="R15" s="389">
        <v>7</v>
      </c>
      <c r="S15" s="389">
        <v>8</v>
      </c>
      <c r="T15" s="389">
        <v>12</v>
      </c>
      <c r="U15" s="389">
        <v>9</v>
      </c>
      <c r="V15" s="389">
        <v>6</v>
      </c>
      <c r="W15" s="389">
        <v>11</v>
      </c>
      <c r="X15" s="389">
        <v>8</v>
      </c>
      <c r="Y15" s="389">
        <v>16</v>
      </c>
      <c r="Z15" s="389">
        <v>40</v>
      </c>
      <c r="AA15" s="389">
        <v>17</v>
      </c>
      <c r="AB15" s="389">
        <v>16</v>
      </c>
      <c r="AC15" s="389">
        <f t="shared" si="3"/>
        <v>157</v>
      </c>
    </row>
    <row r="16" spans="1:29" ht="13.8" hidden="1" thickBot="1">
      <c r="A16" s="392" t="s">
        <v>36</v>
      </c>
      <c r="B16" s="19">
        <v>49</v>
      </c>
      <c r="C16" s="19">
        <v>63</v>
      </c>
      <c r="D16" s="19">
        <v>50</v>
      </c>
      <c r="E16" s="19">
        <v>71</v>
      </c>
      <c r="F16" s="19">
        <v>144</v>
      </c>
      <c r="G16" s="19">
        <v>374</v>
      </c>
      <c r="H16" s="140">
        <v>729</v>
      </c>
      <c r="I16" s="140">
        <v>1097</v>
      </c>
      <c r="J16" s="140">
        <v>650</v>
      </c>
      <c r="K16" s="19">
        <v>397</v>
      </c>
      <c r="L16" s="19">
        <v>192</v>
      </c>
      <c r="M16" s="19">
        <v>217</v>
      </c>
      <c r="N16" s="391">
        <f t="shared" si="2"/>
        <v>4033</v>
      </c>
      <c r="O16" s="13"/>
      <c r="P16" s="22" t="s">
        <v>36</v>
      </c>
      <c r="Q16" s="19">
        <v>10</v>
      </c>
      <c r="R16" s="19">
        <v>6</v>
      </c>
      <c r="S16" s="19">
        <v>14</v>
      </c>
      <c r="T16" s="19">
        <v>10</v>
      </c>
      <c r="U16" s="19">
        <v>10</v>
      </c>
      <c r="V16" s="19">
        <v>19</v>
      </c>
      <c r="W16" s="19">
        <v>11</v>
      </c>
      <c r="X16" s="19">
        <v>20</v>
      </c>
      <c r="Y16" s="19">
        <v>15</v>
      </c>
      <c r="Z16" s="19">
        <v>8</v>
      </c>
      <c r="AA16" s="19">
        <v>11</v>
      </c>
      <c r="AB16" s="19">
        <v>8</v>
      </c>
      <c r="AC16" s="389">
        <f t="shared" si="3"/>
        <v>142</v>
      </c>
    </row>
    <row r="17" spans="1:30" ht="13.8" hidden="1" thickBot="1">
      <c r="A17" s="21" t="s">
        <v>37</v>
      </c>
      <c r="B17" s="19">
        <v>53</v>
      </c>
      <c r="C17" s="19">
        <v>39</v>
      </c>
      <c r="D17" s="19">
        <v>74</v>
      </c>
      <c r="E17" s="19">
        <v>64</v>
      </c>
      <c r="F17" s="19">
        <v>208</v>
      </c>
      <c r="G17" s="19">
        <v>491</v>
      </c>
      <c r="H17" s="19">
        <v>454</v>
      </c>
      <c r="I17" s="140">
        <v>1068</v>
      </c>
      <c r="J17" s="19">
        <v>568</v>
      </c>
      <c r="K17" s="19">
        <v>407</v>
      </c>
      <c r="L17" s="19">
        <v>228</v>
      </c>
      <c r="M17" s="19">
        <v>81</v>
      </c>
      <c r="N17" s="385">
        <f t="shared" si="2"/>
        <v>3735</v>
      </c>
      <c r="O17" s="13"/>
      <c r="P17" s="20" t="s">
        <v>37</v>
      </c>
      <c r="Q17" s="19">
        <v>12</v>
      </c>
      <c r="R17" s="19">
        <v>13</v>
      </c>
      <c r="S17" s="19">
        <v>46</v>
      </c>
      <c r="T17" s="19">
        <v>9</v>
      </c>
      <c r="U17" s="19">
        <v>20</v>
      </c>
      <c r="V17" s="19">
        <v>4</v>
      </c>
      <c r="W17" s="19">
        <v>8</v>
      </c>
      <c r="X17" s="19">
        <v>30</v>
      </c>
      <c r="Y17" s="19">
        <v>22</v>
      </c>
      <c r="Z17" s="19">
        <v>20</v>
      </c>
      <c r="AA17" s="19">
        <v>16</v>
      </c>
      <c r="AB17" s="19">
        <v>12</v>
      </c>
      <c r="AC17" s="393">
        <f t="shared" si="3"/>
        <v>212</v>
      </c>
    </row>
    <row r="18" spans="1:30" ht="13.8" hidden="1" thickBot="1">
      <c r="A18" s="21" t="s">
        <v>23</v>
      </c>
      <c r="B18" s="141">
        <v>67</v>
      </c>
      <c r="C18" s="141">
        <v>62</v>
      </c>
      <c r="D18" s="141">
        <v>57</v>
      </c>
      <c r="E18" s="141">
        <v>77</v>
      </c>
      <c r="F18" s="141">
        <v>473</v>
      </c>
      <c r="G18" s="141">
        <v>468</v>
      </c>
      <c r="H18" s="142">
        <v>659</v>
      </c>
      <c r="I18" s="141">
        <v>851</v>
      </c>
      <c r="J18" s="141">
        <v>542</v>
      </c>
      <c r="K18" s="141">
        <v>270</v>
      </c>
      <c r="L18" s="141">
        <v>208</v>
      </c>
      <c r="M18" s="141">
        <v>174</v>
      </c>
      <c r="N18" s="394">
        <f t="shared" si="2"/>
        <v>3908</v>
      </c>
      <c r="O18" s="13" t="s">
        <v>29</v>
      </c>
      <c r="P18" s="22" t="s">
        <v>23</v>
      </c>
      <c r="Q18" s="19">
        <v>6</v>
      </c>
      <c r="R18" s="19">
        <v>25</v>
      </c>
      <c r="S18" s="19">
        <v>29</v>
      </c>
      <c r="T18" s="19">
        <v>4</v>
      </c>
      <c r="U18" s="19">
        <v>17</v>
      </c>
      <c r="V18" s="19">
        <v>19</v>
      </c>
      <c r="W18" s="19">
        <v>14</v>
      </c>
      <c r="X18" s="19">
        <v>37</v>
      </c>
      <c r="Y18" s="23">
        <v>76</v>
      </c>
      <c r="Z18" s="19">
        <v>34</v>
      </c>
      <c r="AA18" s="19">
        <v>17</v>
      </c>
      <c r="AB18" s="19">
        <v>18</v>
      </c>
      <c r="AC18" s="393">
        <f t="shared" si="3"/>
        <v>296</v>
      </c>
    </row>
    <row r="19" spans="1:30">
      <c r="A19" s="24"/>
      <c r="B19" s="395"/>
      <c r="C19" s="395"/>
      <c r="D19" s="395"/>
      <c r="E19" s="395"/>
      <c r="F19" s="395"/>
      <c r="G19" s="395"/>
      <c r="H19" s="395"/>
      <c r="I19" s="395"/>
      <c r="J19" s="395"/>
      <c r="K19" s="395"/>
      <c r="L19" s="395"/>
      <c r="M19" s="395"/>
      <c r="N19" s="25"/>
      <c r="O19" s="13"/>
      <c r="P19" s="26"/>
      <c r="Q19" s="396"/>
      <c r="R19" s="396"/>
      <c r="S19" s="396"/>
      <c r="T19" s="396"/>
      <c r="U19" s="396"/>
      <c r="V19" s="396"/>
      <c r="W19" s="396"/>
      <c r="X19" s="396"/>
      <c r="Y19" s="396"/>
      <c r="Z19" s="396"/>
      <c r="AA19" s="396"/>
      <c r="AB19" s="396"/>
      <c r="AC19" s="395"/>
    </row>
    <row r="20" spans="1:30" ht="13.5" customHeight="1">
      <c r="A20" s="811" t="s">
        <v>294</v>
      </c>
      <c r="B20" s="812"/>
      <c r="C20" s="812"/>
      <c r="D20" s="812"/>
      <c r="E20" s="812"/>
      <c r="F20" s="812"/>
      <c r="G20" s="812"/>
      <c r="H20" s="812"/>
      <c r="I20" s="812"/>
      <c r="J20" s="812"/>
      <c r="K20" s="812"/>
      <c r="L20" s="812"/>
      <c r="M20" s="812"/>
      <c r="N20" s="813"/>
      <c r="O20" s="13"/>
      <c r="P20" s="811" t="str">
        <f>+A20</f>
        <v>※2022年 第32週（8/8～8/14） 現在</v>
      </c>
      <c r="Q20" s="812"/>
      <c r="R20" s="812"/>
      <c r="S20" s="812"/>
      <c r="T20" s="812"/>
      <c r="U20" s="812"/>
      <c r="V20" s="812"/>
      <c r="W20" s="812"/>
      <c r="X20" s="812"/>
      <c r="Y20" s="812"/>
      <c r="Z20" s="812"/>
      <c r="AA20" s="812"/>
      <c r="AB20" s="812"/>
      <c r="AC20" s="813"/>
    </row>
    <row r="21" spans="1:30" ht="13.8" thickBot="1">
      <c r="A21" s="27"/>
      <c r="B21" s="13"/>
      <c r="C21" s="13"/>
      <c r="D21" s="13"/>
      <c r="E21" s="13"/>
      <c r="F21" s="13"/>
      <c r="G21" s="13" t="s">
        <v>21</v>
      </c>
      <c r="H21" s="13"/>
      <c r="I21" s="13"/>
      <c r="J21" s="13"/>
      <c r="K21" s="13"/>
      <c r="L21" s="13"/>
      <c r="M21" s="13"/>
      <c r="N21" s="28"/>
      <c r="O21" s="13"/>
      <c r="P21" s="240"/>
      <c r="Q21" s="13"/>
      <c r="R21" s="13"/>
      <c r="S21" s="13"/>
      <c r="T21" s="13"/>
      <c r="U21" s="13"/>
      <c r="V21" s="13"/>
      <c r="W21" s="13"/>
      <c r="X21" s="13"/>
      <c r="Y21" s="13"/>
      <c r="Z21" s="13"/>
      <c r="AA21" s="13"/>
      <c r="AB21" s="13"/>
      <c r="AC21" s="30"/>
    </row>
    <row r="22" spans="1:30" ht="17.25" customHeight="1" thickBot="1">
      <c r="A22" s="27"/>
      <c r="B22" s="397" t="s">
        <v>227</v>
      </c>
      <c r="C22" s="13"/>
      <c r="D22" s="31" t="s">
        <v>295</v>
      </c>
      <c r="E22" s="32"/>
      <c r="F22" s="13"/>
      <c r="G22" s="13" t="s">
        <v>21</v>
      </c>
      <c r="H22" s="13"/>
      <c r="I22" s="13"/>
      <c r="J22" s="13"/>
      <c r="K22" s="13"/>
      <c r="L22" s="13"/>
      <c r="M22" s="13"/>
      <c r="N22" s="28"/>
      <c r="O22" s="143" t="s">
        <v>21</v>
      </c>
      <c r="P22" s="241"/>
      <c r="Q22" s="398" t="s">
        <v>228</v>
      </c>
      <c r="R22" s="798" t="s">
        <v>256</v>
      </c>
      <c r="S22" s="799"/>
      <c r="T22" s="13" t="s">
        <v>21</v>
      </c>
      <c r="U22" s="13"/>
      <c r="V22" s="13"/>
      <c r="W22" s="13"/>
      <c r="X22" s="13"/>
      <c r="Y22" s="13"/>
      <c r="Z22" s="13"/>
      <c r="AA22" s="13"/>
      <c r="AB22" s="13"/>
      <c r="AC22" s="30"/>
    </row>
    <row r="23" spans="1:30" ht="15" customHeight="1">
      <c r="A23" s="27"/>
      <c r="B23" s="13"/>
      <c r="C23" s="13"/>
      <c r="D23" s="13" t="s">
        <v>29</v>
      </c>
      <c r="E23" s="13"/>
      <c r="F23" s="13"/>
      <c r="G23" s="13"/>
      <c r="H23" s="13"/>
      <c r="I23" s="13"/>
      <c r="J23" s="13"/>
      <c r="K23" s="13"/>
      <c r="L23" s="13"/>
      <c r="M23" s="13"/>
      <c r="N23" s="28"/>
      <c r="O23" s="143" t="s">
        <v>21</v>
      </c>
      <c r="P23" s="240"/>
      <c r="Q23" s="13"/>
      <c r="R23" s="13"/>
      <c r="S23" s="13"/>
      <c r="T23" s="13"/>
      <c r="U23" s="13"/>
      <c r="V23" s="13"/>
      <c r="W23" s="13"/>
      <c r="X23" s="13"/>
      <c r="Y23" s="13"/>
      <c r="Z23" s="13"/>
      <c r="AA23" s="13"/>
      <c r="AB23" s="13"/>
      <c r="AC23" s="30"/>
    </row>
    <row r="24" spans="1:30" ht="9" customHeight="1">
      <c r="A24" s="27"/>
      <c r="B24" s="13"/>
      <c r="C24" s="13"/>
      <c r="D24" s="13"/>
      <c r="E24" s="13"/>
      <c r="F24" s="13"/>
      <c r="G24" s="13"/>
      <c r="H24" s="13"/>
      <c r="I24" s="13"/>
      <c r="J24" s="13"/>
      <c r="K24" s="13"/>
      <c r="L24" s="13"/>
      <c r="M24" s="13"/>
      <c r="N24" s="28"/>
      <c r="O24" s="143" t="s">
        <v>21</v>
      </c>
      <c r="P24" s="29"/>
      <c r="Q24" s="13"/>
      <c r="R24" s="13"/>
      <c r="S24" s="13"/>
      <c r="T24" s="13"/>
      <c r="U24" s="13"/>
      <c r="V24" s="13"/>
      <c r="W24" s="13"/>
      <c r="X24" s="13"/>
      <c r="Y24" s="13"/>
      <c r="Z24" s="13"/>
      <c r="AA24" s="13"/>
      <c r="AB24" s="13"/>
      <c r="AC24" s="30"/>
    </row>
    <row r="25" spans="1:30">
      <c r="A25" s="27"/>
      <c r="B25" s="13"/>
      <c r="C25" s="13"/>
      <c r="D25" s="13"/>
      <c r="E25" s="13"/>
      <c r="F25" s="13"/>
      <c r="G25" s="13"/>
      <c r="H25" s="13"/>
      <c r="I25" s="13"/>
      <c r="J25" s="13"/>
      <c r="K25" s="13"/>
      <c r="L25" s="13"/>
      <c r="M25" s="13"/>
      <c r="N25" s="28"/>
      <c r="O25" s="13" t="s">
        <v>21</v>
      </c>
      <c r="P25" s="15"/>
      <c r="AC25" s="33"/>
    </row>
    <row r="26" spans="1:30">
      <c r="A26" s="27"/>
      <c r="B26" s="13"/>
      <c r="C26" s="13"/>
      <c r="D26" s="13"/>
      <c r="E26" s="13"/>
      <c r="F26" s="13"/>
      <c r="G26" s="13"/>
      <c r="H26" s="13"/>
      <c r="I26" s="13"/>
      <c r="J26" s="13"/>
      <c r="K26" s="13"/>
      <c r="L26" s="13"/>
      <c r="M26" s="13"/>
      <c r="N26" s="28"/>
      <c r="O26" s="13" t="s">
        <v>21</v>
      </c>
      <c r="P26" s="15"/>
      <c r="AC26" s="33"/>
    </row>
    <row r="27" spans="1:30">
      <c r="A27" s="27"/>
      <c r="B27" s="13"/>
      <c r="C27" s="13"/>
      <c r="D27" s="13"/>
      <c r="E27" s="13"/>
      <c r="F27" s="13"/>
      <c r="G27" s="13"/>
      <c r="H27" s="13"/>
      <c r="I27" s="13"/>
      <c r="J27" s="13"/>
      <c r="K27" s="13"/>
      <c r="L27" s="13"/>
      <c r="M27" s="13"/>
      <c r="N27" s="28"/>
      <c r="O27" s="13" t="s">
        <v>21</v>
      </c>
      <c r="P27" s="15"/>
      <c r="AC27" s="33"/>
      <c r="AD27" s="293"/>
    </row>
    <row r="28" spans="1:30">
      <c r="A28" s="27"/>
      <c r="B28" s="13"/>
      <c r="C28" s="13"/>
      <c r="D28" s="13"/>
      <c r="E28" s="13"/>
      <c r="F28" s="13"/>
      <c r="G28" s="13"/>
      <c r="H28" s="13"/>
      <c r="I28" s="13"/>
      <c r="J28" s="13"/>
      <c r="K28" s="13"/>
      <c r="L28" s="13"/>
      <c r="M28" s="13"/>
      <c r="N28" s="28"/>
      <c r="O28" s="13"/>
      <c r="P28" s="15"/>
      <c r="AC28" s="33"/>
    </row>
    <row r="29" spans="1:30">
      <c r="A29" s="27"/>
      <c r="B29" s="13"/>
      <c r="C29" s="13"/>
      <c r="D29" s="13"/>
      <c r="E29" s="13"/>
      <c r="F29" s="13"/>
      <c r="G29" s="13"/>
      <c r="H29" s="13"/>
      <c r="I29" s="13"/>
      <c r="J29" s="13"/>
      <c r="K29" s="13"/>
      <c r="L29" s="13"/>
      <c r="M29" s="13"/>
      <c r="N29" s="28"/>
      <c r="O29" s="13"/>
      <c r="P29" s="15"/>
      <c r="AC29" s="33"/>
    </row>
    <row r="30" spans="1:30" ht="13.8" thickBot="1">
      <c r="A30" s="34"/>
      <c r="B30" s="35"/>
      <c r="C30" s="35"/>
      <c r="D30" s="35"/>
      <c r="E30" s="35"/>
      <c r="F30" s="35"/>
      <c r="G30" s="35"/>
      <c r="H30" s="35"/>
      <c r="I30" s="35"/>
      <c r="J30" s="35"/>
      <c r="K30" s="35"/>
      <c r="L30" s="35"/>
      <c r="M30" s="35"/>
      <c r="N30" s="36"/>
      <c r="O30" s="13"/>
      <c r="P30" s="37"/>
      <c r="Q30" s="38"/>
      <c r="R30" s="38"/>
      <c r="S30" s="38"/>
      <c r="T30" s="38"/>
      <c r="U30" s="38"/>
      <c r="V30" s="38"/>
      <c r="W30" s="38"/>
      <c r="X30" s="38"/>
      <c r="Y30" s="38"/>
      <c r="Z30" s="38"/>
      <c r="AA30" s="38"/>
      <c r="AB30" s="38"/>
      <c r="AC30" s="39"/>
    </row>
    <row r="31" spans="1:30">
      <c r="A31" s="40"/>
      <c r="C31" s="13"/>
      <c r="D31" s="13"/>
      <c r="E31" s="13"/>
      <c r="F31" s="13"/>
      <c r="G31" s="13"/>
      <c r="H31" s="13"/>
      <c r="I31" s="13"/>
      <c r="J31" s="13"/>
      <c r="K31" s="13"/>
      <c r="L31" s="13"/>
      <c r="M31" s="13"/>
      <c r="N31" s="13"/>
      <c r="O31" s="13"/>
    </row>
    <row r="32" spans="1:30">
      <c r="O32" s="13"/>
    </row>
    <row r="33" spans="1:29">
      <c r="K33" s="399" t="s">
        <v>29</v>
      </c>
      <c r="O33" s="13"/>
    </row>
    <row r="34" spans="1:29">
      <c r="O34" s="13"/>
    </row>
    <row r="35" spans="1:29">
      <c r="O35" s="13"/>
    </row>
    <row r="36" spans="1:29">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row>
    <row r="37" spans="1:29">
      <c r="Q37" s="177" t="s">
        <v>229</v>
      </c>
      <c r="R37" s="177"/>
      <c r="S37" s="177"/>
      <c r="T37" s="177"/>
      <c r="U37" s="177"/>
      <c r="V37" s="177"/>
      <c r="W37" s="177"/>
      <c r="X37" s="177"/>
    </row>
    <row r="38" spans="1:29">
      <c r="Q38" s="177" t="s">
        <v>230</v>
      </c>
      <c r="R38" s="177"/>
      <c r="S38" s="177"/>
      <c r="T38" s="177"/>
      <c r="U38" s="177"/>
      <c r="V38" s="177"/>
      <c r="W38" s="177"/>
      <c r="X38" s="177"/>
    </row>
  </sheetData>
  <mergeCells count="7">
    <mergeCell ref="R22:S22"/>
    <mergeCell ref="A1:N1"/>
    <mergeCell ref="P1:AC1"/>
    <mergeCell ref="A2:N2"/>
    <mergeCell ref="P2:AC2"/>
    <mergeCell ref="A20:N20"/>
    <mergeCell ref="P20:AC20"/>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スポンサー広告</vt:lpstr>
      <vt:lpstr>32(31)　ノロウイルス関連情報 </vt:lpstr>
      <vt:lpstr>32(31)  衛生訓話</vt:lpstr>
      <vt:lpstr>32(31)　新型コロナウイルス情報</vt:lpstr>
      <vt:lpstr>3２(31)食中毒記事等 </vt:lpstr>
      <vt:lpstr>3２(31)　海外情報</vt:lpstr>
      <vt:lpstr>31(30)　感染症情報</vt:lpstr>
      <vt:lpstr>32(31)　感染症統計</vt:lpstr>
      <vt:lpstr>32(31) 食品回収</vt:lpstr>
      <vt:lpstr>32(31)　食品表示</vt:lpstr>
      <vt:lpstr>32(31) 残留農薬　等 </vt:lpstr>
      <vt:lpstr>'31(30)　感染症情報'!Print_Area</vt:lpstr>
      <vt:lpstr>'32(31)  衛生訓話'!Print_Area</vt:lpstr>
      <vt:lpstr>'32(31)　ノロウイルス関連情報 '!Print_Area</vt:lpstr>
      <vt:lpstr>'3２(31)　海外情報'!Print_Area</vt:lpstr>
      <vt:lpstr>'32(31)　感染症統計'!Print_Area</vt:lpstr>
      <vt:lpstr>'32(31) 残留農薬　等 '!Print_Area</vt:lpstr>
      <vt:lpstr>'32(31) 食品回収'!Print_Area</vt:lpstr>
      <vt:lpstr>'32(31)　食品表示'!Print_Area</vt:lpstr>
      <vt:lpstr>'3２(31)食中毒記事等 '!Print_Area</vt:lpstr>
      <vt:lpstr>スポンサー広告!Print_Area</vt:lpstr>
      <vt:lpstr>'32(31) 残留農薬　等 '!Print_Titles</vt:lpstr>
      <vt:lpstr>'3２(31)食中毒記事等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2022-08-21T02:59:18Z</dcterms:modified>
</cp:coreProperties>
</file>