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filterPrivacy="1" codeName="ThisWorkbook"/>
  <xr:revisionPtr revIDLastSave="0" documentId="13_ncr:1_{38182FF0-556D-49CE-A08C-0161B2392EF1}" xr6:coauthVersionLast="47" xr6:coauthVersionMax="47" xr10:uidLastSave="{00000000-0000-0000-0000-000000000000}"/>
  <bookViews>
    <workbookView xWindow="-108" yWindow="-108" windowWidth="23256" windowHeight="12576" firstSheet="1" activeTab="2" xr2:uid="{00000000-000D-0000-FFFF-FFFF00000000}"/>
  </bookViews>
  <sheets>
    <sheet name="ヘッドライン" sheetId="78" state="hidden" r:id="rId1"/>
    <sheet name="スポンサー広告" sheetId="95" r:id="rId2"/>
    <sheet name="30　ノロウイルス関連情報 " sheetId="101" r:id="rId3"/>
    <sheet name="30  衛生訓話" sheetId="107" r:id="rId4"/>
    <sheet name="30　新型コロナウイルス情報" sheetId="82" r:id="rId5"/>
    <sheet name="30中毒記事等 " sheetId="29" r:id="rId6"/>
    <sheet name="30　海外情報" sheetId="31" r:id="rId7"/>
    <sheet name="29　感染症情報" sheetId="103" r:id="rId8"/>
    <sheet name="30　感染症統計" sheetId="106" r:id="rId9"/>
    <sheet name="30 食品回収" sheetId="60" r:id="rId10"/>
    <sheet name="30　食品表示" sheetId="34" r:id="rId11"/>
    <sheet name="30 残留農薬　等 " sheetId="35" r:id="rId12"/>
  </sheets>
  <definedNames>
    <definedName name="_xlnm._FilterDatabase" localSheetId="2" hidden="1">'30　ノロウイルス関連情報 '!$A$22:$G$75</definedName>
    <definedName name="_xlnm._FilterDatabase" localSheetId="11" hidden="1">'30 残留農薬　等 '!$A$1:$C$1</definedName>
    <definedName name="_xlnm._FilterDatabase" localSheetId="5" hidden="1">'30中毒記事等 '!$A$1:$D$1</definedName>
    <definedName name="_xlnm.Print_Area" localSheetId="7">'29　感染症情報'!$A$1:$E$21</definedName>
    <definedName name="_xlnm.Print_Area" localSheetId="3">'30  衛生訓話'!$A$1:$M$28</definedName>
    <definedName name="_xlnm.Print_Area" localSheetId="2">'30　ノロウイルス関連情報 '!$A$1:$N$84</definedName>
    <definedName name="_xlnm.Print_Area" localSheetId="6">'30　海外情報'!$A$1:$C$35</definedName>
    <definedName name="_xlnm.Print_Area" localSheetId="8">'30　感染症統計'!$A$1:$AC$36</definedName>
    <definedName name="_xlnm.Print_Area" localSheetId="11">'30 残留農薬　等 '!$A$1:$A$19</definedName>
    <definedName name="_xlnm.Print_Area" localSheetId="9">'30 食品回収'!$A$1:$E$32</definedName>
    <definedName name="_xlnm.Print_Area" localSheetId="10">'30　食品表示'!$A$1:$N$18</definedName>
    <definedName name="_xlnm.Print_Area" localSheetId="5">'30中毒記事等 '!$A$1:$D$40</definedName>
    <definedName name="_xlnm.Print_Area" localSheetId="1">スポンサー広告!$A$1:$M$19</definedName>
    <definedName name="_xlnm.Print_Titles" localSheetId="11">'30 残留農薬　等 '!$1:$1</definedName>
    <definedName name="_xlnm.Print_Titles" localSheetId="5">'30中毒記事等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3" i="78" l="1"/>
  <c r="C14" i="78"/>
  <c r="B14" i="78"/>
  <c r="C13" i="78"/>
  <c r="B17" i="78"/>
  <c r="B16" i="78" l="1"/>
  <c r="M71" i="101" l="1"/>
  <c r="N71" i="101"/>
  <c r="G74" i="101" l="1"/>
  <c r="G24" i="10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B64" i="101" s="1"/>
  <c r="G65" i="101"/>
  <c r="G66" i="101"/>
  <c r="G67" i="101"/>
  <c r="G68" i="101"/>
  <c r="G69" i="101"/>
  <c r="G70" i="101"/>
  <c r="G23" i="101"/>
  <c r="B9" i="78"/>
  <c r="B11" i="78" l="1"/>
  <c r="I23" i="82" l="1"/>
  <c r="B42" i="101"/>
  <c r="B43" i="101"/>
  <c r="B44" i="101"/>
  <c r="B12" i="78" l="1"/>
  <c r="P11" i="82" l="1"/>
  <c r="Q8" i="82" l="1"/>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0" i="78" l="1"/>
  <c r="G75" i="101" l="1"/>
  <c r="F75" i="101" s="1"/>
  <c r="G73" i="101"/>
  <c r="D10" i="78" s="1"/>
  <c r="B70" i="101"/>
  <c r="B69" i="101"/>
  <c r="B68" i="101"/>
  <c r="B67" i="101"/>
  <c r="B66" i="101"/>
  <c r="B65" i="101"/>
  <c r="B63"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B36" i="101"/>
  <c r="B35" i="101"/>
  <c r="B34" i="101"/>
  <c r="B33" i="101"/>
  <c r="B32" i="101"/>
  <c r="B31" i="101"/>
  <c r="B30" i="101"/>
  <c r="B29" i="101"/>
  <c r="B28" i="101"/>
  <c r="B27" i="101"/>
  <c r="B26" i="101"/>
  <c r="B25" i="101"/>
  <c r="B24" i="101"/>
  <c r="B23" i="10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<sst xmlns="http://schemas.openxmlformats.org/spreadsheetml/2006/main" count="668" uniqueCount="463">
  <si>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</si>
  <si>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</si>
  <si>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</si>
  <si>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</si>
  <si>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</si>
  <si>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</si>
  <si>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</si>
  <si>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</si>
  <si>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</si>
  <si>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</si>
  <si>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</si>
  <si>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</si>
  <si>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</si>
  <si>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</si>
  <si>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</si>
  <si>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</si>
  <si>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</si>
  <si>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</si>
  <si>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</si>
  <si>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</si>
  <si>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</si>
  <si>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</si>
  <si>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</si>
  <si>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</si>
  <si>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</si>
  <si>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</si>
  <si>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</si>
  <si>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</si>
  <si>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</si>
  <si>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</si>
  <si>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</si>
  <si>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</si>
  <si>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</si>
  <si>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</si>
  <si>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</si>
  <si>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</si>
  <si>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</si>
  <si>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</si>
  <si>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</si>
  <si>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</si>
  <si>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</si>
  <si>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</si>
  <si>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</si>
  <si>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</si>
  <si>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</si>
  <si>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</si>
  <si>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</si>
  <si>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</si>
  <si>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</si>
  <si>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</si>
  <si>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</si>
  <si>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</si>
  <si>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</si>
  <si>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</si>
  <si>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</si>
  <si>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</si>
  <si>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</si>
  <si>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</si>
  <si>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</si>
  <si>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</si>
  <si>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</si>
  <si>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</si>
  <si>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</si>
  <si>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</si>
  <si>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</si>
  <si>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</si>
  <si>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</si>
  <si>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</si>
  <si>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</si>
  <si>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</si>
  <si>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</si>
  <si>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</si>
  <si>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</si>
  <si>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</si>
  <si>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</si>
  <si>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</si>
  <si>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</si>
  <si>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</si>
  <si>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</si>
  <si>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</si>
  <si>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</si>
  <si>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</si>
  <si>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</si>
  <si>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</si>
  <si>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</si>
  <si>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</si>
  <si>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</si>
  <si>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</si>
  <si>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</si>
  <si>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</si>
  <si>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</si>
  <si>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</si>
  <si>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</si>
  <si>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</si>
  <si>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</si>
  <si>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</si>
  <si>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</si>
  <si>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</si>
  <si>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</si>
  <si>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</si>
  <si>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</si>
  <si>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</si>
  <si>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</si>
  <si>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</si>
  <si>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</si>
  <si>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</si>
  <si>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</si>
  <si>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</si>
  <si>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</si>
  <si>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</si>
  <si>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</si>
  <si>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</si>
  <si>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</si>
  <si>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</si>
  <si>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</si>
  <si>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</si>
  <si>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</si>
  <si>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</si>
  <si>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</si>
  <si>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</si>
  <si>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</si>
  <si>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</si>
  <si>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</si>
  <si>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</si>
  <si>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</si>
  <si>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</si>
  <si>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</si>
  <si>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</si>
  <si>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</si>
  <si>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</si>
  <si>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</si>
  <si>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</si>
  <si>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</si>
  <si>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</si>
  <si>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</si>
  <si>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</si>
  <si>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</si>
  <si>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</si>
  <si>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</si>
  <si>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</si>
  <si>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</si>
  <si>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</si>
  <si>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</si>
  <si>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</si>
  <si>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</si>
  <si>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</si>
  <si>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</si>
  <si>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</si>
  <si>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</si>
  <si>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</si>
  <si>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</si>
  <si>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</si>
  <si>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</si>
  <si>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</si>
  <si>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</si>
  <si>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</si>
  <si>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</si>
  <si>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</si>
  <si>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</si>
  <si>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</si>
  <si>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</si>
  <si>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</si>
  <si>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</si>
  <si>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</si>
  <si>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</si>
  <si>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</si>
  <si>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</si>
  <si>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</si>
  <si>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</si>
  <si>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</si>
  <si>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</si>
  <si>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</si>
  <si>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</si>
  <si>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</si>
  <si>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</si>
  <si>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</si>
  <si>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</si>
  <si>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</si>
  <si>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</si>
  <si>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</si>
  <si>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</si>
  <si>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</si>
  <si>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</si>
  <si>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</si>
  <si>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</si>
  <si>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</si>
  <si>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</si>
  <si>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</si>
  <si>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</si>
  <si>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</si>
  <si>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</si>
  <si>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</si>
  <si>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</si>
  <si>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</si>
  <si>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</si>
  <si>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</si>
  <si>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</si>
  <si>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</si>
  <si>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</si>
  <si>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</si>
  <si>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</si>
  <si>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</si>
  <si>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</si>
  <si>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</si>
  <si>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</si>
  <si>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</si>
  <si>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</si>
  <si>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</si>
  <si>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</si>
  <si>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</si>
  <si>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</si>
  <si>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</si>
  <si>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</si>
  <si>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</si>
  <si>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</si>
  <si>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</si>
  <si>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</si>
  <si>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</si>
  <si>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</si>
  <si>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</si>
  <si>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</si>
  <si>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</si>
  <si>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</si>
  <si>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</si>
  <si>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</si>
  <si>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</si>
  <si>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</si>
  <si>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</si>
  <si>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</si>
  <si>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</si>
  <si>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</si>
  <si>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</si>
  <si>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</si>
  <si>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</si>
  <si>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</si>
  <si>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</si>
  <si>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</si>
  <si>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</si>
  <si>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</si>
  <si>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</si>
  <si>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</si>
  <si>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</si>
  <si>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</si>
  <si>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</si>
  <si>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</si>
  <si>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</si>
  <si>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</si>
  <si>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</si>
  <si>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</si>
  <si>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</si>
  <si>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</si>
  <si>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</si>
  <si>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</si>
  <si>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</si>
  <si>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</si>
  <si>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</si>
  <si>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</si>
  <si>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</si>
  <si>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</si>
  <si>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</si>
  <si>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コロナは既にWITHの時代、時期新興感染に備えて</t>
    <rPh sb="4" eb="5">
      <t>スデ</t>
    </rPh>
    <rPh sb="11" eb="13">
      <t>ジダイ</t>
    </rPh>
    <rPh sb="14" eb="16">
      <t>ジキ</t>
    </rPh>
    <rPh sb="16" eb="20">
      <t>シンコウカンセン</t>
    </rPh>
    <rPh sb="21" eb="22">
      <t>ソナ</t>
    </rPh>
    <phoneticPr fontId="106"/>
  </si>
  <si>
    <t>Food-Safety業務案内</t>
    <rPh sb="11" eb="15">
      <t>ギョウムアンナイ</t>
    </rPh>
    <phoneticPr fontId="33"/>
  </si>
  <si>
    <t>ddf</t>
    <phoneticPr fontId="106"/>
  </si>
  <si>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</si>
  <si>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</si>
  <si>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</si>
  <si>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</si>
  <si>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2022/29週</t>
    <phoneticPr fontId="5"/>
  </si>
  <si>
    <t>2022年第28週（7月11日〜7月17日）</t>
    <phoneticPr fontId="106"/>
  </si>
  <si>
    <t>腸チフス1例 感染地域：インド
パラチフス2例 感染地域：国内（都道府県不明）1例、国内・国外不明1例</t>
    <phoneticPr fontId="106"/>
  </si>
  <si>
    <t xml:space="preserve">腸チフス
パラチフス
</t>
    <rPh sb="0" eb="1">
      <t>チョウ</t>
    </rPh>
    <phoneticPr fontId="5"/>
  </si>
  <si>
    <t>皆様  週刊情報2022-30を配信いたします</t>
    <phoneticPr fontId="5"/>
  </si>
  <si>
    <t>今週のニュース（Noroｖｉｒｕｓ）　(8/1-8/7)</t>
    <rPh sb="0" eb="2">
      <t>コンシュウ</t>
    </rPh>
    <phoneticPr fontId="5"/>
  </si>
  <si>
    <t xml:space="preserve"> GⅡ　30週　0例</t>
    <rPh sb="9" eb="10">
      <t>レイ</t>
    </rPh>
    <phoneticPr fontId="5"/>
  </si>
  <si>
    <t>2022/30週</t>
    <phoneticPr fontId="5"/>
  </si>
  <si>
    <t>累計感染者数の増加ペース 121</t>
    <rPh sb="0" eb="2">
      <t>ルイケイ</t>
    </rPh>
    <rPh sb="2" eb="5">
      <t>カンセンシャ</t>
    </rPh>
    <rPh sb="5" eb="6">
      <t>スウ</t>
    </rPh>
    <rPh sb="7" eb="9">
      <t>ゾウカ</t>
    </rPh>
    <phoneticPr fontId="5"/>
  </si>
  <si>
    <t>食中毒情報　(8/1-8/7)</t>
    <rPh sb="0" eb="3">
      <t>ショクチュウドク</t>
    </rPh>
    <rPh sb="3" eb="5">
      <t>ジョウホウ</t>
    </rPh>
    <phoneticPr fontId="5"/>
  </si>
  <si>
    <t>海外情報　(8/1-8/7)</t>
    <rPh sb="0" eb="2">
      <t>カイガイ</t>
    </rPh>
    <rPh sb="2" eb="4">
      <t>ジョウホウ</t>
    </rPh>
    <phoneticPr fontId="5"/>
  </si>
  <si>
    <t>食品リコール・回収情報
(8/1-8/7)</t>
    <rPh sb="0" eb="2">
      <t>ショクヒン</t>
    </rPh>
    <rPh sb="7" eb="9">
      <t>カイシュウ</t>
    </rPh>
    <rPh sb="9" eb="11">
      <t>ジョウホウ</t>
    </rPh>
    <phoneticPr fontId="5"/>
  </si>
  <si>
    <t>食品表示　(8/1-8/7)</t>
    <rPh sb="0" eb="2">
      <t>ショクヒン</t>
    </rPh>
    <rPh sb="2" eb="4">
      <t>ヒョウジ</t>
    </rPh>
    <phoneticPr fontId="5"/>
  </si>
  <si>
    <t>残留農薬　(8/1-8/7)</t>
    <phoneticPr fontId="16"/>
  </si>
  <si>
    <t xml:space="preserve"> GⅡ　29週　0例</t>
    <rPh sb="6" eb="7">
      <t>シュウ</t>
    </rPh>
    <phoneticPr fontId="5"/>
  </si>
  <si>
    <t>7月中旬から毎週数名のノロウイルス胃腸炎患者が小児科で診断されています。患者発生は特定の施設に限られておらず、町内各所で見られています。また家族を中心に感染を疑わせる成人患者もいらっしゃるようです。ノロウイルスは非常に感染力が強いことが知られています。</t>
    <phoneticPr fontId="106"/>
  </si>
  <si>
    <t>八雲総合病院</t>
    <rPh sb="0" eb="2">
      <t>ヤグモ</t>
    </rPh>
    <rPh sb="2" eb="6">
      <t>ソウゴウビョウイン</t>
    </rPh>
    <phoneticPr fontId="106"/>
  </si>
  <si>
    <t>砥部町・こども園で集団食中毒　園児・職員ら計１６人発症　給食のサルモネラ菌が原因【愛媛】</t>
    <phoneticPr fontId="16"/>
  </si>
  <si>
    <t>愛媛県</t>
    <rPh sb="0" eb="3">
      <t>エヒメケン</t>
    </rPh>
    <phoneticPr fontId="16"/>
  </si>
  <si>
    <t>https://news.unavailable.jp/%E7%A0%A5%E9%83%A8%E7%94%BA%E3%83%BB%E3%81%93%E3%81%A9%E3%82%82%E5%9C%92%E3%81%A7%E9%9B%86%E5%9B%A3%E9%A3%9F%E4%B8%AD%E6%AF%92%E3%80%80%E5%9C%92%E5%85%90%E3%83%BB%E8%81%B7%E5%93%A1%E3%82%89%E8%A8%88/</t>
    <phoneticPr fontId="16"/>
  </si>
  <si>
    <t>今週の新型コロナ 新規感染者数　世界で720万人(対前週の増加に対して増減なし)</t>
    <rPh sb="0" eb="2">
      <t>コンシュウ</t>
    </rPh>
    <rPh sb="9" eb="15">
      <t>シンキカンセンシャスウ</t>
    </rPh>
    <rPh sb="23" eb="24">
      <t>ニン</t>
    </rPh>
    <rPh sb="24" eb="25">
      <t>タイ</t>
    </rPh>
    <rPh sb="25" eb="27">
      <t>ゼンシュウ</t>
    </rPh>
    <rPh sb="28" eb="30">
      <t>ゾウカ</t>
    </rPh>
    <rPh sb="31" eb="32">
      <t>タイ</t>
    </rPh>
    <rPh sb="34" eb="35">
      <t>サラ</t>
    </rPh>
    <rPh sb="35" eb="37">
      <t>ゾウゲン</t>
    </rPh>
    <phoneticPr fontId="5"/>
  </si>
  <si>
    <t xml:space="preserve">
世界の新規感染者数: 720万人で感染拡大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</si>
  <si>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t>Reported 8/7　 7:20 (前週より720万人) 　　世界は感染　第四波は終息中、アジアでは一部拡大傾向</t>
    <rPh sb="20" eb="22">
      <t>ゼンシュウ</t>
    </rPh>
    <rPh sb="21" eb="22">
      <t>シュウ</t>
    </rPh>
    <rPh sb="22" eb="23">
      <t>ゼンシュウ</t>
    </rPh>
    <rPh sb="27" eb="29">
      <t>マンニン</t>
    </rPh>
    <rPh sb="33" eb="35">
      <t>セカイ</t>
    </rPh>
    <rPh sb="36" eb="38">
      <t>カンセン</t>
    </rPh>
    <rPh sb="39" eb="41">
      <t>ダイヨン</t>
    </rPh>
    <rPh sb="41" eb="42">
      <t>ナミ</t>
    </rPh>
    <rPh sb="43" eb="45">
      <t>シュウソク</t>
    </rPh>
    <rPh sb="45" eb="46">
      <t>チュウ</t>
    </rPh>
    <rPh sb="52" eb="54">
      <t>イチブ</t>
    </rPh>
    <rPh sb="54" eb="58">
      <t>カクダイケイコウ</t>
    </rPh>
    <phoneticPr fontId="5"/>
  </si>
  <si>
    <t>日本の感染状況は、いまだ世界平均の10倍ほど多い</t>
    <rPh sb="0" eb="2">
      <t>ニホン</t>
    </rPh>
    <rPh sb="3" eb="5">
      <t>カンセン</t>
    </rPh>
    <rPh sb="5" eb="7">
      <t>ジョウキョウ</t>
    </rPh>
    <rPh sb="12" eb="14">
      <t>セカイ</t>
    </rPh>
    <rPh sb="14" eb="16">
      <t>ヘイキン</t>
    </rPh>
    <rPh sb="19" eb="20">
      <t>バイ</t>
    </rPh>
    <rPh sb="22" eb="23">
      <t>オオ</t>
    </rPh>
    <phoneticPr fontId="106"/>
  </si>
  <si>
    <t xml:space="preserve">世界的にみて感染増加率は前週の0.6%になっています。また感染症の世界的流行以来でも致死率は1.2%、最近のオミクロン株以降ではやはり0.6%以下です。こうなると感染症法の位置づけとしても5類相当が適当となります。
</t>
    <rPh sb="0" eb="3">
      <t>セカイテキ</t>
    </rPh>
    <rPh sb="6" eb="11">
      <t>カンセンゾウカリツ</t>
    </rPh>
    <rPh sb="12" eb="14">
      <t>ゼンシュウ</t>
    </rPh>
    <rPh sb="29" eb="32">
      <t>カンセンショウ</t>
    </rPh>
    <rPh sb="33" eb="36">
      <t>セカイテキ</t>
    </rPh>
    <rPh sb="36" eb="40">
      <t>リュウコウイライ</t>
    </rPh>
    <rPh sb="42" eb="45">
      <t>チシリツ</t>
    </rPh>
    <rPh sb="51" eb="53">
      <t>サイキン</t>
    </rPh>
    <rPh sb="59" eb="62">
      <t>カブイコウ</t>
    </rPh>
    <rPh sb="71" eb="73">
      <t>イカ</t>
    </rPh>
    <rPh sb="81" eb="85">
      <t>カンセンショウホウ</t>
    </rPh>
    <rPh sb="86" eb="88">
      <t>イチ</t>
    </rPh>
    <rPh sb="95" eb="98">
      <t>ルイソウトウ</t>
    </rPh>
    <rPh sb="99" eb="101">
      <t>テキトウ</t>
    </rPh>
    <phoneticPr fontId="106"/>
  </si>
  <si>
    <t>※2022年 第30週（7/25～7/31） 現在</t>
    <phoneticPr fontId="5"/>
  </si>
  <si>
    <t>ややに少ない</t>
    <rPh sb="3" eb="4">
      <t>スク</t>
    </rPh>
    <phoneticPr fontId="106"/>
  </si>
  <si>
    <t>回収</t>
  </si>
  <si>
    <t>生活協同組合連合...</t>
  </si>
  <si>
    <t>回収＆返金</t>
  </si>
  <si>
    <t>ツルヤ</t>
  </si>
  <si>
    <t>回収＆返金/交換</t>
  </si>
  <si>
    <t>特定非営利活動法...</t>
  </si>
  <si>
    <t>日興フーズ</t>
  </si>
  <si>
    <t>藤崎食品製麺工場...</t>
  </si>
  <si>
    <t>イオン九州</t>
  </si>
  <si>
    <t>冷凍しゅうまい(魚肉ねり製品) 一部期限表示欠落</t>
  </si>
  <si>
    <t>ウェルカム</t>
  </si>
  <si>
    <t>Rippa / soft amaretti Lemon 一部でカビ発生</t>
  </si>
  <si>
    <t>服部醸造</t>
  </si>
  <si>
    <t>麹パウダー,麹ハーブソルト 一部虫混入の恐れ</t>
  </si>
  <si>
    <t>山崎製パン</t>
  </si>
  <si>
    <t>小倉ぱん 一部プラスチック片混入の恐れ</t>
  </si>
  <si>
    <t>ぎゅーとら</t>
  </si>
  <si>
    <t>とろっとオムライス(チキンライス) 一部ラベル誤貼付で表示欠落</t>
  </si>
  <si>
    <t>宝福</t>
  </si>
  <si>
    <t>フィナンシェ 一部シール誤貼付で表示欠落</t>
  </si>
  <si>
    <t>ライフコーポレー...</t>
  </si>
  <si>
    <t>北海道産蒸しほたて 一部ラベル誤貼付で誤表示</t>
  </si>
  <si>
    <t>西友</t>
  </si>
  <si>
    <t>ココナツスター 一部ラベル誤貼付で表示欠落</t>
  </si>
  <si>
    <t>アイスコ</t>
  </si>
  <si>
    <t>目鉢鮪切落し(解凍) 一部賞味期限誤表記</t>
  </si>
  <si>
    <t>五木食品</t>
  </si>
  <si>
    <t>3食うどん 他 6品目 一部カビ発生の恐れ</t>
  </si>
  <si>
    <t>イオンビッグ</t>
  </si>
  <si>
    <t>クリーミーコロッケ(かに入り) 特定原材料(かに)表示欠落</t>
  </si>
  <si>
    <t>祐揮</t>
  </si>
  <si>
    <t>ライチ・フランボワーズ・ローズゼリー 一部高温保存で膨張</t>
  </si>
  <si>
    <t>菓子工房ながい ...</t>
  </si>
  <si>
    <t>きみしぐれ 一部カビ発生の恐れ</t>
  </si>
  <si>
    <t>回収＆交換</t>
  </si>
  <si>
    <t>社会福祉法人でん...</t>
  </si>
  <si>
    <t>黒まるクッキー 一部異物混入(アルミ蒸着紙)の恐れ</t>
  </si>
  <si>
    <t>イオンリテール</t>
  </si>
  <si>
    <t>ヨーグルト 6品目 一部冷蔵ケース不適正な温度で販売</t>
  </si>
  <si>
    <t>江崎商店</t>
  </si>
  <si>
    <t>冷凍イカフライ(業務用,そうざい半製品) アレルゲン(卵)表示欠落</t>
  </si>
  <si>
    <t>大成</t>
  </si>
  <si>
    <t>さくら工房 馬刺しジャーキー 一部カビ発生の恐れ</t>
  </si>
  <si>
    <t>竜乃家</t>
  </si>
  <si>
    <t>いこ餅 一部賞味期限誤記載</t>
  </si>
  <si>
    <t>長崎皿うどん麺 一部添加物誤表示</t>
    <phoneticPr fontId="30"/>
  </si>
  <si>
    <t>COOPほっけの塩焼き一部 賞味期限誤表記</t>
    <phoneticPr fontId="30"/>
  </si>
  <si>
    <t>須坂西店 着色たらこ一部 無着色たらこと表示し販売</t>
    <phoneticPr fontId="30"/>
  </si>
  <si>
    <t>イチジクジャム一部 賞味期限誤表記</t>
    <phoneticPr fontId="30"/>
  </si>
  <si>
    <t>7DAYSパイナップルジュース(冷凍果実飲料) 一部賞味期限シール欠落</t>
    <phoneticPr fontId="30"/>
  </si>
  <si>
    <t>砥部町のこども園で給食を食べた園児ら１６人が下痢や腹痛などを発症、サルモネラ菌が原因の集団食中毒であることが分かりました。
中予保健所はこのこども園を４日から３日間の業務停止処分としました。
集団食中毒があったのは「砥部町立砥部こども園」です。
中予保健所によりますと、７月下旬から園児と職員計１６人が下痢や腹痛などを発症、検査の結果、患者からサルモネラ菌を検出しました。
中予保健所では、園で調理した給食が原因の集団食中毒と断定、この園を４日から３日間の業務停止処分としました。</t>
    <phoneticPr fontId="16"/>
  </si>
  <si>
    <t>テレビ愛媛</t>
    <rPh sb="3" eb="5">
      <t>エヒメ</t>
    </rPh>
    <phoneticPr fontId="16"/>
  </si>
  <si>
    <t>上田保健所管内の飲食店で腸管出血性大腸菌による食中毒が発生しました</t>
    <phoneticPr fontId="16"/>
  </si>
  <si>
    <t>長野県公表</t>
    <rPh sb="0" eb="3">
      <t>ナガノケン</t>
    </rPh>
    <rPh sb="3" eb="5">
      <t>コウヒョウ</t>
    </rPh>
    <phoneticPr fontId="16"/>
  </si>
  <si>
    <t>長野県</t>
    <rPh sb="0" eb="3">
      <t>ナガノケン</t>
    </rPh>
    <phoneticPr fontId="16"/>
  </si>
  <si>
    <t>https://www.pref.nagano.lg.jp/shokusei/happyou/ch220805.html</t>
    <phoneticPr fontId="16"/>
  </si>
  <si>
    <t>食中毒が発生しました(サルモネラ属菌)</t>
    <phoneticPr fontId="16"/>
  </si>
  <si>
    <t>令和４年７月２６日（火）、大川市の住民から、市内の飲食店を利用したところ、食中毒様症状を呈し、医療機関を受診している旨、南筑後保健福祉環境事務所に連絡があった。また、同日、佐賀県の医療機関から、同飲食店を利用し、食中毒様症状を呈した患者を診察した旨、佐賀県に届出があった。
南筑後保健福祉環境事務所及び佐賀県が調査したところ、２１日及び２３日にそれぞれ同飲食店を利用した２グループ８名のうち５名が下痢、発熱等の症状を呈していることが判明した。南筑後保健福祉環境事務所は、疫学調査及び有症者便等の検査の結果から、本件を食中毒と断定した。
(1)原因施設
　 屋　号：中華ちゅうか料理りょうり　中華ちゅうかサンさん　 業　種：飲食店営業
 (2)原因食品  ７月21日及び23日に提供された食事
〇提供メニュー（参考）バンバンジー、醤油ラーメン、豚骨ラーメン、ぎょうざ、冷やし中華、春巻き、からあげ、チャーハン、漬物、枝豆、酢豚、麻婆豆腐、八宝菜、ライス、杏仁豆腐、ビール
(3)病因物質　サルモネラ属菌
検査     有症者及び従事者便、施設拭き取り検体並びに食材からサルモネラ属菌を検出した。</t>
    <phoneticPr fontId="16"/>
  </si>
  <si>
    <t>https://www.pref.fukuoka.lg.jp/press-release/syokuchudoku20220803.html</t>
    <phoneticPr fontId="16"/>
  </si>
  <si>
    <t>福岡県</t>
    <rPh sb="0" eb="3">
      <t>フクオカケン</t>
    </rPh>
    <phoneticPr fontId="16"/>
  </si>
  <si>
    <t>福岡県公表</t>
    <rPh sb="0" eb="3">
      <t>フクオカケン</t>
    </rPh>
    <rPh sb="3" eb="5">
      <t>コウヒョウ</t>
    </rPh>
    <phoneticPr fontId="16"/>
  </si>
  <si>
    <t>アニサキス…深夜に男性腹痛、刺し身を食べて　男性が保健所に通報、魚介類販売・飲食店を営業停止に</t>
    <phoneticPr fontId="16"/>
  </si>
  <si>
    <t>埼玉県さいたま市は5日、大宮区錦町の魚介類販売店・飲食店「魚力」で、アニサキスによる食中毒が発生したとして、食品衛生法に基づき、5日の1日間、生食用鮮魚介類の調理と提供の範囲で営業停止処分にしたと発表した。
　市食品・医薬品安全課によると、20代男性が7月31日午後8時ごろ、同店で購入した刺し身を食べて、翌日午前1時ごろ、腹痛を発症した。男性が食べた魚介類が同店の調理品に限られ、アニサキスが摘出されたことなどから、食中毒と判断した。受診した男性が3日、市保健所に通報した。</t>
    <phoneticPr fontId="16"/>
  </si>
  <si>
    <t>https://nordot.app/928469945988218880?c=724086615123804160</t>
    <phoneticPr fontId="16"/>
  </si>
  <si>
    <t>埼玉県</t>
    <rPh sb="0" eb="3">
      <t>サイタマケン</t>
    </rPh>
    <phoneticPr fontId="16"/>
  </si>
  <si>
    <t>埼玉新聞</t>
    <rPh sb="0" eb="4">
      <t>サイタマシンブン</t>
    </rPh>
    <phoneticPr fontId="16"/>
  </si>
  <si>
    <t>スーパーの“刺身の盛り合わせ”食べたら腹痛が…男性の胃から『アニサキス』 店を営業停止処分に</t>
    <phoneticPr fontId="16"/>
  </si>
  <si>
    <t>石川テレビ</t>
    <rPh sb="0" eb="2">
      <t>イシカワ</t>
    </rPh>
    <phoneticPr fontId="16"/>
  </si>
  <si>
    <t>石川県</t>
    <rPh sb="0" eb="3">
      <t>イシカワケン</t>
    </rPh>
    <phoneticPr fontId="16"/>
  </si>
  <si>
    <t>石川県七尾市内のスーパーでアニサキスによる食中毒が発生し、能登中部保険福祉センターはこの店を５日、１日の営業停止処分としました。
５日正午ごろ、七尾市内の医療機関から「患者の胃からアニサキスが検出された」と能登中部保険福祉センターに連絡がありました。
患者の４０代男性は腹痛を訴えていて、前日の夜に七尾市矢田新町のスーパー「中島ストアー」で買ったヒラメやサーモン、マグロなどが入った刺身の盛り合わせを食べていました。　男性は回復傾向にあるということです。
　この男性が加熱調理などをしていない魚介類を食べたのはこの店で買った刺身だけだったことから、保健福祉センターは食中毒と判断し、１日の営業停止処分としました。　８月に入って県内でのアニサキスによる食中毒は初めてです。</t>
    <phoneticPr fontId="16"/>
  </si>
  <si>
    <t>ダナン市で集団食中毒が発生、観光客24人が嘔吐や腹痛を訴える</t>
    <phoneticPr fontId="16"/>
  </si>
  <si>
    <t>べトナム</t>
    <phoneticPr fontId="16"/>
  </si>
  <si>
    <t>ダナン市の医師の発表によると、ハノイ市からダナン市を訪れていた観光客グループ24人が食中毒の兆候で入院した。同市ソンチャー区にある公安省管轄の199病院は2日朝、合計約100人の観光客グループの一部を腹痛や嘔吐などの食中毒症状の治療のために受け入れた。同市食品安全管理委員会のグエン・タン・ハイ主任によると、同日午後8時までに患者総数は24人に達し、医師は患者に点滴を行って消化酵素を投与することで、体調の早期安定を図る治療を行った。同病院の代表者によると、搬送された食中毒患者はほとんど回復しており、深刻な合併症などは発生していない。
3日、多くの患者がハノイ市に戻るために退院したが、子ども1人を含む患者2人が治療とケアのために入院を続けている。
ハイ主任は2日、地元報道機関に対して、ツアーを企画した会社と観光客グループから関連情報を収集するためのチームを配属したことを明らかにした。
同チームは各飲食店と連携して食中毒の原因究明を進めている。</t>
    <phoneticPr fontId="16"/>
  </si>
  <si>
    <t>https://poste-vn.com/news/2022-08-04-12788</t>
    <phoneticPr fontId="16"/>
  </si>
  <si>
    <t>POSTE</t>
    <phoneticPr fontId="16"/>
  </si>
  <si>
    <t>飲食店の弁当を食べた30人が下痢や発熱　保健所は食中毒と断定し店を営業禁止に　</t>
    <phoneticPr fontId="16"/>
  </si>
  <si>
    <t>静岡県</t>
    <rPh sb="0" eb="2">
      <t>シズオカ</t>
    </rPh>
    <rPh sb="2" eb="3">
      <t>ケン</t>
    </rPh>
    <phoneticPr fontId="16"/>
  </si>
  <si>
    <t>静岡朝日新聞</t>
    <rPh sb="0" eb="2">
      <t>シズオカ</t>
    </rPh>
    <rPh sb="2" eb="4">
      <t>アサヒ</t>
    </rPh>
    <rPh sb="4" eb="6">
      <t>シンブン</t>
    </rPh>
    <phoneticPr fontId="16"/>
  </si>
  <si>
    <t>静岡県御殿場市の飲食店で調理された弁当を食べた30人が腹痛などの症状を訴えました。保健所は食中毒と断定し、8月2日から当分の間、店に営業禁止を命じました。7月22日、御殿場市の飲食店の弁当を食べた125人中30人が腹痛や下痢、発熱などの症状を訴えました。現在は全員、快方に向かっているということです。御殿場保健所は症状を訴えた患者が共通してこの店の弁当を食べていたことなどから、弁当を原因とする食中毒と断定しました。県によりますと、今年、県内では2日までに5件149人の食中毒が発生しているということです。県は気温が高い状態が続き、食中毒が発生しやすい条件になっているとして、2日、今年度2回目となる「食中毒警報」を発表し、警戒を呼びかけています。</t>
    <phoneticPr fontId="16"/>
  </si>
  <si>
    <t>https://news.yahoo.co.jp/articles/a7c99441b0ec40979cb971c762c197ee6b4f83bd</t>
    <phoneticPr fontId="16"/>
  </si>
  <si>
    <t>サバの刺し身で食中毒、60代男性からアニサキス　福井市の飲食店で食べ4時間後に症状</t>
    <phoneticPr fontId="16"/>
  </si>
  <si>
    <t>福井県</t>
    <rPh sb="0" eb="3">
      <t>フクイケン</t>
    </rPh>
    <phoneticPr fontId="16"/>
  </si>
  <si>
    <t>福井県の福井市保健所は８月２日、同市順化１丁目の飲食店でサバの刺し身を食べた坂井市の６０代男性が胃痛などの症状を訴え、食中毒と断定したと発表した。男性から魚介類に寄生するアニサキスが見つかった。男性は入院しておらず、症状は回復しているという。
⇒家族で楽しく鍋…のはずが毒キノコ混入で食中毒
　福井市は食品衛生法に基づき同店を２日の１日間営業停止処分とした。市によると、男性は７月３０日午後９時ごろ、同店でサバの刺し身などを食べ、約４時間後に症状が出た。</t>
    <phoneticPr fontId="16"/>
  </si>
  <si>
    <t>https://www.fukuishimbun.co.jp/articles/-/1602323</t>
    <phoneticPr fontId="16"/>
  </si>
  <si>
    <t>福井新聞</t>
    <rPh sb="0" eb="4">
      <t>フクイシンブン</t>
    </rPh>
    <phoneticPr fontId="16"/>
  </si>
  <si>
    <t>金沢の焼き鳥店で2人が食中毒</t>
    <phoneticPr fontId="16"/>
  </si>
  <si>
    <t>金沢の飲食店で食事をした男性2人がカンピロバクターによる食中毒の症状を訴えました。保健所は、この焼き鳥店を2日から3日間、営業停止としました。食中毒が発生したのは、金沢市香林坊2丁目の「とり源」で、金沢市保健所によりますと、7月22日にとり刺し盛り合わせなどを食べた30代の男性2人が、5日後の27日に下痢や吐き気、発熱など食中毒の症状を訴えました。その後の検査で、2人から食中毒の原因となるカンピロバクターが検出されました。保健所は食中毒と断定し、「とり源」を2日から3日間の営業停止処分とし、衛生面の指導を行います。
カンピロバクターによる食中毒は家庭でも発生する恐れがあり、保健所では食肉を十分に加熱調理することや食肉は、他の食品と調理器具や容器を分けて処理や保存を行うことなどを呼びかけています。</t>
    <phoneticPr fontId="16"/>
  </si>
  <si>
    <t>https://news.yahoo.co.jp/articles/203c1a967aa61fde1c21dc8adccab1ee41f61e29</t>
    <phoneticPr fontId="16"/>
  </si>
  <si>
    <t>北陸放送</t>
    <rPh sb="0" eb="2">
      <t>ホクリク</t>
    </rPh>
    <rPh sb="2" eb="4">
      <t>ホウソウ</t>
    </rPh>
    <phoneticPr fontId="16"/>
  </si>
  <si>
    <t>うな重など弁当食べた３０人に症状　御殿場市の飲食店営業禁止</t>
    <phoneticPr fontId="16"/>
  </si>
  <si>
    <t>御殿場市の飲食店が作ったうな重などの弁当を食べた３０人が腹痛や下痢などの症状を訴え、県は弁当が原因の食中毒と断定し、２日から当分の間、営業禁止の処分としました。営業禁止の処分となったのは、御殿場市東山の飲食店、「炭火焼うなぎ牛重ひがし山」です。県衛生課によりますと、７月２２日、この店で調理され配達されたうな重やステーキ重などの弁当を食べた２３歳から６１歳までの男女あわせて３０人が腹痛や下痢などの症状を訴えたということです。いずれの患者も軽症で、快方に向かっているということです。３０人は翌日の土用のうしの日を前に、それぞれ職場で弁当を頼んだということです。７月２９日に患者の職場の同僚から「体調不良の人が相次いでいる」という連絡を受けて保健所が調べたところ、共通して食べたものが仕出し弁当だけだったことから、弁当が原因の食中毒と断定し、２日から当分の間、営業禁止の処分にしました。
県によりますと、調理場での手洗いが不十分だったことや、生の肉や魚と調理品が一緒に保存されていた可能性があるということです。県は２日、「気温が高い状態が続き、食中毒が発生しやすい気象条件」だとして食中毒警報を出し、調理前の手洗いを行い、調理品や弁当などを低温で保存するよう呼びかけています。</t>
    <phoneticPr fontId="16"/>
  </si>
  <si>
    <t>https://www3.nhk.or.jp/lnews/shizuoka/20220802/3030016810.html</t>
    <phoneticPr fontId="16"/>
  </si>
  <si>
    <t>静岡県</t>
    <rPh sb="0" eb="3">
      <t>シズオカケン</t>
    </rPh>
    <phoneticPr fontId="16"/>
  </si>
  <si>
    <t>NHK</t>
    <phoneticPr fontId="16"/>
  </si>
  <si>
    <t xml:space="preserve"> 本日、上田保健所は東御市内の飲食店を食中毒の原因施設と断定し、当該施設の営業者に対し令和4年8月5日から令和4年8月7日まで、3日間の営業停止を命じました。患者は、7月17日及び18日に当該施設で食事をした113グループ325名中の3グループ3名で、医療機関及び環境保全研究所が行った検査により患者便から腸管出血性大腸菌O157が検出されました。なお、患者は全員快方に向かっています。
患者は、7月17日及び7月18日に当該施設で食事をした113グループ325名中の3グループ3名で、7月21日午前10時頃から下痢、腹痛、嘔吐等の症状を呈していました。
患者に共通する食事は、当該施設が調理・提供した食品だけでした。
医療機関及び環境保全研究所が行った検査により患者便から腸管出血性大腸菌O157が検出されました。
患者の症状は、腸管出血性大腸菌による食中毒の症状と一致していました。
患者を診察した医師から食中毒の届出がありました。
以上のことから、上田保健所は当該施設で調理し、提供された食事を原因とする食中毒と断定しました。</t>
    <phoneticPr fontId="16"/>
  </si>
  <si>
    <t>^</t>
    <phoneticPr fontId="106"/>
  </si>
  <si>
    <t>結核例179</t>
    <phoneticPr fontId="5"/>
  </si>
  <si>
    <t xml:space="preserve">腸管出血性大腸菌感染症102例（有症者71例、うちHUS 3例）
感染地域：国内83例、国内・国外不明19例
国内の感染地域：‌大阪府9例、群馬県7例、埼玉県6例、千葉県
5例、神奈川県4例、愛知県4例、島根県4例、
北海道3例、秋田県3例、山形県3例、東京都
3例、石川県3例、岐阜県3例、静岡県3例、兵
庫県3例、奈良県2例、福岡県2例、鹿児島県
2例、沖縄県2例、宮城県1例、茨城県1例、栃
木県1例、福井県1例、岡山県1例、広島県1例、
宮崎県1例、大阪府/兵庫県/京都府1例、国内
（都道府県不明）4例
</t>
    <phoneticPr fontId="106"/>
  </si>
  <si>
    <t>年齢群：‌0歳（1例）、1歳（3例）、2歳（3例）、3歳（3例）、4歳（2例）、6歳（2例）、  7歳（2例）、8歳（1例）、9歳（1例）、10代（17例）、20代（21例）、30代（15例）、   40代（6例）、50代（8例）、60代（3例）、70代（11例）、80代（1例）、
90代以上（2例）</t>
    <phoneticPr fontId="106"/>
  </si>
  <si>
    <t>血清群・毒素型：‌O157 VT1・VT2（33例）、O157 VT2（17例）、O26 VT1（7例）、O157 VT1（7例）、
O111VT1（2例）、O111 VT1・VT2（2例）、O145VT1（2 例）、O103 VT1（1 例）、O121VT2（1例）、
O159 VT2（1例）、その他・不明（29例）
累積報告数：1,275例（有症者823例、うちHUS 16例．死亡なし）</t>
    <phoneticPr fontId="106"/>
  </si>
  <si>
    <t>E型肝炎7例 感染地域（感染源）：‌北海道2例（焼肉/馬刺し1例、不明1例）、
茨城県 1 例（レバー）、沖縄県 1 例（豚レ
バー）、国内（都道府県不明）2例（不明2例）、
国内・国外不明1例（不明）
A型肝炎1例 感染地域：兵庫県</t>
    <phoneticPr fontId="106"/>
  </si>
  <si>
    <t>レジオネラ症31例（肺炎型31例）
感染地域：‌福島県2例、埼玉県2例、石川県2例、静岡県2例、愛知県2例、滋賀県2例、大阪府2例、兵庫県2例、宮城県1例、東京都1例、神奈川県1例、富山県1例、長野県1例、奈良県1例、徳島県1例、鹿児島県1例、        国内（都道府県不明）1例、韓国1例、国内・国外不明5例
年齢群：‌40代（2例）、50代（6例）、60代（8例）、70代（12例）、80代（2例）、90代以上（1例）累積報告数：998例</t>
    <phoneticPr fontId="106"/>
  </si>
  <si>
    <t>アメーバ赤痢9例（腸管アメーバ症9例）
感染地域：‌神奈川県1例、兵庫県1例、国内（都道府県不明）2例、タイ/シンガポール/グアム1例、国内・国外不明4例
感染経路：‌性的接触2例（異性間1例、異性間・同性間不明1例）、その他・不明7例</t>
    <phoneticPr fontId="106"/>
  </si>
  <si>
    <t>揺らぐ機能性表示食品への信頼、薄い科学的根拠で「論文採択率9割」</t>
    <phoneticPr fontId="16"/>
  </si>
  <si>
    <t>機能性表示食品ブームが過熱する中、多くの食品メーカーが機能性の科学的根拠として不十分な臨床研究論文を作成している可能性のあることが日経クロステックの調べで明らかになった。そのまま製品化されれば、機能性が十分ではない製品が市場に出回ることになる。機能性表示食品の信頼を揺るがしかねない事態だ。
科学的根拠の質がさらに低下
　機能性表示食品制度とは、事業者（食品メーカー）の責任で食品の商品パッケージに機能性を表示できる制度のこと。「脂肪の吸収をおだやかにします」など、健康の維持や増進に役立つことを示す文言が表示される。ヨーグルトや乳酸菌飲料、その他のドリンク（飲料）類、サプリメントなど幅広い食品で展開されている。2015年4月に制度がスタートし、2021年の市場規模は4418億円（富士経済の調査）と一大市場に成長した（図1）。
特定保健用食品（以下、トクホ）制度との最大の違いは、機能性に関する科学的根拠について国が製品を個別審査せず、食品メーカーが自らの責任で機能性を表示できる点である。
　食品メーカーは機能性の立証に当たり、主に「研究レビュー」と呼ばれる文献調査を行う注1）。査読付きジャーナル（論文誌）などで公表された関連研究を総合的に調査・検討し、評価をまとめて消費者庁に届け出る。消費者庁は書類の形式上の不備がないかどうかをチェックし、問題がなければ受理する。届け出（以下、届出）は消費者庁のWebサイト上に公開されるため、誰でも確認できる。つまり、「届出制であっても、みんなで監視すればズルはできないはずだ」という考えでデザインされた制度である。
注1）研究レビューの他に、最終製品の臨床試験の結果を根拠にすることも可能だ。ただし、このケースは届出全体の約5％（2022年7月現在）と少数派となっている。
　ところが、現在に至るまで「科学的根拠の質の低さ」がたびたび問題視されてきた。その質の低さを初めて明らかにしたのは、消費者庁が2015年度に実施した研究レビューに関する調査事業1）だ。この調査事業で委員長を務めた東京農業大学教授の上岡洋晴氏は、2019年に再調査2）を実施したところ、前回よりもさらに質が悪化したことが判明。「『こんな簡素化した記述でも受理されるのか』と考えた事業者が、過去の研究レビューを安易に模倣する悪循環が生まれているのかもしれない」（上岡氏）と指摘する。実は、この悪循環は今なお続いている。</t>
    <phoneticPr fontId="16"/>
  </si>
  <si>
    <t xml:space="preserve">野菜やフルーツなどの食品パッケージで消費期限の表示義務を撤廃(ブラジル) | ビジネス短信 </t>
    <phoneticPr fontId="16"/>
  </si>
  <si>
    <t>ブラジル農業・畜産・供給省は7月21日、包装された青果（野菜・果物）に消費期限の表示義務をなくす2022年7月21日付省令458号を公布した。翌日施行した。
同省のジョゼ・ギレルミ・レアル農牧畜業保護局長は「毎年多くのフルーツなどが消費期限切れにより食品廃棄物となっている問題への対応策として重要な役割を果たす。消費者自身が外見で消費していいかの確認ができる」と説明した。ブラジルスーパーマーケット協会（ABRAS）の「第21回ブラジル小売り・スーパーマーケットにおける損失評価（2021年版）」外部サイトへ、新しいウィンドウで開きますによれば、生鮮品を廃棄する最大の理由は「消費期限切れ」（37.4％）だった。
また、同省令が施行する以前は、消費期限を過ぎた青果は食べられる状態であっても寄付など他の目的で活用することもできず、無条件で廃棄となるなど、問題となっていた（7月26日付農業・畜産・供給省プレスリリース）</t>
    <phoneticPr fontId="16"/>
  </si>
  <si>
    <t>デンマーク、食品にカーボンフットプリント表示へ　EUに先駆けた世界初の取り組み</t>
    <phoneticPr fontId="16"/>
  </si>
  <si>
    <t>デンマーク政府が1.6億円を拠出
デンマークで販売される食品のラベルには、原材料などとともに、カーボンフットプリントの情報が加わることになる。
これは、2022年４月にデンマーク政府が導入を発表した、食品への気候ラベリングシステムだ。デンマークでは2050年までにカーボンニュートラルになる計画を掲げており、これはその取り組みの一環。政府は、このラベリングシステム導入のため900万デンマーククローネ（約１億6,400万円）を割り当てる。CO２排出量を明確に表示し、消費者が十分な情報を得て、より環境負荷の少ない食品を選択できるようサポートする目的だ。また、食品消費における社会的責任の意識を高める狙いもあるようだ。正確なカーボンフットプリントの表示には、使用する水や土地、ライフサイクルの分析、温室効果ガスの排出、輸送によるCO２排出量などを考慮する必要がある。すべての食品を網羅する包括的な表示システムを開発するためには、まだ時間がかかるとみられ、開始時期などは決まっていない。だが同国ではすでに2021年、環境ラベルの表示に着手している。デンマーク公式の食事ガイドラインに初めて二酸化炭素排出量を表示。気候にやさしい食事をする方法について、国民にアドバイスしている。
   2022年末提案予定のEUに先駆けて開始
欧州委員会は2022年末に、EU全域での食品表示フレームワークに関する提案を行う予定だ。今回のデンマークの発表は、これに先駆けたものとなる。
グローバルデータの2021年第３四半期消費者調査によると、「製品を選ぶとき、カーボンフットプリント表示の影響を受けるか？」という質問に対し、「はい」と答えた人の割合は世界平均で60％、デンマークでは40％だった。この結果より、カーボンフットプリントに対する関心が世界的に高いことがうかがえる。また、デンマークでの関心は世界平均より低いものの、今回のラベリングシステムによって、二酸化炭素排出量や気候変動への意識が高まるきっかけになる可能性がある。ただし、気候ラベリングシステムの導入にあたり、留意したいのが統一したラベルの開発だ。各種の環境ラベルの表示や認証が増えることは、エコラベルに不慣れな消費者を混乱させる可能性があるだろう。また、複雑な専門用語を多用すると消費者に誤解を与える懸念もある。そのため、ユーザーフレンドリーなビジュアルデザインを採用し、取り組み内容をわかりやすく反映することも大事だ。
デンマークやEUの取り組みが、世界の食品表示を牽引するいい事例となることに期待したい。</t>
    <phoneticPr fontId="16"/>
  </si>
  <si>
    <t>機能性表示食8/7  現在　5,704品目です　</t>
    <phoneticPr fontId="16"/>
  </si>
  <si>
    <t>台湾行政院衛生署、「残留農薬基準値」を改正</t>
    <phoneticPr fontId="16"/>
  </si>
  <si>
    <t>台湾行政院衛生署は6月4日、衛生署公告(第0980403407号)により「残留農薬基準値」（中国語：残留農薬安全容許量標準、英語：Pesticide Residue Limits in Foods）第3条付表1の改正を公表した。
　今回の改正の目的は、アゾキシストロビン、アセタミプリドなど農薬17種の、適応農作物44種に対する残留基準値の変更である。
　6月4日付け公告は、以下のURLから入手可能。
http://www.doh.gov.tw/ufile/doc/0980403407%e4%bb%a4.TIF
　改正点の概要は以下のURLから入手可能。
http://www.doh.gov.tw/ufile/doc/0980403407%e4%bf%ae%e6%ad%a3%e7%b8%bd%e8%aa%aa%e6%98%8e9805.doc
　修正後の第3条付表1は、以下のURLから入手可能。
http://www.doh.gov.tw/ufile/doc/0980403407%e4%bf%ae%e6%ad%a3%e6%a2%9d%e6%96%87%e9%99%84%e8%a1%a8%e4%b8%80.doc</t>
    <phoneticPr fontId="16"/>
  </si>
  <si>
    <t>https://www.fsc.go.jp/fsciis/foodSafetyMaterial/show/syu02900410361</t>
    <phoneticPr fontId="16"/>
  </si>
  <si>
    <t>税関総署「台湾地区から大陸部への柑橘類・タチウオ・冷凍アジの輸入を停止」</t>
    <phoneticPr fontId="16"/>
  </si>
  <si>
    <t>昨年以来、大陸部の税関は台湾地区より輸入された柑橘類の中から検疫有害動植物であるコナカイガラムシをたびたび検出した上、フェンチオンとジメトエートは残留農薬の基準値を超えていた。また今年6月には、大陸部が台湾地区より輸入する冷凍タチウオと冷凍アジのパッケージが新型コロナウイルス感染症のPCR検査で陽性になった。リスク防止のため、大陸部の関連法律・法規と基準に基づいて、2022年8月3日から、台湾地区より大陸部への柑橘類、冷凍タチウオ、冷凍アジの輸入が停止されることを決定した。
各地の税関は22年8月3日から、台湾地区の柑橘類、冷凍タチウオ、冷凍アジの輸入申告を受理しないとともに、上述した状況を管轄エリア内の関連企業に速やかに通知するとしている。（編集KS）
「人民網日本語版」2022年8月3日</t>
    <phoneticPr fontId="16"/>
  </si>
  <si>
    <t>http://j.people.com.cn/n3/2022/0803/c94476-10130687.html</t>
    <phoneticPr fontId="16"/>
  </si>
  <si>
    <t>残留農薬は動物性食材にも＝検査サンプルの５８％から</t>
    <phoneticPr fontId="16"/>
  </si>
  <si>
    <t>消費者保護協会（Ｉｄｅｃ）が行った調査で動物性食材からも農薬が検出されたという記事を読み、唖然とした。残留農薬という言葉は野菜や果物の世界のものと勝手に思い込んでいた事に気付かされると共に、自分達には手に負えないところにまでその影響が広がっている事を痛感したからだ。　調査結果は７月末に報じられ、食肉加工品や乳製品のような動物性食材のサンプル２４件中、５８％にあたる１４件から残留農薬が認められたという。Ｉｄｅｃはポークソーセージ、ソーセージ、ビーフハンバーグなどの食肉加工品とヨーグルト、乳飲料の８グループを分析。その結果、食肉加工品の全てと、３メーカー中二つのメーカーのクリームチーズから農薬が検出されたという。検出された農薬の一つは、使用量が国内一の除草剤のグリホサートだという。Ｉｄｅｃは、残留農薬が含まれていた製品に関する責任を負う企業全てに残留農薬が検出されたと伝えると共に、農務省と国家衛生監督庁（Ａｎｖｉｓａ）にも通達した。ただ、Ａｎｖｉｓａには生鮮食品に含まれる残留農薬に関する安全基準があるが、加工食品に含まれる農薬に関する基準はなく、検出された残留農薬が健康被害をもたらすレベルか否かは判断できていないという。
　ブラジルでは欧米で禁止されている農薬も使われている事や、グリホサートを使っている地域での病気の発生率が高い事は以前から聞いていた。だが、食物連鎖で農薬が貯まり得る動物の肉や乳の加工品に農薬が含まれる事は考えもしなかった無頓着さに頭を叩きのめされた気がした。どの食品にどの位の農薬が残っているかも知らずに子供達にも与えていた事にも愕然とする。目に見えるもので判断するのは比較的容易だが、目に見えない物を基準に何かを判断するのは難しい。安全基準さえなく、実態がわからなくては対策不能だが、色々な意味で注意を要する事は多い。怒りは体内で毒になる物質を生じさせるが、笑いがあると毒の発生量が減るという。心を平静に保ち、ストレス軽減で体を守る事もできるなら、楽しい食事や笑いのある生活が加工食品の残留農薬の影響も減らしてくれると信じたい。</t>
    <phoneticPr fontId="16"/>
  </si>
  <si>
    <t>https://www.brasilnippou.com/2022/220804-23colonia.html</t>
    <phoneticPr fontId="16"/>
  </si>
  <si>
    <t>技術の特徴
従来の化学分析法に代わる新しい迅速分析法として近赤外分光法を用いた
残留農薬の迅速測定法を開発しました。この方法は次の特徴を有します｡
○迅速で、多数の検体の分析が可能です。(例えば、100検体／日)
○多少の訓練で誰でも使えます。
○農協等における残留農薬の自主検査に最適です。
今後の展開
民間との共同研究により専用の測定システムを開発予定です。
参 考特願2006-092087 ｢残留農薬検出方法｣</t>
    <phoneticPr fontId="16"/>
  </si>
  <si>
    <t>近赤外分光法による残留農薬の迅速測定  (独立行政法人 農業・食品産業技術総合研究機構  食品総合研究所)</t>
    <phoneticPr fontId="16"/>
  </si>
  <si>
    <t>https://www.naro.affrc.go.jp/archive/nfri/seikatenji/files/2006_p20.pdf</t>
    <phoneticPr fontId="16"/>
  </si>
  <si>
    <t>【農心】韓国国内で未販売の輸出用ラーメン「辛ラーメンRED」、欧州残留農薬基準超過で現地回収措置</t>
    <phoneticPr fontId="16"/>
  </si>
  <si>
    <t>・曲内食品企業農心の輸出用ラーメン製品「新ラーメンレッド」で欧州連合（ＥＵ）の基準値を超える残留農薬が検出された。29日、食品業界などによると、農心新ラーメンレッドで殺菌剤農薬であるイプロジオン成分がEU基準値以上検出されたことが分かった。
EU基準は0.01ppm以下であるが、農心の新ラーメンレッド製品では0.025ppmが検出されたものである。
EU食品・飼料迅速警報システム( RASFF )は今月初め、これらの事実を各国に通知し、EU加盟国は前日から回収措置を下していることが分かった。
ただし、国内イプロジオン成分検出基準は0.05ppm以下で、国内基準には適したレベルである。新ラーメンレッドは輸出用製品なので、国内では販売されない。
2022.07.29（韓国語）
https://n.news.naver.com/mnews/article/448/0000367728</t>
    <phoneticPr fontId="16"/>
  </si>
  <si>
    <t>https://sn-jp.com/archives/90207</t>
    <phoneticPr fontId="16"/>
  </si>
  <si>
    <t>毎週　　ひとつ　　覚えていきましょう</t>
    <phoneticPr fontId="5"/>
  </si>
  <si>
    <t>今週のお題　(食品取扱者の体調管理は同居家族まで必要です)</t>
    <rPh sb="7" eb="9">
      <t>ショクヒン</t>
    </rPh>
    <rPh sb="9" eb="11">
      <t>トリアツカイ</t>
    </rPh>
    <rPh sb="11" eb="12">
      <t>シャ</t>
    </rPh>
    <rPh sb="13" eb="15">
      <t>タイチョウ</t>
    </rPh>
    <rPh sb="15" eb="17">
      <t>カンリ</t>
    </rPh>
    <rPh sb="18" eb="20">
      <t>ドウキョ</t>
    </rPh>
    <rPh sb="20" eb="22">
      <t>カゾク</t>
    </rPh>
    <rPh sb="24" eb="26">
      <t>ヒツヨウ</t>
    </rPh>
    <phoneticPr fontId="5"/>
  </si>
  <si>
    <t>なぜ、体調報告をするときには、家族のことまで報告してもらうのですか?</t>
    <rPh sb="3" eb="5">
      <t>タイチョウ</t>
    </rPh>
    <rPh sb="5" eb="7">
      <t>ホウコク</t>
    </rPh>
    <rPh sb="15" eb="17">
      <t>カゾク</t>
    </rPh>
    <rPh sb="22" eb="24">
      <t>ホウコク</t>
    </rPh>
    <phoneticPr fontId="5"/>
  </si>
  <si>
    <t>食中毒の原因
①食中毒の原因物質(食中毒微生物、化学物質など)で汚染された食材を摂食すること。
②食品取扱者が意図せず食中毒を職場に持ち込み、調理加工食品を汚染させてしまうこと。
・病原菌に対する抵抗力や発症度合には個人差があります。
症状を自覚しない人、発症しない人のことを健康保菌者と呼びます。
O157の調査では、全体の約半数は健康保菌者という報告もあります。
健康保菌者は、検便を受けるまで発見できません。ご家族に体調不良者がいたら必ず報告してもらいましょう。
この場合は、臨時でも対象従事者の検便を実施しましょう。</t>
    <rPh sb="0" eb="3">
      <t>ショクチュウドク</t>
    </rPh>
    <rPh sb="4" eb="6">
      <t>ゲンイン</t>
    </rPh>
    <rPh sb="8" eb="11">
      <t>ショクチュウドク</t>
    </rPh>
    <rPh sb="12" eb="14">
      <t>ゲンイン</t>
    </rPh>
    <rPh sb="14" eb="16">
      <t>ブッシツ</t>
    </rPh>
    <rPh sb="17" eb="20">
      <t>ショクチュウドク</t>
    </rPh>
    <rPh sb="20" eb="23">
      <t>ビセイブツ</t>
    </rPh>
    <rPh sb="24" eb="26">
      <t>カガク</t>
    </rPh>
    <rPh sb="26" eb="28">
      <t>ブッシツ</t>
    </rPh>
    <rPh sb="32" eb="34">
      <t>オセン</t>
    </rPh>
    <rPh sb="37" eb="39">
      <t>ショクザイ</t>
    </rPh>
    <rPh sb="40" eb="42">
      <t>セッショク</t>
    </rPh>
    <rPh sb="49" eb="51">
      <t>ショクヒン</t>
    </rPh>
    <rPh sb="51" eb="53">
      <t>トリアツカイ</t>
    </rPh>
    <rPh sb="53" eb="54">
      <t>シャ</t>
    </rPh>
    <rPh sb="55" eb="57">
      <t>イト</t>
    </rPh>
    <rPh sb="59" eb="62">
      <t>ショクチュウドク</t>
    </rPh>
    <rPh sb="63" eb="65">
      <t>ショクバ</t>
    </rPh>
    <rPh sb="66" eb="67">
      <t>モ</t>
    </rPh>
    <rPh sb="68" eb="69">
      <t>コ</t>
    </rPh>
    <rPh sb="71" eb="73">
      <t>チョウリ</t>
    </rPh>
    <rPh sb="73" eb="75">
      <t>カコウ</t>
    </rPh>
    <rPh sb="75" eb="77">
      <t>ショクヒン</t>
    </rPh>
    <rPh sb="78" eb="80">
      <t>オセン</t>
    </rPh>
    <rPh sb="91" eb="94">
      <t>ビョウゲンキン</t>
    </rPh>
    <rPh sb="95" eb="96">
      <t>タイ</t>
    </rPh>
    <rPh sb="98" eb="101">
      <t>テイコウリョク</t>
    </rPh>
    <rPh sb="102" eb="104">
      <t>ハッショウ</t>
    </rPh>
    <rPh sb="104" eb="106">
      <t>ドアイ</t>
    </rPh>
    <rPh sb="108" eb="110">
      <t>コジン</t>
    </rPh>
    <rPh sb="118" eb="120">
      <t>ショウジョウ</t>
    </rPh>
    <rPh sb="121" eb="123">
      <t>ジカク</t>
    </rPh>
    <rPh sb="126" eb="127">
      <t>ヒト</t>
    </rPh>
    <rPh sb="128" eb="130">
      <t>ハッショウ</t>
    </rPh>
    <rPh sb="133" eb="134">
      <t>ヒト</t>
    </rPh>
    <rPh sb="138" eb="140">
      <t>ケンコウ</t>
    </rPh>
    <rPh sb="140" eb="143">
      <t>ホキンシャ</t>
    </rPh>
    <rPh sb="144" eb="145">
      <t>ヨ</t>
    </rPh>
    <rPh sb="155" eb="157">
      <t>チョウサ</t>
    </rPh>
    <rPh sb="160" eb="162">
      <t>ゼンタイ</t>
    </rPh>
    <rPh sb="163" eb="164">
      <t>ヤク</t>
    </rPh>
    <rPh sb="164" eb="166">
      <t>ハンスウ</t>
    </rPh>
    <rPh sb="167" eb="169">
      <t>ケンコウ</t>
    </rPh>
    <rPh sb="169" eb="172">
      <t>ホキンシャ</t>
    </rPh>
    <rPh sb="175" eb="177">
      <t>ホウコク</t>
    </rPh>
    <rPh sb="184" eb="186">
      <t>ケンコウ</t>
    </rPh>
    <rPh sb="186" eb="189">
      <t>ホキンシャ</t>
    </rPh>
    <rPh sb="191" eb="193">
      <t>ケンベン</t>
    </rPh>
    <rPh sb="194" eb="195">
      <t>ウ</t>
    </rPh>
    <rPh sb="199" eb="201">
      <t>ハッケン</t>
    </rPh>
    <rPh sb="208" eb="210">
      <t>カゾク</t>
    </rPh>
    <rPh sb="211" eb="213">
      <t>タイチョウ</t>
    </rPh>
    <rPh sb="213" eb="215">
      <t>フリョウ</t>
    </rPh>
    <rPh sb="215" eb="216">
      <t>シャ</t>
    </rPh>
    <rPh sb="220" eb="221">
      <t>カナラ</t>
    </rPh>
    <rPh sb="222" eb="224">
      <t>ホウコク</t>
    </rPh>
    <rPh sb="237" eb="239">
      <t>バアイ</t>
    </rPh>
    <rPh sb="241" eb="243">
      <t>リンジ</t>
    </rPh>
    <rPh sb="245" eb="247">
      <t>タイショウ</t>
    </rPh>
    <rPh sb="247" eb="250">
      <t>ジュウジシャ</t>
    </rPh>
    <rPh sb="254" eb="256">
      <t>ジッシ</t>
    </rPh>
    <phoneticPr fontId="5"/>
  </si>
  <si>
    <t>・調理場のふき取り検査でO26を検出しました。直接の因果関係は確認できませんでしたが、従事者のご家族にO26の急性胃腸炎患者がいたという経験を持っています。今後HACCP義務化でも意識しましょう。</t>
    <rPh sb="78" eb="80">
      <t>コンゴ</t>
    </rPh>
    <rPh sb="85" eb="88">
      <t>ギムカ</t>
    </rPh>
    <rPh sb="90" eb="92">
      <t>イシキ</t>
    </rPh>
    <phoneticPr fontId="5"/>
  </si>
  <si>
    <r>
      <rPr>
        <b/>
        <sz val="12"/>
        <rFont val="游ゴシック"/>
        <family val="3"/>
        <charset val="128"/>
      </rPr>
      <t>★同居家族というものは、誰かが病気になると食事や入浴、  　     トイレを介して病気をもらいやすいものです。　</t>
    </r>
    <r>
      <rPr>
        <b/>
        <sz val="12"/>
        <color indexed="51"/>
        <rFont val="游ゴシック"/>
        <family val="3"/>
        <charset val="128"/>
      </rPr>
      <t>　</t>
    </r>
    <r>
      <rPr>
        <b/>
        <sz val="12"/>
        <color indexed="9"/>
        <rFont val="ＭＳ Ｐゴシック"/>
        <family val="3"/>
        <charset val="128"/>
      </rPr>
      <t xml:space="preserve">    　　　　　　    　　★風邪の流行期には、皆さんもよく経験しますね!
★食品工場の従業員や調理従事者は、毎日自分の体調に
異常がないことを確認してから仕事に就きます。
★体調異常とは(・体温が平熱より高い。・下痢をしている。
・嘔吐を複数回している。・咳が止まらない。
・手荒れがあって化膿している等)です。
</t>
    </r>
    <r>
      <rPr>
        <b/>
        <sz val="12"/>
        <rFont val="游ゴシック"/>
        <family val="3"/>
        <charset val="128"/>
      </rPr>
      <t>★さらに同居家族が下痢・腹痛・嘔吐などで体調を崩している場合には、その旨必ず上司や責任者に報告しましょう。</t>
    </r>
    <rPh sb="1" eb="3">
      <t>ドウキョ</t>
    </rPh>
    <rPh sb="3" eb="5">
      <t>カゾク</t>
    </rPh>
    <rPh sb="12" eb="13">
      <t>ダレ</t>
    </rPh>
    <rPh sb="15" eb="17">
      <t>ビョウキ</t>
    </rPh>
    <rPh sb="21" eb="23">
      <t>ショクジ</t>
    </rPh>
    <rPh sb="24" eb="26">
      <t>ニュウヨク</t>
    </rPh>
    <rPh sb="39" eb="40">
      <t>カイ</t>
    </rPh>
    <rPh sb="42" eb="44">
      <t>ビョウキ</t>
    </rPh>
    <rPh sb="75" eb="77">
      <t>カゼ</t>
    </rPh>
    <rPh sb="78" eb="81">
      <t>リュウコウキ</t>
    </rPh>
    <rPh sb="84" eb="85">
      <t>ミナ</t>
    </rPh>
    <rPh sb="90" eb="92">
      <t>ケイケン</t>
    </rPh>
    <rPh sb="99" eb="101">
      <t>ショクヒン</t>
    </rPh>
    <rPh sb="101" eb="103">
      <t>コウジョウ</t>
    </rPh>
    <rPh sb="104" eb="107">
      <t>ジュウギョウイン</t>
    </rPh>
    <rPh sb="108" eb="110">
      <t>チョウリ</t>
    </rPh>
    <rPh sb="115" eb="117">
      <t>マイニチ</t>
    </rPh>
    <rPh sb="117" eb="119">
      <t>ジブン</t>
    </rPh>
    <rPh sb="120" eb="122">
      <t>タイチョウ</t>
    </rPh>
    <rPh sb="124" eb="126">
      <t>イジョウ</t>
    </rPh>
    <rPh sb="132" eb="134">
      <t>カクニン</t>
    </rPh>
    <rPh sb="138" eb="140">
      <t>シゴト</t>
    </rPh>
    <rPh sb="141" eb="142">
      <t>ツ</t>
    </rPh>
    <rPh sb="148" eb="150">
      <t>タイチョウ</t>
    </rPh>
    <rPh sb="150" eb="152">
      <t>イジョウ</t>
    </rPh>
    <rPh sb="156" eb="158">
      <t>タイオン</t>
    </rPh>
    <rPh sb="159" eb="161">
      <t>ヘイネツ</t>
    </rPh>
    <rPh sb="163" eb="164">
      <t>タカ</t>
    </rPh>
    <rPh sb="167" eb="169">
      <t>ゲリ</t>
    </rPh>
    <rPh sb="177" eb="179">
      <t>オウト</t>
    </rPh>
    <rPh sb="180" eb="183">
      <t>フクスウカイ</t>
    </rPh>
    <rPh sb="189" eb="190">
      <t>セキ</t>
    </rPh>
    <rPh sb="191" eb="192">
      <t>ト</t>
    </rPh>
    <rPh sb="199" eb="200">
      <t>テ</t>
    </rPh>
    <rPh sb="200" eb="201">
      <t>ア</t>
    </rPh>
    <rPh sb="206" eb="208">
      <t>カノウ</t>
    </rPh>
    <rPh sb="212" eb="213">
      <t>ナド</t>
    </rPh>
    <rPh sb="222" eb="224">
      <t>ドウキョ</t>
    </rPh>
    <rPh sb="224" eb="226">
      <t>カゾク</t>
    </rPh>
    <rPh sb="227" eb="229">
      <t>ゲリ</t>
    </rPh>
    <rPh sb="230" eb="232">
      <t>フクツウ</t>
    </rPh>
    <rPh sb="233" eb="235">
      <t>オウト</t>
    </rPh>
    <rPh sb="238" eb="240">
      <t>タイチョウ</t>
    </rPh>
    <rPh sb="241" eb="242">
      <t>クズ</t>
    </rPh>
    <rPh sb="246" eb="248">
      <t>バアイ</t>
    </rPh>
    <rPh sb="253" eb="254">
      <t>ムネ</t>
    </rPh>
    <rPh sb="254" eb="255">
      <t>カナラ</t>
    </rPh>
    <rPh sb="256" eb="258">
      <t>ジョウシ</t>
    </rPh>
    <rPh sb="259" eb="262">
      <t>セキニンシャ</t>
    </rPh>
    <rPh sb="263" eb="265">
      <t>ホウコク</t>
    </rPh>
    <phoneticPr fontId="5"/>
  </si>
  <si>
    <t>https://www.cnn.co.jp/business/35191172.html</t>
  </si>
  <si>
    <t>https://news.yahoo.co.jp/articles/e26a94ccda21d1df6f9af54da3ff2e14a0e9b98b</t>
  </si>
  <si>
    <t>https://www.jetro.go.jp/biznews/2022/08/ba3d2a61459c8b28.html</t>
    <phoneticPr fontId="16"/>
  </si>
  <si>
    <t>https://prtimes.jp/main/html/rd/p/000000166.000042677.html</t>
    <phoneticPr fontId="16"/>
  </si>
  <si>
    <t>https://www.toonippo.co.jp/articles/-/1243585</t>
    <phoneticPr fontId="16"/>
  </si>
  <si>
    <t>https://news.yahoo.co.jp/articles/f2466d3b7a6e3bc1ee0372bdc038fba63d1e12ca</t>
    <phoneticPr fontId="16"/>
  </si>
  <si>
    <t>https://nordot.app/926882884707287040?c=113896078018594299</t>
    <phoneticPr fontId="16"/>
  </si>
  <si>
    <t>https://www.wowkorea.jp/news/korea/2022/0801/10358155.html</t>
    <phoneticPr fontId="16"/>
  </si>
  <si>
    <t>https://esgjournaljapan.com/world-news/19678</t>
    <phoneticPr fontId="16"/>
  </si>
  <si>
    <t>https://nordot.app/927058815911772160?c=113896078018594299</t>
    <phoneticPr fontId="16"/>
  </si>
  <si>
    <t>ブラジル農業・畜産・供給省は7月21日、包装された青果（野菜・果物）に消費期限の表示義務をなくす2022年7月21日付省令458号を公布した。翌日施行した。同省のジョゼ・ギレルミ・レアル農牧畜業保護局長は「毎年多くのフルーツなどが消費期限切れにより食品廃棄物となっている問題への対応策として重要な役割を果たす。消費者自身が外見で消費していいかの確認ができる」と説明した。ブラジルスーパーマーケット協会（ABRAS）の「第21回ブラジル小売り・スーパーマーケットにおける損失評価（2021年版）」外部サイトへ、新しいウィンドウで開きますによれば、生鮮品を廃棄する最大の理由は「消費期限切れ」（37.4％）だった。また、同省令が施行する以前は、消費期限を過ぎた青果は食べられる状態であっても寄付など他の目的で活用することもできず、無条件で廃棄となるなど、問題となっていた（7月26日付農業・畜産・供給省プレスリリース）</t>
    <phoneticPr fontId="16"/>
  </si>
  <si>
    <t>https://www.bbc.com/japanese/62388738</t>
    <phoneticPr fontId="16"/>
  </si>
  <si>
    <t>イギリスの高級スーパー「ウェイトローズ」は1日、食品廃棄物削減の取り組みとして、数百の商品を対象に賞味期限の表示を9月から廃止すると発表した。同国のスーパーではこうした動きが広まりつつある。9月から賞味期限の表示が廃止されるのは、根菜類などの野菜、ぶどうやリンゴといった果物など約500品目の生鮮食品。観葉植物も含まれる。ウェイトローズを所有するジョン・ルイス・パートナーシップの持続可能性および倫理担当ディレクターのマリヤ・ロンパニ氏は、「我々の商品から賞味期限をなくすことで、食べても大丈夫かを顧客自身に判断してもらう。その結果、食品がごみにならずに食べてもらえる機会が増えることになる」と述べた。
イギリスの環境保護慈善団体「Wrap」によると、毎年450万トンもの食用食品が廃棄されている。同団体のキャサリン・デイヴィッド氏は、「食品を無駄にすれば気候変動を助長し、人々の出費につながる。果物や野菜の賞味期限は不必要なもので、食品廃棄物を生み出している。まだ食べられるのかを見極める際の、判断を妨げているので」と述べた。消費期限は、腐りやすい食品を安全に調理・消費できる期限を示すもの。一方で賞味期限は、品質や味、食感が最もいい状態で楽しめる期限を示している。英食品基準庁（FSA）は賞味期限と消費期限のどちらを表示するかは生産者の判断にゆだねるとしている。食品の生産方法やリスクの程度などで判断は異なる。英スーパー最大手テスコや小売マークス・アンド・スペンサー（M&amp;S）も、一部商品の賞味期限表示を取りやめている。</t>
    <phoneticPr fontId="16"/>
  </si>
  <si>
    <t xml:space="preserve">インドネシアのセプティアン・ハリオ・セト海事・投資調整副大臣は１日、ロイターのインタビューに応じ、パーム油の国内供給義務（ＤＭＯ）制度は残しつつ、輸出枠拡大を徐々に進めていく考えを示した。ＤＭＯは輸出業者に一定量を国内向け販売に回すことを義務付ける仕組み。５月２３日にパーム油輸出禁止措置を撤廃したのに伴い、引き続き国内の安定供給を確保する目的で導入された。足元ではパーム油在庫が膨らんでいることを受け、セト氏はＤＭＯに基づく輸出枠が１日以降、国内販売量の７倍から９倍へと引き上げられるとした。国内では在庫の積み上がりによりパーム油の原料となるアブラヤシの価格が下落し、栽培農家が打撃を受けている。セト氏は「われわれは実現するのがかなり難しいバランスの維持に努めている」と語り、国内の食用油価格を１リットル当たり１万４０００ルピア（０．９４ドル）に落ち着かせて輸出も促進したいが、アブラヤシの価格も引き上げようとしていると説明した。
パーム油が大部分を占める食用油の平均価格は４月時点で１リットル当たり約１万８０００ルピアだったが、今はおよそ１万４４００ルピアで推移。政府の一部や業界団体からは早速、ＤＭＯの廃止や見直しを求める声が出ている。しかしセト氏は「われわれは政策に一貫性を持たせたい。（ＤＭＯに関しては）変更はない」と断言するとともに、担当閣僚は廃止の要望を吟味した後でこうした結論に達したと付け加えた。
またセト氏は「われわれは在庫を緩やかに減らさなければならない。（国際）価格に痛手を与えるので一挙には減らせない」と強調した。
</t>
    <phoneticPr fontId="16"/>
  </si>
  <si>
    <r>
      <t>CS（顧客満足度）に関する調査・コンサルティングの国際的な専門機関である J.D. Power（本社：米国ミシガン州 トロイ）は、現地時間７月13日に、J.D. Power 2022 North America Hotel Guest Satisfaction Index (NAGSI) Study</t>
    </r>
    <r>
      <rPr>
        <b/>
        <sz val="16"/>
        <rFont val="Segoe UI Symbol"/>
        <family val="3"/>
      </rPr>
      <t>℠</t>
    </r>
    <r>
      <rPr>
        <b/>
        <sz val="16"/>
        <rFont val="游ゴシック"/>
        <family val="3"/>
        <charset val="128"/>
      </rPr>
      <t xml:space="preserve"> （J.D. パワー 2022年北米ホテル宿泊客満足度調査</t>
    </r>
    <r>
      <rPr>
        <b/>
        <sz val="16"/>
        <rFont val="Segoe UI Symbol"/>
        <family val="3"/>
      </rPr>
      <t>℠</t>
    </r>
    <r>
      <rPr>
        <b/>
        <sz val="16"/>
        <rFont val="游ゴシック"/>
        <family val="3"/>
        <charset val="128"/>
      </rPr>
      <t>）の結果を発表した。
  本調査は、年に１回、過去１年間にホテルに宿泊をした人を対象に、直近の宿泊における予約からチェックアウトま での顧客体験に対する満足度を測定している。ホテルが需要回復と顧客体験の微妙なバランスを管理する中、需要増加と宿泊料金上昇は顧客満足度への悪材料
  ２年以上にわたって延期されてきたバケーションプランの穴埋めとして旅行者が陸路や空路に戻りつつあり、今年のホテル客室稼働率はコロナ流行前の水準に近づく勢いとなった＊¹ 。 しかし、本調査によると、需要の急増と右肩上がりの価格は、アメニティやサービスの改善に見合っていないことが明らかになった。その結果、料金や手数料、客室に対する不満が主な原因となり、総合満足度は2021年と比較し－８ポイント（1,000ポイント満点）低下した。
＊¹ 出典：American Hotel &amp; Lodging Association 2022 State of the Hotel Industry Report （米ホテル・ロッジング協会2022年ホテル業界レポート）
https://www.ahla.com/sites/default/files/AHLA%20SOTI%20Report%202022%201.24.22.pdf
2022年調査の主なポイントは以下の通り：
全セグメントでの料金上昇に多くの旅行者は見合った価値を感じず
  総合満足度の－８ポイント低下に最も影響したファクターは「料金」である。また、「客室」の満足度も低下しており、宿泊客が「支払う金額は増加しているが、それに見合ったリターンを得られていない」と感じていることがうかがえた。</t>
    </r>
    <phoneticPr fontId="16"/>
  </si>
  <si>
    <t>韓国統計庁は２日、７月の消費者物価指数が前年同月比６・３％上昇したと発表した。聯合ニュースによると、アジア通貨危機に陥った１９９８年１１月（６・８％）以来、２３年８カ月ぶりの高い上昇率だった。６％台は２カ月連続で、韓国銀行（中央銀行）は６％を上回る水準が当面続くと予想している。
　物価高騰は国民生活に大きな打撃を与えており、尹錫悦政権の支持率低迷の要因にもなっている。韓銀は物価抑制のため７月、初めての３会合連続利上げで政策金利を２・２５％まで引き上げたが、今後も利上げを続ける方針だ。</t>
    <phoneticPr fontId="16"/>
  </si>
  <si>
    <t>中国の税関業務を担当する海関総署が、台湾の食品輸入に関する規制の対象を広げたことが1日、明らかとなった。水産品をはじめ、ビスケットなどの菓子類、茶葉、蜂蜜関連商品などを扱う複数企業の商品が、新たに輸入を一時停止されている。同署のウェブサイトによると、「ビスケット、ケーキ、パン」の項目に登録されている台湾企業107社のうち、35社が「輸入一時停止」とされた。輸入一時停止の理由について、企業登録の更新や資料の追加提出が完了していない台湾メーカーの商品の輸入を、中国が定める規定に従い、制限したとしている。行政院（内閣）農業委員会は、茶葉業者3社や水産品を扱う漁船約700隻も同様の措置となった他、ドライフルーツや蜂蜜関連商品、カカオ豆、野菜などでも影響を受けている企業があると説明。全容の把握に努めている。
行政院の関係者は中央社の取材に、経済部（経済省）などの関連省庁はこの状況を把握しているとし、業者が適切な対応をできるよう支援するとの認識を示した。財政部（財務省）の資料によると、2021年の台湾から中国や香港に対する加工調理済み食品の輸出額は6億4621万米ドル（約845億円）だったという</t>
    <phoneticPr fontId="16"/>
  </si>
  <si>
    <t>カンボジア政府はこのほど、ベトナム産即席麺に続き、タイ産即席麺とフランス産アイスクリームの回収と販売禁止を命じた。欧州連合（ＥＵ）から、有害物質の酸化エチレン（エチレンオキシド）を含有しているとの報告を受けたためと説明している。７月31日付地元各紙が伝えた。関税消費税総局（ＧＤＣＥ）によると、欧州連合（ＥＵ）が酸化エチレンの含有を指摘した製品は、◇ベトナム産即席麺「ハオハオ」◇タイ産即席麺「ラッキーミー！」◇フランス産「ハーゲンダッツ」のバニラアイスクリーム——の３種類。</t>
    <phoneticPr fontId="16"/>
  </si>
  <si>
    <t>食卓に上る食料品の価格が高騰し、低所得者層の家計がさらに厳しくなったことが分かった。
統計庁の国家統計ポータル（KOSIS）によると31日、所得下位20%世帯が第1四半期に食料品と非酒類飲料に支出した月平均金額は25万2000ウォン（約2万5700円）で、1年前に比べ3.7%増加した。これは同じ期間の消費支出増加率（3.2%）を上回る数値だ。
全世帯平均と比べると、低所得者層の食料品や非酒類飲料の支出増加が目立つ。第1四半期の全世帯の食料品および非酒類飲料の支出増加率は0.9%で、低所得者層の約4分の1にあたる。世帯所得別にみると、所得下位20～40%世帯が前年と同じ水準の支出にとどまり、60～80%世帯は－0.3%、所得上位20%世帯は2.1%の支出増加率を示した。
   食料品と非酒類飲料は代表的な必須支出項目で、物価が上昇しても消費を減らすのに限界がある。特に低所得層の場合、中間層に比べて食料品や非酒類飲料に比べて使う絶対的な金額は少なくても、消費支出全体に占める割合は21.7%と最も高い。食料品の価格が上がれば上がるほど、低所得層の家計が大きな打撃を受けるのはこのためだ。問題は食料品価格の上昇傾向がさらに増しているという点だ。食料品および非酒類飲料の物価指数は1月に5.5%、2月に3.6%、3月に3.3%上昇傾向を示しており、4月に4.6%、5月に6.0%、6月に6.5%へと上昇幅を拡大している。猛暑による農産物の作況不振と休暇シーズンの需要増の上にチュソク（秋夕/旧暦の8月15日）需要まで重なり、急激な物価上昇の勢いが続く可能性が高い。
  韓国政府は8月中に秋夕に向けた民間生活安定対策を打ち出す予定だ。企画財政部のパン・ギソン第1次官は「秋夕シーズンの需要増にともなう物価不安定要因もあるため、物価安定のための施策を一層拡大する」と述べ、「備蓄の放出など農畜水産物供給の拡大と、割引イベントをはじめとする秋夕に向けた民間生活安定対策を8月中に準備し発表する」と述べた。</t>
    <phoneticPr fontId="16"/>
  </si>
  <si>
    <t>7月17日、マークス＆スペンサー（M&amp;S）は、食品廃棄に取り組むため、300以上の果物や野菜の賞味期限を撤廃すると発表した。賞味期限は、M&amp;S のスタッフが鮮度と品質を確認するためのコードに置き換えられる予定だ。Tesco、Morrisons、Co-opなどのスーパーマーケットでは、一部の商品で賞味期限を廃止している。Waste &amp; Resources Action Programme (Wrap)は、英国の食品廃棄物の70％は家庭で廃棄されており、食べられる食品は年間450万トンにのぼると発表した。
消費期限とは、生鮮食品を安全に調理・消費できる期限を示すものである。一方、賞味期限は、品質、味、食感を最もよくするために、いつまでに消費すればよいかを示すものだ。食品基準庁は、製品に賞味期限と消費期限のどちらを表示するかは、メーカーの判断に委ねられるとしている。食品の製造方法やリスクの高さなどの要因によるとしている。食品価格が高騰し、生活必需品のコストを抑えようとするスーパーマーケットにとって、賞味期限の撤廃は収益に貢献する可能性もある。
Tescoは2018年、100以上の果物や野菜製品で賞味期限を廃止した。今年1月には、Morrisonsが自社ブランドの牛乳の90％から賞味期限を撤廃する計画を発表し、商品を捨てる前に代わりに「嗅覚テスト」を行うよう顧客に呼びかけた。また、4月にはCo-opが自社ブランドのヨーグルトの賞味期限を廃止し、ガイダンスとして賞味期限を表示する計画を発表している。M&amp;Sは、サステナビリティ・ロードマップの一環として、2030年までに食品廃棄物を半減させ、2025年までに食用余剰分をすべて再分配することを約束している。</t>
    <phoneticPr fontId="16"/>
  </si>
  <si>
    <t>野菜やフルーツなどの食品パッケージで消費期限の表示義務を撤廃(ブラジル)  ジェトロ</t>
  </si>
  <si>
    <t>英高級スーパー、生鮮食品の賞味期限表示を廃止へ　廃棄物削減で - BBCニュース</t>
  </si>
  <si>
    <t>インドネシア、パーム油国内供給義務は維持しつつ輸出枠拡大へ＝高官 ｜ ロイター</t>
  </si>
  <si>
    <t xml:space="preserve">J.D. パワー 2022年北米ホテル宿泊客満足度調査 - PR TIMES </t>
  </si>
  <si>
    <t>韓国、物価上昇率６・３％ ２３年８カ月ぶり高水準｜全国のニュース - 東奥日報社</t>
  </si>
  <si>
    <t xml:space="preserve">中国、台湾からの食品輸入規制拡大 菓子や茶葉なども対象に（中央社フォーカス台湾） </t>
  </si>
  <si>
    <t>【カンボジア】フランス産冷菓も販売禁止、有害物質含有で［食品］ ｜ NNAアジア経済ニュース</t>
  </si>
  <si>
    <t>高騰する食料品価格、低所得者層に打撃＝韓国報道 - WoW!Korea</t>
  </si>
  <si>
    <t>M&amp;S、食品廃棄物削減のため青果物の賞味期限を撤廃 - ESG Journal</t>
  </si>
  <si>
    <t>CNN.co.jp ： スプライト、６０年以上続いたグリーンボトルを廃止　米</t>
  </si>
  <si>
    <t xml:space="preserve">韓国食薬処、ペプシゼロ「ワキガ」異臭問題の原因を確認（中央日報日本語版） </t>
  </si>
  <si>
    <t>ブラジル</t>
    <phoneticPr fontId="16"/>
  </si>
  <si>
    <t>英国</t>
    <rPh sb="0" eb="2">
      <t>エイコク</t>
    </rPh>
    <phoneticPr fontId="16"/>
  </si>
  <si>
    <t>インドネシア</t>
    <phoneticPr fontId="16"/>
  </si>
  <si>
    <t>米国</t>
    <rPh sb="0" eb="2">
      <t>ベイコク</t>
    </rPh>
    <phoneticPr fontId="16"/>
  </si>
  <si>
    <t>韓国</t>
    <rPh sb="0" eb="2">
      <t>カンコク</t>
    </rPh>
    <phoneticPr fontId="16"/>
  </si>
  <si>
    <t>中國</t>
    <rPh sb="0" eb="2">
      <t>チュウゴク</t>
    </rPh>
    <phoneticPr fontId="16"/>
  </si>
  <si>
    <t>カンボジア</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</si>
</sst>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6"/>
      <name val="Microsoft YaHei"/>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b/>
      <sz val="18"/>
      <color theme="1"/>
      <name val="BIZ UDPゴシック"/>
      <family val="3"/>
      <charset val="128"/>
    </font>
    <font>
      <b/>
      <sz val="18"/>
      <color rgb="FFFF0000"/>
      <name val="BIZ UDPゴシック"/>
      <family val="3"/>
      <charset val="128"/>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b/>
      <sz val="20"/>
      <color rgb="FF222222"/>
      <name val="ＭＳ ゴシック"/>
      <family val="3"/>
      <charset val="128"/>
    </font>
    <font>
      <b/>
      <sz val="16"/>
      <name val="Arial"/>
      <family val="2"/>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5"/>
      <color theme="1"/>
      <name val="游ゴシック"/>
      <family val="3"/>
      <charset val="128"/>
    </font>
    <font>
      <b/>
      <sz val="15"/>
      <name val="游ゴシック"/>
      <family val="3"/>
      <charset val="128"/>
    </font>
    <font>
      <b/>
      <sz val="16"/>
      <color indexed="18"/>
      <name val="游ゴシック"/>
      <family val="3"/>
      <charset val="128"/>
    </font>
    <font>
      <b/>
      <sz val="11"/>
      <name val="Arial"/>
      <family val="2"/>
    </font>
    <font>
      <sz val="20"/>
      <color indexed="9"/>
      <name val="ＭＳ Ｐゴシック"/>
      <family val="3"/>
      <charset val="128"/>
    </font>
    <font>
      <sz val="8.8000000000000007"/>
      <color indexed="23"/>
      <name val="ＭＳ Ｐゴシック"/>
      <family val="3"/>
      <charset val="128"/>
    </font>
    <font>
      <sz val="14"/>
      <color indexed="63"/>
      <name val="Arial"/>
      <family val="2"/>
    </font>
    <font>
      <b/>
      <sz val="16"/>
      <color indexed="9"/>
      <name val="ＭＳ Ｐゴシック"/>
      <family val="3"/>
      <charset val="128"/>
    </font>
    <font>
      <sz val="10"/>
      <name val="Arial"/>
      <family val="2"/>
    </font>
    <font>
      <b/>
      <sz val="14"/>
      <color indexed="53"/>
      <name val="ＭＳ Ｐゴシック"/>
      <family val="3"/>
      <charset val="128"/>
    </font>
    <font>
      <b/>
      <sz val="14"/>
      <color indexed="60"/>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sz val="14"/>
      <color indexed="63"/>
      <name val="ＭＳ Ｐゴシック"/>
      <family val="3"/>
      <charset val="128"/>
    </font>
    <font>
      <b/>
      <sz val="12"/>
      <name val="游ゴシック"/>
      <family val="3"/>
      <charset val="128"/>
    </font>
    <font>
      <b/>
      <sz val="12"/>
      <color indexed="51"/>
      <name val="游ゴシック"/>
      <family val="3"/>
      <charset val="128"/>
    </font>
    <font>
      <b/>
      <sz val="10"/>
      <color indexed="8"/>
      <name val="游ゴシック"/>
      <family val="3"/>
      <charset val="128"/>
    </font>
    <font>
      <b/>
      <sz val="16"/>
      <name val="Segoe UI Symbol"/>
      <family val="3"/>
    </font>
  </fonts>
  <fills count="5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C99"/>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66CCFF"/>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6DDDF7"/>
        <bgColor indexed="64"/>
      </patternFill>
    </fill>
    <fill>
      <patternFill patternType="solid">
        <fgColor rgb="FF92D050"/>
        <bgColor indexed="64"/>
      </patternFill>
    </fill>
    <fill>
      <patternFill patternType="solid">
        <fgColor indexed="12"/>
        <bgColor indexed="64"/>
      </patternFill>
    </fill>
    <fill>
      <patternFill patternType="solid">
        <fgColor theme="6"/>
        <bgColor indexed="64"/>
      </patternFill>
    </fill>
  </fills>
  <borders count="227">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right/>
      <top style="thin">
        <color indexed="12"/>
      </top>
      <bottom/>
      <diagonal/>
    </border>
    <border>
      <left style="medium">
        <color indexed="12"/>
      </left>
      <right/>
      <top style="thin">
        <color indexed="12"/>
      </top>
      <bottom style="medium">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82" fillId="0" borderId="0"/>
    <xf numFmtId="0" fontId="183" fillId="0" borderId="0" applyNumberFormat="0" applyFill="0" applyBorder="0" applyAlignment="0" applyProtection="0"/>
    <xf numFmtId="0" fontId="182" fillId="0" borderId="0"/>
    <xf numFmtId="0" fontId="1" fillId="0" borderId="0">
      <alignment vertical="center"/>
    </xf>
  </cellStyleXfs>
  <cellXfs count="88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8"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3" fillId="3" borderId="44" xfId="2" applyFont="1" applyFill="1" applyBorder="1" applyAlignment="1">
      <alignment horizontal="center" vertical="center"/>
    </xf>
    <xf numFmtId="14" fontId="113" fillId="3" borderId="43"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2"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Border="1" applyAlignment="1">
      <alignment horizontal="center" vertical="center"/>
    </xf>
    <xf numFmtId="14" fontId="113" fillId="22" borderId="0" xfId="2" applyNumberFormat="1" applyFont="1" applyFill="1" applyBorder="1" applyAlignment="1">
      <alignment horizontal="center" vertical="center"/>
    </xf>
    <xf numFmtId="0" fontId="114" fillId="0" borderId="0" xfId="2" applyFont="1" applyFill="1" applyBorder="1" applyAlignment="1">
      <alignment horizontal="center" vertical="center"/>
    </xf>
    <xf numFmtId="14" fontId="113"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18"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Border="1" applyAlignment="1">
      <alignment horizontal="right" vertical="center" wrapText="1"/>
    </xf>
    <xf numFmtId="0" fontId="138"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1" fillId="0" borderId="72" xfId="0" applyFont="1" applyBorder="1">
      <alignment vertical="center"/>
    </xf>
    <xf numFmtId="0" fontId="111" fillId="0" borderId="0" xfId="0" applyFont="1">
      <alignment vertical="center"/>
    </xf>
    <xf numFmtId="0" fontId="111" fillId="6" borderId="72" xfId="0" applyFont="1" applyFill="1" applyBorder="1">
      <alignment vertical="center"/>
    </xf>
    <xf numFmtId="0" fontId="111" fillId="6" borderId="0" xfId="0" applyFont="1" applyFill="1">
      <alignment vertical="center"/>
    </xf>
    <xf numFmtId="0" fontId="6" fillId="6" borderId="156" xfId="2" applyFill="1" applyBorder="1">
      <alignment vertical="center"/>
    </xf>
    <xf numFmtId="0" fontId="6" fillId="0" borderId="156" xfId="2" applyBorder="1">
      <alignment vertical="center"/>
    </xf>
    <xf numFmtId="3" fontId="144" fillId="22" borderId="0" xfId="0" applyNumberFormat="1" applyFont="1" applyFill="1" applyAlignment="1">
      <alignment vertical="center" wrapText="1"/>
    </xf>
    <xf numFmtId="0" fontId="115" fillId="22" borderId="154" xfId="17" applyFont="1" applyFill="1" applyBorder="1" applyAlignment="1">
      <alignment horizontal="center" vertical="center" wrapText="1"/>
    </xf>
    <xf numFmtId="14" fontId="115" fillId="22" borderId="155"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7" xfId="2" applyFill="1" applyBorder="1" applyAlignment="1">
      <alignment horizontal="left" vertical="top"/>
    </xf>
    <xf numFmtId="0" fontId="8" fillId="38" borderId="166"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Border="1" applyAlignment="1">
      <alignment horizontal="center" vertical="center" wrapText="1"/>
    </xf>
    <xf numFmtId="184" fontId="138" fillId="27" borderId="0" xfId="0" applyNumberFormat="1" applyFont="1" applyFill="1" applyAlignment="1">
      <alignment vertical="center" wrapText="1"/>
    </xf>
    <xf numFmtId="177" fontId="137" fillId="27" borderId="0" xfId="0" applyNumberFormat="1" applyFont="1" applyFill="1" applyAlignment="1">
      <alignment horizontal="right" vertical="center" wrapText="1"/>
    </xf>
    <xf numFmtId="0" fontId="150" fillId="2" borderId="67" xfId="2" applyFont="1" applyFill="1" applyBorder="1" applyAlignment="1">
      <alignment vertical="top" wrapText="1"/>
    </xf>
    <xf numFmtId="0" fontId="113" fillId="24" borderId="44"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2" xfId="2" applyFont="1" applyFill="1" applyBorder="1" applyAlignment="1">
      <alignment horizontal="center" vertical="center"/>
    </xf>
    <xf numFmtId="3" fontId="151" fillId="27" borderId="0" xfId="0" applyNumberFormat="1" applyFont="1" applyFill="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8" fillId="24" borderId="177" xfId="2" applyFont="1" applyFill="1" applyBorder="1" applyAlignment="1">
      <alignment horizontal="center" vertical="center" wrapText="1"/>
    </xf>
    <xf numFmtId="0" fontId="8" fillId="0" borderId="180" xfId="1" applyFill="1" applyBorder="1" applyAlignment="1" applyProtection="1">
      <alignment vertical="center" wrapText="1"/>
    </xf>
    <xf numFmtId="0" fontId="18" fillId="24" borderId="181" xfId="2" applyFont="1" applyFill="1" applyBorder="1" applyAlignment="1">
      <alignment horizontal="center" vertical="center" wrapText="1"/>
    </xf>
    <xf numFmtId="0" fontId="18" fillId="24" borderId="181" xfId="1" applyFont="1" applyFill="1" applyBorder="1" applyAlignment="1" applyProtection="1">
      <alignment horizontal="center" vertical="center" wrapText="1"/>
    </xf>
    <xf numFmtId="0" fontId="8" fillId="0" borderId="182" xfId="1" applyBorder="1" applyAlignment="1" applyProtection="1">
      <alignment vertical="center" wrapText="1"/>
    </xf>
    <xf numFmtId="0" fontId="108" fillId="0" borderId="172"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5" fillId="0" borderId="0" xfId="0" applyFont="1" applyAlignment="1">
      <alignment vertical="center" wrapText="1"/>
    </xf>
    <xf numFmtId="0" fontId="156"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Border="1" applyAlignment="1">
      <alignment horizontal="right" vertical="center" wrapText="1"/>
    </xf>
    <xf numFmtId="177" fontId="138" fillId="27" borderId="0" xfId="0" applyNumberFormat="1" applyFont="1" applyFill="1" applyBorder="1" applyAlignment="1">
      <alignment horizontal="right" vertical="center"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73" xfId="2" applyFont="1" applyFill="1" applyBorder="1" applyAlignment="1">
      <alignment horizontal="center" vertical="center" wrapText="1"/>
    </xf>
    <xf numFmtId="0" fontId="108" fillId="26" borderId="174" xfId="2" applyFont="1" applyFill="1" applyBorder="1" applyAlignment="1">
      <alignment horizontal="center" vertical="center"/>
    </xf>
    <xf numFmtId="0" fontId="108" fillId="26" borderId="175" xfId="2" applyFont="1" applyFill="1" applyBorder="1" applyAlignment="1">
      <alignment horizontal="center" vertical="center"/>
    </xf>
    <xf numFmtId="0" fontId="160" fillId="22" borderId="8" xfId="0" applyFont="1" applyFill="1" applyBorder="1" applyAlignment="1">
      <alignment horizontal="center" vertical="center" wrapText="1"/>
    </xf>
    <xf numFmtId="177" fontId="161"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2"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5" fillId="39" borderId="0" xfId="0" applyFont="1" applyFill="1" applyAlignment="1">
      <alignment vertical="top" wrapText="1"/>
    </xf>
    <xf numFmtId="0" fontId="0" fillId="39" borderId="0" xfId="0" applyFill="1">
      <alignment vertical="center"/>
    </xf>
    <xf numFmtId="0" fontId="167"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68" fillId="39" borderId="0" xfId="0" applyFont="1" applyFill="1" applyAlignment="1">
      <alignment vertical="center" wrapText="1"/>
    </xf>
    <xf numFmtId="0" fontId="169" fillId="39" borderId="0" xfId="0" applyFont="1" applyFill="1" applyAlignment="1">
      <alignment vertical="center" wrapText="1"/>
    </xf>
    <xf numFmtId="0" fontId="170" fillId="39" borderId="0" xfId="0" applyFont="1" applyFill="1" applyAlignment="1">
      <alignment vertical="center" wrapText="1"/>
    </xf>
    <xf numFmtId="0" fontId="76" fillId="0" borderId="0" xfId="0" applyFont="1" applyAlignment="1">
      <alignment vertical="top" wrapText="1"/>
    </xf>
    <xf numFmtId="0" fontId="171" fillId="6" borderId="72" xfId="0" applyFont="1" applyFill="1" applyBorder="1">
      <alignment vertical="center"/>
    </xf>
    <xf numFmtId="0" fontId="171" fillId="6" borderId="0" xfId="0" applyFont="1" applyFill="1" applyAlignment="1">
      <alignment horizontal="left" vertical="center"/>
    </xf>
    <xf numFmtId="0" fontId="171" fillId="6" borderId="0" xfId="0" applyFont="1" applyFill="1">
      <alignment vertical="center"/>
    </xf>
    <xf numFmtId="176" fontId="171" fillId="6" borderId="0" xfId="0" applyNumberFormat="1" applyFont="1" applyFill="1" applyAlignment="1">
      <alignment horizontal="left" vertical="center"/>
    </xf>
    <xf numFmtId="183" fontId="171" fillId="6" borderId="0" xfId="0" applyNumberFormat="1" applyFont="1" applyFill="1" applyAlignment="1">
      <alignment horizontal="center" vertical="center"/>
    </xf>
    <xf numFmtId="0" fontId="171" fillId="6" borderId="72" xfId="0" applyFont="1" applyFill="1" applyBorder="1" applyAlignment="1">
      <alignment vertical="top"/>
    </xf>
    <xf numFmtId="0" fontId="171" fillId="6" borderId="0" xfId="0" applyFont="1" applyFill="1" applyAlignment="1">
      <alignment vertical="top"/>
    </xf>
    <xf numFmtId="14" fontId="171" fillId="6" borderId="0" xfId="0" applyNumberFormat="1" applyFont="1" applyFill="1" applyAlignment="1">
      <alignment horizontal="left" vertical="center"/>
    </xf>
    <xf numFmtId="14" fontId="171" fillId="0" borderId="0" xfId="0" applyNumberFormat="1" applyFont="1">
      <alignment vertical="center"/>
    </xf>
    <xf numFmtId="0" fontId="172" fillId="0" borderId="0" xfId="0" applyFont="1">
      <alignment vertical="center"/>
    </xf>
    <xf numFmtId="0" fontId="8" fillId="0" borderId="191" xfId="1" applyBorder="1" applyAlignment="1" applyProtection="1">
      <alignment vertical="center"/>
    </xf>
    <xf numFmtId="0" fontId="6" fillId="0" borderId="66" xfId="2" applyBorder="1" applyAlignment="1">
      <alignment vertical="top" wrapText="1"/>
    </xf>
    <xf numFmtId="0" fontId="6" fillId="0" borderId="0" xfId="2">
      <alignment vertical="center"/>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19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3"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46" xfId="17" applyBorder="1" applyAlignment="1">
      <alignment horizontal="center" vertical="center" wrapText="1"/>
    </xf>
    <xf numFmtId="0" fontId="1" fillId="0" borderId="147" xfId="17" applyBorder="1" applyAlignment="1">
      <alignment horizontal="center" vertical="center"/>
    </xf>
    <xf numFmtId="0" fontId="13" fillId="0" borderId="149" xfId="2" applyFont="1" applyBorder="1" applyAlignment="1">
      <alignment horizontal="center" vertical="center" wrapText="1"/>
    </xf>
    <xf numFmtId="0" fontId="13" fillId="0" borderId="150"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3"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1" fillId="6" borderId="0" xfId="0" applyFont="1" applyFill="1" applyAlignment="1">
      <alignment horizontal="left" vertical="center"/>
    </xf>
    <xf numFmtId="0" fontId="50" fillId="22" borderId="193" xfId="16" applyFont="1" applyFill="1" applyBorder="1">
      <alignment vertical="center"/>
    </xf>
    <xf numFmtId="0" fontId="50" fillId="22" borderId="194" xfId="16" applyFont="1" applyFill="1" applyBorder="1">
      <alignment vertical="center"/>
    </xf>
    <xf numFmtId="0" fontId="10" fillId="22" borderId="194" xfId="16" applyFont="1" applyFill="1" applyBorder="1">
      <alignment vertical="center"/>
    </xf>
    <xf numFmtId="0" fontId="37" fillId="0" borderId="0" xfId="17" applyFont="1" applyAlignment="1">
      <alignment horizontal="left" vertical="center" indent="2"/>
    </xf>
    <xf numFmtId="0" fontId="143" fillId="28" borderId="0" xfId="0" applyFont="1" applyFill="1" applyAlignment="1">
      <alignment vertical="center"/>
    </xf>
    <xf numFmtId="0" fontId="174" fillId="0" borderId="0" xfId="17" applyFont="1" applyAlignme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Border="1" applyAlignment="1">
      <alignment vertical="center" wrapText="1"/>
    </xf>
    <xf numFmtId="0" fontId="177" fillId="39" borderId="0" xfId="0" applyFont="1" applyFill="1" applyAlignment="1">
      <alignment vertical="top" wrapText="1"/>
    </xf>
    <xf numFmtId="0" fontId="178" fillId="39" borderId="0" xfId="0" applyFont="1" applyFill="1" applyAlignment="1">
      <alignment vertical="center" wrapText="1"/>
    </xf>
    <xf numFmtId="0" fontId="164"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5"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2" borderId="107" xfId="2" applyNumberFormat="1" applyFont="1" applyFill="1" applyBorder="1" applyAlignment="1">
      <alignment horizontal="center" vertical="center" wrapText="1"/>
    </xf>
    <xf numFmtId="177" fontId="13" fillId="42" borderId="8" xfId="2" applyNumberFormat="1" applyFont="1" applyFill="1" applyBorder="1" applyAlignment="1">
      <alignment horizontal="center" vertical="center" shrinkToFit="1"/>
    </xf>
    <xf numFmtId="184" fontId="138" fillId="27" borderId="0" xfId="0" applyNumberFormat="1" applyFont="1" applyFill="1" applyAlignment="1">
      <alignment horizontal="center" vertical="center" wrapText="1"/>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196" xfId="2" applyFont="1" applyBorder="1" applyAlignment="1">
      <alignment horizontal="center" vertical="center" wrapText="1"/>
    </xf>
    <xf numFmtId="0" fontId="13" fillId="0" borderId="197" xfId="2" applyFont="1" applyBorder="1" applyAlignment="1">
      <alignment horizontal="center" vertical="center" wrapText="1"/>
    </xf>
    <xf numFmtId="0" fontId="13" fillId="0" borderId="198" xfId="2" applyFont="1" applyBorder="1" applyAlignment="1">
      <alignment horizontal="center" vertical="center" wrapText="1"/>
    </xf>
    <xf numFmtId="0" fontId="13" fillId="0" borderId="196" xfId="2" applyFont="1" applyBorder="1" applyAlignment="1">
      <alignment horizontal="center" vertical="center"/>
    </xf>
    <xf numFmtId="0" fontId="13" fillId="6" borderId="196" xfId="2" applyFont="1" applyFill="1" applyBorder="1" applyAlignment="1">
      <alignment horizontal="center" vertical="center" wrapText="1"/>
    </xf>
    <xf numFmtId="0" fontId="160" fillId="22" borderId="157" xfId="0" applyFont="1" applyFill="1" applyBorder="1" applyAlignment="1">
      <alignment horizontal="center" vertical="center" wrapText="1"/>
    </xf>
    <xf numFmtId="0" fontId="160" fillId="22" borderId="187" xfId="0" applyFont="1" applyFill="1" applyBorder="1" applyAlignment="1">
      <alignment horizontal="center" vertical="center" wrapText="1"/>
    </xf>
    <xf numFmtId="0" fontId="184" fillId="22" borderId="195" xfId="2" applyFont="1" applyFill="1" applyBorder="1" applyAlignment="1">
      <alignment horizontal="center" vertical="center"/>
    </xf>
    <xf numFmtId="177" fontId="184" fillId="22" borderId="8" xfId="2" applyNumberFormat="1" applyFont="1" applyFill="1" applyBorder="1" applyAlignment="1">
      <alignment horizontal="center" vertical="center" shrinkToFit="1"/>
    </xf>
    <xf numFmtId="177" fontId="185" fillId="22" borderId="10" xfId="2" applyNumberFormat="1" applyFont="1" applyFill="1" applyBorder="1" applyAlignment="1">
      <alignment horizontal="center" vertical="center" shrinkToFit="1"/>
    </xf>
    <xf numFmtId="177" fontId="186" fillId="22" borderId="106" xfId="2" applyNumberFormat="1" applyFont="1" applyFill="1" applyBorder="1" applyAlignment="1">
      <alignment horizontal="center" vertical="center" wrapText="1"/>
    </xf>
    <xf numFmtId="0" fontId="187" fillId="0" borderId="171" xfId="1" applyFont="1" applyBorder="1" applyAlignment="1" applyProtection="1">
      <alignment horizontal="left" vertical="top" wrapText="1"/>
    </xf>
    <xf numFmtId="0" fontId="128" fillId="34" borderId="199" xfId="2" applyFont="1" applyFill="1" applyBorder="1" applyAlignment="1">
      <alignment horizontal="center" vertical="center" wrapText="1"/>
    </xf>
    <xf numFmtId="0" fontId="129" fillId="34" borderId="200" xfId="2" applyFont="1" applyFill="1" applyBorder="1" applyAlignment="1">
      <alignment horizontal="center" vertical="center" wrapText="1"/>
    </xf>
    <xf numFmtId="0" fontId="179" fillId="34" borderId="200" xfId="2" applyFont="1" applyFill="1" applyBorder="1" applyAlignment="1">
      <alignment horizontal="left" vertical="center"/>
    </xf>
    <xf numFmtId="0" fontId="122" fillId="34" borderId="200" xfId="2" applyFont="1" applyFill="1" applyBorder="1" applyAlignment="1">
      <alignment horizontal="center" vertical="center"/>
    </xf>
    <xf numFmtId="0" fontId="122" fillId="34" borderId="201" xfId="2" applyFont="1" applyFill="1" applyBorder="1" applyAlignment="1">
      <alignment horizontal="center" vertical="center"/>
    </xf>
    <xf numFmtId="0" fontId="76" fillId="22" borderId="202" xfId="0" applyFont="1" applyFill="1" applyBorder="1" applyAlignment="1">
      <alignment horizontal="left" vertical="center"/>
    </xf>
    <xf numFmtId="14" fontId="76" fillId="22" borderId="202" xfId="0" applyNumberFormat="1" applyFont="1" applyFill="1" applyBorder="1" applyAlignment="1">
      <alignment horizontal="left" vertical="center"/>
    </xf>
    <xf numFmtId="0" fontId="103" fillId="40" borderId="138" xfId="0" applyFont="1" applyFill="1" applyBorder="1" applyAlignment="1">
      <alignment horizontal="center" vertical="center" wrapText="1"/>
    </xf>
    <xf numFmtId="0" fontId="103" fillId="0" borderId="138" xfId="0" applyFont="1" applyBorder="1" applyAlignment="1">
      <alignment horizontal="center" vertical="center" wrapText="1"/>
    </xf>
    <xf numFmtId="0" fontId="103" fillId="0" borderId="157" xfId="0" applyFont="1" applyBorder="1" applyAlignment="1">
      <alignment horizontal="center" vertical="center" wrapText="1"/>
    </xf>
    <xf numFmtId="184" fontId="163" fillId="43"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153" fillId="44" borderId="0" xfId="0" applyFont="1" applyFill="1" applyAlignment="1">
      <alignment horizontal="center" vertical="center" wrapText="1"/>
    </xf>
    <xf numFmtId="0" fontId="152" fillId="44" borderId="113"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88" fillId="44" borderId="0" xfId="0" applyFont="1" applyFill="1" applyAlignment="1">
      <alignment horizontal="center" vertical="center" wrapText="1"/>
    </xf>
    <xf numFmtId="0" fontId="189" fillId="0" borderId="0" xfId="0" applyFont="1" applyAlignment="1">
      <alignment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5" xfId="17" applyNumberFormat="1" applyFont="1" applyFill="1" applyBorder="1" applyAlignment="1">
      <alignment horizontal="center" vertical="center"/>
    </xf>
    <xf numFmtId="0" fontId="1" fillId="0" borderId="154" xfId="17" applyFill="1" applyBorder="1" applyAlignment="1">
      <alignment horizontal="center" vertical="center" wrapText="1"/>
    </xf>
    <xf numFmtId="0" fontId="149" fillId="22" borderId="0" xfId="0" applyFont="1" applyFill="1" applyAlignment="1">
      <alignment vertical="top" wrapText="1"/>
    </xf>
    <xf numFmtId="0" fontId="146" fillId="22" borderId="0" xfId="0" applyFont="1" applyFill="1" applyAlignment="1">
      <alignment horizontal="center" vertical="center" wrapText="1"/>
    </xf>
    <xf numFmtId="14" fontId="37" fillId="22" borderId="155" xfId="17" applyNumberFormat="1" applyFont="1" applyFill="1" applyBorder="1" applyAlignment="1">
      <alignment horizontal="center" vertical="center" wrapText="1"/>
    </xf>
    <xf numFmtId="0" fontId="13" fillId="22" borderId="154" xfId="17" applyFont="1" applyFill="1" applyBorder="1" applyAlignment="1">
      <alignment horizontal="center" vertical="center" wrapText="1"/>
    </xf>
    <xf numFmtId="14" fontId="13" fillId="22" borderId="155" xfId="17" applyNumberFormat="1" applyFont="1" applyFill="1" applyBorder="1" applyAlignment="1">
      <alignment horizontal="center" vertical="center"/>
    </xf>
    <xf numFmtId="0" fontId="37" fillId="22" borderId="154" xfId="17" applyFont="1" applyFill="1" applyBorder="1" applyAlignment="1">
      <alignment horizontal="center" vertical="center" wrapText="1"/>
    </xf>
    <xf numFmtId="14" fontId="37" fillId="22" borderId="155" xfId="17" applyNumberFormat="1" applyFont="1" applyFill="1" applyBorder="1" applyAlignment="1">
      <alignment horizontal="center" vertical="center"/>
    </xf>
    <xf numFmtId="0" fontId="1" fillId="22" borderId="154" xfId="17" applyFill="1" applyBorder="1" applyAlignment="1">
      <alignment horizontal="center" vertical="center" wrapText="1"/>
    </xf>
    <xf numFmtId="14" fontId="1" fillId="22" borderId="155"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6" xfId="2" applyNumberFormat="1" applyFont="1" applyFill="1" applyBorder="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15" fillId="22" borderId="155"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76" fillId="0" borderId="0" xfId="0" applyFont="1">
      <alignment vertical="center"/>
    </xf>
    <xf numFmtId="14" fontId="29" fillId="24" borderId="1" xfId="2" applyNumberFormat="1" applyFont="1" applyFill="1" applyBorder="1" applyAlignment="1">
      <alignment horizontal="center" vertical="center" shrinkToFit="1"/>
    </xf>
    <xf numFmtId="0" fontId="190" fillId="0" borderId="0" xfId="0" applyFont="1" applyAlignment="1">
      <alignment vertical="center" wrapText="1"/>
    </xf>
    <xf numFmtId="3" fontId="142" fillId="27" borderId="0" xfId="0" applyNumberFormat="1" applyFont="1" applyFill="1" applyBorder="1" applyAlignment="1">
      <alignment vertical="center"/>
    </xf>
    <xf numFmtId="0" fontId="8" fillId="0" borderId="203" xfId="1" applyBorder="1" applyAlignment="1" applyProtection="1">
      <alignment vertical="center"/>
    </xf>
    <xf numFmtId="0" fontId="108" fillId="24" borderId="1"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06" xfId="1" applyNumberFormat="1" applyFont="1" applyFill="1" applyBorder="1" applyAlignment="1" applyProtection="1">
      <alignment vertical="center" wrapText="1"/>
    </xf>
    <xf numFmtId="0" fontId="8" fillId="0" borderId="207" xfId="1" applyFill="1" applyBorder="1" applyAlignment="1" applyProtection="1">
      <alignment vertical="center"/>
    </xf>
    <xf numFmtId="14" fontId="108" fillId="24" borderId="158" xfId="1" applyNumberFormat="1" applyFont="1" applyFill="1" applyBorder="1" applyAlignment="1" applyProtection="1">
      <alignment vertical="center" wrapText="1"/>
    </xf>
    <xf numFmtId="0" fontId="41" fillId="0" borderId="0" xfId="17" applyFont="1" applyAlignment="1">
      <alignment horizontal="center" vertical="center"/>
    </xf>
    <xf numFmtId="0" fontId="171"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75" fillId="27" borderId="0" xfId="0" applyFont="1" applyFill="1" applyBorder="1" applyAlignment="1">
      <alignment horizontal="left" vertical="center" wrapText="1"/>
    </xf>
    <xf numFmtId="0" fontId="193" fillId="27" borderId="0" xfId="0" applyFont="1" applyFill="1" applyBorder="1" applyAlignment="1">
      <alignment horizontal="left" vertical="center" wrapText="1"/>
    </xf>
    <xf numFmtId="0" fontId="175" fillId="43" borderId="0" xfId="0" applyFont="1" applyFill="1" applyBorder="1" applyAlignment="1">
      <alignment horizontal="left" vertical="center" wrapText="1"/>
    </xf>
    <xf numFmtId="0" fontId="175" fillId="43" borderId="0" xfId="0" applyFont="1" applyFill="1" applyAlignment="1">
      <alignment horizontal="left" vertical="center" wrapText="1"/>
    </xf>
    <xf numFmtId="0" fontId="175" fillId="43" borderId="0" xfId="0" applyFont="1" applyFill="1" applyAlignment="1">
      <alignment horizontal="left" vertical="center" shrinkToFit="1"/>
    </xf>
    <xf numFmtId="0" fontId="175" fillId="43" borderId="0" xfId="0" applyFont="1" applyFill="1" applyBorder="1" applyAlignment="1">
      <alignment horizontal="left" vertical="center" shrinkToFit="1"/>
    </xf>
    <xf numFmtId="0" fontId="194" fillId="27" borderId="0" xfId="0" applyFont="1" applyFill="1" applyBorder="1" applyAlignment="1">
      <alignment horizontal="left" vertical="center" shrinkToFit="1"/>
    </xf>
    <xf numFmtId="0" fontId="195" fillId="24" borderId="184" xfId="1" applyFont="1" applyFill="1" applyBorder="1" applyAlignment="1" applyProtection="1">
      <alignment horizontal="center" vertical="center" wrapText="1"/>
    </xf>
    <xf numFmtId="0" fontId="18" fillId="2" borderId="208" xfId="2" applyFont="1" applyFill="1" applyBorder="1" applyAlignment="1">
      <alignment horizontal="center" vertical="center" wrapText="1"/>
    </xf>
    <xf numFmtId="0" fontId="192" fillId="22" borderId="0" xfId="17" applyFont="1" applyFill="1" applyAlignment="1">
      <alignment horizontal="left" vertical="center"/>
    </xf>
    <xf numFmtId="3" fontId="142" fillId="27" borderId="0" xfId="0" applyNumberFormat="1" applyFont="1" applyFill="1" applyAlignment="1">
      <alignment vertical="center" wrapText="1"/>
    </xf>
    <xf numFmtId="3" fontId="155" fillId="0" borderId="0" xfId="0" applyNumberFormat="1" applyFont="1" applyAlignment="1">
      <alignment vertical="center" wrapText="1"/>
    </xf>
    <xf numFmtId="0" fontId="111" fillId="22" borderId="0" xfId="0" applyFont="1" applyFill="1">
      <alignment vertical="center"/>
    </xf>
    <xf numFmtId="3" fontId="197" fillId="27" borderId="0" xfId="0" applyNumberFormat="1" applyFont="1" applyFill="1" applyAlignment="1">
      <alignment vertical="top" wrapText="1"/>
    </xf>
    <xf numFmtId="0" fontId="196" fillId="27" borderId="0" xfId="0" applyFont="1" applyFill="1" applyAlignment="1">
      <alignment vertical="top" wrapText="1"/>
    </xf>
    <xf numFmtId="0" fontId="198" fillId="22" borderId="0" xfId="0" applyFont="1" applyFill="1" applyAlignment="1">
      <alignment vertical="top" wrapText="1"/>
    </xf>
    <xf numFmtId="0" fontId="199" fillId="22" borderId="0" xfId="0" applyFont="1" applyFill="1" applyAlignment="1">
      <alignment vertical="top" wrapText="1"/>
    </xf>
    <xf numFmtId="177" fontId="158" fillId="27" borderId="0" xfId="0" applyNumberFormat="1" applyFont="1" applyFill="1" applyBorder="1" applyAlignment="1">
      <alignment vertical="center"/>
    </xf>
    <xf numFmtId="0" fontId="200" fillId="27" borderId="0" xfId="0" applyFont="1" applyFill="1" applyBorder="1" applyAlignment="1">
      <alignment horizontal="left" vertical="center"/>
    </xf>
    <xf numFmtId="0" fontId="191" fillId="27" borderId="0" xfId="0" applyFont="1" applyFill="1" applyBorder="1" applyAlignment="1">
      <alignment horizontal="left" vertical="center" shrinkToFit="1"/>
    </xf>
    <xf numFmtId="184" fontId="137" fillId="27" borderId="0" xfId="0" applyNumberFormat="1" applyFont="1" applyFill="1" applyBorder="1" applyAlignment="1">
      <alignment horizontal="center" vertical="center" wrapText="1"/>
    </xf>
    <xf numFmtId="184" fontId="130" fillId="43" borderId="0" xfId="0" applyNumberFormat="1" applyFont="1" applyFill="1" applyBorder="1" applyAlignment="1">
      <alignment horizontal="center" vertical="center" wrapText="1"/>
    </xf>
    <xf numFmtId="0" fontId="175" fillId="43" borderId="0" xfId="0" applyFont="1" applyFill="1" applyBorder="1" applyAlignment="1">
      <alignment horizontal="left" vertical="center"/>
    </xf>
    <xf numFmtId="3" fontId="0" fillId="0" borderId="0" xfId="0" applyNumberFormat="1">
      <alignment vertical="center"/>
    </xf>
    <xf numFmtId="0" fontId="201" fillId="22" borderId="202" xfId="0" applyFont="1" applyFill="1" applyBorder="1" applyAlignment="1">
      <alignment horizontal="left" vertical="center"/>
    </xf>
    <xf numFmtId="0" fontId="108" fillId="0" borderId="0" xfId="2" applyFont="1" applyFill="1" applyBorder="1" applyAlignment="1">
      <alignment vertical="top" wrapText="1"/>
    </xf>
    <xf numFmtId="0" fontId="148" fillId="22" borderId="154"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66" fillId="45" borderId="0" xfId="0" applyFont="1" applyFill="1" applyAlignment="1">
      <alignment vertical="center"/>
    </xf>
    <xf numFmtId="0" fontId="149" fillId="24" borderId="0" xfId="0" applyFont="1" applyFill="1" applyAlignment="1">
      <alignment horizontal="center" vertical="center" shrinkToFit="1"/>
    </xf>
    <xf numFmtId="0" fontId="8" fillId="0" borderId="217" xfId="1" applyBorder="1" applyAlignment="1" applyProtection="1">
      <alignment vertical="center" wrapText="1"/>
    </xf>
    <xf numFmtId="0" fontId="203" fillId="0" borderId="157" xfId="0" applyFont="1" applyBorder="1" applyAlignment="1">
      <alignment horizontal="center" vertical="center" wrapText="1"/>
    </xf>
    <xf numFmtId="0" fontId="203" fillId="0" borderId="187" xfId="0" applyFont="1" applyBorder="1" applyAlignment="1">
      <alignment horizontal="center" vertical="center" wrapText="1"/>
    </xf>
    <xf numFmtId="14" fontId="113" fillId="24" borderId="43"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73" fillId="0" borderId="0" xfId="1" applyFont="1" applyAlignment="1" applyProtection="1">
      <alignment horizontal="left" vertical="center" wrapText="1"/>
    </xf>
    <xf numFmtId="0" fontId="8" fillId="0" borderId="0" xfId="1" applyAlignment="1" applyProtection="1">
      <alignment horizontal="left" vertical="center" wrapText="1"/>
    </xf>
    <xf numFmtId="56" fontId="21" fillId="24" borderId="0" xfId="1" applyNumberFormat="1" applyFont="1" applyFill="1" applyAlignment="1" applyProtection="1">
      <alignment horizontal="left" vertical="center" wrapText="1"/>
    </xf>
    <xf numFmtId="0" fontId="8" fillId="0" borderId="205" xfId="1" applyFill="1" applyBorder="1" applyAlignment="1" applyProtection="1">
      <alignment vertical="center" wrapText="1"/>
    </xf>
    <xf numFmtId="0" fontId="8" fillId="22" borderId="0" xfId="1" applyFill="1" applyBorder="1" applyAlignment="1" applyProtection="1">
      <alignment vertical="center" wrapText="1"/>
    </xf>
    <xf numFmtId="0" fontId="25" fillId="22" borderId="0" xfId="2" applyFont="1" applyFill="1" applyBorder="1" applyAlignment="1">
      <alignment vertical="center"/>
    </xf>
    <xf numFmtId="0" fontId="113" fillId="3" borderId="9" xfId="2" applyFont="1" applyFill="1" applyBorder="1" applyAlignment="1">
      <alignment horizontal="center" vertical="center" shrinkToFit="1"/>
    </xf>
    <xf numFmtId="0" fontId="8" fillId="0" borderId="205" xfId="1" applyFill="1" applyBorder="1" applyAlignment="1" applyProtection="1">
      <alignment vertical="center"/>
    </xf>
    <xf numFmtId="0" fontId="113" fillId="24" borderId="9" xfId="2" quotePrefix="1" applyFont="1" applyFill="1" applyBorder="1" applyAlignment="1">
      <alignment horizontal="center" vertical="center" wrapText="1"/>
    </xf>
    <xf numFmtId="0" fontId="6" fillId="0" borderId="0" xfId="2">
      <alignment vertical="center"/>
    </xf>
    <xf numFmtId="0" fontId="137" fillId="27" borderId="0" xfId="0" applyFont="1" applyFill="1" applyBorder="1" applyAlignment="1">
      <alignment horizontal="left" vertical="center" wrapText="1"/>
    </xf>
    <xf numFmtId="180" fontId="50" fillId="13" borderId="218"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91" xfId="1" applyBorder="1" applyAlignment="1" applyProtection="1">
      <alignment vertical="center" wrapText="1"/>
    </xf>
    <xf numFmtId="0" fontId="21" fillId="22" borderId="0" xfId="1" applyFont="1" applyFill="1" applyBorder="1" applyAlignment="1" applyProtection="1">
      <alignment vertical="center" wrapText="1"/>
    </xf>
    <xf numFmtId="0" fontId="108" fillId="24" borderId="0" xfId="1" applyFont="1" applyFill="1" applyAlignment="1" applyProtection="1">
      <alignment horizontal="left" vertical="center" wrapText="1"/>
    </xf>
    <xf numFmtId="0" fontId="207" fillId="0" borderId="179" xfId="1" applyFont="1" applyFill="1" applyBorder="1" applyAlignment="1" applyProtection="1">
      <alignment vertical="top" wrapText="1"/>
    </xf>
    <xf numFmtId="0" fontId="207" fillId="0" borderId="179" xfId="2" applyFont="1" applyFill="1" applyBorder="1" applyAlignment="1">
      <alignment vertical="top" wrapText="1"/>
    </xf>
    <xf numFmtId="0" fontId="207" fillId="0" borderId="172" xfId="1" applyFont="1" applyBorder="1" applyAlignment="1" applyProtection="1">
      <alignment horizontal="left" vertical="top" wrapText="1"/>
    </xf>
    <xf numFmtId="0" fontId="207" fillId="0" borderId="45" xfId="1" applyFont="1" applyFill="1" applyBorder="1" applyAlignment="1" applyProtection="1">
      <alignment vertical="top" wrapText="1"/>
    </xf>
    <xf numFmtId="0" fontId="208" fillId="0" borderId="0" xfId="1" applyFont="1" applyAlignment="1" applyProtection="1">
      <alignment horizontal="left" vertical="top" wrapText="1"/>
    </xf>
    <xf numFmtId="0" fontId="209" fillId="0" borderId="45" xfId="1" applyFont="1" applyFill="1" applyBorder="1" applyAlignment="1" applyProtection="1">
      <alignment vertical="top" wrapText="1"/>
    </xf>
    <xf numFmtId="0" fontId="210"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27" fillId="0" borderId="0" xfId="0" applyFont="1" applyAlignment="1">
      <alignment vertical="top" wrapText="1"/>
    </xf>
    <xf numFmtId="0" fontId="201" fillId="22" borderId="115" xfId="0" applyFont="1" applyFill="1" applyBorder="1" applyAlignment="1">
      <alignment horizontal="left" vertical="center"/>
    </xf>
    <xf numFmtId="0" fontId="76" fillId="22" borderId="115" xfId="0" applyFont="1" applyFill="1" applyBorder="1" applyAlignment="1">
      <alignment horizontal="left" vertical="center"/>
    </xf>
    <xf numFmtId="14" fontId="76" fillId="22" borderId="115" xfId="0" applyNumberFormat="1" applyFont="1" applyFill="1" applyBorder="1" applyAlignment="1">
      <alignment horizontal="left" vertical="center"/>
    </xf>
    <xf numFmtId="0" fontId="211" fillId="0" borderId="0" xfId="0" applyFont="1" applyAlignment="1">
      <alignment vertical="center" wrapText="1"/>
    </xf>
    <xf numFmtId="0" fontId="205" fillId="27" borderId="0" xfId="0" applyFont="1" applyFill="1" applyAlignment="1">
      <alignment vertical="center" wrapText="1"/>
    </xf>
    <xf numFmtId="177" fontId="175" fillId="27" borderId="0" xfId="0" applyNumberFormat="1" applyFont="1" applyFill="1" applyAlignment="1">
      <alignment vertical="center" wrapText="1"/>
    </xf>
    <xf numFmtId="184" fontId="175" fillId="27" borderId="0" xfId="0" applyNumberFormat="1" applyFont="1" applyFill="1" applyAlignment="1">
      <alignment vertical="center" wrapText="1"/>
    </xf>
    <xf numFmtId="3" fontId="175" fillId="27" borderId="0" xfId="0" applyNumberFormat="1" applyFont="1" applyFill="1" applyAlignment="1">
      <alignment vertical="center" wrapText="1"/>
    </xf>
    <xf numFmtId="184" fontId="175" fillId="27" borderId="0" xfId="0" applyNumberFormat="1" applyFont="1" applyFill="1" applyBorder="1" applyAlignment="1">
      <alignment horizontal="center" vertical="center" wrapText="1"/>
    </xf>
    <xf numFmtId="0" fontId="175" fillId="47" borderId="0" xfId="0" applyFont="1" applyFill="1" applyBorder="1" applyAlignment="1">
      <alignment horizontal="left" vertical="center" wrapText="1"/>
    </xf>
    <xf numFmtId="0" fontId="200" fillId="46" borderId="0" xfId="0" applyFont="1" applyFill="1" applyBorder="1" applyAlignment="1">
      <alignment horizontal="left" vertical="center"/>
    </xf>
    <xf numFmtId="3" fontId="142" fillId="46" borderId="0" xfId="0" applyNumberFormat="1" applyFont="1" applyFill="1" applyAlignment="1">
      <alignment vertical="center" wrapText="1"/>
    </xf>
    <xf numFmtId="184" fontId="137" fillId="46" borderId="0" xfId="0" applyNumberFormat="1" applyFont="1" applyFill="1" applyAlignment="1">
      <alignment vertical="center" wrapText="1"/>
    </xf>
    <xf numFmtId="177" fontId="158" fillId="46" borderId="0" xfId="0" applyNumberFormat="1" applyFont="1" applyFill="1" applyBorder="1">
      <alignment vertical="center"/>
    </xf>
    <xf numFmtId="184" fontId="138" fillId="46" borderId="0" xfId="0" applyNumberFormat="1" applyFont="1" applyFill="1" applyBorder="1" applyAlignment="1">
      <alignment horizontal="center" vertical="center" wrapText="1"/>
    </xf>
    <xf numFmtId="184" fontId="163" fillId="46" borderId="0" xfId="0" applyNumberFormat="1" applyFont="1" applyFill="1" applyAlignment="1">
      <alignment vertical="center" wrapText="1"/>
    </xf>
    <xf numFmtId="0" fontId="175" fillId="46" borderId="0" xfId="0" applyFont="1" applyFill="1" applyBorder="1" applyAlignment="1">
      <alignment horizontal="left" vertical="center" wrapText="1"/>
    </xf>
    <xf numFmtId="3" fontId="137" fillId="46" borderId="0" xfId="0" applyNumberFormat="1" applyFont="1" applyFill="1" applyBorder="1" applyAlignment="1">
      <alignment horizontal="right" vertical="center" wrapText="1"/>
    </xf>
    <xf numFmtId="3" fontId="142" fillId="46" borderId="0" xfId="0" applyNumberFormat="1" applyFont="1" applyFill="1" applyBorder="1" applyAlignment="1">
      <alignment horizontal="right" vertical="center"/>
    </xf>
    <xf numFmtId="0" fontId="154" fillId="48" borderId="102" xfId="2" applyFont="1" applyFill="1" applyBorder="1" applyAlignment="1">
      <alignment horizontal="center" vertical="center" wrapText="1" shrinkToFit="1"/>
    </xf>
    <xf numFmtId="0" fontId="103" fillId="49" borderId="138" xfId="0" applyFont="1" applyFill="1" applyBorder="1" applyAlignment="1">
      <alignment horizontal="center" vertical="center" wrapText="1"/>
    </xf>
    <xf numFmtId="0" fontId="148" fillId="24" borderId="154" xfId="17" applyFont="1" applyFill="1" applyBorder="1" applyAlignment="1">
      <alignment horizontal="center" vertical="center" wrapText="1"/>
    </xf>
    <xf numFmtId="14" fontId="148" fillId="24" borderId="155" xfId="17" applyNumberFormat="1" applyFont="1" applyFill="1" applyBorder="1" applyAlignment="1">
      <alignment horizontal="center" vertical="center" wrapText="1"/>
    </xf>
    <xf numFmtId="0" fontId="6" fillId="0" borderId="0" xfId="2">
      <alignment vertical="center"/>
    </xf>
    <xf numFmtId="0" fontId="76" fillId="24" borderId="202" xfId="0" applyFont="1" applyFill="1" applyBorder="1" applyAlignment="1">
      <alignment horizontal="left" vertical="center"/>
    </xf>
    <xf numFmtId="0" fontId="76" fillId="24" borderId="115" xfId="0" applyFont="1" applyFill="1" applyBorder="1" applyAlignment="1">
      <alignment horizontal="left" vertical="center"/>
    </xf>
    <xf numFmtId="0" fontId="76" fillId="50" borderId="202" xfId="0" applyFont="1" applyFill="1" applyBorder="1" applyAlignment="1">
      <alignment horizontal="left" vertical="center"/>
    </xf>
    <xf numFmtId="0" fontId="76" fillId="50" borderId="115" xfId="0" applyFont="1" applyFill="1" applyBorder="1" applyAlignment="1">
      <alignment horizontal="left" vertical="center"/>
    </xf>
    <xf numFmtId="0" fontId="76" fillId="38" borderId="202" xfId="0" applyFont="1" applyFill="1" applyBorder="1" applyAlignment="1">
      <alignment horizontal="left" vertical="center"/>
    </xf>
    <xf numFmtId="0" fontId="76" fillId="38" borderId="115" xfId="0" applyFont="1" applyFill="1" applyBorder="1" applyAlignment="1">
      <alignment horizontal="left" vertical="center"/>
    </xf>
    <xf numFmtId="0" fontId="76" fillId="51" borderId="115" xfId="0" applyFont="1" applyFill="1" applyBorder="1" applyAlignment="1">
      <alignment horizontal="left" vertical="center"/>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Border="1" applyAlignment="1">
      <alignment horizontal="left" vertical="center" wrapText="1"/>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1" fillId="6" borderId="0" xfId="0" applyFont="1" applyFill="1" applyAlignment="1">
      <alignment horizontal="left" vertical="center" wrapText="1"/>
    </xf>
    <xf numFmtId="0" fontId="171" fillId="6" borderId="74" xfId="0" applyFont="1" applyFill="1" applyBorder="1" applyAlignment="1">
      <alignment horizontal="left" vertical="center" wrapText="1"/>
    </xf>
    <xf numFmtId="0" fontId="171" fillId="6" borderId="0" xfId="0" applyFont="1" applyFill="1" applyAlignment="1">
      <alignment horizontal="left" vertical="center"/>
    </xf>
    <xf numFmtId="0" fontId="171" fillId="6" borderId="0" xfId="0" applyFont="1" applyFill="1" applyAlignment="1">
      <alignment horizontal="left" vertical="top" wrapText="1"/>
    </xf>
    <xf numFmtId="0" fontId="8" fillId="0" borderId="0" xfId="1" applyAlignment="1" applyProtection="1">
      <alignment horizontal="center" vertical="center" wrapText="1"/>
    </xf>
    <xf numFmtId="0" fontId="178" fillId="39" borderId="0" xfId="0" applyFont="1" applyFill="1" applyAlignment="1">
      <alignment horizontal="left" vertical="center" wrapText="1"/>
    </xf>
    <xf numFmtId="0" fontId="10" fillId="7" borderId="151" xfId="17" applyFont="1" applyFill="1" applyBorder="1" applyAlignment="1">
      <alignment horizontal="left" vertical="center" wrapText="1"/>
    </xf>
    <xf numFmtId="0" fontId="10" fillId="7" borderId="148" xfId="17" applyFont="1" applyFill="1" applyBorder="1" applyAlignment="1">
      <alignment horizontal="left" vertical="center" wrapText="1"/>
    </xf>
    <xf numFmtId="0" fontId="10" fillId="7" borderId="152" xfId="17" applyFont="1" applyFill="1" applyBorder="1" applyAlignment="1">
      <alignment horizontal="left" vertical="center" wrapText="1"/>
    </xf>
    <xf numFmtId="0" fontId="37" fillId="22" borderId="188" xfId="17" applyFont="1" applyFill="1" applyBorder="1" applyAlignment="1">
      <alignment horizontal="left" vertical="top" wrapText="1"/>
    </xf>
    <xf numFmtId="0" fontId="37" fillId="22" borderId="189" xfId="17" applyFont="1" applyFill="1" applyBorder="1" applyAlignment="1">
      <alignment horizontal="left" vertical="top" wrapText="1"/>
    </xf>
    <xf numFmtId="0" fontId="37" fillId="22" borderId="190"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12" fillId="0" borderId="141" xfId="17" applyFont="1" applyBorder="1" applyAlignment="1">
      <alignment horizontal="center" vertical="center" wrapText="1"/>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55" fillId="0" borderId="145" xfId="17" applyFont="1" applyBorder="1" applyAlignment="1">
      <alignment horizontal="center" vertical="center"/>
    </xf>
    <xf numFmtId="0" fontId="37" fillId="24" borderId="189" xfId="17" applyFont="1" applyFill="1" applyBorder="1" applyAlignment="1">
      <alignment horizontal="left" vertical="top" wrapText="1"/>
    </xf>
    <xf numFmtId="0" fontId="37" fillId="24" borderId="190" xfId="17" applyFont="1" applyFill="1" applyBorder="1" applyAlignment="1">
      <alignment horizontal="left" vertical="top" wrapText="1"/>
    </xf>
    <xf numFmtId="0" fontId="181" fillId="22" borderId="188" xfId="17" applyFont="1" applyFill="1" applyBorder="1" applyAlignment="1">
      <alignment horizontal="left" vertical="top" wrapText="1"/>
    </xf>
    <xf numFmtId="0" fontId="181" fillId="22" borderId="189" xfId="17" applyFont="1" applyFill="1" applyBorder="1" applyAlignment="1">
      <alignment horizontal="left" vertical="top" wrapText="1"/>
    </xf>
    <xf numFmtId="0" fontId="181" fillId="22" borderId="190" xfId="17" applyFont="1" applyFill="1" applyBorder="1" applyAlignment="1">
      <alignment horizontal="left" vertical="top" wrapText="1"/>
    </xf>
    <xf numFmtId="0" fontId="13" fillId="22" borderId="188" xfId="17" applyFont="1" applyFill="1" applyBorder="1" applyAlignment="1">
      <alignment horizontal="left" vertical="top" wrapText="1"/>
    </xf>
    <xf numFmtId="0" fontId="13" fillId="22" borderId="189" xfId="17" applyFont="1" applyFill="1" applyBorder="1" applyAlignment="1">
      <alignment horizontal="left" vertical="top" wrapText="1"/>
    </xf>
    <xf numFmtId="0" fontId="13" fillId="22" borderId="190" xfId="17" applyFont="1" applyFill="1" applyBorder="1" applyAlignment="1">
      <alignment horizontal="left" vertical="top" wrapText="1"/>
    </xf>
    <xf numFmtId="0" fontId="13" fillId="22" borderId="188" xfId="2" applyFont="1" applyFill="1" applyBorder="1" applyAlignment="1">
      <alignment horizontal="left" vertical="top" wrapText="1"/>
    </xf>
    <xf numFmtId="0" fontId="13" fillId="22" borderId="189" xfId="2" applyFont="1" applyFill="1" applyBorder="1" applyAlignment="1">
      <alignment horizontal="left" vertical="top" wrapText="1"/>
    </xf>
    <xf numFmtId="0" fontId="13" fillId="22" borderId="190" xfId="2" applyFont="1" applyFill="1" applyBorder="1" applyAlignment="1">
      <alignment horizontal="left" vertical="top"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0" borderId="188" xfId="17" applyFont="1" applyFill="1" applyBorder="1" applyAlignment="1">
      <alignment horizontal="left" vertical="top" wrapText="1"/>
    </xf>
    <xf numFmtId="0" fontId="37" fillId="0" borderId="189" xfId="17" applyFont="1" applyFill="1" applyBorder="1" applyAlignment="1">
      <alignment horizontal="left" vertical="top" wrapText="1"/>
    </xf>
    <xf numFmtId="0" fontId="37" fillId="0" borderId="190" xfId="17" applyFont="1" applyFill="1" applyBorder="1" applyAlignment="1">
      <alignment horizontal="left" vertical="top" wrapText="1"/>
    </xf>
    <xf numFmtId="0" fontId="121" fillId="22" borderId="188" xfId="2" applyFont="1" applyFill="1" applyBorder="1" applyAlignment="1">
      <alignment horizontal="left" vertical="top" wrapText="1"/>
    </xf>
    <xf numFmtId="0" fontId="121" fillId="22" borderId="189" xfId="2" applyFont="1" applyFill="1" applyBorder="1" applyAlignment="1">
      <alignment horizontal="left" vertical="top" wrapText="1"/>
    </xf>
    <xf numFmtId="0" fontId="121" fillId="22" borderId="190" xfId="2" applyFont="1" applyFill="1" applyBorder="1" applyAlignment="1">
      <alignment horizontal="left" vertical="top" wrapText="1"/>
    </xf>
    <xf numFmtId="0" fontId="13" fillId="22" borderId="188" xfId="2" applyFont="1" applyFill="1" applyBorder="1" applyAlignment="1">
      <alignment horizontal="center" vertical="center" wrapText="1"/>
    </xf>
    <xf numFmtId="0" fontId="13" fillId="22" borderId="189" xfId="2" applyFont="1" applyFill="1" applyBorder="1" applyAlignment="1">
      <alignment horizontal="center" vertical="center" wrapText="1"/>
    </xf>
    <xf numFmtId="0" fontId="13" fillId="22" borderId="190" xfId="2" applyFont="1" applyFill="1" applyBorder="1" applyAlignment="1">
      <alignment horizontal="center" vertical="center" wrapText="1"/>
    </xf>
    <xf numFmtId="0" fontId="149" fillId="22" borderId="0" xfId="0" applyFont="1" applyFill="1" applyAlignment="1">
      <alignment horizontal="left" vertical="top" wrapText="1"/>
    </xf>
    <xf numFmtId="0" fontId="104" fillId="22" borderId="0" xfId="0" applyFont="1" applyFill="1" applyAlignment="1">
      <alignment horizontal="left" vertical="center"/>
    </xf>
    <xf numFmtId="0" fontId="79" fillId="0" borderId="115" xfId="0" applyFont="1" applyBorder="1" applyAlignment="1">
      <alignment horizontal="left" vertical="center"/>
    </xf>
    <xf numFmtId="0" fontId="79" fillId="22" borderId="115" xfId="0" applyFont="1" applyFill="1" applyBorder="1" applyAlignment="1">
      <alignment horizontal="left" vertical="center"/>
    </xf>
    <xf numFmtId="0" fontId="105" fillId="33" borderId="0" xfId="0" applyFont="1" applyFill="1" applyAlignment="1">
      <alignment horizontal="left" vertical="center" wrapText="1"/>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157" fillId="27" borderId="0" xfId="0" applyFont="1" applyFill="1" applyAlignment="1">
      <alignment horizontal="center" vertical="top" wrapText="1"/>
    </xf>
    <xf numFmtId="0" fontId="196" fillId="27" borderId="0" xfId="0" applyFont="1" applyFill="1" applyAlignment="1">
      <alignment horizontal="left" vertical="top" wrapText="1"/>
    </xf>
    <xf numFmtId="0" fontId="202"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96"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08" fillId="0" borderId="215" xfId="2" applyFont="1" applyFill="1" applyBorder="1" applyAlignment="1">
      <alignment horizontal="left" vertical="top" wrapText="1"/>
    </xf>
    <xf numFmtId="0" fontId="108" fillId="0" borderId="216" xfId="2" applyFont="1" applyFill="1" applyBorder="1" applyAlignment="1">
      <alignment horizontal="left" vertical="top" wrapText="1"/>
    </xf>
    <xf numFmtId="0" fontId="113" fillId="24" borderId="43"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61"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14" fontId="108" fillId="24" borderId="160" xfId="2" applyNumberFormat="1" applyFont="1" applyFill="1" applyBorder="1" applyAlignment="1">
      <alignment horizontal="center" vertical="center" wrapText="1" shrinkToFi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212" xfId="1" applyNumberFormat="1" applyFont="1" applyFill="1" applyBorder="1" applyAlignment="1" applyProtection="1">
      <alignment horizontal="center" vertical="center" wrapText="1"/>
    </xf>
    <xf numFmtId="14" fontId="108" fillId="24" borderId="213" xfId="1" applyNumberFormat="1" applyFont="1" applyFill="1" applyBorder="1" applyAlignment="1" applyProtection="1">
      <alignment horizontal="center" vertical="center" wrapText="1"/>
    </xf>
    <xf numFmtId="14" fontId="108" fillId="24" borderId="214" xfId="1" applyNumberFormat="1" applyFont="1" applyFill="1" applyBorder="1" applyAlignment="1" applyProtection="1">
      <alignment horizontal="center" vertical="center" wrapText="1"/>
    </xf>
    <xf numFmtId="14" fontId="108" fillId="24" borderId="178" xfId="1" applyNumberFormat="1" applyFont="1" applyFill="1" applyBorder="1" applyAlignment="1" applyProtection="1">
      <alignment horizontal="center" vertical="center" wrapText="1"/>
    </xf>
    <xf numFmtId="0" fontId="108" fillId="24" borderId="178" xfId="2" applyFont="1" applyFill="1" applyBorder="1" applyAlignment="1">
      <alignment horizontal="center" vertical="center"/>
    </xf>
    <xf numFmtId="0" fontId="108" fillId="24" borderId="212" xfId="2" applyFont="1" applyFill="1" applyBorder="1" applyAlignment="1">
      <alignment horizontal="center" vertical="center"/>
    </xf>
    <xf numFmtId="0" fontId="108" fillId="24" borderId="183" xfId="2" applyFont="1" applyFill="1" applyBorder="1" applyAlignment="1">
      <alignment horizontal="center" vertical="center"/>
    </xf>
    <xf numFmtId="56" fontId="108" fillId="24" borderId="43"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8" xfId="2" applyNumberFormat="1" applyFont="1" applyFill="1" applyBorder="1" applyAlignment="1">
      <alignment horizontal="center" vertical="center" wrapText="1"/>
    </xf>
    <xf numFmtId="14" fontId="108" fillId="24" borderId="209" xfId="2" applyNumberFormat="1" applyFont="1" applyFill="1" applyBorder="1" applyAlignment="1">
      <alignment horizontal="center" vertical="center"/>
    </xf>
    <xf numFmtId="14" fontId="108" fillId="24" borderId="210" xfId="2" applyNumberFormat="1" applyFont="1" applyFill="1" applyBorder="1" applyAlignment="1">
      <alignment horizontal="center" vertical="center"/>
    </xf>
    <xf numFmtId="14" fontId="108" fillId="24" borderId="211" xfId="2" applyNumberFormat="1" applyFont="1" applyFill="1" applyBorder="1" applyAlignment="1">
      <alignment horizontal="center" vertical="center"/>
    </xf>
    <xf numFmtId="14" fontId="108" fillId="24" borderId="162" xfId="1" applyNumberFormat="1" applyFont="1" applyFill="1" applyBorder="1" applyAlignment="1" applyProtection="1">
      <alignment horizontal="center" vertical="center" wrapText="1" shrinkToFit="1"/>
    </xf>
    <xf numFmtId="14" fontId="108" fillId="24" borderId="164"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56" fontId="108" fillId="24" borderId="2" xfId="2" applyNumberFormat="1" applyFont="1" applyFill="1" applyBorder="1" applyAlignment="1">
      <alignment horizontal="center" vertical="center" wrapText="1"/>
    </xf>
    <xf numFmtId="14" fontId="113" fillId="24" borderId="1" xfId="2" applyNumberFormat="1" applyFont="1" applyFill="1" applyBorder="1" applyAlignment="1">
      <alignment horizontal="center" vertical="center" shrinkToFit="1"/>
    </xf>
    <xf numFmtId="14" fontId="113" fillId="24" borderId="158"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8" xfId="2" applyNumberFormat="1" applyFont="1" applyFill="1" applyBorder="1" applyAlignment="1">
      <alignment horizontal="center" vertical="center" shrinkToFit="1"/>
    </xf>
    <xf numFmtId="14" fontId="113" fillId="24" borderId="2" xfId="2" applyNumberFormat="1" applyFont="1" applyFill="1" applyBorder="1" applyAlignment="1">
      <alignment horizontal="center" vertical="center" shrinkToFit="1"/>
    </xf>
    <xf numFmtId="14" fontId="108" fillId="24" borderId="206" xfId="2" applyNumberFormat="1" applyFont="1" applyFill="1" applyBorder="1" applyAlignment="1">
      <alignment horizontal="center" vertical="center" shrinkToFit="1"/>
    </xf>
    <xf numFmtId="56" fontId="113" fillId="24" borderId="43" xfId="2" applyNumberFormat="1" applyFont="1" applyFill="1" applyBorder="1" applyAlignment="1">
      <alignment horizontal="center" vertical="center" wrapText="1"/>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14" fontId="113" fillId="24" borderId="43"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8" xfId="2" applyFill="1" applyBorder="1" applyAlignment="1">
      <alignment horizontal="left" vertical="top" wrapText="1"/>
    </xf>
    <xf numFmtId="0" fontId="6" fillId="29" borderId="142" xfId="2" applyFill="1" applyBorder="1" applyAlignment="1">
      <alignment horizontal="left" vertical="top" wrapText="1"/>
    </xf>
    <xf numFmtId="0" fontId="6" fillId="29" borderId="166"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2" xfId="1" applyFill="1" applyBorder="1" applyAlignment="1" applyProtection="1">
      <alignment horizontal="left" vertical="top"/>
    </xf>
    <xf numFmtId="0" fontId="6" fillId="38" borderId="165"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5" fillId="22" borderId="102"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3" xfId="2" applyFont="1" applyFill="1" applyBorder="1" applyAlignment="1">
      <alignment horizontal="center" vertical="center" shrinkToFit="1"/>
    </xf>
    <xf numFmtId="0" fontId="21" fillId="22" borderId="99" xfId="1" applyFont="1" applyFill="1" applyBorder="1" applyAlignment="1" applyProtection="1">
      <alignment vertical="top" wrapText="1"/>
    </xf>
    <xf numFmtId="0" fontId="21" fillId="22" borderId="100" xfId="2" applyFont="1" applyFill="1" applyBorder="1" applyAlignment="1">
      <alignment vertical="top" wrapText="1"/>
    </xf>
    <xf numFmtId="0" fontId="21" fillId="22" borderId="101" xfId="2" applyFont="1" applyFill="1" applyBorder="1" applyAlignment="1">
      <alignment vertical="top" wrapText="1"/>
    </xf>
    <xf numFmtId="0" fontId="21" fillId="41" borderId="99" xfId="1" applyFont="1" applyFill="1" applyBorder="1" applyAlignment="1" applyProtection="1">
      <alignment vertical="top" wrapText="1"/>
    </xf>
    <xf numFmtId="0" fontId="21" fillId="41" borderId="100" xfId="2" applyFont="1" applyFill="1" applyBorder="1" applyAlignment="1">
      <alignment vertical="top" wrapText="1"/>
    </xf>
    <xf numFmtId="0" fontId="21" fillId="41" borderId="101" xfId="2" applyFont="1" applyFill="1" applyBorder="1" applyAlignment="1">
      <alignment vertical="top" wrapText="1"/>
    </xf>
    <xf numFmtId="0" fontId="145" fillId="41" borderId="102" xfId="2" applyFont="1" applyFill="1" applyBorder="1" applyAlignment="1">
      <alignment horizontal="center" vertical="center" wrapText="1" shrinkToFit="1"/>
    </xf>
    <xf numFmtId="0" fontId="32" fillId="41" borderId="29" xfId="2" applyFont="1" applyFill="1" applyBorder="1" applyAlignment="1">
      <alignment horizontal="center" vertical="center" shrinkToFit="1"/>
    </xf>
    <xf numFmtId="0" fontId="32" fillId="41" borderId="103" xfId="2" applyFont="1" applyFill="1" applyBorder="1" applyAlignment="1">
      <alignment horizontal="center" vertical="center" shrinkToFi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8" fillId="22" borderId="170" xfId="2" applyFont="1" applyFill="1" applyBorder="1" applyAlignment="1">
      <alignment horizontal="center" vertical="center"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0" fillId="22" borderId="61" xfId="2" applyFont="1" applyFill="1" applyBorder="1" applyAlignment="1">
      <alignment horizontal="left" vertical="top" wrapText="1" shrinkToFi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28" fillId="41" borderId="168" xfId="2" applyFont="1" applyFill="1" applyBorder="1" applyAlignment="1">
      <alignment horizontal="center" vertical="center" wrapText="1" shrinkToFit="1"/>
    </xf>
    <xf numFmtId="0" fontId="28" fillId="41" borderId="169" xfId="2" applyFont="1" applyFill="1" applyBorder="1" applyAlignment="1">
      <alignment horizontal="center" vertical="center" wrapText="1" shrinkToFit="1"/>
    </xf>
    <xf numFmtId="0" fontId="28" fillId="41" borderId="170" xfId="2" applyFont="1" applyFill="1" applyBorder="1" applyAlignment="1">
      <alignment horizontal="center" vertical="center" wrapText="1" shrinkToFit="1"/>
    </xf>
    <xf numFmtId="0" fontId="20" fillId="41" borderId="59" xfId="2" applyFont="1" applyFill="1" applyBorder="1" applyAlignment="1">
      <alignment horizontal="left" vertical="top" wrapText="1" shrinkToFit="1"/>
    </xf>
    <xf numFmtId="0" fontId="20" fillId="41" borderId="60" xfId="2" applyFont="1" applyFill="1" applyBorder="1" applyAlignment="1">
      <alignment horizontal="left" vertical="top" wrapText="1" shrinkToFit="1"/>
    </xf>
    <xf numFmtId="0" fontId="20" fillId="41" borderId="61" xfId="2" applyFont="1" applyFill="1" applyBorder="1" applyAlignment="1">
      <alignment horizontal="left" vertical="top" wrapText="1" shrinkToFi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109" fillId="22" borderId="102"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85" xfId="1" applyFont="1" applyFill="1" applyBorder="1" applyAlignment="1" applyProtection="1">
      <alignment horizontal="left" vertical="top" wrapText="1"/>
    </xf>
    <xf numFmtId="0" fontId="21" fillId="22" borderId="186"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21" fillId="0" borderId="99" xfId="1" applyFont="1" applyBorder="1" applyAlignment="1" applyProtection="1">
      <alignment vertical="top" wrapText="1"/>
    </xf>
    <xf numFmtId="0" fontId="212" fillId="52" borderId="0" xfId="2" applyFont="1" applyFill="1" applyAlignment="1">
      <alignment horizontal="center" vertical="center"/>
    </xf>
    <xf numFmtId="0" fontId="6" fillId="0" borderId="0" xfId="4"/>
    <xf numFmtId="0" fontId="35" fillId="0" borderId="0" xfId="2" applyFont="1" applyAlignment="1">
      <alignment horizontal="center" vertical="center"/>
    </xf>
    <xf numFmtId="0" fontId="6" fillId="0" borderId="0" xfId="2" applyAlignment="1">
      <alignment horizontal="center" vertical="center"/>
    </xf>
    <xf numFmtId="0" fontId="213" fillId="0" borderId="0" xfId="2" applyFont="1">
      <alignment vertical="center"/>
    </xf>
    <xf numFmtId="0" fontId="214" fillId="0" borderId="0" xfId="25" applyFont="1">
      <alignment vertical="center"/>
    </xf>
    <xf numFmtId="0" fontId="215" fillId="32" borderId="0" xfId="2" applyFont="1" applyFill="1" applyAlignment="1">
      <alignment horizontal="center" vertical="center" wrapText="1" shrinkToFit="1"/>
    </xf>
    <xf numFmtId="0" fontId="17" fillId="32" borderId="0" xfId="2" applyFont="1" applyFill="1" applyAlignment="1">
      <alignment horizontal="center" vertical="center" wrapText="1" shrinkToFit="1"/>
    </xf>
    <xf numFmtId="0" fontId="216" fillId="0" borderId="0" xfId="2" applyFont="1">
      <alignment vertical="center"/>
    </xf>
    <xf numFmtId="0" fontId="214" fillId="0" borderId="0" xfId="2" applyFont="1">
      <alignment vertical="center"/>
    </xf>
    <xf numFmtId="0" fontId="217" fillId="0" borderId="0" xfId="2" applyFont="1">
      <alignment vertical="center"/>
    </xf>
    <xf numFmtId="0" fontId="51" fillId="34" borderId="0" xfId="2" applyFont="1" applyFill="1" applyAlignment="1">
      <alignment horizontal="left" vertical="top" wrapText="1" indent="1"/>
    </xf>
    <xf numFmtId="0" fontId="221" fillId="34" borderId="0" xfId="2" applyFont="1" applyFill="1" applyAlignment="1">
      <alignment horizontal="left" vertical="top" wrapText="1" indent="1"/>
    </xf>
    <xf numFmtId="0" fontId="223" fillId="0" borderId="0" xfId="2" applyFont="1">
      <alignment vertical="center"/>
    </xf>
    <xf numFmtId="0" fontId="13" fillId="8" borderId="220" xfId="4" applyFont="1" applyFill="1" applyBorder="1" applyAlignment="1">
      <alignment horizontal="left" vertical="top" wrapText="1" indent="1"/>
    </xf>
    <xf numFmtId="0" fontId="13" fillId="8" borderId="221" xfId="4" applyFont="1" applyFill="1" applyBorder="1" applyAlignment="1">
      <alignment horizontal="left" vertical="top" wrapText="1" indent="1"/>
    </xf>
    <xf numFmtId="0" fontId="13" fillId="8" borderId="222" xfId="4" applyFont="1" applyFill="1" applyBorder="1" applyAlignment="1">
      <alignment horizontal="left" vertical="top" wrapText="1" indent="1"/>
    </xf>
    <xf numFmtId="0" fontId="13" fillId="8" borderId="0" xfId="4" applyFont="1" applyFill="1" applyAlignment="1">
      <alignment horizontal="left" vertical="top" wrapText="1" indent="1"/>
    </xf>
    <xf numFmtId="0" fontId="13" fillId="8" borderId="223" xfId="4" applyFont="1" applyFill="1" applyBorder="1" applyAlignment="1">
      <alignment horizontal="left" vertical="top" wrapText="1" indent="1"/>
    </xf>
    <xf numFmtId="0" fontId="13" fillId="8" borderId="224" xfId="4" applyFont="1" applyFill="1" applyBorder="1" applyAlignment="1">
      <alignment horizontal="left" vertical="top" wrapText="1" indent="1"/>
    </xf>
    <xf numFmtId="0" fontId="13" fillId="8" borderId="225" xfId="4" applyFont="1" applyFill="1" applyBorder="1" applyAlignment="1">
      <alignment horizontal="left" vertical="top" wrapText="1" indent="1"/>
    </xf>
    <xf numFmtId="0" fontId="13" fillId="8" borderId="226" xfId="4" applyFont="1" applyFill="1" applyBorder="1" applyAlignment="1">
      <alignment horizontal="left" vertical="top" wrapText="1" indent="1"/>
    </xf>
    <xf numFmtId="0" fontId="218" fillId="53" borderId="0" xfId="4" applyFont="1" applyFill="1" applyAlignment="1">
      <alignment vertical="top"/>
    </xf>
    <xf numFmtId="0" fontId="218" fillId="53" borderId="0" xfId="2" applyFont="1" applyFill="1" applyAlignment="1">
      <alignment vertical="top"/>
    </xf>
    <xf numFmtId="0" fontId="7" fillId="53" borderId="0" xfId="2" applyFont="1" applyFill="1" applyAlignment="1">
      <alignment vertical="top"/>
    </xf>
    <xf numFmtId="0" fontId="219" fillId="53" borderId="0" xfId="2" applyFont="1" applyFill="1" applyAlignment="1">
      <alignment vertical="top" wrapText="1"/>
    </xf>
    <xf numFmtId="0" fontId="220" fillId="53" borderId="0" xfId="2" applyFont="1" applyFill="1" applyAlignment="1">
      <alignment vertical="top" wrapText="1"/>
    </xf>
    <xf numFmtId="0" fontId="222" fillId="53" borderId="0" xfId="2" applyFont="1" applyFill="1" applyAlignment="1">
      <alignment vertical="top"/>
    </xf>
    <xf numFmtId="0" fontId="34" fillId="53" borderId="0" xfId="2" applyFont="1" applyFill="1" applyAlignment="1">
      <alignment vertical="top"/>
    </xf>
    <xf numFmtId="0" fontId="6" fillId="53" borderId="0" xfId="2" applyFill="1" applyAlignment="1">
      <alignment vertical="top" wrapText="1"/>
    </xf>
    <xf numFmtId="0" fontId="35" fillId="53" borderId="0" xfId="4" applyFont="1" applyFill="1"/>
    <xf numFmtId="0" fontId="112" fillId="53" borderId="0" xfId="4" applyFont="1" applyFill="1"/>
    <xf numFmtId="0" fontId="6" fillId="53" borderId="0" xfId="4" applyFill="1"/>
    <xf numFmtId="0" fontId="224" fillId="8" borderId="219" xfId="4" applyFont="1" applyFill="1" applyBorder="1" applyAlignment="1">
      <alignment horizontal="left" vertical="top" wrapText="1" indent="1"/>
    </xf>
    <xf numFmtId="0" fontId="224" fillId="53" borderId="0" xfId="4" applyFont="1" applyFill="1" applyAlignment="1">
      <alignment vertical="center" wrapText="1"/>
    </xf>
    <xf numFmtId="0" fontId="226" fillId="53" borderId="0" xfId="0" applyFont="1" applyFill="1" applyAlignment="1">
      <alignment vertical="center" wrapText="1"/>
    </xf>
    <xf numFmtId="0" fontId="207" fillId="0" borderId="204" xfId="1" applyFont="1" applyBorder="1" applyAlignment="1" applyProtection="1">
      <alignment horizontal="left" vertical="top" wrapTex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4B8E79E6-CE0C-4A79-AB51-07D156EE84E7}"/>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3399FF"/>
      <color rgb="FF6EF729"/>
      <color rgb="FF00CC00"/>
      <color rgb="FF0033CC"/>
      <color rgb="FF66CCFF"/>
      <color rgb="FFFF99FF"/>
      <color rgb="FFFF0066"/>
      <color rgb="FFBB1F05"/>
      <color rgb="FFEBA9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'30　感染症統計'!$A$7</c:f>
              <c:strCache>
                <c:ptCount val="1"/>
                <c:pt idx="0">
                  <c:v>2022年</c:v>
                </c:pt>
              </c:strCache>
            </c:strRef>
          </c:tx>
          <c:spPr>
            <a:ln w="63500" cap="rnd">
              <a:solidFill>
                <a:srgbClr val="FF0000"/>
              </a:solidFill>
              <a:round/>
            </a:ln>
            <a:effectLst/>
          </c:spPr>
          <c:marker>
            <c:symbol val="none"/>
          </c:marker>
          <c:val>
            <c:numRef>
              <c:f>'30　感染症統計'!$B$7:$M$7</c:f>
              <c:numCache>
                <c:formatCode>#,##0_ </c:formatCode>
                <c:ptCount val="12"/>
                <c:pt idx="0" formatCode="General">
                  <c:v>81</c:v>
                </c:pt>
                <c:pt idx="1">
                  <c:v>39</c:v>
                </c:pt>
                <c:pt idx="2">
                  <c:v>72</c:v>
                </c:pt>
                <c:pt idx="3" formatCode="General">
                  <c:v>88</c:v>
                </c:pt>
                <c:pt idx="4" formatCode="General">
                  <c:v>258</c:v>
                </c:pt>
                <c:pt idx="5" formatCode="General">
                  <c:v>410</c:v>
                </c:pt>
                <c:pt idx="6" formatCode="General">
                  <c:v>497</c:v>
                </c:pt>
              </c:numCache>
            </c:numRef>
          </c:val>
          <c:smooth val="0"/>
          <c:extLst>
            <c:ext xmlns:c16="http://schemas.microsoft.com/office/drawing/2014/chart" uri="{C3380CC4-5D6E-409C-BE32-E72D297353CC}">
              <c16:uniqueId val="{00000000-B26B-4AAB-ADDF-AF634710DDB6}"/>
            </c:ext>
          </c:extLst>
        </c:ser>
        <c:ser>
          <c:idx val="7"/>
          <c:order val="1"/>
          <c:tx>
            <c:strRef>
              <c:f>'30　感染症統計'!$A$8</c:f>
              <c:strCache>
                <c:ptCount val="1"/>
                <c:pt idx="0">
                  <c:v>2021年</c:v>
                </c:pt>
              </c:strCache>
            </c:strRef>
          </c:tx>
          <c:spPr>
            <a:ln w="25400" cap="rnd">
              <a:solidFill>
                <a:schemeClr val="accent6">
                  <a:lumMod val="75000"/>
                </a:schemeClr>
              </a:solidFill>
              <a:round/>
            </a:ln>
            <a:effectLst/>
          </c:spPr>
          <c:marker>
            <c:symbol val="none"/>
          </c:marker>
          <c:val>
            <c:numRef>
              <c:f>'30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'30　感染症統計'!$A$9</c:f>
              <c:strCache>
                <c:ptCount val="1"/>
                <c:pt idx="0">
                  <c:v>2020年</c:v>
                </c:pt>
              </c:strCache>
            </c:strRef>
          </c:tx>
          <c:spPr>
            <a:ln w="19050" cap="rnd">
              <a:solidFill>
                <a:schemeClr val="accent1"/>
              </a:solidFill>
              <a:round/>
            </a:ln>
            <a:effectLst/>
          </c:spPr>
          <c:marker>
            <c:symbol val="none"/>
          </c:marker>
          <c:val>
            <c:numRef>
              <c:f>'30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'30　感染症統計'!$A$10</c:f>
              <c:strCache>
                <c:ptCount val="1"/>
                <c:pt idx="0">
                  <c:v>2019年</c:v>
                </c:pt>
              </c:strCache>
            </c:strRef>
          </c:tx>
          <c:spPr>
            <a:ln w="12700" cap="rnd">
              <a:solidFill>
                <a:srgbClr val="FF0066"/>
              </a:solidFill>
              <a:round/>
            </a:ln>
            <a:effectLst/>
          </c:spPr>
          <c:marker>
            <c:symbol val="none"/>
          </c:marker>
          <c:val>
            <c:numRef>
              <c:f>'30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'30　感染症統計'!$A$11</c:f>
              <c:strCache>
                <c:ptCount val="1"/>
                <c:pt idx="0">
                  <c:v>2018年</c:v>
                </c:pt>
              </c:strCache>
            </c:strRef>
          </c:tx>
          <c:spPr>
            <a:ln w="12700" cap="rnd">
              <a:solidFill>
                <a:schemeClr val="accent3"/>
              </a:solidFill>
              <a:round/>
            </a:ln>
            <a:effectLst/>
          </c:spPr>
          <c:marker>
            <c:symbol val="none"/>
          </c:marker>
          <c:val>
            <c:numRef>
              <c:f>'30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'30　感染症統計'!$A$12</c:f>
              <c:strCache>
                <c:ptCount val="1"/>
                <c:pt idx="0">
                  <c:v>2017年</c:v>
                </c:pt>
              </c:strCache>
            </c:strRef>
          </c:tx>
          <c:spPr>
            <a:ln w="12700" cap="rnd">
              <a:solidFill>
                <a:schemeClr val="accent4"/>
              </a:solidFill>
              <a:round/>
            </a:ln>
            <a:effectLst/>
          </c:spPr>
          <c:marker>
            <c:symbol val="none"/>
          </c:marker>
          <c:val>
            <c:numRef>
              <c:f>'30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'30　感染症統計'!$A$13</c:f>
              <c:strCache>
                <c:ptCount val="1"/>
                <c:pt idx="0">
                  <c:v>2016年</c:v>
                </c:pt>
              </c:strCache>
            </c:strRef>
          </c:tx>
          <c:spPr>
            <a:ln w="12700" cap="rnd">
              <a:solidFill>
                <a:schemeClr val="accent5"/>
              </a:solidFill>
              <a:round/>
            </a:ln>
            <a:effectLst/>
          </c:spPr>
          <c:marker>
            <c:symbol val="none"/>
          </c:marker>
          <c:val>
            <c:numRef>
              <c:f>'30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'30　感染症統計'!$A$14</c:f>
              <c:strCache>
                <c:ptCount val="1"/>
                <c:pt idx="0">
                  <c:v>2015年</c:v>
                </c:pt>
              </c:strCache>
            </c:strRef>
          </c:tx>
          <c:spPr>
            <a:ln w="12700" cap="rnd">
              <a:solidFill>
                <a:schemeClr val="accent6"/>
              </a:solidFill>
              <a:round/>
            </a:ln>
            <a:effectLst/>
          </c:spPr>
          <c:marker>
            <c:symbol val="none"/>
          </c:marker>
          <c:val>
            <c:numRef>
              <c:f>'30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'30　感染症統計'!$P$8</c:f>
              <c:strCache>
                <c:ptCount val="1"/>
                <c:pt idx="0">
                  <c:v>2021年</c:v>
                </c:pt>
              </c:strCache>
            </c:strRef>
          </c:tx>
          <c:spPr>
            <a:ln w="63500" cap="rnd">
              <a:solidFill>
                <a:srgbClr val="FF0000"/>
              </a:solidFill>
              <a:round/>
            </a:ln>
            <a:effectLst/>
          </c:spPr>
          <c:marker>
            <c:symbol val="none"/>
          </c:marker>
          <c:cat>
            <c:numRef>
              <c:f>'30　感染症統計'!$Q$7:$AB$7</c:f>
              <c:numCache>
                <c:formatCode>#,##0_ </c:formatCode>
                <c:ptCount val="12"/>
                <c:pt idx="0" formatCode="General">
                  <c:v>0</c:v>
                </c:pt>
                <c:pt idx="1">
                  <c:v>5</c:v>
                </c:pt>
                <c:pt idx="2">
                  <c:v>4</c:v>
                </c:pt>
                <c:pt idx="3">
                  <c:v>1</c:v>
                </c:pt>
                <c:pt idx="4">
                  <c:v>1</c:v>
                </c:pt>
                <c:pt idx="5">
                  <c:v>1</c:v>
                </c:pt>
                <c:pt idx="6">
                  <c:v>1</c:v>
                </c:pt>
              </c:numCache>
            </c:numRef>
          </c:cat>
          <c:val>
            <c:numRef>
              <c:f>'30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'30　感染症統計'!$P$9</c:f>
              <c:strCache>
                <c:ptCount val="1"/>
                <c:pt idx="0">
                  <c:v>2020年</c:v>
                </c:pt>
              </c:strCache>
            </c:strRef>
          </c:tx>
          <c:spPr>
            <a:ln w="25400" cap="rnd">
              <a:solidFill>
                <a:schemeClr val="accent6">
                  <a:lumMod val="75000"/>
                </a:schemeClr>
              </a:solidFill>
              <a:round/>
            </a:ln>
            <a:effectLst/>
          </c:spPr>
          <c:marker>
            <c:symbol val="none"/>
          </c:marker>
          <c:cat>
            <c:numRef>
              <c:f>'30　感染症統計'!$Q$7:$AB$7</c:f>
              <c:numCache>
                <c:formatCode>#,##0_ </c:formatCode>
                <c:ptCount val="12"/>
                <c:pt idx="0" formatCode="General">
                  <c:v>0</c:v>
                </c:pt>
                <c:pt idx="1">
                  <c:v>5</c:v>
                </c:pt>
                <c:pt idx="2">
                  <c:v>4</c:v>
                </c:pt>
                <c:pt idx="3">
                  <c:v>1</c:v>
                </c:pt>
                <c:pt idx="4">
                  <c:v>1</c:v>
                </c:pt>
                <c:pt idx="5">
                  <c:v>1</c:v>
                </c:pt>
                <c:pt idx="6">
                  <c:v>1</c:v>
                </c:pt>
              </c:numCache>
            </c:numRef>
          </c:cat>
          <c:val>
            <c:numRef>
              <c:f>'30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'30　感染症統計'!$P$10</c:f>
              <c:strCache>
                <c:ptCount val="1"/>
                <c:pt idx="0">
                  <c:v>2019年</c:v>
                </c:pt>
              </c:strCache>
            </c:strRef>
          </c:tx>
          <c:spPr>
            <a:ln w="19050" cap="rnd">
              <a:solidFill>
                <a:schemeClr val="accent1"/>
              </a:solidFill>
              <a:round/>
            </a:ln>
            <a:effectLst/>
          </c:spPr>
          <c:marker>
            <c:symbol val="none"/>
          </c:marker>
          <c:cat>
            <c:numRef>
              <c:f>'30　感染症統計'!$Q$7:$AB$7</c:f>
              <c:numCache>
                <c:formatCode>#,##0_ </c:formatCode>
                <c:ptCount val="12"/>
                <c:pt idx="0" formatCode="General">
                  <c:v>0</c:v>
                </c:pt>
                <c:pt idx="1">
                  <c:v>5</c:v>
                </c:pt>
                <c:pt idx="2">
                  <c:v>4</c:v>
                </c:pt>
                <c:pt idx="3">
                  <c:v>1</c:v>
                </c:pt>
                <c:pt idx="4">
                  <c:v>1</c:v>
                </c:pt>
                <c:pt idx="5">
                  <c:v>1</c:v>
                </c:pt>
                <c:pt idx="6">
                  <c:v>1</c:v>
                </c:pt>
              </c:numCache>
            </c:numRef>
          </c:cat>
          <c:val>
            <c:numRef>
              <c:f>'30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'30　感染症統計'!$P$11</c:f>
              <c:strCache>
                <c:ptCount val="1"/>
                <c:pt idx="0">
                  <c:v>2018年</c:v>
                </c:pt>
              </c:strCache>
            </c:strRef>
          </c:tx>
          <c:spPr>
            <a:ln w="12700" cap="rnd">
              <a:solidFill>
                <a:schemeClr val="accent2"/>
              </a:solidFill>
              <a:round/>
            </a:ln>
            <a:effectLst/>
          </c:spPr>
          <c:marker>
            <c:symbol val="none"/>
          </c:marker>
          <c:cat>
            <c:numRef>
              <c:f>'30　感染症統計'!$Q$7:$AB$7</c:f>
              <c:numCache>
                <c:formatCode>#,##0_ </c:formatCode>
                <c:ptCount val="12"/>
                <c:pt idx="0" formatCode="General">
                  <c:v>0</c:v>
                </c:pt>
                <c:pt idx="1">
                  <c:v>5</c:v>
                </c:pt>
                <c:pt idx="2">
                  <c:v>4</c:v>
                </c:pt>
                <c:pt idx="3">
                  <c:v>1</c:v>
                </c:pt>
                <c:pt idx="4">
                  <c:v>1</c:v>
                </c:pt>
                <c:pt idx="5">
                  <c:v>1</c:v>
                </c:pt>
                <c:pt idx="6">
                  <c:v>1</c:v>
                </c:pt>
              </c:numCache>
            </c:numRef>
          </c:cat>
          <c:val>
            <c:numRef>
              <c:f>'30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'30　感染症統計'!$P$12</c:f>
              <c:strCache>
                <c:ptCount val="1"/>
                <c:pt idx="0">
                  <c:v>2017年</c:v>
                </c:pt>
              </c:strCache>
            </c:strRef>
          </c:tx>
          <c:spPr>
            <a:ln w="12700" cap="rnd">
              <a:solidFill>
                <a:schemeClr val="accent3"/>
              </a:solidFill>
              <a:round/>
            </a:ln>
            <a:effectLst/>
          </c:spPr>
          <c:marker>
            <c:symbol val="none"/>
          </c:marker>
          <c:cat>
            <c:numRef>
              <c:f>'30　感染症統計'!$Q$7:$AB$7</c:f>
              <c:numCache>
                <c:formatCode>#,##0_ </c:formatCode>
                <c:ptCount val="12"/>
                <c:pt idx="0" formatCode="General">
                  <c:v>0</c:v>
                </c:pt>
                <c:pt idx="1">
                  <c:v>5</c:v>
                </c:pt>
                <c:pt idx="2">
                  <c:v>4</c:v>
                </c:pt>
                <c:pt idx="3">
                  <c:v>1</c:v>
                </c:pt>
                <c:pt idx="4">
                  <c:v>1</c:v>
                </c:pt>
                <c:pt idx="5">
                  <c:v>1</c:v>
                </c:pt>
                <c:pt idx="6">
                  <c:v>1</c:v>
                </c:pt>
              </c:numCache>
            </c:numRef>
          </c:cat>
          <c:val>
            <c:numRef>
              <c:f>'30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'30　感染症統計'!$P$13</c:f>
              <c:strCache>
                <c:ptCount val="1"/>
                <c:pt idx="0">
                  <c:v>2016年</c:v>
                </c:pt>
              </c:strCache>
            </c:strRef>
          </c:tx>
          <c:spPr>
            <a:ln w="12700" cap="rnd">
              <a:solidFill>
                <a:schemeClr val="accent4"/>
              </a:solidFill>
              <a:round/>
            </a:ln>
            <a:effectLst/>
          </c:spPr>
          <c:marker>
            <c:symbol val="none"/>
          </c:marker>
          <c:cat>
            <c:numRef>
              <c:f>'30　感染症統計'!$Q$7:$AB$7</c:f>
              <c:numCache>
                <c:formatCode>#,##0_ </c:formatCode>
                <c:ptCount val="12"/>
                <c:pt idx="0" formatCode="General">
                  <c:v>0</c:v>
                </c:pt>
                <c:pt idx="1">
                  <c:v>5</c:v>
                </c:pt>
                <c:pt idx="2">
                  <c:v>4</c:v>
                </c:pt>
                <c:pt idx="3">
                  <c:v>1</c:v>
                </c:pt>
                <c:pt idx="4">
                  <c:v>1</c:v>
                </c:pt>
                <c:pt idx="5">
                  <c:v>1</c:v>
                </c:pt>
                <c:pt idx="6">
                  <c:v>1</c:v>
                </c:pt>
              </c:numCache>
            </c:numRef>
          </c:cat>
          <c:val>
            <c:numRef>
              <c:f>'30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'30　感染症統計'!$P$14</c:f>
              <c:strCache>
                <c:ptCount val="1"/>
                <c:pt idx="0">
                  <c:v>2015年</c:v>
                </c:pt>
              </c:strCache>
            </c:strRef>
          </c:tx>
          <c:spPr>
            <a:ln w="12700" cap="rnd">
              <a:solidFill>
                <a:schemeClr val="accent5"/>
              </a:solidFill>
              <a:round/>
            </a:ln>
            <a:effectLst/>
          </c:spPr>
          <c:marker>
            <c:symbol val="none"/>
          </c:marker>
          <c:cat>
            <c:numRef>
              <c:f>'30　感染症統計'!$Q$7:$AB$7</c:f>
              <c:numCache>
                <c:formatCode>#,##0_ </c:formatCode>
                <c:ptCount val="12"/>
                <c:pt idx="0" formatCode="General">
                  <c:v>0</c:v>
                </c:pt>
                <c:pt idx="1">
                  <c:v>5</c:v>
                </c:pt>
                <c:pt idx="2">
                  <c:v>4</c:v>
                </c:pt>
                <c:pt idx="3">
                  <c:v>1</c:v>
                </c:pt>
                <c:pt idx="4">
                  <c:v>1</c:v>
                </c:pt>
                <c:pt idx="5">
                  <c:v>1</c:v>
                </c:pt>
                <c:pt idx="6">
                  <c:v>1</c:v>
                </c:pt>
              </c:numCache>
            </c:numRef>
          </c:cat>
          <c:val>
            <c:numRef>
              <c:f>'30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gif"/><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xdr:colOff>
      <xdr:row>0</xdr:row>
      <xdr:rowOff>78178</xdr:rowOff>
    </xdr:from>
    <xdr:to>
      <xdr:col>12</xdr:col>
      <xdr:colOff>333984</xdr:colOff>
      <xdr:row>18</xdr:row>
      <xdr:rowOff>30480</xdr:rowOff>
    </xdr:to>
    <xdr:pic>
      <xdr:nvPicPr>
        <xdr:cNvPr id="3" name="図 2">
          <a:extLst>
            <a:ext uri="{FF2B5EF4-FFF2-40B4-BE49-F238E27FC236}">
              <a16:creationId xmlns:a16="http://schemas.microsoft.com/office/drawing/2014/main" id="{03428EA0-23C6-D1B0-C3AA-D789460AAC7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0959" y="78178"/>
          <a:ext cx="7519645" cy="505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121920</xdr:colOff>
      <xdr:row>18</xdr:row>
      <xdr:rowOff>15240</xdr:rowOff>
    </xdr:to>
    <xdr:pic>
      <xdr:nvPicPr>
        <xdr:cNvPr id="27" name="図 26" descr="感染性胃腸炎患者報告数　直近5シーズン">
          <a:extLst>
            <a:ext uri="{FF2B5EF4-FFF2-40B4-BE49-F238E27FC236}">
              <a16:creationId xmlns:a16="http://schemas.microsoft.com/office/drawing/2014/main" id="{4EDCFDF0-F4D9-F409-A77E-991F5CA684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17804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2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2.73</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36541"/>
            <a:gd name="adj6" fmla="val 63069"/>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1219924</xdr:colOff>
      <xdr:row>15</xdr:row>
      <xdr:rowOff>23987</xdr:rowOff>
    </xdr:from>
    <xdr:to>
      <xdr:col>12</xdr:col>
      <xdr:colOff>140662</xdr:colOff>
      <xdr:row>16</xdr:row>
      <xdr:rowOff>155746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10501084" y="291196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17BBAC64-8D36-43D0-9A25-D8B8A35052F1}"/>
            </a:ext>
          </a:extLst>
        </xdr:cNvPr>
        <xdr:cNvSpPr>
          <a:spLocks noChangeAspect="1" noChangeArrowheads="1"/>
        </xdr:cNvSpPr>
      </xdr:nvSpPr>
      <xdr:spPr bwMode="auto">
        <a:xfrm>
          <a:off x="4655820" y="3482340"/>
          <a:ext cx="304800" cy="299085"/>
        </a:xfrm>
        <a:prstGeom prst="rect">
          <a:avLst/>
        </a:prstGeom>
        <a:noFill/>
        <a:ln w="9525">
          <a:noFill/>
          <a:miter lim="800000"/>
          <a:headEnd/>
          <a:tailEnd/>
        </a:ln>
      </xdr:spPr>
    </xdr:sp>
    <xdr:clientData/>
  </xdr:twoCellAnchor>
  <xdr:twoCellAnchor>
    <xdr:from>
      <xdr:col>5</xdr:col>
      <xdr:colOff>283845</xdr:colOff>
      <xdr:row>8</xdr:row>
      <xdr:rowOff>15240</xdr:rowOff>
    </xdr:from>
    <xdr:to>
      <xdr:col>6</xdr:col>
      <xdr:colOff>512445</xdr:colOff>
      <xdr:row>11</xdr:row>
      <xdr:rowOff>106680</xdr:rowOff>
    </xdr:to>
    <xdr:sp macro="" textlink="">
      <xdr:nvSpPr>
        <xdr:cNvPr id="3" name="右矢印 2">
          <a:extLst>
            <a:ext uri="{FF2B5EF4-FFF2-40B4-BE49-F238E27FC236}">
              <a16:creationId xmlns:a16="http://schemas.microsoft.com/office/drawing/2014/main" id="{F7772483-9A86-433F-ADE0-BFA639F7420D}"/>
            </a:ext>
          </a:extLst>
        </xdr:cNvPr>
        <xdr:cNvSpPr>
          <a:spLocks noChangeArrowheads="1"/>
        </xdr:cNvSpPr>
      </xdr:nvSpPr>
      <xdr:spPr bwMode="auto">
        <a:xfrm>
          <a:off x="3088005" y="1851660"/>
          <a:ext cx="845820" cy="708660"/>
        </a:xfrm>
        <a:prstGeom prst="rightArrow">
          <a:avLst>
            <a:gd name="adj1" fmla="val 50000"/>
            <a:gd name="adj2" fmla="val 50000"/>
          </a:avLst>
        </a:prstGeom>
        <a:solidFill>
          <a:srgbClr val="C0C0C0"/>
        </a:solidFill>
        <a:ln w="25400" algn="ctr">
          <a:solidFill>
            <a:srgbClr val="808080"/>
          </a:solidFill>
          <a:miter lim="800000"/>
          <a:headEnd/>
          <a:tailEnd/>
        </a:ln>
        <a:effectLst>
          <a:outerShdw dist="45791" dir="2021404" algn="ctr" rotWithShape="0">
            <a:srgbClr val="FFFFFF"/>
          </a:outerShdw>
        </a:effectLst>
      </xdr:spPr>
      <xdr:txBody>
        <a:bodyPr/>
        <a:lstStyle/>
        <a:p>
          <a:endParaRPr lang="ja-JP" altLang="en-US"/>
        </a:p>
      </xdr:txBody>
    </xdr:sp>
    <xdr:clientData/>
  </xdr:twoCellAnchor>
  <xdr:twoCellAnchor>
    <xdr:from>
      <xdr:col>0</xdr:col>
      <xdr:colOff>331470</xdr:colOff>
      <xdr:row>5</xdr:row>
      <xdr:rowOff>9525</xdr:rowOff>
    </xdr:from>
    <xdr:to>
      <xdr:col>5</xdr:col>
      <xdr:colOff>190500</xdr:colOff>
      <xdr:row>13</xdr:row>
      <xdr:rowOff>228600</xdr:rowOff>
    </xdr:to>
    <xdr:grpSp>
      <xdr:nvGrpSpPr>
        <xdr:cNvPr id="4" name="グループ化 3">
          <a:extLst>
            <a:ext uri="{FF2B5EF4-FFF2-40B4-BE49-F238E27FC236}">
              <a16:creationId xmlns:a16="http://schemas.microsoft.com/office/drawing/2014/main" id="{1C45B841-4861-4E66-9F9D-310EE272E847}"/>
            </a:ext>
          </a:extLst>
        </xdr:cNvPr>
        <xdr:cNvGrpSpPr/>
      </xdr:nvGrpSpPr>
      <xdr:grpSpPr>
        <a:xfrm>
          <a:off x="331470" y="1198245"/>
          <a:ext cx="2663190" cy="2047875"/>
          <a:chOff x="331470" y="1198245"/>
          <a:chExt cx="2491740" cy="1906905"/>
        </a:xfrm>
      </xdr:grpSpPr>
      <xdr:pic>
        <xdr:nvPicPr>
          <xdr:cNvPr id="5" name="図 5">
            <a:extLst>
              <a:ext uri="{FF2B5EF4-FFF2-40B4-BE49-F238E27FC236}">
                <a16:creationId xmlns:a16="http://schemas.microsoft.com/office/drawing/2014/main" id="{0213EC71-4BED-6D2F-8697-3F0A223CA582}"/>
              </a:ext>
            </a:extLst>
          </xdr:cNvPr>
          <xdr:cNvPicPr>
            <a:picLocks noChangeAspect="1"/>
          </xdr:cNvPicPr>
        </xdr:nvPicPr>
        <xdr:blipFill>
          <a:blip xmlns:r="http://schemas.openxmlformats.org/officeDocument/2006/relationships" r:embed="rId2" cstate="print"/>
          <a:srcRect/>
          <a:stretch>
            <a:fillRect/>
          </a:stretch>
        </xdr:blipFill>
        <xdr:spPr bwMode="auto">
          <a:xfrm>
            <a:off x="344805" y="1198245"/>
            <a:ext cx="2478405" cy="1906905"/>
          </a:xfrm>
          <a:prstGeom prst="rect">
            <a:avLst/>
          </a:prstGeom>
          <a:noFill/>
          <a:ln w="9525">
            <a:noFill/>
            <a:miter lim="800000"/>
            <a:headEnd/>
            <a:tailEnd/>
          </a:ln>
        </xdr:spPr>
      </xdr:pic>
      <xdr:pic>
        <xdr:nvPicPr>
          <xdr:cNvPr id="6" name="図 6">
            <a:extLst>
              <a:ext uri="{FF2B5EF4-FFF2-40B4-BE49-F238E27FC236}">
                <a16:creationId xmlns:a16="http://schemas.microsoft.com/office/drawing/2014/main" id="{BE493523-B29C-7AB2-4946-75270C76DB25}"/>
              </a:ext>
            </a:extLst>
          </xdr:cNvPr>
          <xdr:cNvPicPr>
            <a:picLocks noChangeAspect="1"/>
          </xdr:cNvPicPr>
        </xdr:nvPicPr>
        <xdr:blipFill>
          <a:blip xmlns:r="http://schemas.openxmlformats.org/officeDocument/2006/relationships" r:embed="rId3" cstate="print"/>
          <a:srcRect/>
          <a:stretch>
            <a:fillRect/>
          </a:stretch>
        </xdr:blipFill>
        <xdr:spPr bwMode="auto">
          <a:xfrm>
            <a:off x="331470" y="2118360"/>
            <a:ext cx="1135380" cy="977265"/>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1442720</xdr:colOff>
      <xdr:row>31</xdr:row>
      <xdr:rowOff>60960</xdr:rowOff>
    </xdr:from>
    <xdr:to>
      <xdr:col>10</xdr:col>
      <xdr:colOff>436880</xdr:colOff>
      <xdr:row>42</xdr:row>
      <xdr:rowOff>0</xdr:rowOff>
    </xdr:to>
    <xdr:pic>
      <xdr:nvPicPr>
        <xdr:cNvPr id="4" name="図 3">
          <a:extLst>
            <a:ext uri="{FF2B5EF4-FFF2-40B4-BE49-F238E27FC236}">
              <a16:creationId xmlns:a16="http://schemas.microsoft.com/office/drawing/2014/main" id="{A40180F3-C476-D213-FA6B-E339B76EC5ED}"/>
            </a:ext>
          </a:extLst>
        </xdr:cNvPr>
        <xdr:cNvPicPr>
          <a:picLocks noChangeAspect="1"/>
        </xdr:cNvPicPr>
      </xdr:nvPicPr>
      <xdr:blipFill>
        <a:blip xmlns:r="http://schemas.openxmlformats.org/officeDocument/2006/relationships" r:embed="rId1"/>
        <a:stretch>
          <a:fillRect/>
        </a:stretch>
      </xdr:blipFill>
      <xdr:spPr>
        <a:xfrm>
          <a:off x="2316480" y="14041120"/>
          <a:ext cx="9743440" cy="2956560"/>
        </a:xfrm>
        <a:prstGeom prst="rect">
          <a:avLst/>
        </a:prstGeom>
      </xdr:spPr>
    </xdr:pic>
    <xdr:clientData/>
  </xdr:twoCellAnchor>
  <xdr:twoCellAnchor>
    <xdr:from>
      <xdr:col>11</xdr:col>
      <xdr:colOff>740411</xdr:colOff>
      <xdr:row>7</xdr:row>
      <xdr:rowOff>78742</xdr:rowOff>
    </xdr:from>
    <xdr:to>
      <xdr:col>13</xdr:col>
      <xdr:colOff>1950720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1.11% :</a:t>
          </a:r>
          <a:r>
            <a:rPr kumimoji="1" lang="ja-JP" altLang="en-US" sz="1400" b="1">
              <a:solidFill>
                <a:srgbClr val="FFFF00"/>
              </a:solidFill>
            </a:rPr>
            <a:t>連続</a:t>
          </a:r>
          <a:r>
            <a:rPr kumimoji="1" lang="en-US" altLang="ja-JP" sz="1400" b="1">
              <a:solidFill>
                <a:srgbClr val="FFFF00"/>
              </a:solidFill>
            </a:rPr>
            <a:t>0.01%</a:t>
          </a:r>
          <a:r>
            <a:rPr kumimoji="1" lang="ja-JP" altLang="en-US" sz="1400" b="1">
              <a:solidFill>
                <a:srgbClr val="FFFF00"/>
              </a:solidFill>
            </a:rPr>
            <a:t>減少</a:t>
          </a:r>
          <a:endParaRPr kumimoji="1" lang="ja-JP" altLang="en-US" sz="1050" b="1">
            <a:solidFill>
              <a:schemeClr val="bg1"/>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5</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103</a:t>
          </a:r>
          <a:r>
            <a:rPr kumimoji="1" lang="ja-JP" altLang="en-US" sz="2000" b="1">
              <a:solidFill>
                <a:srgbClr val="FFFF00"/>
              </a:solidFill>
            </a:rPr>
            <a:t>万人が新規感染状態。　第六波に突入</a:t>
          </a:r>
          <a:r>
            <a:rPr kumimoji="1" lang="en-US" altLang="ja-JP" sz="2000" b="1">
              <a:solidFill>
                <a:srgbClr val="FFFF00"/>
              </a:solidFill>
            </a:rPr>
            <a:t>?</a:t>
          </a:r>
          <a:r>
            <a:rPr kumimoji="1" lang="ja-JP" altLang="en-US" sz="2000" b="1">
              <a:solidFill>
                <a:srgbClr val="FFFF00"/>
              </a:solidFill>
            </a:rPr>
            <a:t>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アジアの感染者はどのようなペースで増えているのか。横軸は累計感染者が</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人を超えてからの日数を、縦軸は累計感染者数を示す。縦軸は</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倍ずつ増える対数目盛りにした。傾きが増加のペースを表す。中国は武漢閉鎖前の</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月中旬に</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人を超えた。インドは</a:t>
          </a:r>
          <a:r>
            <a:rPr lang="en-US" altLang="ja-JP" sz="2000" b="0" i="0">
              <a:solidFill>
                <a:schemeClr val="dk1"/>
              </a:solidFill>
              <a:effectLst/>
              <a:latin typeface="+mn-lt"/>
              <a:ea typeface="+mn-ea"/>
              <a:cs typeface="+mn-cs"/>
            </a:rPr>
            <a:t>31</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66</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125</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280</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万人に到達した。日本は</a:t>
          </a:r>
          <a:r>
            <a:rPr lang="en-US" altLang="ja-JP" sz="2000" b="0" i="0">
              <a:solidFill>
                <a:schemeClr val="dk1"/>
              </a:solidFill>
              <a:effectLst/>
              <a:latin typeface="+mn-lt"/>
              <a:ea typeface="+mn-ea"/>
              <a:cs typeface="+mn-cs"/>
            </a:rPr>
            <a:t>253</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万人を超えた。</a:t>
          </a:r>
          <a:endParaRPr lang="en-US" altLang="ja-JP" sz="2000" b="0" i="0">
            <a:solidFill>
              <a:schemeClr val="dk1"/>
            </a:solidFill>
            <a:effectLst/>
            <a:latin typeface="+mn-lt"/>
            <a:ea typeface="+mn-ea"/>
            <a:cs typeface="+mn-cs"/>
          </a:endParaRPr>
        </a:p>
        <a:p>
          <a:endParaRPr lang="en-US" altLang="ja-JP"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日本・韓国・台湾の感染増が目立つ　　</a:t>
          </a:r>
          <a:endParaRPr lang="ja-JP" altLang="en-US" sz="2000" b="1" i="0">
            <a:solidFill>
              <a:schemeClr val="dk1"/>
            </a:solidFill>
            <a:effectLst/>
            <a:latin typeface="+mn-lt"/>
            <a:ea typeface="+mn-ea"/>
            <a:cs typeface="+mn-cs"/>
          </a:endParaRPr>
        </a:p>
      </xdr:txBody>
    </xdr:sp>
    <xdr:clientData/>
  </xdr:twoCellAnchor>
  <xdr:twoCellAnchor>
    <xdr:from>
      <xdr:col>2</xdr:col>
      <xdr:colOff>144028</xdr:colOff>
      <xdr:row>35</xdr:row>
      <xdr:rowOff>102397</xdr:rowOff>
    </xdr:from>
    <xdr:to>
      <xdr:col>9</xdr:col>
      <xdr:colOff>436880</xdr:colOff>
      <xdr:row>40</xdr:row>
      <xdr:rowOff>213340</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2734828" y="15179837"/>
          <a:ext cx="8420852" cy="1482543"/>
          <a:chOff x="6055358" y="22229600"/>
          <a:chExt cx="8877210" cy="1036800"/>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7395528" y="21515299"/>
            <a:ext cx="668317" cy="210999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456740" y="21939679"/>
            <a:ext cx="701040" cy="12808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9177457" y="21910099"/>
            <a:ext cx="670560" cy="132758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grpSp>
    <xdr:clientData/>
  </xdr:twoCellAnchor>
  <xdr:twoCellAnchor>
    <xdr:from>
      <xdr:col>6</xdr:col>
      <xdr:colOff>975360</xdr:colOff>
      <xdr:row>35</xdr:row>
      <xdr:rowOff>111760</xdr:rowOff>
    </xdr:from>
    <xdr:to>
      <xdr:col>7</xdr:col>
      <xdr:colOff>1158240</xdr:colOff>
      <xdr:row>39</xdr:row>
      <xdr:rowOff>20320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041640" y="15092680"/>
          <a:ext cx="1005840" cy="11988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883920</xdr:colOff>
      <xdr:row>30</xdr:row>
      <xdr:rowOff>213360</xdr:rowOff>
    </xdr:from>
    <xdr:to>
      <xdr:col>11</xdr:col>
      <xdr:colOff>0</xdr:colOff>
      <xdr:row>32</xdr:row>
      <xdr:rowOff>172720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302240" y="1397000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6</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264160</xdr:colOff>
      <xdr:row>32</xdr:row>
      <xdr:rowOff>50800</xdr:rowOff>
    </xdr:from>
    <xdr:to>
      <xdr:col>9</xdr:col>
      <xdr:colOff>396240</xdr:colOff>
      <xdr:row>38</xdr:row>
      <xdr:rowOff>243840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9479280" y="14508480"/>
          <a:ext cx="1838960" cy="143256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9</xdr:col>
      <xdr:colOff>558800</xdr:colOff>
      <xdr:row>37</xdr:row>
      <xdr:rowOff>40640</xdr:rowOff>
    </xdr:from>
    <xdr:to>
      <xdr:col>10</xdr:col>
      <xdr:colOff>274320</xdr:colOff>
      <xdr:row>38</xdr:row>
      <xdr:rowOff>10160</xdr:rowOff>
    </xdr:to>
    <xdr:cxnSp macro="">
      <xdr:nvCxnSpPr>
        <xdr:cNvPr id="16" name="直線矢印コネクタ 15">
          <a:extLst>
            <a:ext uri="{FF2B5EF4-FFF2-40B4-BE49-F238E27FC236}">
              <a16:creationId xmlns:a16="http://schemas.microsoft.com/office/drawing/2014/main" id="{D5D22478-656B-A4DE-5825-D7EA3B4F460F}"/>
            </a:ext>
          </a:extLst>
        </xdr:cNvPr>
        <xdr:cNvCxnSpPr/>
      </xdr:nvCxnSpPr>
      <xdr:spPr>
        <a:xfrm flipV="1">
          <a:off x="11277600" y="15666720"/>
          <a:ext cx="619760" cy="243840"/>
        </a:xfrm>
        <a:prstGeom prst="straightConnector1">
          <a:avLst/>
        </a:prstGeom>
        <a:ln w="57150">
          <a:solidFill>
            <a:srgbClr val="FFFF00"/>
          </a:solidFill>
          <a:tailEnd type="triangle"/>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9</xdr:col>
      <xdr:colOff>568960</xdr:colOff>
      <xdr:row>39</xdr:row>
      <xdr:rowOff>0</xdr:rowOff>
    </xdr:from>
    <xdr:to>
      <xdr:col>10</xdr:col>
      <xdr:colOff>589280</xdr:colOff>
      <xdr:row>40</xdr:row>
      <xdr:rowOff>50800</xdr:rowOff>
    </xdr:to>
    <xdr:sp macro="" textlink="">
      <xdr:nvSpPr>
        <xdr:cNvPr id="9" name="テキスト ボックス 8">
          <a:extLst>
            <a:ext uri="{FF2B5EF4-FFF2-40B4-BE49-F238E27FC236}">
              <a16:creationId xmlns:a16="http://schemas.microsoft.com/office/drawing/2014/main" id="{FA59F0E6-A4F4-F91A-DB96-F976E11B8457}"/>
            </a:ext>
          </a:extLst>
        </xdr:cNvPr>
        <xdr:cNvSpPr txBox="1"/>
      </xdr:nvSpPr>
      <xdr:spPr>
        <a:xfrm>
          <a:off x="11287760" y="16174720"/>
          <a:ext cx="924560" cy="325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第六波</a:t>
          </a:r>
        </a:p>
      </xdr:txBody>
    </xdr:sp>
    <xdr:clientData/>
  </xdr:twoCellAnchor>
  <xdr:twoCellAnchor editAs="oneCell">
    <xdr:from>
      <xdr:col>1</xdr:col>
      <xdr:colOff>1209040</xdr:colOff>
      <xdr:row>0</xdr:row>
      <xdr:rowOff>365760</xdr:rowOff>
    </xdr:from>
    <xdr:to>
      <xdr:col>5</xdr:col>
      <xdr:colOff>473217</xdr:colOff>
      <xdr:row>2</xdr:row>
      <xdr:rowOff>3281679</xdr:rowOff>
    </xdr:to>
    <xdr:pic>
      <xdr:nvPicPr>
        <xdr:cNvPr id="19" name="図 18">
          <a:extLst>
            <a:ext uri="{FF2B5EF4-FFF2-40B4-BE49-F238E27FC236}">
              <a16:creationId xmlns:a16="http://schemas.microsoft.com/office/drawing/2014/main" id="{7E9E9899-AB26-8B64-2E13-8692B3AC7286}"/>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082800" y="365760"/>
          <a:ext cx="4516897" cy="3708399"/>
        </a:xfrm>
        <a:prstGeom prst="rect">
          <a:avLst/>
        </a:prstGeom>
      </xdr:spPr>
    </xdr:pic>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7"/>
        <a:stretch>
          <a:fillRect/>
        </a:stretch>
      </xdr:blipFill>
      <xdr:spPr>
        <a:xfrm>
          <a:off x="6685280" y="375920"/>
          <a:ext cx="3419952" cy="5144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21</xdr:col>
      <xdr:colOff>48639</xdr:colOff>
      <xdr:row>44</xdr:row>
      <xdr:rowOff>113489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1432155" cy="383431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6</xdr:col>
      <xdr:colOff>356681</xdr:colOff>
      <xdr:row>39</xdr:row>
      <xdr:rowOff>81064</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1209879" cy="2808862"/>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brasilnippou.com/2022/220804-23colonia.html" TargetMode="External"/><Relationship Id="rId2" Type="http://schemas.openxmlformats.org/officeDocument/2006/relationships/hyperlink" Target="http://j.people.com.cn/n3/2022/0803/c94476-10130687.html" TargetMode="External"/><Relationship Id="rId1" Type="http://schemas.openxmlformats.org/officeDocument/2006/relationships/hyperlink" Target="https://www.fsc.go.jp/fsciis/foodSafetyMaterial/show/syu02900410361" TargetMode="External"/><Relationship Id="rId6" Type="http://schemas.openxmlformats.org/officeDocument/2006/relationships/printerSettings" Target="../printerSettings/printerSettings12.bin"/><Relationship Id="rId5" Type="http://schemas.openxmlformats.org/officeDocument/2006/relationships/hyperlink" Target="https://sn-jp.com/archives/90207" TargetMode="External"/><Relationship Id="rId4" Type="http://schemas.openxmlformats.org/officeDocument/2006/relationships/hyperlink" Target="https://www.naro.affrc.go.jp/archive/nfri/seikatenji/files/2006_p20.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203c1a967aa61fde1c21dc8adccab1ee41f61e29" TargetMode="External"/><Relationship Id="rId3" Type="http://schemas.openxmlformats.org/officeDocument/2006/relationships/hyperlink" Target="https://www.pref.fukuoka.lg.jp/press-release/syokuchudoku20220803.html" TargetMode="External"/><Relationship Id="rId7" Type="http://schemas.openxmlformats.org/officeDocument/2006/relationships/hyperlink" Target="https://www.fukuishimbun.co.jp/articles/-/1602323" TargetMode="External"/><Relationship Id="rId2" Type="http://schemas.openxmlformats.org/officeDocument/2006/relationships/hyperlink" Target="https://www.pref.nagano.lg.jp/shokusei/happyou/ch220805.html" TargetMode="External"/><Relationship Id="rId1" Type="http://schemas.openxmlformats.org/officeDocument/2006/relationships/hyperlink" Target="https://news.unavailable.jp/%E7%A0%A5%E9%83%A8%E7%94%BA%E3%83%BB%E3%81%93%E3%81%A9%E3%82%82%E5%9C%92%E3%81%A7%E9%9B%86%E5%9B%A3%E9%A3%9F%E4%B8%AD%E6%AF%92%E3%80%80%E5%9C%92%E5%85%90%E3%83%BB%E8%81%B7%E5%93%A1%E3%82%89%E8%A8%88/" TargetMode="External"/><Relationship Id="rId6" Type="http://schemas.openxmlformats.org/officeDocument/2006/relationships/hyperlink" Target="https://news.yahoo.co.jp/articles/a7c99441b0ec40979cb971c762c197ee6b4f83bd" TargetMode="External"/><Relationship Id="rId5" Type="http://schemas.openxmlformats.org/officeDocument/2006/relationships/hyperlink" Target="https://poste-vn.com/news/2022-08-04-12788" TargetMode="External"/><Relationship Id="rId10" Type="http://schemas.openxmlformats.org/officeDocument/2006/relationships/printerSettings" Target="../printerSettings/printerSettings6.bin"/><Relationship Id="rId4" Type="http://schemas.openxmlformats.org/officeDocument/2006/relationships/hyperlink" Target="https://nordot.app/928469945988218880?c=724086615123804160" TargetMode="External"/><Relationship Id="rId9" Type="http://schemas.openxmlformats.org/officeDocument/2006/relationships/hyperlink" Target="https://www3.nhk.or.jp/lnews/shizuoka/20220802/3030016810.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ordot.app/927058815911772160?c=113896078018594299" TargetMode="External"/><Relationship Id="rId3" Type="http://schemas.openxmlformats.org/officeDocument/2006/relationships/hyperlink" Target="https://www.toonippo.co.jp/articles/-/1243585" TargetMode="External"/><Relationship Id="rId7" Type="http://schemas.openxmlformats.org/officeDocument/2006/relationships/hyperlink" Target="https://esgjournaljapan.com/world-news/19678" TargetMode="External"/><Relationship Id="rId2" Type="http://schemas.openxmlformats.org/officeDocument/2006/relationships/hyperlink" Target="https://prtimes.jp/main/html/rd/p/000000166.000042677.html" TargetMode="External"/><Relationship Id="rId1" Type="http://schemas.openxmlformats.org/officeDocument/2006/relationships/hyperlink" Target="https://www.jetro.go.jp/biznews/2022/08/ba3d2a61459c8b28.html" TargetMode="External"/><Relationship Id="rId6" Type="http://schemas.openxmlformats.org/officeDocument/2006/relationships/hyperlink" Target="https://www.wowkorea.jp/news/korea/2022/0801/10358155.html" TargetMode="External"/><Relationship Id="rId5" Type="http://schemas.openxmlformats.org/officeDocument/2006/relationships/hyperlink" Target="https://nordot.app/926882884707287040?c=113896078018594299" TargetMode="External"/><Relationship Id="rId10" Type="http://schemas.openxmlformats.org/officeDocument/2006/relationships/printerSettings" Target="../printerSettings/printerSettings7.bin"/><Relationship Id="rId4" Type="http://schemas.openxmlformats.org/officeDocument/2006/relationships/hyperlink" Target="https://news.yahoo.co.jp/articles/f2466d3b7a6e3bc1ee0372bdc038fba63d1e12ca" TargetMode="External"/><Relationship Id="rId9" Type="http://schemas.openxmlformats.org/officeDocument/2006/relationships/hyperlink" Target="https://www.bbc.com/japanese/62388738"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E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33" t="s">
        <v>271</v>
      </c>
      <c r="B1" s="234"/>
      <c r="C1" s="234"/>
      <c r="D1" s="234"/>
      <c r="E1" s="234"/>
      <c r="F1" s="234"/>
      <c r="G1" s="234"/>
      <c r="H1" s="234"/>
      <c r="I1" s="129"/>
    </row>
    <row r="2" spans="1:10">
      <c r="A2" s="235" t="s">
        <v>122</v>
      </c>
      <c r="B2" s="236"/>
      <c r="C2" s="236"/>
      <c r="D2" s="236"/>
      <c r="E2" s="236"/>
      <c r="F2" s="236"/>
      <c r="G2" s="236"/>
      <c r="H2" s="236"/>
      <c r="I2" s="129"/>
    </row>
    <row r="3" spans="1:10" ht="15.75" customHeight="1">
      <c r="A3" s="605" t="s">
        <v>29</v>
      </c>
      <c r="B3" s="606"/>
      <c r="C3" s="606"/>
      <c r="D3" s="606"/>
      <c r="E3" s="606"/>
      <c r="F3" s="606"/>
      <c r="G3" s="606"/>
      <c r="H3" s="607"/>
      <c r="I3" s="129"/>
    </row>
    <row r="4" spans="1:10">
      <c r="A4" s="235" t="s">
        <v>195</v>
      </c>
      <c r="B4" s="236"/>
      <c r="C4" s="236"/>
      <c r="D4" s="236"/>
      <c r="E4" s="236"/>
      <c r="F4" s="236"/>
      <c r="G4" s="236"/>
      <c r="H4" s="236"/>
      <c r="I4" s="129"/>
    </row>
    <row r="5" spans="1:10">
      <c r="A5" s="235" t="s">
        <v>123</v>
      </c>
      <c r="B5" s="236"/>
      <c r="C5" s="236"/>
      <c r="D5" s="236"/>
      <c r="E5" s="236"/>
      <c r="F5" s="236"/>
      <c r="G5" s="236"/>
      <c r="H5" s="236"/>
      <c r="I5" s="129"/>
    </row>
    <row r="6" spans="1:10">
      <c r="A6" s="237" t="s">
        <v>122</v>
      </c>
      <c r="B6" s="238"/>
      <c r="C6" s="238"/>
      <c r="D6" s="238"/>
      <c r="E6" s="238"/>
      <c r="F6" s="238"/>
      <c r="G6" s="238"/>
      <c r="H6" s="238"/>
      <c r="I6" s="129"/>
    </row>
    <row r="7" spans="1:10">
      <c r="A7" s="237" t="s">
        <v>124</v>
      </c>
      <c r="B7" s="238"/>
      <c r="C7" s="238"/>
      <c r="D7" s="238"/>
      <c r="E7" s="238"/>
      <c r="F7" s="238"/>
      <c r="G7" s="238"/>
      <c r="H7" s="238"/>
      <c r="I7" s="129"/>
    </row>
    <row r="8" spans="1:10">
      <c r="A8" s="239" t="s">
        <v>125</v>
      </c>
      <c r="B8" s="240"/>
      <c r="C8" s="240"/>
      <c r="D8" s="240"/>
      <c r="E8" s="240"/>
      <c r="F8" s="240"/>
      <c r="G8" s="240"/>
      <c r="H8" s="240"/>
      <c r="I8" s="129"/>
    </row>
    <row r="9" spans="1:10" ht="15" customHeight="1">
      <c r="A9" s="307" t="s">
        <v>126</v>
      </c>
      <c r="B9" s="308" t="str">
        <f>+'30中毒記事等 '!A2</f>
        <v>砥部町・こども園で集団食中毒　園児・職員ら計１６人発症　給食のサルモネラ菌が原因【愛媛】</v>
      </c>
      <c r="C9" s="309"/>
      <c r="D9" s="309"/>
      <c r="E9" s="309"/>
      <c r="F9" s="309"/>
      <c r="G9" s="309"/>
      <c r="H9" s="309"/>
      <c r="I9" s="129"/>
    </row>
    <row r="10" spans="1:10" ht="15" customHeight="1">
      <c r="A10" s="307" t="s">
        <v>127</v>
      </c>
      <c r="B10" s="401" t="str">
        <f>+'30　ノロウイルス関連情報 '!H72</f>
        <v>管理レベル「2」　</v>
      </c>
      <c r="C10" s="401" t="s">
        <v>232</v>
      </c>
      <c r="D10" s="310">
        <f>+'30　ノロウイルス関連情報 '!G73</f>
        <v>2.73</v>
      </c>
      <c r="E10" s="401" t="s">
        <v>233</v>
      </c>
      <c r="F10" s="311">
        <f>+'30　ノロウイルス関連情報 '!I73</f>
        <v>-0.29000000000000004</v>
      </c>
      <c r="G10" s="309" t="s">
        <v>138</v>
      </c>
      <c r="H10" s="309"/>
      <c r="I10" s="129"/>
    </row>
    <row r="11" spans="1:10" s="148" customFormat="1" ht="15" customHeight="1">
      <c r="A11" s="312" t="s">
        <v>128</v>
      </c>
      <c r="B11" s="611" t="str">
        <f>+'30 残留農薬　等 '!A2</f>
        <v>台湾行政院衛生署、「残留農薬基準値」を改正</v>
      </c>
      <c r="C11" s="611"/>
      <c r="D11" s="611"/>
      <c r="E11" s="611"/>
      <c r="F11" s="611"/>
      <c r="G11" s="611"/>
      <c r="H11" s="313"/>
      <c r="I11" s="147"/>
      <c r="J11" s="148" t="s">
        <v>129</v>
      </c>
    </row>
    <row r="12" spans="1:10" ht="15" customHeight="1">
      <c r="A12" s="307" t="s">
        <v>130</v>
      </c>
      <c r="B12" s="308" t="str">
        <f>+'30　食品表示'!A2</f>
        <v>揺らぐ機能性表示食品への信頼、薄い科学的根拠で「論文採択率9割」</v>
      </c>
      <c r="C12" s="309"/>
      <c r="D12" s="309"/>
      <c r="E12" s="309"/>
      <c r="F12" s="309"/>
      <c r="G12" s="309"/>
      <c r="H12" s="309"/>
      <c r="I12" s="129"/>
    </row>
    <row r="13" spans="1:10" ht="15" customHeight="1">
      <c r="A13" s="307" t="s">
        <v>131</v>
      </c>
      <c r="B13" s="314" t="str">
        <f>+'30　海外情報'!B2</f>
        <v>ブラジル</v>
      </c>
      <c r="C13" s="309" t="str">
        <f>+'30　海外情報'!A2</f>
        <v>野菜やフルーツなどの食品パッケージで消費期限の表示義務を撤廃(ブラジル)  ジェトロ</v>
      </c>
      <c r="D13" s="309"/>
      <c r="E13" s="309"/>
      <c r="F13" s="309"/>
      <c r="G13" s="309"/>
      <c r="H13" s="309"/>
      <c r="I13" s="129"/>
    </row>
    <row r="14" spans="1:10" ht="15" customHeight="1">
      <c r="A14" s="314" t="s">
        <v>132</v>
      </c>
      <c r="B14" s="315" t="str">
        <f>+'30　海外情報'!B6</f>
        <v>英国</v>
      </c>
      <c r="C14" s="608" t="str">
        <f>+'30　海外情報'!A5</f>
        <v>英高級スーパー、生鮮食品の賞味期限表示を廃止へ　廃棄物削減で - BBCニュース</v>
      </c>
      <c r="D14" s="608"/>
      <c r="E14" s="608"/>
      <c r="F14" s="608"/>
      <c r="G14" s="608"/>
      <c r="H14" s="609"/>
      <c r="I14" s="129"/>
    </row>
    <row r="15" spans="1:10" ht="15" customHeight="1">
      <c r="A15" s="307" t="s">
        <v>133</v>
      </c>
      <c r="B15" s="308" t="str">
        <f>+'30　感染症統計'!A20</f>
        <v>※2022年 第30週（7/25～7/31） 現在</v>
      </c>
      <c r="C15" s="309"/>
      <c r="D15" s="308" t="s">
        <v>175</v>
      </c>
      <c r="E15" s="309"/>
      <c r="F15" s="309"/>
      <c r="G15" s="309"/>
      <c r="H15" s="309"/>
      <c r="I15" s="129"/>
    </row>
    <row r="16" spans="1:10" ht="15" customHeight="1">
      <c r="A16" s="307" t="s">
        <v>134</v>
      </c>
      <c r="B16" s="610" t="str">
        <f>+'29　感染症情報'!B2</f>
        <v>2022年第28週（7月11日〜7月17日）</v>
      </c>
      <c r="C16" s="610"/>
      <c r="D16" s="610"/>
      <c r="E16" s="610"/>
      <c r="F16" s="610"/>
      <c r="G16" s="610"/>
      <c r="H16" s="309"/>
      <c r="I16" s="129"/>
    </row>
    <row r="17" spans="1:14" ht="15" customHeight="1">
      <c r="A17" s="307" t="s">
        <v>236</v>
      </c>
      <c r="B17" s="503" t="str">
        <f>+'30  衛生訓話'!A2</f>
        <v>今週のお題　(食品取扱者の体調管理は同居家族まで必要です)</v>
      </c>
      <c r="C17" s="309"/>
      <c r="D17" s="309"/>
      <c r="E17" s="309"/>
      <c r="F17" s="316"/>
      <c r="G17" s="309"/>
      <c r="H17" s="309"/>
      <c r="I17" s="129"/>
    </row>
    <row r="18" spans="1:14" ht="15" customHeight="1">
      <c r="A18" s="307" t="s">
        <v>139</v>
      </c>
      <c r="B18" s="309" t="str">
        <f>+'30　新型コロナウイルス情報'!C4</f>
        <v>今週の新型コロナ 新規感染者数　世界で720万人(対前週の増加に対して増減なし)</v>
      </c>
      <c r="C18" s="309"/>
      <c r="D18" s="309"/>
      <c r="E18" s="309"/>
      <c r="F18" s="309" t="s">
        <v>21</v>
      </c>
      <c r="G18" s="309"/>
      <c r="H18" s="309"/>
      <c r="I18" s="129"/>
    </row>
    <row r="19" spans="1:14" s="185" customFormat="1" ht="15" customHeight="1">
      <c r="A19" s="307" t="s">
        <v>198</v>
      </c>
      <c r="B19" s="309" t="s">
        <v>261</v>
      </c>
      <c r="C19" s="309"/>
      <c r="D19" s="309"/>
      <c r="E19" s="309"/>
      <c r="F19" s="309"/>
      <c r="G19" s="309"/>
      <c r="H19" s="309"/>
      <c r="I19" s="129"/>
    </row>
    <row r="20" spans="1:14">
      <c r="A20" s="239" t="s">
        <v>125</v>
      </c>
      <c r="B20" s="240"/>
      <c r="C20" s="240"/>
      <c r="D20" s="240"/>
      <c r="E20" s="240"/>
      <c r="F20" s="240"/>
      <c r="G20" s="240"/>
      <c r="H20" s="240"/>
      <c r="I20" s="129"/>
    </row>
    <row r="21" spans="1:14">
      <c r="A21" s="237" t="s">
        <v>21</v>
      </c>
      <c r="B21" s="238"/>
      <c r="C21" s="238"/>
      <c r="D21" s="238"/>
      <c r="E21" s="238"/>
      <c r="F21" s="238"/>
      <c r="G21" s="238"/>
      <c r="H21" s="238"/>
      <c r="I21" s="129"/>
    </row>
    <row r="22" spans="1:14">
      <c r="A22" s="130" t="s">
        <v>135</v>
      </c>
      <c r="I22" s="129"/>
    </row>
    <row r="23" spans="1:14">
      <c r="A23" s="129"/>
      <c r="I23" s="129"/>
    </row>
    <row r="24" spans="1:14">
      <c r="A24" s="129"/>
      <c r="I24" s="129"/>
    </row>
    <row r="25" spans="1:14">
      <c r="A25" s="129"/>
      <c r="I25" s="129"/>
      <c r="N25" t="s">
        <v>175</v>
      </c>
    </row>
    <row r="26" spans="1:14">
      <c r="A26" s="129"/>
      <c r="I26" s="129"/>
    </row>
    <row r="27" spans="1:14">
      <c r="A27" s="129"/>
      <c r="I27" s="129"/>
    </row>
    <row r="28" spans="1:14">
      <c r="A28" s="129"/>
      <c r="I28" s="129"/>
    </row>
    <row r="29" spans="1:14">
      <c r="A29" s="129"/>
      <c r="I29" s="129"/>
    </row>
    <row r="30" spans="1:14">
      <c r="A30" s="129"/>
      <c r="I30" s="129"/>
    </row>
    <row r="31" spans="1:14">
      <c r="A31" s="129"/>
      <c r="I31" s="129"/>
    </row>
    <row r="32" spans="1:14">
      <c r="A32" s="129"/>
      <c r="I32" s="129"/>
    </row>
    <row r="33" spans="1:9" ht="13.8" thickBot="1">
      <c r="A33" s="131"/>
      <c r="B33" s="132"/>
      <c r="C33" s="132"/>
      <c r="D33" s="132"/>
      <c r="E33" s="132"/>
      <c r="F33" s="132"/>
      <c r="G33" s="132"/>
      <c r="H33" s="132"/>
      <c r="I33" s="129"/>
    </row>
    <row r="34" spans="1:9" ht="13.8" thickTop="1"/>
    <row r="37" spans="1:9" ht="24.6">
      <c r="A37" s="161" t="s">
        <v>160</v>
      </c>
    </row>
    <row r="38" spans="1:9" ht="40.5" customHeight="1">
      <c r="A38" s="612" t="s">
        <v>161</v>
      </c>
      <c r="B38" s="612"/>
      <c r="C38" s="612"/>
      <c r="D38" s="612"/>
      <c r="E38" s="612"/>
      <c r="F38" s="612"/>
      <c r="G38" s="612"/>
    </row>
    <row r="39" spans="1:9" ht="30.75" customHeight="1">
      <c r="A39" s="604" t="s">
        <v>162</v>
      </c>
      <c r="B39" s="604"/>
      <c r="C39" s="604"/>
      <c r="D39" s="604"/>
      <c r="E39" s="604"/>
      <c r="F39" s="604"/>
      <c r="G39" s="604"/>
    </row>
    <row r="40" spans="1:9" ht="15">
      <c r="A40" s="162"/>
    </row>
    <row r="41" spans="1:9" ht="69.75" customHeight="1">
      <c r="A41" s="599" t="s">
        <v>170</v>
      </c>
      <c r="B41" s="599"/>
      <c r="C41" s="599"/>
      <c r="D41" s="599"/>
      <c r="E41" s="599"/>
      <c r="F41" s="599"/>
      <c r="G41" s="599"/>
    </row>
    <row r="42" spans="1:9" ht="35.25" customHeight="1">
      <c r="A42" s="604" t="s">
        <v>163</v>
      </c>
      <c r="B42" s="604"/>
      <c r="C42" s="604"/>
      <c r="D42" s="604"/>
      <c r="E42" s="604"/>
      <c r="F42" s="604"/>
      <c r="G42" s="604"/>
    </row>
    <row r="43" spans="1:9" ht="59.25" customHeight="1">
      <c r="A43" s="599" t="s">
        <v>164</v>
      </c>
      <c r="B43" s="599"/>
      <c r="C43" s="599"/>
      <c r="D43" s="599"/>
      <c r="E43" s="599"/>
      <c r="F43" s="599"/>
      <c r="G43" s="599"/>
    </row>
    <row r="44" spans="1:9" ht="15">
      <c r="A44" s="163"/>
    </row>
    <row r="45" spans="1:9" ht="27.75" customHeight="1">
      <c r="A45" s="601" t="s">
        <v>165</v>
      </c>
      <c r="B45" s="601"/>
      <c r="C45" s="601"/>
      <c r="D45" s="601"/>
      <c r="E45" s="601"/>
      <c r="F45" s="601"/>
      <c r="G45" s="601"/>
    </row>
    <row r="46" spans="1:9" ht="53.25" customHeight="1">
      <c r="A46" s="600" t="s">
        <v>171</v>
      </c>
      <c r="B46" s="599"/>
      <c r="C46" s="599"/>
      <c r="D46" s="599"/>
      <c r="E46" s="599"/>
      <c r="F46" s="599"/>
      <c r="G46" s="599"/>
    </row>
    <row r="47" spans="1:9" ht="15">
      <c r="A47" s="163"/>
    </row>
    <row r="48" spans="1:9" ht="32.25" customHeight="1">
      <c r="A48" s="601" t="s">
        <v>166</v>
      </c>
      <c r="B48" s="601"/>
      <c r="C48" s="601"/>
      <c r="D48" s="601"/>
      <c r="E48" s="601"/>
      <c r="F48" s="601"/>
      <c r="G48" s="601"/>
    </row>
    <row r="49" spans="1:7" ht="15">
      <c r="A49" s="162"/>
    </row>
    <row r="50" spans="1:7" ht="87" customHeight="1">
      <c r="A50" s="600" t="s">
        <v>172</v>
      </c>
      <c r="B50" s="599"/>
      <c r="C50" s="599"/>
      <c r="D50" s="599"/>
      <c r="E50" s="599"/>
      <c r="F50" s="599"/>
      <c r="G50" s="599"/>
    </row>
    <row r="51" spans="1:7" ht="15">
      <c r="A51" s="163"/>
    </row>
    <row r="52" spans="1:7" ht="32.25" customHeight="1">
      <c r="A52" s="601" t="s">
        <v>167</v>
      </c>
      <c r="B52" s="601"/>
      <c r="C52" s="601"/>
      <c r="D52" s="601"/>
      <c r="E52" s="601"/>
      <c r="F52" s="601"/>
      <c r="G52" s="601"/>
    </row>
    <row r="53" spans="1:7" ht="29.25" customHeight="1">
      <c r="A53" s="599" t="s">
        <v>168</v>
      </c>
      <c r="B53" s="599"/>
      <c r="C53" s="599"/>
      <c r="D53" s="599"/>
      <c r="E53" s="599"/>
      <c r="F53" s="599"/>
      <c r="G53" s="599"/>
    </row>
    <row r="54" spans="1:7" ht="15">
      <c r="A54" s="163"/>
    </row>
    <row r="55" spans="1:7" s="148" customFormat="1" ht="110.25" customHeight="1">
      <c r="A55" s="602" t="s">
        <v>173</v>
      </c>
      <c r="B55" s="603"/>
      <c r="C55" s="603"/>
      <c r="D55" s="603"/>
      <c r="E55" s="603"/>
      <c r="F55" s="603"/>
      <c r="G55" s="603"/>
    </row>
    <row r="56" spans="1:7" ht="34.5" customHeight="1">
      <c r="A56" s="604" t="s">
        <v>169</v>
      </c>
      <c r="B56" s="604"/>
      <c r="C56" s="604"/>
      <c r="D56" s="604"/>
      <c r="E56" s="604"/>
      <c r="F56" s="604"/>
      <c r="G56" s="604"/>
    </row>
    <row r="57" spans="1:7" ht="114" customHeight="1">
      <c r="A57" s="600" t="s">
        <v>174</v>
      </c>
      <c r="B57" s="599"/>
      <c r="C57" s="599"/>
      <c r="D57" s="599"/>
      <c r="E57" s="599"/>
      <c r="F57" s="599"/>
      <c r="G57" s="599"/>
    </row>
    <row r="58" spans="1:7" ht="109.5" customHeight="1">
      <c r="A58" s="599"/>
      <c r="B58" s="599"/>
      <c r="C58" s="599"/>
      <c r="D58" s="599"/>
      <c r="E58" s="599"/>
      <c r="F58" s="599"/>
      <c r="G58" s="599"/>
    </row>
    <row r="59" spans="1:7" ht="15">
      <c r="A59" s="163"/>
    </row>
    <row r="60" spans="1:7" s="160" customFormat="1" ht="57.75" customHeight="1">
      <c r="A60" s="599"/>
      <c r="B60" s="599"/>
      <c r="C60" s="599"/>
      <c r="D60" s="599"/>
      <c r="E60" s="599"/>
      <c r="F60" s="599"/>
      <c r="G60" s="599"/>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2"/>
  <sheetViews>
    <sheetView view="pageBreakPreview" zoomScaleNormal="100" zoomScaleSheetLayoutView="100" workbookViewId="0">
      <selection activeCell="G5" sqref="G5"/>
    </sheetView>
  </sheetViews>
  <sheetFormatPr defaultColWidth="9" defaultRowHeight="13.2"/>
  <cols>
    <col min="1" max="1" width="21.33203125" style="48" customWidth="1"/>
    <col min="2" max="2" width="19.77734375" style="48" customWidth="1"/>
    <col min="3" max="3" width="80.21875" style="427" customWidth="1"/>
    <col min="4" max="4" width="14.44140625" style="49" customWidth="1"/>
    <col min="5" max="5" width="13.6640625" style="49" customWidth="1"/>
    <col min="6" max="6" width="13.88671875" style="43" customWidth="1"/>
    <col min="7" max="7" width="58.6640625" style="43" customWidth="1"/>
    <col min="8" max="10" width="9" style="43"/>
    <col min="11" max="11" width="14.109375" style="43" customWidth="1"/>
    <col min="12" max="16384" width="9" style="43"/>
  </cols>
  <sheetData>
    <row r="1" spans="1:5" ht="44.25" customHeight="1">
      <c r="A1" s="449" t="s">
        <v>278</v>
      </c>
      <c r="B1" s="450" t="s">
        <v>227</v>
      </c>
      <c r="C1" s="451" t="s">
        <v>245</v>
      </c>
      <c r="D1" s="452" t="s">
        <v>25</v>
      </c>
      <c r="E1" s="453" t="s">
        <v>26</v>
      </c>
    </row>
    <row r="2" spans="1:5" s="181" customFormat="1" ht="22.95" customHeight="1">
      <c r="A2" s="530" t="s">
        <v>294</v>
      </c>
      <c r="B2" s="454" t="s">
        <v>295</v>
      </c>
      <c r="C2" s="592" t="s">
        <v>340</v>
      </c>
      <c r="D2" s="455">
        <v>44777</v>
      </c>
      <c r="E2" s="455">
        <v>44778</v>
      </c>
    </row>
    <row r="3" spans="1:5" s="181" customFormat="1" ht="22.95" customHeight="1">
      <c r="A3" s="530" t="s">
        <v>296</v>
      </c>
      <c r="B3" s="454" t="s">
        <v>297</v>
      </c>
      <c r="C3" s="594" t="s">
        <v>341</v>
      </c>
      <c r="D3" s="455">
        <v>44778</v>
      </c>
      <c r="E3" s="455">
        <v>44778</v>
      </c>
    </row>
    <row r="4" spans="1:5" s="181" customFormat="1" ht="22.95" customHeight="1">
      <c r="A4" s="530" t="s">
        <v>298</v>
      </c>
      <c r="B4" s="454" t="s">
        <v>299</v>
      </c>
      <c r="C4" s="592" t="s">
        <v>342</v>
      </c>
      <c r="D4" s="455">
        <v>44778</v>
      </c>
      <c r="E4" s="455">
        <v>44778</v>
      </c>
    </row>
    <row r="5" spans="1:5" s="181" customFormat="1" ht="22.95" customHeight="1">
      <c r="A5" s="530" t="s">
        <v>296</v>
      </c>
      <c r="B5" s="454" t="s">
        <v>300</v>
      </c>
      <c r="C5" s="592" t="s">
        <v>343</v>
      </c>
      <c r="D5" s="455">
        <v>44777</v>
      </c>
      <c r="E5" s="455">
        <v>44778</v>
      </c>
    </row>
    <row r="6" spans="1:5" s="181" customFormat="1" ht="22.95" customHeight="1">
      <c r="A6" s="530" t="s">
        <v>294</v>
      </c>
      <c r="B6" s="454" t="s">
        <v>301</v>
      </c>
      <c r="C6" s="594" t="s">
        <v>339</v>
      </c>
      <c r="D6" s="455">
        <v>44776</v>
      </c>
      <c r="E6" s="455">
        <v>44777</v>
      </c>
    </row>
    <row r="7" spans="1:5" s="181" customFormat="1" ht="22.95" customHeight="1">
      <c r="A7" s="530" t="s">
        <v>296</v>
      </c>
      <c r="B7" s="454" t="s">
        <v>302</v>
      </c>
      <c r="C7" s="592" t="s">
        <v>303</v>
      </c>
      <c r="D7" s="455">
        <v>44776</v>
      </c>
      <c r="E7" s="455">
        <v>44776</v>
      </c>
    </row>
    <row r="8" spans="1:5" s="181" customFormat="1" ht="22.95" customHeight="1">
      <c r="A8" s="530" t="s">
        <v>294</v>
      </c>
      <c r="B8" s="454" t="s">
        <v>304</v>
      </c>
      <c r="C8" s="596" t="s">
        <v>305</v>
      </c>
      <c r="D8" s="455">
        <v>44775</v>
      </c>
      <c r="E8" s="455">
        <v>44776</v>
      </c>
    </row>
    <row r="9" spans="1:5" s="181" customFormat="1" ht="22.95" customHeight="1">
      <c r="A9" s="530" t="s">
        <v>296</v>
      </c>
      <c r="B9" s="454" t="s">
        <v>306</v>
      </c>
      <c r="C9" s="596" t="s">
        <v>307</v>
      </c>
      <c r="D9" s="455">
        <v>44776</v>
      </c>
      <c r="E9" s="455">
        <v>44776</v>
      </c>
    </row>
    <row r="10" spans="1:5" s="181" customFormat="1" ht="22.95" customHeight="1">
      <c r="A10" s="530" t="s">
        <v>296</v>
      </c>
      <c r="B10" s="454" t="s">
        <v>308</v>
      </c>
      <c r="C10" s="596" t="s">
        <v>309</v>
      </c>
      <c r="D10" s="455">
        <v>44775</v>
      </c>
      <c r="E10" s="455">
        <v>44776</v>
      </c>
    </row>
    <row r="11" spans="1:5" s="181" customFormat="1" ht="22.95" customHeight="1">
      <c r="A11" s="568" t="s">
        <v>296</v>
      </c>
      <c r="B11" s="569" t="s">
        <v>310</v>
      </c>
      <c r="C11" s="595" t="s">
        <v>311</v>
      </c>
      <c r="D11" s="570">
        <v>44775</v>
      </c>
      <c r="E11" s="570">
        <v>44776</v>
      </c>
    </row>
    <row r="12" spans="1:5" s="181" customFormat="1" ht="22.95" customHeight="1">
      <c r="A12" s="568" t="s">
        <v>296</v>
      </c>
      <c r="B12" s="569" t="s">
        <v>312</v>
      </c>
      <c r="C12" s="595" t="s">
        <v>313</v>
      </c>
      <c r="D12" s="570">
        <v>44775</v>
      </c>
      <c r="E12" s="570">
        <v>44776</v>
      </c>
    </row>
    <row r="13" spans="1:5" s="181" customFormat="1" ht="22.95" customHeight="1">
      <c r="A13" s="568" t="s">
        <v>298</v>
      </c>
      <c r="B13" s="569" t="s">
        <v>314</v>
      </c>
      <c r="C13" s="595" t="s">
        <v>315</v>
      </c>
      <c r="D13" s="570">
        <v>44775</v>
      </c>
      <c r="E13" s="570">
        <v>44775</v>
      </c>
    </row>
    <row r="14" spans="1:5" s="181" customFormat="1" ht="22.95" customHeight="1">
      <c r="A14" s="568" t="s">
        <v>296</v>
      </c>
      <c r="B14" s="569" t="s">
        <v>316</v>
      </c>
      <c r="C14" s="595" t="s">
        <v>317</v>
      </c>
      <c r="D14" s="570">
        <v>44775</v>
      </c>
      <c r="E14" s="570">
        <v>44775</v>
      </c>
    </row>
    <row r="15" spans="1:5" s="181" customFormat="1" ht="22.95" customHeight="1">
      <c r="A15" s="568" t="s">
        <v>296</v>
      </c>
      <c r="B15" s="569" t="s">
        <v>318</v>
      </c>
      <c r="C15" s="593" t="s">
        <v>319</v>
      </c>
      <c r="D15" s="570">
        <v>44775</v>
      </c>
      <c r="E15" s="570">
        <v>44775</v>
      </c>
    </row>
    <row r="16" spans="1:5" s="181" customFormat="1" ht="22.95" customHeight="1">
      <c r="A16" s="568" t="s">
        <v>296</v>
      </c>
      <c r="B16" s="569" t="s">
        <v>320</v>
      </c>
      <c r="C16" s="597" t="s">
        <v>321</v>
      </c>
      <c r="D16" s="570">
        <v>44775</v>
      </c>
      <c r="E16" s="570">
        <v>44775</v>
      </c>
    </row>
    <row r="17" spans="1:11" s="181" customFormat="1" ht="22.95" customHeight="1">
      <c r="A17" s="568" t="s">
        <v>296</v>
      </c>
      <c r="B17" s="569" t="s">
        <v>322</v>
      </c>
      <c r="C17" s="598" t="s">
        <v>323</v>
      </c>
      <c r="D17" s="570">
        <v>44775</v>
      </c>
      <c r="E17" s="570">
        <v>44775</v>
      </c>
    </row>
    <row r="18" spans="1:11" s="181" customFormat="1" ht="22.95" customHeight="1">
      <c r="A18" s="568" t="s">
        <v>296</v>
      </c>
      <c r="B18" s="569" t="s">
        <v>324</v>
      </c>
      <c r="C18" s="569" t="s">
        <v>325</v>
      </c>
      <c r="D18" s="570">
        <v>44774</v>
      </c>
      <c r="E18" s="570">
        <v>44775</v>
      </c>
    </row>
    <row r="19" spans="1:11" s="181" customFormat="1" ht="22.95" customHeight="1">
      <c r="A19" s="568" t="s">
        <v>296</v>
      </c>
      <c r="B19" s="569" t="s">
        <v>326</v>
      </c>
      <c r="C19" s="597" t="s">
        <v>327</v>
      </c>
      <c r="D19" s="570">
        <v>44774</v>
      </c>
      <c r="E19" s="570">
        <v>44775</v>
      </c>
    </row>
    <row r="20" spans="1:11" s="181" customFormat="1" ht="22.95" customHeight="1">
      <c r="A20" s="568" t="s">
        <v>328</v>
      </c>
      <c r="B20" s="569" t="s">
        <v>329</v>
      </c>
      <c r="C20" s="597" t="s">
        <v>330</v>
      </c>
      <c r="D20" s="570">
        <v>44774</v>
      </c>
      <c r="E20" s="570">
        <v>44775</v>
      </c>
    </row>
    <row r="21" spans="1:11" s="181" customFormat="1" ht="22.95" customHeight="1">
      <c r="A21" s="568" t="s">
        <v>296</v>
      </c>
      <c r="B21" s="569" t="s">
        <v>331</v>
      </c>
      <c r="C21" s="569" t="s">
        <v>332</v>
      </c>
      <c r="D21" s="570">
        <v>44774</v>
      </c>
      <c r="E21" s="570">
        <v>44775</v>
      </c>
    </row>
    <row r="22" spans="1:11" s="181" customFormat="1" ht="22.95" customHeight="1">
      <c r="A22" s="568" t="s">
        <v>296</v>
      </c>
      <c r="B22" s="569" t="s">
        <v>333</v>
      </c>
      <c r="C22" s="598" t="s">
        <v>334</v>
      </c>
      <c r="D22" s="570">
        <v>44774</v>
      </c>
      <c r="E22" s="570">
        <v>44775</v>
      </c>
    </row>
    <row r="23" spans="1:11" s="181" customFormat="1" ht="22.95" customHeight="1">
      <c r="A23" s="568" t="s">
        <v>298</v>
      </c>
      <c r="B23" s="569" t="s">
        <v>335</v>
      </c>
      <c r="C23" s="597" t="s">
        <v>336</v>
      </c>
      <c r="D23" s="570">
        <v>44774</v>
      </c>
      <c r="E23" s="570">
        <v>44774</v>
      </c>
    </row>
    <row r="24" spans="1:11" s="181" customFormat="1" ht="22.95" customHeight="1">
      <c r="A24" s="568" t="s">
        <v>298</v>
      </c>
      <c r="B24" s="569" t="s">
        <v>337</v>
      </c>
      <c r="C24" s="593" t="s">
        <v>338</v>
      </c>
      <c r="D24" s="570">
        <v>44774</v>
      </c>
      <c r="E24" s="570">
        <v>44774</v>
      </c>
    </row>
    <row r="25" spans="1:11" s="181" customFormat="1" ht="22.95" customHeight="1">
      <c r="A25" s="568"/>
      <c r="B25" s="569"/>
      <c r="C25" s="569"/>
      <c r="D25" s="570"/>
      <c r="E25" s="570"/>
    </row>
    <row r="26" spans="1:11" s="181" customFormat="1" ht="22.95" customHeight="1">
      <c r="A26" s="530"/>
      <c r="B26" s="454"/>
      <c r="C26" s="454"/>
      <c r="D26" s="455"/>
      <c r="E26" s="455"/>
    </row>
    <row r="27" spans="1:11" s="181" customFormat="1" ht="22.2" customHeight="1">
      <c r="A27" s="269"/>
      <c r="B27" s="270"/>
      <c r="C27" s="271"/>
      <c r="D27" s="270"/>
      <c r="E27" s="270"/>
    </row>
    <row r="28" spans="1:11" s="181" customFormat="1" ht="18" customHeight="1">
      <c r="A28" s="265"/>
      <c r="B28" s="266"/>
      <c r="C28" s="424" t="s">
        <v>226</v>
      </c>
      <c r="D28" s="267"/>
      <c r="E28" s="267"/>
    </row>
    <row r="29" spans="1:11" ht="18.75" customHeight="1">
      <c r="A29" s="43"/>
      <c r="B29" s="43"/>
      <c r="C29" s="181"/>
      <c r="D29" s="43"/>
      <c r="E29" s="43"/>
    </row>
    <row r="30" spans="1:11" ht="9" customHeight="1">
      <c r="A30" s="44"/>
      <c r="B30" s="45"/>
      <c r="C30" s="425"/>
      <c r="D30" s="46"/>
      <c r="E30" s="46"/>
    </row>
    <row r="31" spans="1:11" s="47" customFormat="1" ht="20.25" customHeight="1">
      <c r="A31" s="183" t="s">
        <v>176</v>
      </c>
      <c r="B31" s="183"/>
      <c r="C31" s="426"/>
      <c r="D31" s="60"/>
      <c r="E31" s="60"/>
    </row>
    <row r="32" spans="1:11" s="47" customFormat="1" ht="20.25" customHeight="1">
      <c r="A32" s="808" t="s">
        <v>27</v>
      </c>
      <c r="B32" s="808"/>
      <c r="C32" s="808"/>
      <c r="D32" s="61"/>
      <c r="E32" s="61"/>
      <c r="J32" s="182"/>
      <c r="K32" s="182"/>
    </row>
  </sheetData>
  <mergeCells count="1">
    <mergeCell ref="A32:C32"/>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zoomScale="91" zoomScaleNormal="91" zoomScaleSheetLayoutView="100" workbookViewId="0">
      <selection activeCell="A15" sqref="A15:N15"/>
    </sheetView>
  </sheetViews>
  <sheetFormatPr defaultColWidth="9" defaultRowHeight="16.8" customHeight="1"/>
  <cols>
    <col min="1" max="13" width="9" style="1"/>
    <col min="14" max="14" width="108.6640625" style="1" customWidth="1"/>
    <col min="15" max="15" width="26.88671875" style="13" customWidth="1"/>
    <col min="16" max="16384" width="9" style="1"/>
  </cols>
  <sheetData>
    <row r="1" spans="1:16" ht="43.8" customHeight="1" thickBot="1">
      <c r="A1" s="809" t="s">
        <v>279</v>
      </c>
      <c r="B1" s="810"/>
      <c r="C1" s="810"/>
      <c r="D1" s="810"/>
      <c r="E1" s="810"/>
      <c r="F1" s="810"/>
      <c r="G1" s="810"/>
      <c r="H1" s="810"/>
      <c r="I1" s="810"/>
      <c r="J1" s="810"/>
      <c r="K1" s="810"/>
      <c r="L1" s="810"/>
      <c r="M1" s="810"/>
      <c r="N1" s="811"/>
    </row>
    <row r="2" spans="1:16" s="295" customFormat="1" ht="47.4" customHeight="1">
      <c r="A2" s="812" t="s">
        <v>397</v>
      </c>
      <c r="B2" s="813"/>
      <c r="C2" s="813"/>
      <c r="D2" s="813"/>
      <c r="E2" s="813"/>
      <c r="F2" s="813"/>
      <c r="G2" s="813"/>
      <c r="H2" s="813"/>
      <c r="I2" s="813"/>
      <c r="J2" s="813"/>
      <c r="K2" s="813"/>
      <c r="L2" s="813"/>
      <c r="M2" s="813"/>
      <c r="N2" s="814"/>
      <c r="O2" s="13"/>
    </row>
    <row r="3" spans="1:16" s="295" customFormat="1" ht="315" customHeight="1" thickBot="1">
      <c r="A3" s="815" t="s">
        <v>398</v>
      </c>
      <c r="B3" s="816"/>
      <c r="C3" s="816"/>
      <c r="D3" s="816"/>
      <c r="E3" s="816"/>
      <c r="F3" s="816"/>
      <c r="G3" s="816"/>
      <c r="H3" s="816"/>
      <c r="I3" s="816"/>
      <c r="J3" s="816"/>
      <c r="K3" s="816"/>
      <c r="L3" s="816"/>
      <c r="M3" s="816"/>
      <c r="N3" s="817"/>
      <c r="O3" s="13"/>
    </row>
    <row r="4" spans="1:16" s="552" customFormat="1" ht="42" customHeight="1">
      <c r="A4" s="821" t="s">
        <v>399</v>
      </c>
      <c r="B4" s="822"/>
      <c r="C4" s="822"/>
      <c r="D4" s="822"/>
      <c r="E4" s="822"/>
      <c r="F4" s="822"/>
      <c r="G4" s="822"/>
      <c r="H4" s="822"/>
      <c r="I4" s="822"/>
      <c r="J4" s="822"/>
      <c r="K4" s="822"/>
      <c r="L4" s="822"/>
      <c r="M4" s="822"/>
      <c r="N4" s="823"/>
      <c r="O4" s="13"/>
    </row>
    <row r="5" spans="1:16" s="552" customFormat="1" ht="132" customHeight="1" thickBot="1">
      <c r="A5" s="818" t="s">
        <v>400</v>
      </c>
      <c r="B5" s="819"/>
      <c r="C5" s="819"/>
      <c r="D5" s="819"/>
      <c r="E5" s="819"/>
      <c r="F5" s="819"/>
      <c r="G5" s="819"/>
      <c r="H5" s="819"/>
      <c r="I5" s="819"/>
      <c r="J5" s="819"/>
      <c r="K5" s="819"/>
      <c r="L5" s="819"/>
      <c r="M5" s="819"/>
      <c r="N5" s="820"/>
      <c r="O5" s="13"/>
    </row>
    <row r="6" spans="1:16" ht="48" customHeight="1" thickBot="1">
      <c r="A6" s="824" t="s">
        <v>401</v>
      </c>
      <c r="B6" s="825"/>
      <c r="C6" s="825"/>
      <c r="D6" s="825"/>
      <c r="E6" s="825"/>
      <c r="F6" s="825"/>
      <c r="G6" s="825"/>
      <c r="H6" s="825"/>
      <c r="I6" s="825"/>
      <c r="J6" s="825"/>
      <c r="K6" s="825"/>
      <c r="L6" s="825"/>
      <c r="M6" s="825"/>
      <c r="N6" s="826"/>
    </row>
    <row r="7" spans="1:16" ht="320.39999999999998" customHeight="1">
      <c r="A7" s="827" t="s">
        <v>402</v>
      </c>
      <c r="B7" s="828"/>
      <c r="C7" s="828"/>
      <c r="D7" s="828"/>
      <c r="E7" s="828"/>
      <c r="F7" s="828"/>
      <c r="G7" s="828"/>
      <c r="H7" s="828"/>
      <c r="I7" s="828"/>
      <c r="J7" s="828"/>
      <c r="K7" s="828"/>
      <c r="L7" s="828"/>
      <c r="M7" s="828"/>
      <c r="N7" s="829"/>
      <c r="O7" s="50"/>
    </row>
    <row r="8" spans="1:16" s="184" customFormat="1" ht="50.4" hidden="1" customHeight="1" thickBot="1">
      <c r="A8" s="833"/>
      <c r="B8" s="834"/>
      <c r="C8" s="834"/>
      <c r="D8" s="834"/>
      <c r="E8" s="834"/>
      <c r="F8" s="834"/>
      <c r="G8" s="834"/>
      <c r="H8" s="834"/>
      <c r="I8" s="834"/>
      <c r="J8" s="834"/>
      <c r="K8" s="834"/>
      <c r="L8" s="834"/>
      <c r="M8" s="834"/>
      <c r="N8" s="835"/>
      <c r="O8" s="56"/>
    </row>
    <row r="9" spans="1:16" s="184" customFormat="1" ht="210" hidden="1" customHeight="1">
      <c r="A9" s="836"/>
      <c r="B9" s="837"/>
      <c r="C9" s="837"/>
      <c r="D9" s="837"/>
      <c r="E9" s="837"/>
      <c r="F9" s="837"/>
      <c r="G9" s="837"/>
      <c r="H9" s="837"/>
      <c r="I9" s="837"/>
      <c r="J9" s="837"/>
      <c r="K9" s="837"/>
      <c r="L9" s="837"/>
      <c r="M9" s="837"/>
      <c r="N9" s="838"/>
      <c r="O9" s="56"/>
    </row>
    <row r="10" spans="1:16" s="138" customFormat="1" ht="57.6" hidden="1" customHeight="1">
      <c r="A10" s="841"/>
      <c r="B10" s="842"/>
      <c r="C10" s="842"/>
      <c r="D10" s="842"/>
      <c r="E10" s="842"/>
      <c r="F10" s="842"/>
      <c r="G10" s="842"/>
      <c r="H10" s="842"/>
      <c r="I10" s="842"/>
      <c r="J10" s="842"/>
      <c r="K10" s="842"/>
      <c r="L10" s="842"/>
      <c r="M10" s="842"/>
      <c r="N10" s="843"/>
      <c r="O10" s="470"/>
    </row>
    <row r="11" spans="1:16" s="138" customFormat="1" ht="213" hidden="1" customHeight="1" thickBot="1">
      <c r="A11" s="844"/>
      <c r="B11" s="845"/>
      <c r="C11" s="845"/>
      <c r="D11" s="845"/>
      <c r="E11" s="845"/>
      <c r="F11" s="845"/>
      <c r="G11" s="845"/>
      <c r="H11" s="845"/>
      <c r="I11" s="845"/>
      <c r="J11" s="845"/>
      <c r="K11" s="845"/>
      <c r="L11" s="845"/>
      <c r="M11" s="845"/>
      <c r="N11" s="846"/>
      <c r="O11" s="470"/>
    </row>
    <row r="12" spans="1:16" s="138" customFormat="1" ht="16.8" customHeight="1">
      <c r="A12" s="134"/>
      <c r="B12" s="135"/>
      <c r="C12" s="135"/>
      <c r="D12" s="135"/>
      <c r="E12" s="135"/>
      <c r="F12" s="135"/>
      <c r="G12" s="135"/>
      <c r="H12" s="135"/>
      <c r="I12" s="135"/>
      <c r="J12" s="135"/>
      <c r="K12" s="135"/>
      <c r="L12" s="135"/>
      <c r="M12" s="135"/>
      <c r="N12" s="136"/>
      <c r="O12" s="137"/>
    </row>
    <row r="13" spans="1:16" s="138" customFormat="1" ht="16.8" customHeight="1" thickBot="1">
      <c r="A13" s="134"/>
      <c r="B13" s="135"/>
      <c r="C13" s="135"/>
      <c r="D13" s="135"/>
      <c r="E13" s="135"/>
      <c r="F13" s="135"/>
      <c r="G13" s="135"/>
      <c r="H13" s="135"/>
      <c r="I13" s="135"/>
      <c r="J13" s="135"/>
      <c r="K13" s="135"/>
      <c r="L13" s="135"/>
      <c r="M13" s="135"/>
      <c r="N13" s="136"/>
      <c r="O13" s="137"/>
    </row>
    <row r="14" spans="1:16" ht="49.2" customHeight="1">
      <c r="A14" s="839" t="s">
        <v>403</v>
      </c>
      <c r="B14" s="839"/>
      <c r="C14" s="839"/>
      <c r="D14" s="839"/>
      <c r="E14" s="839"/>
      <c r="F14" s="839"/>
      <c r="G14" s="839"/>
      <c r="H14" s="839"/>
      <c r="I14" s="839"/>
      <c r="J14" s="839"/>
      <c r="K14" s="839"/>
      <c r="L14" s="839"/>
      <c r="M14" s="839"/>
      <c r="N14" s="840"/>
      <c r="P14" s="51"/>
    </row>
    <row r="15" spans="1:16" ht="21.6" customHeight="1">
      <c r="A15" s="830" t="s">
        <v>243</v>
      </c>
      <c r="B15" s="831"/>
      <c r="C15" s="831"/>
      <c r="D15" s="831"/>
      <c r="E15" s="831"/>
      <c r="F15" s="831"/>
      <c r="G15" s="831"/>
      <c r="H15" s="831"/>
      <c r="I15" s="831"/>
      <c r="J15" s="831"/>
      <c r="K15" s="831"/>
      <c r="L15" s="831"/>
      <c r="M15" s="831"/>
      <c r="N15" s="832"/>
      <c r="O15" s="62" t="s">
        <v>216</v>
      </c>
      <c r="P15" s="51"/>
    </row>
    <row r="16" spans="1:16" ht="30" customHeight="1" thickBot="1">
      <c r="A16" s="57"/>
      <c r="B16" s="58"/>
      <c r="C16" s="58"/>
      <c r="D16" s="58"/>
      <c r="E16" s="58"/>
      <c r="F16" s="58"/>
      <c r="G16" s="58"/>
      <c r="H16" s="58"/>
      <c r="I16" s="58"/>
      <c r="J16" s="58"/>
      <c r="K16" s="58"/>
      <c r="L16" s="58"/>
      <c r="M16" s="58"/>
      <c r="N16" s="59"/>
      <c r="P16" s="51"/>
    </row>
    <row r="17" spans="1:16" ht="22.8" customHeight="1">
      <c r="A17" s="771" t="s">
        <v>29</v>
      </c>
      <c r="B17" s="772"/>
      <c r="C17" s="772"/>
      <c r="D17" s="772"/>
      <c r="E17" s="772"/>
      <c r="F17" s="772"/>
      <c r="G17" s="772"/>
      <c r="H17" s="772"/>
      <c r="I17" s="772"/>
      <c r="J17" s="772"/>
      <c r="K17" s="772"/>
      <c r="L17" s="772"/>
      <c r="M17" s="772"/>
      <c r="N17" s="772"/>
      <c r="O17" s="52"/>
      <c r="P17" s="47"/>
    </row>
    <row r="18" spans="1:16" ht="40.200000000000003" customHeight="1">
      <c r="A18" s="773" t="s">
        <v>27</v>
      </c>
      <c r="B18" s="774"/>
      <c r="C18" s="774"/>
      <c r="D18" s="774"/>
      <c r="E18" s="774"/>
      <c r="F18" s="774"/>
      <c r="G18" s="774"/>
      <c r="H18" s="774"/>
      <c r="I18" s="774"/>
      <c r="J18" s="774"/>
      <c r="K18" s="774"/>
      <c r="L18" s="774"/>
      <c r="M18" s="774"/>
      <c r="N18" s="774"/>
      <c r="O18" s="52"/>
      <c r="P18" s="47"/>
    </row>
    <row r="19" spans="1:16" ht="18.600000000000001" customHeight="1"/>
    <row r="20" spans="1:16" ht="18.600000000000001" customHeight="1"/>
    <row r="21" spans="1:16" ht="18.600000000000001" customHeight="1"/>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40"/>
  <sheetViews>
    <sheetView view="pageBreakPreview" zoomScale="95" zoomScaleNormal="75" zoomScaleSheetLayoutView="95" workbookViewId="0">
      <selection activeCell="A14" sqref="A14"/>
    </sheetView>
  </sheetViews>
  <sheetFormatPr defaultColWidth="9" defaultRowHeight="14.4"/>
  <cols>
    <col min="1" max="1" width="212.109375" style="5" customWidth="1"/>
    <col min="2" max="2" width="33.109375" style="3" hidden="1" customWidth="1"/>
    <col min="3" max="3" width="23.109375" style="4" hidden="1" customWidth="1"/>
    <col min="4" max="16384" width="9" style="6"/>
  </cols>
  <sheetData>
    <row r="1" spans="1:14" s="55" customFormat="1" ht="46.2" customHeight="1" thickBot="1">
      <c r="A1" s="201" t="s">
        <v>280</v>
      </c>
      <c r="B1" s="53" t="s">
        <v>0</v>
      </c>
      <c r="C1" s="54" t="s">
        <v>2</v>
      </c>
    </row>
    <row r="2" spans="1:14" s="51" customFormat="1" ht="40.799999999999997" customHeight="1">
      <c r="A2" s="468" t="s">
        <v>404</v>
      </c>
      <c r="B2" s="2"/>
      <c r="C2" s="847"/>
    </row>
    <row r="3" spans="1:14" s="51" customFormat="1" ht="195.6" customHeight="1">
      <c r="A3" s="566" t="s">
        <v>405</v>
      </c>
      <c r="B3" s="63"/>
      <c r="C3" s="848"/>
    </row>
    <row r="4" spans="1:14" s="51" customFormat="1" ht="31.8" customHeight="1" thickBot="1">
      <c r="A4" s="172" t="s">
        <v>406</v>
      </c>
    </row>
    <row r="5" spans="1:14" s="51" customFormat="1" ht="41.4" customHeight="1">
      <c r="A5" s="461" t="s">
        <v>407</v>
      </c>
      <c r="B5" s="2"/>
      <c r="C5" s="847"/>
    </row>
    <row r="6" spans="1:14" s="51" customFormat="1" ht="139.80000000000001" customHeight="1">
      <c r="A6" s="567" t="s">
        <v>408</v>
      </c>
      <c r="B6" s="63"/>
      <c r="C6" s="848"/>
      <c r="D6" t="s">
        <v>216</v>
      </c>
    </row>
    <row r="7" spans="1:14" s="51" customFormat="1" ht="42.6" customHeight="1" thickBot="1">
      <c r="A7" s="172" t="s">
        <v>409</v>
      </c>
    </row>
    <row r="8" spans="1:14" s="51" customFormat="1" ht="43.2" customHeight="1">
      <c r="A8" s="462" t="s">
        <v>410</v>
      </c>
      <c r="B8" s="250"/>
      <c r="C8" s="847"/>
    </row>
    <row r="9" spans="1:14" s="51" customFormat="1" ht="273.60000000000002" customHeight="1">
      <c r="A9" s="448" t="s">
        <v>411</v>
      </c>
      <c r="B9" s="251"/>
      <c r="C9" s="848"/>
    </row>
    <row r="10" spans="1:14" s="51" customFormat="1" ht="28.8" customHeight="1" thickBot="1">
      <c r="A10" s="252" t="s">
        <v>412</v>
      </c>
    </row>
    <row r="11" spans="1:14" s="51" customFormat="1" ht="42.6" customHeight="1">
      <c r="A11" s="587" t="s">
        <v>414</v>
      </c>
      <c r="B11" s="280"/>
      <c r="C11" s="280"/>
      <c r="D11" s="280"/>
      <c r="E11" s="280"/>
      <c r="F11" s="280"/>
      <c r="G11" s="280"/>
      <c r="H11" s="280"/>
      <c r="I11" s="280"/>
      <c r="J11" s="280"/>
      <c r="K11" s="280"/>
      <c r="L11" s="280"/>
      <c r="M11" s="280"/>
      <c r="N11" s="281"/>
    </row>
    <row r="12" spans="1:14" s="51" customFormat="1" ht="179.4" customHeight="1" thickBot="1">
      <c r="A12" s="849" t="s">
        <v>413</v>
      </c>
      <c r="B12" s="287"/>
      <c r="C12" s="287"/>
      <c r="D12" s="287"/>
      <c r="E12" s="287"/>
      <c r="F12" s="287"/>
      <c r="G12" s="287"/>
      <c r="H12" s="287"/>
      <c r="I12" s="287"/>
      <c r="J12" s="287"/>
      <c r="K12" s="287"/>
      <c r="L12" s="287"/>
      <c r="M12" s="287"/>
      <c r="N12" s="288"/>
    </row>
    <row r="13" spans="1:14" s="51" customFormat="1" ht="42.6" customHeight="1" thickBot="1">
      <c r="A13" s="172" t="s">
        <v>415</v>
      </c>
    </row>
    <row r="14" spans="1:14" s="51" customFormat="1" ht="42.6" customHeight="1">
      <c r="A14" s="587" t="s">
        <v>416</v>
      </c>
      <c r="B14" s="280"/>
      <c r="C14" s="280"/>
      <c r="D14" s="280"/>
      <c r="E14" s="280"/>
      <c r="F14" s="280"/>
      <c r="G14" s="280"/>
      <c r="H14" s="280"/>
      <c r="I14" s="280"/>
      <c r="J14" s="280"/>
      <c r="K14" s="280"/>
      <c r="L14" s="280"/>
      <c r="M14" s="280"/>
      <c r="N14" s="281"/>
    </row>
    <row r="15" spans="1:14" s="51" customFormat="1" ht="141.6" customHeight="1" thickBot="1">
      <c r="A15" s="849" t="s">
        <v>417</v>
      </c>
      <c r="B15" s="287"/>
      <c r="C15" s="287"/>
      <c r="D15" s="287"/>
      <c r="E15" s="287"/>
      <c r="F15" s="287"/>
      <c r="G15" s="287"/>
      <c r="H15" s="287"/>
      <c r="I15" s="287"/>
      <c r="J15" s="287"/>
      <c r="K15" s="287"/>
      <c r="L15" s="287"/>
      <c r="M15" s="287"/>
      <c r="N15" s="288"/>
    </row>
    <row r="16" spans="1:14" s="51" customFormat="1" ht="42.6" customHeight="1" thickBot="1">
      <c r="A16" s="172" t="s">
        <v>418</v>
      </c>
    </row>
    <row r="17" spans="1:3" s="51" customFormat="1" ht="42.6" customHeight="1">
      <c r="A17" s="268"/>
    </row>
    <row r="18" spans="1:3" s="51" customFormat="1" ht="39" customHeight="1">
      <c r="A18" s="51" t="s">
        <v>223</v>
      </c>
    </row>
    <row r="19" spans="1:3" s="51" customFormat="1" ht="32.25" customHeight="1">
      <c r="A19" s="51" t="s">
        <v>224</v>
      </c>
    </row>
    <row r="20" spans="1:3" s="51" customFormat="1" ht="36.75" customHeight="1">
      <c r="A20" s="5"/>
      <c r="B20" s="3"/>
      <c r="C20" s="4"/>
    </row>
    <row r="21" spans="1:3" s="51" customFormat="1" ht="33" customHeight="1">
      <c r="A21" s="5"/>
      <c r="B21" s="3"/>
      <c r="C21" s="4"/>
    </row>
    <row r="22" spans="1:3" s="51" customFormat="1" ht="36.75" customHeight="1">
      <c r="A22" s="5"/>
      <c r="B22" s="3"/>
      <c r="C22" s="4"/>
    </row>
    <row r="23" spans="1:3" s="51" customFormat="1" ht="36.75" customHeight="1">
      <c r="A23" s="5"/>
      <c r="B23" s="3"/>
      <c r="C23" s="4"/>
    </row>
    <row r="24" spans="1:3" s="51" customFormat="1" ht="25.5" customHeight="1">
      <c r="A24" s="5"/>
      <c r="B24" s="3"/>
      <c r="C24" s="4"/>
    </row>
    <row r="25" spans="1:3" s="51" customFormat="1" ht="32.25" customHeight="1">
      <c r="A25" s="5"/>
      <c r="B25" s="3"/>
      <c r="C25" s="4"/>
    </row>
    <row r="26" spans="1:3" s="51" customFormat="1" ht="30.75" customHeight="1">
      <c r="A26" s="5"/>
      <c r="B26" s="3"/>
      <c r="C26" s="4"/>
    </row>
    <row r="27" spans="1:3" s="51" customFormat="1" ht="42.75" customHeight="1">
      <c r="A27" s="5"/>
      <c r="B27" s="3"/>
      <c r="C27" s="4"/>
    </row>
    <row r="28" spans="1:3" s="51" customFormat="1" ht="43.5" customHeight="1">
      <c r="A28" s="5"/>
      <c r="B28" s="3"/>
      <c r="C28" s="4"/>
    </row>
    <row r="29" spans="1:3" s="51" customFormat="1" ht="27.75" customHeight="1">
      <c r="A29" s="5"/>
      <c r="B29" s="3"/>
      <c r="C29" s="4"/>
    </row>
    <row r="30" spans="1:3" s="51" customFormat="1" ht="30.75" customHeight="1">
      <c r="A30" s="5"/>
      <c r="B30" s="3"/>
      <c r="C30" s="4"/>
    </row>
    <row r="31" spans="1:3" s="7" customFormat="1" ht="29.25" customHeight="1">
      <c r="A31" s="5"/>
      <c r="B31" s="3"/>
      <c r="C31" s="4"/>
    </row>
    <row r="32" spans="1:3" ht="27" customHeight="1"/>
    <row r="33" spans="1:3" ht="27" customHeight="1"/>
    <row r="34" spans="1:3" s="51" customFormat="1" ht="27" customHeight="1">
      <c r="A34" s="5"/>
      <c r="B34" s="3"/>
      <c r="C34" s="4"/>
    </row>
    <row r="35" spans="1:3" s="51" customFormat="1" ht="27" customHeight="1">
      <c r="A35" s="5"/>
      <c r="B35" s="3"/>
      <c r="C35" s="4"/>
    </row>
    <row r="36" spans="1:3" s="51" customFormat="1" ht="27" customHeight="1">
      <c r="A36" s="5"/>
      <c r="B36" s="3"/>
      <c r="C36" s="4"/>
    </row>
    <row r="37" spans="1:3" s="51" customFormat="1" ht="27" customHeight="1">
      <c r="A37" s="5"/>
      <c r="B37" s="3"/>
      <c r="C37" s="4"/>
    </row>
    <row r="38" spans="1:3" s="51" customFormat="1" ht="27" customHeight="1">
      <c r="A38" s="5"/>
      <c r="B38" s="3"/>
      <c r="C38" s="4"/>
    </row>
    <row r="39" spans="1:3" s="51" customFormat="1" ht="27" customHeight="1">
      <c r="A39" s="5"/>
      <c r="B39" s="3"/>
      <c r="C39" s="4"/>
    </row>
    <row r="40" spans="1:3" s="51" customFormat="1" ht="27" customHeight="1">
      <c r="A40" s="5"/>
      <c r="B40" s="3"/>
      <c r="C40" s="4"/>
    </row>
  </sheetData>
  <mergeCells count="3">
    <mergeCell ref="C2:C3"/>
    <mergeCell ref="C5:C6"/>
    <mergeCell ref="C8:C9"/>
  </mergeCells>
  <phoneticPr fontId="16"/>
  <hyperlinks>
    <hyperlink ref="A4" r:id="rId1" xr:uid="{E410F967-44EE-4F8C-9F00-DC65A62C8406}"/>
    <hyperlink ref="A7" r:id="rId2" xr:uid="{8795AA11-240E-4920-A486-7C7E3E64866B}"/>
    <hyperlink ref="A10" r:id="rId3" xr:uid="{C7112FC1-41DB-4053-B66C-7F9A21F467CF}"/>
    <hyperlink ref="A13" r:id="rId4" xr:uid="{1277C252-9BC5-42ED-AE15-BACA51B290B5}"/>
    <hyperlink ref="A16" r:id="rId5" xr:uid="{4230F21D-EC94-4C0B-A090-D0E2544B8ECE}"/>
  </hyperlinks>
  <pageMargins left="0" right="0" top="0.19685039370078741" bottom="0.39370078740157483" header="0" footer="0.19685039370078741"/>
  <pageSetup paperSize="8" scale="55" orientation="portrait" horizontalDpi="300" verticalDpi="300"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N100"/>
  <sheetViews>
    <sheetView view="pageBreakPreview" zoomScaleNormal="94" zoomScaleSheetLayoutView="100" workbookViewId="0">
      <selection activeCell="O11" sqref="O11"/>
    </sheetView>
  </sheetViews>
  <sheetFormatPr defaultColWidth="8.88671875" defaultRowHeight="13.2"/>
  <cols>
    <col min="1" max="1" width="1.6640625" style="185" customWidth="1"/>
    <col min="2" max="2" width="2.6640625" style="185" hidden="1" customWidth="1"/>
    <col min="3" max="4" width="14.77734375" style="185" customWidth="1"/>
    <col min="5" max="5" width="14.77734375" style="306" customWidth="1"/>
    <col min="6" max="6" width="8.88671875" style="306"/>
    <col min="7" max="7" width="5.21875" style="306" customWidth="1"/>
    <col min="8" max="8" width="12.5546875" style="185" customWidth="1"/>
    <col min="9" max="9" width="8.88671875" style="185"/>
    <col min="10" max="10" width="6.33203125" style="185" customWidth="1"/>
    <col min="11" max="12" width="8.88671875" style="185"/>
    <col min="13" max="13" width="6.109375" style="185" customWidth="1"/>
    <col min="14" max="16384" width="8.88671875" style="185"/>
  </cols>
  <sheetData>
    <row r="1" spans="1:14" ht="11.4" customHeight="1">
      <c r="A1" s="535" t="s">
        <v>208</v>
      </c>
      <c r="B1" s="535"/>
      <c r="C1" s="535"/>
      <c r="D1" s="535"/>
      <c r="E1" s="535"/>
      <c r="F1" s="535"/>
      <c r="G1" s="535"/>
      <c r="H1" s="535"/>
      <c r="I1" s="535"/>
      <c r="J1" s="535"/>
      <c r="K1" s="535"/>
      <c r="L1" s="535"/>
      <c r="M1" s="535"/>
      <c r="N1" s="535"/>
    </row>
    <row r="2" spans="1:14" ht="39.6" customHeight="1">
      <c r="A2" s="535"/>
      <c r="B2" s="535"/>
      <c r="C2" s="535"/>
      <c r="D2" s="535"/>
      <c r="E2" s="535"/>
      <c r="F2" s="535"/>
      <c r="G2" s="535"/>
      <c r="H2" s="535"/>
      <c r="I2" s="535"/>
      <c r="J2" s="535"/>
      <c r="K2" s="535"/>
      <c r="L2" s="535"/>
      <c r="M2" s="535"/>
      <c r="N2" s="535"/>
    </row>
    <row r="3" spans="1:14" ht="37.200000000000003" customHeight="1">
      <c r="A3" s="535"/>
      <c r="B3" s="535"/>
      <c r="C3" s="535"/>
      <c r="D3" s="535"/>
      <c r="E3" s="535"/>
      <c r="F3" s="535"/>
      <c r="G3" s="535"/>
      <c r="H3" s="535"/>
      <c r="I3" s="535"/>
      <c r="J3" s="535"/>
      <c r="K3" s="535"/>
      <c r="L3" s="535"/>
      <c r="M3" s="535"/>
      <c r="N3" s="535"/>
    </row>
    <row r="4" spans="1:14" ht="32.4" customHeight="1">
      <c r="A4" s="535"/>
      <c r="B4" s="535"/>
      <c r="C4" s="535"/>
      <c r="D4" s="535"/>
      <c r="E4" s="535"/>
      <c r="F4" s="535"/>
      <c r="G4" s="535"/>
      <c r="H4" s="535"/>
      <c r="I4" s="535"/>
      <c r="J4" s="535"/>
      <c r="K4" s="535"/>
      <c r="L4" s="535"/>
      <c r="M4" s="535"/>
      <c r="N4" s="535"/>
    </row>
    <row r="5" spans="1:14" ht="11.4" customHeight="1">
      <c r="A5" s="535"/>
      <c r="B5" s="535"/>
      <c r="C5" s="535"/>
      <c r="D5" s="535"/>
      <c r="E5" s="535"/>
      <c r="F5" s="535"/>
      <c r="G5" s="535"/>
      <c r="H5" s="535"/>
      <c r="I5" s="535"/>
      <c r="J5" s="535"/>
      <c r="K5" s="535"/>
      <c r="L5" s="535"/>
      <c r="M5" s="535"/>
      <c r="N5" s="535"/>
    </row>
    <row r="6" spans="1:14" ht="23.4" customHeight="1">
      <c r="A6" s="535"/>
      <c r="B6" s="535"/>
      <c r="C6" s="535"/>
      <c r="D6" s="535"/>
      <c r="E6" s="535"/>
      <c r="F6" s="535"/>
      <c r="G6" s="535"/>
      <c r="H6" s="535"/>
      <c r="I6" s="535"/>
      <c r="J6" s="535"/>
      <c r="K6" s="535"/>
      <c r="L6" s="535"/>
      <c r="M6" s="535"/>
      <c r="N6" s="535"/>
    </row>
    <row r="7" spans="1:14" ht="16.2" customHeight="1">
      <c r="A7" s="535"/>
      <c r="B7" s="535"/>
      <c r="C7" s="535"/>
      <c r="D7" s="535"/>
      <c r="E7" s="535"/>
      <c r="F7" s="535"/>
      <c r="G7" s="535"/>
      <c r="H7" s="535"/>
      <c r="I7" s="535"/>
      <c r="J7" s="535"/>
      <c r="K7" s="535"/>
      <c r="L7" s="535"/>
      <c r="M7" s="535"/>
      <c r="N7" s="535"/>
    </row>
    <row r="8" spans="1:14" ht="11.4" customHeight="1">
      <c r="A8" s="535"/>
      <c r="B8" s="535"/>
      <c r="C8" s="535"/>
      <c r="D8" s="535"/>
      <c r="E8" s="535"/>
      <c r="F8" s="535"/>
      <c r="G8" s="535"/>
      <c r="H8" s="535"/>
      <c r="I8" s="535"/>
      <c r="J8" s="535"/>
      <c r="K8" s="535"/>
      <c r="L8" s="535"/>
      <c r="M8" s="535"/>
      <c r="N8" s="535"/>
    </row>
    <row r="9" spans="1:14" ht="16.2" customHeight="1">
      <c r="A9" s="535"/>
      <c r="B9" s="535"/>
      <c r="C9" s="535"/>
      <c r="D9" s="535"/>
      <c r="E9" s="535"/>
      <c r="F9" s="535"/>
      <c r="G9" s="535"/>
      <c r="H9" s="535"/>
      <c r="I9" s="535"/>
      <c r="J9" s="535"/>
      <c r="K9" s="535"/>
      <c r="L9" s="535"/>
      <c r="M9" s="535"/>
      <c r="N9" s="535"/>
    </row>
    <row r="10" spans="1:14" ht="16.2" customHeight="1">
      <c r="A10" s="535"/>
      <c r="B10" s="535"/>
      <c r="C10" s="535"/>
      <c r="D10" s="535"/>
      <c r="E10" s="535"/>
      <c r="F10" s="535"/>
      <c r="G10" s="535"/>
      <c r="H10" s="535"/>
      <c r="I10" s="535"/>
      <c r="J10" s="535"/>
      <c r="K10" s="535"/>
      <c r="L10" s="535"/>
      <c r="M10" s="535"/>
      <c r="N10" s="535"/>
    </row>
    <row r="11" spans="1:14" ht="11.4" customHeight="1">
      <c r="A11" s="535"/>
      <c r="B11" s="535"/>
      <c r="C11" s="535"/>
      <c r="D11" s="535"/>
      <c r="E11" s="535"/>
      <c r="F11" s="535"/>
      <c r="G11" s="535"/>
      <c r="H11" s="535"/>
      <c r="I11" s="535"/>
      <c r="J11" s="535"/>
      <c r="K11" s="535"/>
      <c r="L11" s="535"/>
      <c r="M11" s="535"/>
      <c r="N11" s="535"/>
    </row>
    <row r="12" spans="1:14" ht="107.4" customHeight="1">
      <c r="A12" s="535"/>
      <c r="B12" s="535"/>
      <c r="C12" s="535"/>
      <c r="D12" s="535"/>
      <c r="E12" s="535"/>
      <c r="F12" s="535"/>
      <c r="G12" s="535"/>
      <c r="H12" s="535"/>
      <c r="I12" s="535"/>
      <c r="J12" s="535"/>
      <c r="K12" s="535"/>
      <c r="L12" s="535"/>
      <c r="M12" s="535"/>
      <c r="N12" s="535"/>
    </row>
    <row r="13" spans="1:14" ht="16.2" customHeight="1">
      <c r="A13" s="535"/>
      <c r="B13" s="535"/>
      <c r="C13" s="535"/>
      <c r="D13" s="535"/>
      <c r="E13" s="535"/>
      <c r="F13" s="535"/>
      <c r="G13" s="535"/>
      <c r="H13" s="535"/>
      <c r="I13" s="535"/>
      <c r="J13" s="535"/>
      <c r="K13" s="535"/>
      <c r="L13" s="535"/>
      <c r="M13" s="535"/>
      <c r="N13" s="535"/>
    </row>
    <row r="14" spans="1:14" ht="11.4" customHeight="1">
      <c r="A14" s="535"/>
      <c r="B14" s="535"/>
      <c r="C14" s="535"/>
      <c r="D14" s="535"/>
      <c r="E14" s="535"/>
      <c r="F14" s="535"/>
      <c r="G14" s="535"/>
      <c r="H14" s="535"/>
      <c r="I14" s="535"/>
      <c r="J14" s="535"/>
      <c r="K14" s="535"/>
      <c r="L14" s="535"/>
      <c r="M14" s="535"/>
      <c r="N14" s="535"/>
    </row>
    <row r="15" spans="1:14" ht="24" customHeight="1">
      <c r="A15" s="535"/>
      <c r="B15" s="535"/>
      <c r="C15" s="535"/>
      <c r="D15" s="535"/>
      <c r="E15" s="535"/>
      <c r="F15" s="535"/>
      <c r="G15" s="535"/>
      <c r="H15" s="535"/>
      <c r="I15" s="535"/>
      <c r="J15" s="535"/>
      <c r="K15" s="535"/>
      <c r="L15" s="535"/>
      <c r="M15" s="535"/>
      <c r="N15" s="535"/>
    </row>
    <row r="16" spans="1:14" ht="16.2" customHeight="1">
      <c r="A16" s="535"/>
      <c r="B16" s="535"/>
      <c r="C16" s="535"/>
      <c r="D16" s="535"/>
      <c r="E16" s="535"/>
      <c r="F16" s="535"/>
      <c r="G16" s="535"/>
      <c r="H16" s="535"/>
      <c r="I16" s="535"/>
      <c r="J16" s="535"/>
      <c r="K16" s="535"/>
      <c r="L16" s="535"/>
      <c r="M16" s="535"/>
      <c r="N16" s="535"/>
    </row>
    <row r="17" spans="1:14" ht="16.2" hidden="1" customHeight="1">
      <c r="A17" s="535"/>
      <c r="B17" s="535"/>
      <c r="C17" s="535"/>
      <c r="D17" s="535"/>
      <c r="E17" s="535"/>
      <c r="F17" s="535"/>
      <c r="G17" s="535"/>
      <c r="H17" s="535"/>
      <c r="I17" s="535"/>
      <c r="J17" s="535"/>
      <c r="K17" s="535"/>
      <c r="L17" s="535"/>
      <c r="M17" s="535"/>
      <c r="N17" s="535"/>
    </row>
    <row r="18" spans="1:14" ht="48.6" hidden="1" customHeight="1">
      <c r="A18" s="535"/>
      <c r="B18" s="535"/>
      <c r="C18" s="535"/>
      <c r="D18" s="535"/>
      <c r="E18" s="535"/>
      <c r="F18" s="535"/>
      <c r="G18" s="535"/>
      <c r="H18" s="535"/>
      <c r="I18" s="535"/>
      <c r="J18" s="535"/>
      <c r="K18" s="535"/>
      <c r="L18" s="535"/>
      <c r="M18" s="535"/>
      <c r="N18" s="535"/>
    </row>
    <row r="19" spans="1:14" ht="9.6" customHeight="1">
      <c r="A19" s="535"/>
      <c r="B19" s="535"/>
      <c r="C19" s="535"/>
      <c r="D19" s="535"/>
      <c r="E19" s="535"/>
      <c r="F19" s="535"/>
      <c r="G19" s="535"/>
      <c r="H19" s="535"/>
      <c r="I19" s="535"/>
      <c r="J19" s="535"/>
      <c r="K19" s="535"/>
      <c r="L19" s="535"/>
      <c r="M19" s="535"/>
      <c r="N19" s="535"/>
    </row>
    <row r="20" spans="1:14" ht="16.2" customHeight="1">
      <c r="A20" s="298"/>
      <c r="B20" s="298"/>
      <c r="C20" s="298"/>
      <c r="D20" s="298"/>
      <c r="E20" s="298"/>
      <c r="F20" s="411"/>
      <c r="G20" s="411"/>
      <c r="H20" s="411"/>
      <c r="I20" s="411"/>
      <c r="J20" s="412"/>
      <c r="K20" s="412"/>
      <c r="L20" s="412"/>
      <c r="M20" s="412"/>
    </row>
    <row r="21" spans="1:14" ht="16.2" customHeight="1">
      <c r="A21" s="298"/>
      <c r="B21" s="298"/>
      <c r="C21" s="298"/>
      <c r="D21" s="298"/>
      <c r="E21" s="298"/>
      <c r="F21" s="411"/>
      <c r="G21" s="411"/>
      <c r="H21" s="411"/>
      <c r="I21" s="411"/>
      <c r="J21" s="613"/>
      <c r="K21" s="613"/>
      <c r="L21" s="613"/>
      <c r="M21" s="613"/>
    </row>
    <row r="22" spans="1:14" ht="13.2" customHeight="1">
      <c r="A22" s="301"/>
      <c r="B22" s="301"/>
      <c r="C22" s="301"/>
      <c r="D22" s="301"/>
      <c r="E22" s="302"/>
      <c r="F22" s="413"/>
      <c r="G22" s="413"/>
      <c r="H22" s="413"/>
      <c r="I22" s="413"/>
      <c r="J22" s="613"/>
      <c r="K22" s="613"/>
      <c r="L22" s="613"/>
      <c r="M22" s="613"/>
    </row>
    <row r="23" spans="1:14" ht="13.2" customHeight="1">
      <c r="A23" s="301"/>
      <c r="B23" s="301"/>
      <c r="C23" s="301"/>
      <c r="D23" s="301"/>
      <c r="E23" s="302"/>
      <c r="F23" s="413"/>
      <c r="G23" s="413"/>
      <c r="H23" s="413"/>
      <c r="I23" s="413"/>
      <c r="J23" s="613"/>
      <c r="K23" s="613"/>
      <c r="L23" s="613"/>
      <c r="M23" s="613"/>
    </row>
    <row r="24" spans="1:14" ht="13.2" customHeight="1">
      <c r="A24" s="301"/>
      <c r="B24" s="301"/>
      <c r="C24" s="301"/>
      <c r="D24" s="301"/>
      <c r="E24" s="302"/>
      <c r="F24" s="302"/>
      <c r="G24" s="302"/>
      <c r="H24" s="302"/>
      <c r="I24" s="302"/>
      <c r="J24" s="300"/>
      <c r="K24" s="300"/>
      <c r="L24" s="300"/>
      <c r="M24" s="300"/>
    </row>
    <row r="25" spans="1:14" ht="13.2" customHeight="1">
      <c r="A25" s="301"/>
      <c r="B25" s="301"/>
      <c r="C25" s="301"/>
      <c r="D25" s="301"/>
      <c r="E25" s="302"/>
      <c r="F25" s="302"/>
      <c r="G25" s="302"/>
      <c r="H25" s="302"/>
      <c r="I25" s="302"/>
      <c r="J25" s="300"/>
      <c r="K25" s="300"/>
      <c r="L25" s="300"/>
      <c r="M25" s="300"/>
    </row>
    <row r="26" spans="1:14">
      <c r="A26" s="301"/>
      <c r="B26" s="301"/>
      <c r="C26" s="301"/>
      <c r="D26" s="301"/>
      <c r="E26" s="302"/>
      <c r="F26" s="302"/>
      <c r="G26" s="302"/>
      <c r="H26" s="302"/>
      <c r="I26" s="302"/>
      <c r="J26" s="302"/>
      <c r="K26" s="302"/>
      <c r="L26" s="302"/>
      <c r="M26" s="302"/>
    </row>
    <row r="27" spans="1:14">
      <c r="A27" s="301"/>
      <c r="B27" s="301"/>
      <c r="C27" s="301"/>
      <c r="D27" s="301"/>
      <c r="E27" s="302"/>
      <c r="F27" s="302"/>
      <c r="G27" s="302"/>
      <c r="H27" s="299"/>
      <c r="I27" s="299"/>
      <c r="J27" s="299"/>
      <c r="K27" s="299"/>
      <c r="L27" s="299"/>
      <c r="M27" s="299"/>
    </row>
    <row r="28" spans="1:14">
      <c r="A28" s="299"/>
      <c r="B28" s="299"/>
      <c r="C28" s="299"/>
      <c r="D28" s="299"/>
      <c r="E28" s="302"/>
      <c r="F28" s="302"/>
      <c r="G28" s="302"/>
      <c r="H28" s="299"/>
      <c r="I28" s="299"/>
      <c r="J28" s="299"/>
      <c r="K28" s="299"/>
      <c r="L28" s="299"/>
      <c r="M28" s="299"/>
    </row>
    <row r="29" spans="1:14" ht="156.6" customHeight="1">
      <c r="A29" s="299"/>
      <c r="B29" s="299"/>
      <c r="C29" s="299"/>
      <c r="D29" s="299"/>
      <c r="E29" s="303"/>
      <c r="F29" s="304"/>
      <c r="G29" s="304"/>
      <c r="H29" s="304"/>
      <c r="I29" s="304"/>
      <c r="J29" s="304"/>
      <c r="K29" s="304"/>
      <c r="L29" s="304"/>
      <c r="M29" s="304"/>
    </row>
    <row r="30" spans="1:14">
      <c r="A30" s="299"/>
      <c r="B30" s="299"/>
      <c r="C30" s="299"/>
      <c r="D30" s="299"/>
      <c r="E30" s="299"/>
      <c r="F30" s="302"/>
      <c r="G30" s="302"/>
      <c r="H30" s="299"/>
      <c r="I30" s="299"/>
      <c r="J30" s="299"/>
      <c r="K30" s="299"/>
      <c r="L30" s="299"/>
      <c r="M30" s="299"/>
    </row>
    <row r="31" spans="1:14">
      <c r="A31" s="299"/>
      <c r="B31" s="299"/>
      <c r="C31" s="299"/>
      <c r="D31" s="299"/>
      <c r="E31" s="299"/>
      <c r="F31" s="302"/>
      <c r="G31" s="302"/>
      <c r="H31" s="299"/>
      <c r="I31" s="299"/>
      <c r="J31" s="299"/>
      <c r="K31" s="299"/>
      <c r="L31" s="299"/>
      <c r="M31" s="299"/>
    </row>
    <row r="32" spans="1:14">
      <c r="A32" s="299"/>
      <c r="B32" s="299"/>
      <c r="C32" s="299"/>
      <c r="D32" s="299"/>
      <c r="E32" s="299"/>
      <c r="F32" s="302"/>
      <c r="G32" s="302"/>
      <c r="H32" s="299"/>
      <c r="I32" s="299"/>
      <c r="J32" s="299"/>
      <c r="K32" s="299"/>
      <c r="L32" s="299"/>
      <c r="M32" s="299"/>
    </row>
    <row r="33" spans="1:13">
      <c r="A33" s="299"/>
      <c r="B33" s="299"/>
      <c r="C33" s="299"/>
      <c r="D33" s="299"/>
      <c r="E33" s="299"/>
      <c r="F33" s="302"/>
      <c r="G33" s="302"/>
      <c r="H33" s="299"/>
      <c r="I33" s="299"/>
      <c r="J33" s="299"/>
      <c r="K33" s="299"/>
      <c r="L33" s="299"/>
      <c r="M33" s="299"/>
    </row>
    <row r="34" spans="1:13">
      <c r="A34" s="299"/>
      <c r="B34" s="299"/>
      <c r="C34" s="299"/>
      <c r="D34" s="299"/>
      <c r="E34" s="299"/>
      <c r="F34" s="302"/>
      <c r="G34" s="302"/>
      <c r="H34" s="299"/>
      <c r="I34" s="299"/>
      <c r="J34" s="299"/>
      <c r="K34" s="299"/>
      <c r="L34" s="299"/>
      <c r="M34" s="299"/>
    </row>
    <row r="35" spans="1:13">
      <c r="A35" s="299"/>
      <c r="B35" s="299"/>
      <c r="C35" s="299"/>
      <c r="D35" s="299"/>
      <c r="E35" s="299"/>
      <c r="F35" s="299"/>
      <c r="G35" s="299"/>
      <c r="H35" s="299"/>
      <c r="I35" s="299"/>
      <c r="J35" s="299"/>
      <c r="K35" s="299"/>
      <c r="L35" s="299"/>
      <c r="M35" s="299"/>
    </row>
    <row r="36" spans="1:13">
      <c r="A36" s="299"/>
      <c r="B36" s="299"/>
      <c r="C36" s="299"/>
      <c r="D36" s="299"/>
      <c r="E36" s="299"/>
      <c r="F36" s="299"/>
      <c r="G36" s="299"/>
      <c r="H36" s="299"/>
      <c r="I36" s="299"/>
      <c r="J36" s="299"/>
      <c r="K36" s="299"/>
      <c r="L36" s="299"/>
      <c r="M36" s="299"/>
    </row>
    <row r="37" spans="1:13">
      <c r="A37" s="299"/>
      <c r="B37" s="299"/>
      <c r="C37" s="299"/>
      <c r="D37" s="299"/>
      <c r="E37" s="299"/>
      <c r="F37" s="299"/>
      <c r="G37" s="299"/>
      <c r="H37" s="299"/>
      <c r="I37" s="299"/>
      <c r="J37" s="299"/>
      <c r="K37" s="299"/>
      <c r="L37" s="299"/>
      <c r="M37" s="299"/>
    </row>
    <row r="38" spans="1:13">
      <c r="A38" s="299"/>
      <c r="B38" s="299"/>
      <c r="C38" s="299"/>
      <c r="D38" s="299"/>
      <c r="E38" s="299"/>
      <c r="F38" s="299"/>
      <c r="G38" s="299"/>
      <c r="H38" s="299"/>
      <c r="I38" s="299"/>
      <c r="J38" s="299"/>
      <c r="K38" s="299"/>
      <c r="L38" s="299"/>
      <c r="M38" s="299"/>
    </row>
    <row r="39" spans="1:13">
      <c r="A39" s="299"/>
      <c r="B39" s="299"/>
      <c r="C39" s="299"/>
      <c r="D39" s="299"/>
      <c r="E39" s="299"/>
      <c r="F39" s="299"/>
      <c r="G39" s="299"/>
      <c r="H39" s="299"/>
      <c r="I39" s="299"/>
      <c r="J39" s="299"/>
      <c r="K39" s="299"/>
      <c r="L39" s="299"/>
      <c r="M39" s="299"/>
    </row>
    <row r="40" spans="1:13">
      <c r="A40" s="299"/>
      <c r="B40" s="299"/>
      <c r="C40" s="299"/>
      <c r="D40" s="299"/>
      <c r="E40" s="305"/>
      <c r="F40" s="302"/>
      <c r="G40" s="302"/>
      <c r="H40" s="299"/>
      <c r="I40" s="299"/>
      <c r="J40" s="299"/>
      <c r="K40" s="299"/>
      <c r="L40" s="299"/>
      <c r="M40" s="299"/>
    </row>
    <row r="41" spans="1:13">
      <c r="A41" s="299"/>
      <c r="B41" s="299"/>
      <c r="C41" s="299"/>
      <c r="D41" s="299"/>
      <c r="E41" s="302"/>
      <c r="F41" s="302"/>
      <c r="G41" s="302"/>
      <c r="H41" s="299"/>
      <c r="I41" s="299"/>
      <c r="J41" s="299"/>
      <c r="K41" s="299"/>
      <c r="L41" s="299"/>
      <c r="M41" s="299"/>
    </row>
    <row r="42" spans="1:13">
      <c r="A42" s="299"/>
      <c r="B42" s="299"/>
      <c r="C42" s="299"/>
      <c r="D42" s="299"/>
      <c r="E42" s="302"/>
      <c r="F42" s="302"/>
      <c r="G42" s="302"/>
      <c r="H42" s="299"/>
      <c r="I42" s="299"/>
      <c r="J42" s="299"/>
      <c r="K42" s="299"/>
      <c r="L42" s="299"/>
      <c r="M42" s="299"/>
    </row>
    <row r="43" spans="1:13">
      <c r="A43" s="299"/>
      <c r="B43" s="299"/>
      <c r="C43" s="299"/>
      <c r="D43" s="299"/>
      <c r="E43" s="302"/>
      <c r="F43" s="302"/>
      <c r="G43" s="302"/>
      <c r="H43" s="299"/>
      <c r="I43" s="299"/>
      <c r="J43" s="299"/>
      <c r="K43" s="299"/>
      <c r="L43" s="299"/>
      <c r="M43" s="299"/>
    </row>
    <row r="44" spans="1:13">
      <c r="A44" s="299"/>
      <c r="B44" s="299"/>
      <c r="C44" s="299"/>
      <c r="D44" s="299"/>
      <c r="E44" s="302"/>
      <c r="F44" s="302"/>
      <c r="G44" s="302"/>
      <c r="H44" s="299"/>
      <c r="I44" s="299"/>
      <c r="J44" s="299"/>
      <c r="K44" s="299"/>
      <c r="L44" s="299"/>
      <c r="M44" s="299"/>
    </row>
    <row r="45" spans="1:13">
      <c r="A45" s="299"/>
      <c r="B45" s="299"/>
      <c r="C45" s="299"/>
      <c r="D45" s="299"/>
      <c r="E45" s="302"/>
      <c r="F45" s="302"/>
      <c r="G45" s="302"/>
      <c r="H45" s="299"/>
      <c r="I45" s="299"/>
      <c r="J45" s="299"/>
      <c r="K45" s="299"/>
      <c r="L45" s="299"/>
      <c r="M45" s="299"/>
    </row>
    <row r="46" spans="1:13">
      <c r="A46" s="299"/>
      <c r="B46" s="299"/>
      <c r="C46" s="299"/>
      <c r="D46" s="299"/>
      <c r="E46" s="302"/>
      <c r="F46" s="302"/>
      <c r="G46" s="302"/>
      <c r="H46" s="299"/>
      <c r="I46" s="299"/>
      <c r="J46" s="299"/>
      <c r="K46" s="299"/>
      <c r="L46" s="299"/>
      <c r="M46" s="299"/>
    </row>
    <row r="47" spans="1:13">
      <c r="A47" s="299"/>
      <c r="B47" s="299"/>
      <c r="C47" s="299"/>
      <c r="D47" s="299"/>
      <c r="E47" s="302"/>
      <c r="F47" s="302"/>
      <c r="G47" s="302"/>
      <c r="H47" s="299"/>
      <c r="I47" s="299"/>
      <c r="J47" s="299"/>
      <c r="K47" s="299"/>
      <c r="L47" s="299"/>
      <c r="M47" s="299"/>
    </row>
    <row r="48" spans="1:13">
      <c r="A48" s="299"/>
      <c r="B48" s="299"/>
      <c r="C48" s="299"/>
      <c r="D48" s="299"/>
      <c r="E48" s="302"/>
      <c r="F48" s="302"/>
      <c r="G48" s="302"/>
      <c r="H48" s="299"/>
      <c r="I48" s="299"/>
      <c r="J48" s="299"/>
      <c r="K48" s="299"/>
      <c r="L48" s="299"/>
      <c r="M48" s="299"/>
    </row>
    <row r="49" spans="1:13">
      <c r="A49" s="299"/>
      <c r="B49" s="299"/>
      <c r="C49" s="299"/>
      <c r="D49" s="299"/>
      <c r="E49" s="302"/>
      <c r="F49" s="302"/>
      <c r="G49" s="302"/>
      <c r="H49" s="299"/>
      <c r="I49" s="299"/>
      <c r="J49" s="299"/>
      <c r="K49" s="299"/>
      <c r="L49" s="299"/>
      <c r="M49" s="299"/>
    </row>
    <row r="50" spans="1:13">
      <c r="A50" s="299"/>
      <c r="B50" s="299"/>
      <c r="C50" s="299"/>
      <c r="D50" s="299"/>
      <c r="E50" s="302"/>
      <c r="F50" s="302"/>
      <c r="G50" s="302"/>
      <c r="H50" s="299"/>
      <c r="I50" s="299"/>
      <c r="J50" s="299"/>
      <c r="K50" s="299"/>
      <c r="L50" s="299"/>
      <c r="M50" s="299"/>
    </row>
    <row r="51" spans="1:13">
      <c r="A51" s="299"/>
      <c r="B51" s="299"/>
      <c r="C51" s="299"/>
      <c r="D51" s="299"/>
      <c r="E51" s="302"/>
      <c r="F51" s="302"/>
      <c r="G51" s="302"/>
      <c r="H51" s="299"/>
      <c r="I51" s="299"/>
      <c r="J51" s="299"/>
      <c r="K51" s="299"/>
      <c r="L51" s="299"/>
      <c r="M51" s="299"/>
    </row>
    <row r="52" spans="1:13">
      <c r="A52" s="299"/>
      <c r="B52" s="299"/>
      <c r="C52" s="299"/>
      <c r="D52" s="299"/>
      <c r="E52" s="302"/>
      <c r="F52" s="302"/>
      <c r="G52" s="302"/>
      <c r="H52" s="299"/>
      <c r="I52" s="299"/>
      <c r="J52" s="299"/>
      <c r="K52" s="299"/>
      <c r="L52" s="299"/>
      <c r="M52" s="299"/>
    </row>
    <row r="53" spans="1:13">
      <c r="A53" s="299"/>
      <c r="B53" s="299"/>
      <c r="C53" s="299"/>
      <c r="D53" s="299"/>
      <c r="E53" s="302"/>
      <c r="F53" s="302"/>
      <c r="G53" s="302"/>
      <c r="H53" s="299"/>
      <c r="I53" s="299"/>
      <c r="J53" s="299"/>
      <c r="K53" s="299"/>
      <c r="L53" s="299"/>
      <c r="M53" s="299"/>
    </row>
    <row r="54" spans="1:13">
      <c r="A54" s="299"/>
      <c r="B54" s="299"/>
      <c r="C54" s="299"/>
      <c r="D54" s="299"/>
      <c r="E54" s="302"/>
      <c r="F54" s="302"/>
      <c r="G54" s="302"/>
      <c r="H54" s="299"/>
      <c r="I54" s="299"/>
      <c r="J54" s="299"/>
      <c r="K54" s="299"/>
      <c r="L54" s="299"/>
      <c r="M54" s="299"/>
    </row>
    <row r="55" spans="1:13">
      <c r="A55" s="299"/>
      <c r="B55" s="299"/>
      <c r="C55" s="299"/>
      <c r="D55" s="299"/>
      <c r="E55" s="302"/>
      <c r="F55" s="302"/>
      <c r="G55" s="302"/>
      <c r="H55" s="299"/>
      <c r="I55" s="299"/>
      <c r="J55" s="299"/>
      <c r="K55" s="299"/>
      <c r="L55" s="299"/>
      <c r="M55" s="299"/>
    </row>
    <row r="56" spans="1:13">
      <c r="A56" s="299"/>
      <c r="B56" s="299"/>
      <c r="C56" s="299"/>
      <c r="D56" s="299"/>
      <c r="E56" s="302"/>
      <c r="F56" s="302"/>
      <c r="G56" s="302"/>
      <c r="H56" s="299"/>
      <c r="I56" s="299"/>
      <c r="J56" s="299"/>
      <c r="K56" s="299"/>
      <c r="L56" s="299"/>
      <c r="M56" s="299"/>
    </row>
    <row r="57" spans="1:13">
      <c r="A57" s="299"/>
      <c r="B57" s="299"/>
      <c r="C57" s="299"/>
      <c r="D57" s="299"/>
      <c r="E57" s="302"/>
      <c r="F57" s="302"/>
      <c r="G57" s="302"/>
      <c r="H57" s="299"/>
      <c r="I57" s="299"/>
      <c r="J57" s="299"/>
      <c r="K57" s="299"/>
      <c r="L57" s="299"/>
      <c r="M57" s="299"/>
    </row>
    <row r="58" spans="1:13">
      <c r="A58" s="299"/>
      <c r="B58" s="299"/>
      <c r="C58" s="299"/>
      <c r="D58" s="299"/>
      <c r="E58" s="302"/>
      <c r="F58" s="302"/>
      <c r="G58" s="302"/>
      <c r="H58" s="299"/>
      <c r="I58" s="299"/>
      <c r="J58" s="299"/>
      <c r="K58" s="299"/>
      <c r="L58" s="299"/>
      <c r="M58" s="299"/>
    </row>
    <row r="59" spans="1:13">
      <c r="A59" s="299"/>
      <c r="B59" s="299"/>
      <c r="C59" s="299"/>
      <c r="D59" s="299"/>
      <c r="E59" s="299"/>
      <c r="F59" s="299"/>
      <c r="G59" s="299"/>
      <c r="H59" s="299"/>
      <c r="I59" s="299"/>
      <c r="J59" s="299"/>
      <c r="K59" s="299"/>
      <c r="L59" s="299"/>
      <c r="M59" s="299"/>
    </row>
    <row r="60" spans="1:13">
      <c r="A60" s="299"/>
      <c r="B60" s="299"/>
      <c r="C60" s="299"/>
      <c r="D60" s="299"/>
      <c r="E60" s="299"/>
      <c r="F60" s="299"/>
      <c r="G60" s="299"/>
      <c r="H60" s="299"/>
      <c r="I60" s="299"/>
      <c r="J60" s="299"/>
      <c r="K60" s="299"/>
      <c r="L60" s="299"/>
      <c r="M60" s="299"/>
    </row>
    <row r="61" spans="1:13">
      <c r="A61" s="299"/>
      <c r="B61" s="299"/>
      <c r="C61" s="299"/>
      <c r="D61" s="299"/>
      <c r="E61" s="299"/>
      <c r="F61" s="299"/>
      <c r="G61" s="299"/>
      <c r="H61" s="299"/>
      <c r="I61" s="299"/>
      <c r="J61" s="299"/>
      <c r="K61" s="299"/>
      <c r="L61" s="299"/>
      <c r="M61" s="299"/>
    </row>
    <row r="62" spans="1:13">
      <c r="A62" s="299"/>
      <c r="B62" s="299"/>
      <c r="C62" s="299"/>
      <c r="D62" s="299"/>
      <c r="E62" s="299"/>
      <c r="F62" s="299"/>
      <c r="G62" s="299"/>
      <c r="H62" s="299"/>
      <c r="I62" s="299"/>
      <c r="J62" s="299"/>
      <c r="K62" s="299"/>
      <c r="L62" s="299"/>
      <c r="M62" s="299"/>
    </row>
    <row r="63" spans="1:13">
      <c r="A63" s="299"/>
      <c r="B63" s="299"/>
      <c r="C63" s="299"/>
      <c r="D63" s="299"/>
      <c r="E63" s="299"/>
      <c r="F63" s="299"/>
      <c r="G63" s="299"/>
      <c r="H63" s="299"/>
      <c r="I63" s="299"/>
      <c r="J63" s="299"/>
      <c r="K63" s="299"/>
      <c r="L63" s="299"/>
      <c r="M63" s="299"/>
    </row>
    <row r="64" spans="1:13">
      <c r="A64" s="299"/>
      <c r="B64" s="299"/>
      <c r="C64" s="299"/>
      <c r="D64" s="299"/>
      <c r="E64" s="299"/>
      <c r="F64" s="299"/>
      <c r="G64" s="299"/>
      <c r="H64" s="299"/>
      <c r="I64" s="299"/>
      <c r="J64" s="299"/>
      <c r="K64" s="299"/>
      <c r="L64" s="299"/>
      <c r="M64" s="299"/>
    </row>
    <row r="65" spans="1:13">
      <c r="A65" s="299"/>
      <c r="B65" s="299"/>
      <c r="C65" s="299"/>
      <c r="D65" s="299"/>
      <c r="E65" s="299"/>
      <c r="F65" s="299"/>
      <c r="G65" s="299"/>
      <c r="H65" s="299"/>
      <c r="I65" s="299"/>
      <c r="J65" s="299"/>
      <c r="K65" s="299"/>
      <c r="L65" s="299"/>
      <c r="M65" s="299"/>
    </row>
    <row r="66" spans="1:13">
      <c r="A66" s="299"/>
      <c r="B66" s="299"/>
      <c r="C66" s="299"/>
      <c r="D66" s="299"/>
      <c r="E66" s="299"/>
      <c r="F66" s="299"/>
      <c r="G66" s="299"/>
      <c r="H66" s="299"/>
      <c r="I66" s="299"/>
      <c r="J66" s="299"/>
      <c r="K66" s="299"/>
      <c r="L66" s="299"/>
      <c r="M66" s="299"/>
    </row>
    <row r="67" spans="1:13">
      <c r="A67" s="299"/>
      <c r="B67" s="299"/>
      <c r="C67" s="299"/>
      <c r="D67" s="299"/>
      <c r="E67" s="299"/>
      <c r="F67" s="299"/>
      <c r="G67" s="299"/>
      <c r="H67" s="299"/>
      <c r="I67" s="299"/>
      <c r="J67" s="299"/>
      <c r="K67" s="299"/>
      <c r="L67" s="299"/>
      <c r="M67" s="299"/>
    </row>
    <row r="68" spans="1:13">
      <c r="A68" s="299"/>
      <c r="B68" s="299"/>
      <c r="C68" s="299"/>
      <c r="D68" s="299"/>
      <c r="E68" s="299"/>
      <c r="F68" s="299"/>
      <c r="G68" s="299"/>
      <c r="H68" s="299"/>
      <c r="I68" s="299"/>
      <c r="J68" s="299"/>
      <c r="K68" s="299"/>
      <c r="L68" s="299"/>
      <c r="M68" s="299"/>
    </row>
    <row r="69" spans="1:13">
      <c r="A69" s="299"/>
      <c r="B69" s="299"/>
      <c r="C69" s="299"/>
      <c r="D69" s="299"/>
      <c r="E69" s="299"/>
      <c r="F69" s="299"/>
      <c r="G69" s="299"/>
      <c r="H69" s="299"/>
      <c r="I69" s="299"/>
      <c r="J69" s="299"/>
      <c r="K69" s="299"/>
      <c r="L69" s="299"/>
      <c r="M69" s="299"/>
    </row>
    <row r="70" spans="1:13">
      <c r="A70" s="299"/>
      <c r="B70" s="299"/>
      <c r="C70" s="299"/>
      <c r="D70" s="299"/>
      <c r="E70" s="299"/>
      <c r="F70" s="299"/>
      <c r="G70" s="299"/>
      <c r="H70" s="299"/>
      <c r="I70" s="299"/>
      <c r="J70" s="299"/>
      <c r="K70" s="299"/>
      <c r="L70" s="299"/>
      <c r="M70" s="299"/>
    </row>
    <row r="71" spans="1:13">
      <c r="A71" s="299"/>
      <c r="B71" s="299"/>
      <c r="C71" s="299"/>
      <c r="D71" s="299"/>
      <c r="E71" s="299"/>
      <c r="F71" s="299"/>
      <c r="G71" s="299"/>
      <c r="H71" s="299"/>
      <c r="I71" s="299"/>
      <c r="J71" s="299"/>
      <c r="K71" s="299"/>
      <c r="L71" s="299"/>
      <c r="M71" s="299"/>
    </row>
    <row r="72" spans="1:13">
      <c r="A72" s="299"/>
      <c r="B72" s="299"/>
      <c r="C72" s="299"/>
      <c r="D72" s="299"/>
      <c r="E72" s="299"/>
      <c r="F72" s="299"/>
      <c r="G72" s="299"/>
      <c r="H72" s="299"/>
      <c r="I72" s="299"/>
      <c r="J72" s="299"/>
      <c r="K72" s="299"/>
      <c r="L72" s="299"/>
      <c r="M72" s="299"/>
    </row>
    <row r="73" spans="1:13">
      <c r="A73" s="299"/>
      <c r="B73" s="299"/>
      <c r="C73" s="299"/>
      <c r="D73" s="299"/>
      <c r="E73" s="299"/>
      <c r="F73" s="299"/>
      <c r="G73" s="299"/>
      <c r="H73" s="299"/>
      <c r="I73" s="299"/>
      <c r="J73" s="299"/>
      <c r="K73" s="299"/>
      <c r="L73" s="299"/>
      <c r="M73" s="299"/>
    </row>
    <row r="74" spans="1:13">
      <c r="A74" s="299"/>
      <c r="B74" s="299"/>
      <c r="C74" s="299"/>
      <c r="D74" s="299"/>
      <c r="E74" s="299"/>
      <c r="F74" s="299"/>
      <c r="G74" s="299"/>
      <c r="H74" s="299"/>
      <c r="I74" s="299"/>
      <c r="J74" s="299"/>
      <c r="K74" s="299"/>
      <c r="L74" s="299"/>
      <c r="M74" s="299"/>
    </row>
    <row r="75" spans="1:13">
      <c r="A75" s="299"/>
      <c r="B75" s="299"/>
      <c r="C75" s="299"/>
      <c r="D75" s="299"/>
      <c r="E75" s="299"/>
      <c r="F75" s="299"/>
      <c r="G75" s="299"/>
      <c r="H75" s="299"/>
      <c r="I75" s="299"/>
      <c r="J75" s="299"/>
      <c r="K75" s="299"/>
      <c r="L75" s="299"/>
      <c r="M75" s="299"/>
    </row>
    <row r="76" spans="1:13">
      <c r="A76" s="299"/>
      <c r="B76" s="299"/>
      <c r="C76" s="299"/>
      <c r="D76" s="299"/>
      <c r="E76" s="299"/>
      <c r="F76" s="299"/>
      <c r="G76" s="299"/>
      <c r="H76" s="299"/>
      <c r="I76" s="299"/>
      <c r="J76" s="299"/>
      <c r="K76" s="299"/>
      <c r="L76" s="299"/>
      <c r="M76" s="299"/>
    </row>
    <row r="77" spans="1:13">
      <c r="A77" s="299"/>
      <c r="B77" s="299"/>
      <c r="C77" s="299"/>
      <c r="D77" s="299"/>
      <c r="E77" s="299"/>
      <c r="F77" s="299"/>
      <c r="G77" s="299"/>
      <c r="H77" s="299"/>
      <c r="I77" s="299"/>
      <c r="J77" s="299"/>
      <c r="K77" s="299"/>
      <c r="L77" s="299"/>
      <c r="M77" s="299"/>
    </row>
    <row r="78" spans="1:13">
      <c r="A78" s="299"/>
      <c r="B78" s="299"/>
      <c r="C78" s="299"/>
      <c r="D78" s="299"/>
      <c r="E78" s="299"/>
      <c r="F78" s="299"/>
      <c r="G78" s="299"/>
      <c r="H78" s="299"/>
      <c r="I78" s="299"/>
      <c r="J78" s="299"/>
      <c r="K78" s="299"/>
      <c r="L78" s="299"/>
      <c r="M78" s="299"/>
    </row>
    <row r="79" spans="1:13">
      <c r="A79" s="299"/>
      <c r="B79" s="299"/>
      <c r="C79" s="299"/>
      <c r="D79" s="299"/>
      <c r="E79" s="299"/>
      <c r="F79" s="299"/>
      <c r="G79" s="299"/>
      <c r="H79" s="299"/>
      <c r="I79" s="299"/>
      <c r="J79" s="299"/>
      <c r="K79" s="299"/>
      <c r="L79" s="299"/>
      <c r="M79" s="299"/>
    </row>
    <row r="80" spans="1:13">
      <c r="A80" s="299"/>
      <c r="B80" s="299"/>
      <c r="C80" s="299"/>
      <c r="D80" s="299"/>
      <c r="E80" s="299"/>
      <c r="F80" s="299"/>
      <c r="G80" s="299"/>
      <c r="H80" s="299"/>
      <c r="I80" s="299"/>
      <c r="J80" s="299"/>
      <c r="K80" s="299"/>
      <c r="L80" s="299"/>
      <c r="M80" s="299"/>
    </row>
    <row r="81" spans="1:13">
      <c r="A81" s="299"/>
      <c r="B81" s="299"/>
      <c r="C81" s="299"/>
      <c r="D81" s="299"/>
      <c r="E81" s="299"/>
      <c r="F81" s="299"/>
      <c r="G81" s="299"/>
      <c r="H81" s="299"/>
      <c r="I81" s="299"/>
      <c r="J81" s="299"/>
      <c r="K81" s="299"/>
      <c r="L81" s="299"/>
      <c r="M81" s="299"/>
    </row>
    <row r="82" spans="1:13">
      <c r="A82" s="299"/>
      <c r="B82" s="299"/>
      <c r="C82" s="299"/>
      <c r="D82" s="299"/>
      <c r="E82" s="299"/>
      <c r="F82" s="299"/>
      <c r="G82" s="299"/>
      <c r="H82" s="299"/>
      <c r="I82" s="299"/>
      <c r="J82" s="299"/>
      <c r="K82" s="299"/>
      <c r="L82" s="299"/>
      <c r="M82" s="299"/>
    </row>
    <row r="83" spans="1:13">
      <c r="A83" s="299"/>
      <c r="B83" s="299"/>
      <c r="C83" s="299"/>
      <c r="D83" s="299"/>
      <c r="E83" s="299"/>
      <c r="F83" s="299"/>
      <c r="G83" s="299"/>
      <c r="H83" s="299"/>
      <c r="I83" s="299"/>
      <c r="J83" s="299"/>
      <c r="K83" s="299"/>
      <c r="L83" s="299"/>
      <c r="M83" s="299"/>
    </row>
    <row r="84" spans="1:13">
      <c r="A84" s="299"/>
      <c r="B84" s="299"/>
      <c r="C84" s="299"/>
      <c r="D84" s="299"/>
      <c r="E84" s="299"/>
      <c r="F84" s="299"/>
      <c r="G84" s="299"/>
      <c r="H84" s="299"/>
      <c r="I84" s="299"/>
      <c r="J84" s="299"/>
      <c r="K84" s="299"/>
      <c r="L84" s="299"/>
      <c r="M84" s="299"/>
    </row>
    <row r="85" spans="1:13">
      <c r="A85" s="299"/>
      <c r="B85" s="299"/>
      <c r="C85" s="299"/>
      <c r="D85" s="299"/>
      <c r="E85" s="299"/>
      <c r="F85" s="299"/>
      <c r="G85" s="299"/>
      <c r="H85" s="299"/>
      <c r="I85" s="299"/>
      <c r="J85" s="299"/>
      <c r="K85" s="299"/>
      <c r="L85" s="299"/>
      <c r="M85" s="299"/>
    </row>
    <row r="86" spans="1:13">
      <c r="A86" s="299"/>
      <c r="B86" s="299"/>
      <c r="C86" s="299"/>
      <c r="D86" s="299"/>
      <c r="E86" s="299"/>
      <c r="F86" s="299"/>
      <c r="G86" s="299"/>
      <c r="H86" s="299"/>
      <c r="I86" s="299"/>
      <c r="J86" s="299"/>
      <c r="K86" s="299"/>
      <c r="L86" s="299"/>
      <c r="M86" s="299"/>
    </row>
    <row r="87" spans="1:13">
      <c r="A87" s="299"/>
      <c r="B87" s="299"/>
      <c r="C87" s="299"/>
      <c r="D87" s="299"/>
      <c r="E87" s="299"/>
      <c r="F87" s="299"/>
      <c r="G87" s="299"/>
      <c r="H87" s="299"/>
      <c r="I87" s="299"/>
      <c r="J87" s="299"/>
      <c r="K87" s="299"/>
      <c r="L87" s="299"/>
      <c r="M87" s="299"/>
    </row>
    <row r="88" spans="1:13">
      <c r="A88" s="299"/>
      <c r="B88" s="299"/>
      <c r="C88" s="299"/>
      <c r="D88" s="299"/>
      <c r="E88" s="299"/>
      <c r="F88" s="299"/>
      <c r="G88" s="299"/>
      <c r="H88" s="299"/>
      <c r="I88" s="299"/>
      <c r="J88" s="299"/>
      <c r="K88" s="299"/>
      <c r="L88" s="299"/>
      <c r="M88" s="299"/>
    </row>
    <row r="89" spans="1:13">
      <c r="A89" s="299"/>
      <c r="B89" s="299"/>
      <c r="C89" s="299"/>
      <c r="D89" s="299"/>
      <c r="E89" s="299"/>
      <c r="F89" s="299"/>
      <c r="G89" s="299"/>
      <c r="H89" s="299"/>
      <c r="I89" s="299"/>
      <c r="J89" s="299"/>
      <c r="K89" s="299"/>
      <c r="L89" s="299"/>
      <c r="M89" s="299"/>
    </row>
    <row r="90" spans="1:13">
      <c r="A90" s="299"/>
      <c r="B90" s="299"/>
      <c r="C90" s="299"/>
      <c r="D90" s="299"/>
      <c r="E90" s="299"/>
      <c r="F90" s="299"/>
      <c r="G90" s="299"/>
      <c r="H90" s="299"/>
      <c r="I90" s="299"/>
      <c r="J90" s="299"/>
      <c r="K90" s="299"/>
      <c r="L90" s="299"/>
      <c r="M90" s="299"/>
    </row>
    <row r="91" spans="1:13">
      <c r="A91" s="299"/>
      <c r="B91" s="299"/>
      <c r="C91" s="299"/>
      <c r="D91" s="299"/>
      <c r="E91" s="299"/>
      <c r="F91" s="299"/>
      <c r="G91" s="299"/>
      <c r="H91" s="299"/>
      <c r="I91" s="299"/>
      <c r="J91" s="299"/>
      <c r="K91" s="299"/>
      <c r="L91" s="299"/>
      <c r="M91" s="299"/>
    </row>
    <row r="92" spans="1:13">
      <c r="A92" s="299"/>
      <c r="B92" s="299"/>
      <c r="C92" s="299"/>
      <c r="D92" s="299"/>
      <c r="E92" s="299"/>
      <c r="F92" s="299"/>
      <c r="G92" s="299"/>
      <c r="H92" s="299"/>
      <c r="I92" s="299"/>
      <c r="J92" s="299"/>
      <c r="K92" s="299"/>
      <c r="L92" s="299"/>
      <c r="M92" s="299"/>
    </row>
    <row r="93" spans="1:13">
      <c r="A93" s="299"/>
      <c r="B93" s="299"/>
      <c r="C93" s="299"/>
      <c r="D93" s="299"/>
      <c r="E93" s="299"/>
      <c r="F93" s="299"/>
      <c r="G93" s="299"/>
      <c r="H93" s="299"/>
      <c r="I93" s="299"/>
      <c r="J93" s="299"/>
      <c r="K93" s="299"/>
      <c r="L93" s="299"/>
      <c r="M93" s="299"/>
    </row>
    <row r="94" spans="1:13">
      <c r="A94" s="299"/>
      <c r="B94" s="299"/>
      <c r="C94" s="299"/>
      <c r="D94" s="299"/>
      <c r="E94" s="299"/>
      <c r="F94" s="299"/>
      <c r="G94" s="299"/>
      <c r="H94" s="299"/>
      <c r="I94" s="299"/>
      <c r="J94" s="299"/>
      <c r="K94" s="299"/>
      <c r="L94" s="299"/>
      <c r="M94" s="299"/>
    </row>
    <row r="95" spans="1:13">
      <c r="A95" s="299"/>
      <c r="B95" s="299"/>
      <c r="C95" s="299"/>
      <c r="D95" s="299"/>
      <c r="E95" s="299"/>
      <c r="F95" s="299"/>
      <c r="G95" s="299"/>
      <c r="H95" s="299"/>
      <c r="I95" s="299"/>
      <c r="J95" s="299"/>
      <c r="K95" s="299"/>
      <c r="L95" s="299"/>
      <c r="M95" s="299"/>
    </row>
    <row r="96" spans="1:13">
      <c r="A96" s="299"/>
      <c r="B96" s="299"/>
      <c r="C96" s="299"/>
      <c r="D96" s="299"/>
      <c r="E96" s="299"/>
      <c r="F96" s="299"/>
      <c r="G96" s="299"/>
      <c r="H96" s="299"/>
      <c r="I96" s="299"/>
      <c r="J96" s="299"/>
      <c r="K96" s="299"/>
      <c r="L96" s="299"/>
      <c r="M96" s="299"/>
    </row>
    <row r="97" spans="1:13">
      <c r="A97" s="299"/>
      <c r="B97" s="299"/>
      <c r="C97" s="299"/>
      <c r="D97" s="299"/>
      <c r="E97" s="299"/>
      <c r="F97" s="299"/>
      <c r="G97" s="299"/>
      <c r="H97" s="299"/>
      <c r="I97" s="299"/>
      <c r="J97" s="299"/>
      <c r="K97" s="299"/>
      <c r="L97" s="299"/>
      <c r="M97" s="299"/>
    </row>
    <row r="98" spans="1:13">
      <c r="A98" s="299"/>
      <c r="B98" s="299"/>
      <c r="C98" s="299"/>
      <c r="D98" s="299"/>
      <c r="E98" s="299"/>
      <c r="F98" s="299"/>
      <c r="G98" s="299"/>
      <c r="H98" s="299"/>
      <c r="I98" s="299"/>
      <c r="J98" s="299"/>
      <c r="K98" s="299"/>
      <c r="L98" s="299"/>
      <c r="M98" s="299"/>
    </row>
    <row r="99" spans="1:13">
      <c r="A99" s="299"/>
      <c r="B99" s="299"/>
      <c r="C99" s="299"/>
      <c r="D99" s="299"/>
      <c r="E99" s="299"/>
      <c r="F99" s="299"/>
      <c r="G99" s="299"/>
      <c r="H99" s="299"/>
      <c r="I99" s="299"/>
      <c r="J99" s="299"/>
      <c r="K99" s="299"/>
      <c r="L99" s="299"/>
      <c r="M99" s="299"/>
    </row>
    <row r="100" spans="1:13">
      <c r="A100" s="299"/>
      <c r="B100" s="299"/>
      <c r="C100" s="299"/>
      <c r="D100" s="299"/>
      <c r="E100" s="299"/>
      <c r="F100" s="299"/>
      <c r="G100" s="299"/>
      <c r="H100" s="299"/>
      <c r="I100" s="299"/>
      <c r="J100" s="299"/>
      <c r="K100" s="299"/>
      <c r="L100" s="299"/>
      <c r="M100" s="299"/>
    </row>
  </sheetData>
  <sheetProtection formatCells="0" formatColumns="0" formatRows="0" insertColumns="0" insertRows="0" insertHyperlinks="0" deleteColumns="0" deleteRows="0"/>
  <mergeCells count="1">
    <mergeCell ref="J21:M23"/>
  </mergeCells>
  <phoneticPr fontId="106"/>
  <pageMargins left="0.7" right="0.7" top="0.75" bottom="0.75" header="0.3" footer="0.3"/>
  <pageSetup paperSize="9" scale="3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N23" sqref="H23:N23"/>
    </sheetView>
  </sheetViews>
  <sheetFormatPr defaultColWidth="9" defaultRowHeight="13.2"/>
  <cols>
    <col min="1" max="1" width="12.77734375" style="72" customWidth="1"/>
    <col min="2" max="2" width="5.109375" style="72" customWidth="1"/>
    <col min="3" max="3" width="3.77734375" style="72" customWidth="1"/>
    <col min="4" max="4" width="6.88671875" style="72" customWidth="1"/>
    <col min="5" max="5" width="13.109375" style="72" customWidth="1"/>
    <col min="6" max="6" width="13.109375" style="115" customWidth="1"/>
    <col min="7" max="7" width="11.33203125" style="72" customWidth="1"/>
    <col min="8" max="8" width="26.6640625" style="89" customWidth="1"/>
    <col min="9" max="9" width="13" style="80" customWidth="1"/>
    <col min="10" max="10" width="16.109375" style="80" customWidth="1"/>
    <col min="11" max="11" width="13.44140625" style="115" customWidth="1"/>
    <col min="12" max="12" width="20.44140625" style="115" customWidth="1"/>
    <col min="13" max="13" width="13.44140625" style="87" customWidth="1"/>
    <col min="14" max="14" width="22.44140625" style="72" customWidth="1"/>
    <col min="15" max="15" width="9" style="73"/>
    <col min="16" max="16384" width="9" style="72"/>
  </cols>
  <sheetData>
    <row r="1" spans="1:16" ht="26.25" customHeight="1" thickTop="1">
      <c r="A1" s="64" t="s">
        <v>246</v>
      </c>
      <c r="B1" s="65"/>
      <c r="C1" s="65"/>
      <c r="D1" s="66"/>
      <c r="E1" s="66"/>
      <c r="F1" s="67"/>
      <c r="G1" s="68"/>
      <c r="H1" s="69"/>
      <c r="I1" s="322" t="s">
        <v>38</v>
      </c>
      <c r="J1" s="89"/>
      <c r="K1" s="70"/>
      <c r="L1" s="323"/>
      <c r="M1" s="71"/>
    </row>
    <row r="2" spans="1:16" ht="17.399999999999999">
      <c r="A2" s="74"/>
      <c r="B2" s="324"/>
      <c r="C2" s="324"/>
      <c r="D2" s="324"/>
      <c r="E2" s="324"/>
      <c r="F2" s="324"/>
      <c r="G2" s="75"/>
      <c r="H2" s="76"/>
      <c r="I2" s="325" t="s">
        <v>39</v>
      </c>
      <c r="J2" s="77"/>
      <c r="K2" s="326" t="s">
        <v>21</v>
      </c>
      <c r="L2" s="78"/>
      <c r="M2" s="71"/>
      <c r="N2" s="253"/>
      <c r="P2" s="176"/>
    </row>
    <row r="3" spans="1:16" ht="17.399999999999999">
      <c r="A3" s="327" t="s">
        <v>29</v>
      </c>
      <c r="B3" s="328"/>
      <c r="D3" s="329"/>
      <c r="E3" s="329"/>
      <c r="F3" s="329"/>
      <c r="G3" s="79"/>
      <c r="H3" s="185"/>
      <c r="J3" s="330"/>
      <c r="L3" s="70"/>
      <c r="M3" s="81"/>
    </row>
    <row r="4" spans="1:16" ht="17.399999999999999">
      <c r="A4" s="82"/>
      <c r="B4" s="328"/>
      <c r="C4" s="115"/>
      <c r="D4" s="329"/>
      <c r="E4" s="329"/>
      <c r="F4" s="331"/>
      <c r="G4" s="83"/>
      <c r="H4" s="84"/>
      <c r="I4" s="84"/>
      <c r="J4" s="89"/>
      <c r="L4" s="70"/>
      <c r="M4" s="81"/>
      <c r="N4" s="405"/>
    </row>
    <row r="5" spans="1:16">
      <c r="A5" s="332"/>
      <c r="D5" s="329"/>
      <c r="E5" s="85"/>
      <c r="F5" s="333"/>
      <c r="G5" s="86"/>
      <c r="H5"/>
      <c r="I5" s="334"/>
      <c r="J5" s="89"/>
      <c r="M5" s="81"/>
    </row>
    <row r="6" spans="1:16" ht="17.399999999999999">
      <c r="A6" s="332"/>
      <c r="D6" s="329"/>
      <c r="E6" s="333"/>
      <c r="F6" s="333"/>
      <c r="G6" s="86"/>
      <c r="H6" s="76"/>
      <c r="I6" s="335"/>
      <c r="J6" s="89"/>
      <c r="M6" s="81"/>
    </row>
    <row r="7" spans="1:16">
      <c r="A7" s="332"/>
      <c r="D7" s="329"/>
      <c r="E7" s="333"/>
      <c r="F7" s="333"/>
      <c r="G7" s="86"/>
      <c r="H7" s="336"/>
      <c r="I7" s="334"/>
      <c r="J7" s="89"/>
      <c r="M7" s="81"/>
    </row>
    <row r="8" spans="1:16">
      <c r="A8" s="332"/>
      <c r="D8" s="329"/>
      <c r="E8" s="333"/>
      <c r="F8" s="333"/>
      <c r="G8" s="86"/>
      <c r="H8" s="77"/>
      <c r="I8" s="337"/>
      <c r="J8" s="337"/>
      <c r="K8" s="337"/>
    </row>
    <row r="9" spans="1:16">
      <c r="A9" s="332"/>
      <c r="D9" s="329"/>
      <c r="E9" s="333"/>
      <c r="F9" s="333"/>
      <c r="G9" s="86"/>
      <c r="H9" s="337"/>
      <c r="I9" s="337"/>
      <c r="J9" s="337"/>
      <c r="K9" s="337"/>
      <c r="N9" s="88"/>
    </row>
    <row r="10" spans="1:16">
      <c r="A10" s="332"/>
      <c r="D10" s="329"/>
      <c r="E10" s="333"/>
      <c r="F10" s="333"/>
      <c r="G10" s="86"/>
      <c r="H10" s="337"/>
      <c r="I10" s="337"/>
      <c r="J10" s="337"/>
      <c r="K10" s="337"/>
      <c r="N10" s="88" t="s">
        <v>40</v>
      </c>
    </row>
    <row r="11" spans="1:16">
      <c r="A11" s="332"/>
      <c r="D11" s="329"/>
      <c r="E11" s="333"/>
      <c r="F11" s="333"/>
      <c r="G11" s="86"/>
      <c r="H11" s="337"/>
      <c r="I11" s="337"/>
      <c r="J11" s="337"/>
      <c r="K11" s="337"/>
    </row>
    <row r="12" spans="1:16">
      <c r="A12" s="332"/>
      <c r="D12" s="329"/>
      <c r="E12" s="333"/>
      <c r="F12" s="333"/>
      <c r="G12" s="86"/>
      <c r="H12" s="337"/>
      <c r="I12" s="337"/>
      <c r="J12" s="337"/>
      <c r="K12" s="337"/>
      <c r="N12" s="88" t="s">
        <v>41</v>
      </c>
      <c r="O12" s="502"/>
    </row>
    <row r="13" spans="1:16">
      <c r="A13" s="332"/>
      <c r="D13" s="329"/>
      <c r="E13" s="333"/>
      <c r="F13" s="333"/>
      <c r="G13" s="86"/>
      <c r="H13" s="337"/>
      <c r="I13" s="337"/>
      <c r="J13" s="337"/>
      <c r="K13" s="337"/>
    </row>
    <row r="14" spans="1:16">
      <c r="A14" s="332"/>
      <c r="D14" s="329"/>
      <c r="E14" s="333"/>
      <c r="F14" s="333"/>
      <c r="G14" s="86"/>
      <c r="H14" s="337"/>
      <c r="I14" s="337"/>
      <c r="J14" s="337"/>
      <c r="K14" s="337"/>
      <c r="N14" s="338" t="s">
        <v>42</v>
      </c>
    </row>
    <row r="15" spans="1:16">
      <c r="A15" s="332"/>
      <c r="D15" s="329"/>
      <c r="E15" s="329" t="s">
        <v>21</v>
      </c>
      <c r="F15" s="331"/>
      <c r="G15" s="79"/>
      <c r="H15" s="336"/>
      <c r="I15" s="334"/>
      <c r="J15" s="77"/>
    </row>
    <row r="16" spans="1:16">
      <c r="A16" s="332"/>
      <c r="D16" s="329"/>
      <c r="E16" s="329"/>
      <c r="F16" s="331"/>
      <c r="G16" s="79"/>
      <c r="I16" s="334"/>
      <c r="J16" s="89"/>
      <c r="N16" s="407" t="s">
        <v>235</v>
      </c>
    </row>
    <row r="17" spans="1:19" ht="20.25" customHeight="1" thickBot="1">
      <c r="A17" s="620" t="s">
        <v>281</v>
      </c>
      <c r="B17" s="621"/>
      <c r="C17" s="621"/>
      <c r="D17" s="340"/>
      <c r="E17" s="341"/>
      <c r="F17" s="621" t="s">
        <v>273</v>
      </c>
      <c r="G17" s="622"/>
      <c r="H17" s="336"/>
      <c r="I17" s="334"/>
      <c r="J17" s="77"/>
      <c r="L17" s="78"/>
      <c r="M17" s="81"/>
      <c r="N17" s="339" t="s">
        <v>136</v>
      </c>
    </row>
    <row r="18" spans="1:19" ht="39" customHeight="1" thickTop="1">
      <c r="A18" s="623" t="s">
        <v>43</v>
      </c>
      <c r="B18" s="624"/>
      <c r="C18" s="625"/>
      <c r="D18" s="342" t="s">
        <v>44</v>
      </c>
      <c r="E18" s="343"/>
      <c r="F18" s="626" t="s">
        <v>45</v>
      </c>
      <c r="G18" s="627"/>
      <c r="I18" s="334"/>
      <c r="J18" s="89"/>
      <c r="M18" s="81"/>
      <c r="Q18" s="72" t="s">
        <v>29</v>
      </c>
      <c r="S18" s="72" t="s">
        <v>21</v>
      </c>
    </row>
    <row r="19" spans="1:19" ht="30" customHeight="1">
      <c r="A19" s="628" t="s">
        <v>240</v>
      </c>
      <c r="B19" s="628"/>
      <c r="C19" s="628"/>
      <c r="D19" s="628"/>
      <c r="E19" s="628"/>
      <c r="F19" s="628"/>
      <c r="G19" s="628"/>
      <c r="H19" s="344"/>
      <c r="I19" s="90" t="s">
        <v>46</v>
      </c>
      <c r="J19" s="90"/>
      <c r="K19" s="90"/>
      <c r="L19" s="78"/>
      <c r="M19" s="81"/>
    </row>
    <row r="20" spans="1:19" ht="17.399999999999999">
      <c r="E20" s="345" t="s">
        <v>47</v>
      </c>
      <c r="F20" s="346" t="s">
        <v>48</v>
      </c>
      <c r="H20" s="515" t="s">
        <v>217</v>
      </c>
      <c r="I20" s="334"/>
      <c r="J20" s="89" t="s">
        <v>21</v>
      </c>
      <c r="K20" s="347" t="s">
        <v>21</v>
      </c>
      <c r="M20" s="81"/>
    </row>
    <row r="21" spans="1:19" ht="16.8" thickBot="1">
      <c r="A21" s="348"/>
      <c r="B21" s="629">
        <v>44780</v>
      </c>
      <c r="C21" s="630"/>
      <c r="D21" s="349" t="s">
        <v>49</v>
      </c>
      <c r="E21" s="631" t="s">
        <v>50</v>
      </c>
      <c r="F21" s="632"/>
      <c r="G21" s="80" t="s">
        <v>51</v>
      </c>
      <c r="H21" s="633" t="s">
        <v>272</v>
      </c>
      <c r="I21" s="634"/>
      <c r="J21" s="634"/>
      <c r="K21" s="634"/>
      <c r="L21" s="634"/>
      <c r="M21" s="91" t="s">
        <v>217</v>
      </c>
      <c r="N21" s="92"/>
    </row>
    <row r="22" spans="1:19" ht="36" customHeight="1" thickTop="1" thickBot="1">
      <c r="A22" s="350" t="s">
        <v>52</v>
      </c>
      <c r="B22" s="635" t="s">
        <v>53</v>
      </c>
      <c r="C22" s="636"/>
      <c r="D22" s="637"/>
      <c r="E22" s="93" t="s">
        <v>267</v>
      </c>
      <c r="F22" s="93" t="s">
        <v>274</v>
      </c>
      <c r="G22" s="351" t="s">
        <v>54</v>
      </c>
      <c r="H22" s="638" t="s">
        <v>55</v>
      </c>
      <c r="I22" s="639"/>
      <c r="J22" s="639"/>
      <c r="K22" s="639"/>
      <c r="L22" s="640"/>
      <c r="M22" s="352" t="s">
        <v>56</v>
      </c>
      <c r="N22" s="353" t="s">
        <v>57</v>
      </c>
      <c r="R22" s="72" t="s">
        <v>29</v>
      </c>
    </row>
    <row r="23" spans="1:19" ht="81.599999999999994" customHeight="1" thickBot="1">
      <c r="A23" s="354" t="s">
        <v>58</v>
      </c>
      <c r="B23" s="614" t="str">
        <f>IF(G23&gt;5,"☆☆☆☆",IF(AND(G23&gt;=2.39,G23&lt;5),"☆☆☆",IF(AND(G23&gt;=1.39,G23&lt;2.4),"☆☆",IF(AND(G23&gt;0,G23&lt;1.4),"☆",IF(AND(G23&gt;=-1.39,G23&lt;0),"★",IF(AND(G23&gt;=-2.39,G23&lt;-1.4),"★★",IF(AND(G23&gt;=-3.39,G23&lt;-2.4),"★★★")))))))</f>
        <v>★</v>
      </c>
      <c r="C23" s="615"/>
      <c r="D23" s="616"/>
      <c r="E23" s="457">
        <v>1.49</v>
      </c>
      <c r="F23" s="457">
        <v>1.3</v>
      </c>
      <c r="G23" s="554">
        <f>+F23-E23</f>
        <v>-0.18999999999999995</v>
      </c>
      <c r="H23" s="641" t="s">
        <v>282</v>
      </c>
      <c r="I23" s="641"/>
      <c r="J23" s="641"/>
      <c r="K23" s="641"/>
      <c r="L23" s="642"/>
      <c r="M23" s="589" t="s">
        <v>283</v>
      </c>
      <c r="N23" s="590">
        <v>44780</v>
      </c>
      <c r="O23" s="428" t="s">
        <v>234</v>
      </c>
    </row>
    <row r="24" spans="1:19" ht="66" customHeight="1" thickBot="1">
      <c r="A24" s="355" t="s">
        <v>59</v>
      </c>
      <c r="B24" s="614" t="str">
        <f t="shared" ref="B24" si="0">IF(G24&gt;5,"☆☆☆☆",IF(AND(G24&gt;=2.39,G24&lt;5),"☆☆☆",IF(AND(G24&gt;=1.39,G24&lt;2.4),"☆☆",IF(AND(G24&gt;0,G24&lt;1.4),"☆",IF(AND(G24&gt;=-1.39,G24&lt;0),"★",IF(AND(G24&gt;=-2.39,G24&lt;-1.4),"★★",IF(AND(G24&gt;=-3.39,G24&lt;-2.4),"★★★")))))))</f>
        <v>☆</v>
      </c>
      <c r="C24" s="615"/>
      <c r="D24" s="616"/>
      <c r="E24" s="457">
        <v>1.31</v>
      </c>
      <c r="F24" s="457">
        <v>1.6</v>
      </c>
      <c r="G24" s="554">
        <f t="shared" ref="G24:G70" si="1">+F24-E24</f>
        <v>0.29000000000000004</v>
      </c>
      <c r="H24" s="643"/>
      <c r="I24" s="644"/>
      <c r="J24" s="644"/>
      <c r="K24" s="644"/>
      <c r="L24" s="645"/>
      <c r="M24" s="244"/>
      <c r="N24" s="245"/>
      <c r="O24" s="428" t="s">
        <v>59</v>
      </c>
      <c r="Q24" s="72" t="s">
        <v>29</v>
      </c>
    </row>
    <row r="25" spans="1:19" ht="81" customHeight="1" thickBot="1">
      <c r="A25" s="437" t="s">
        <v>60</v>
      </c>
      <c r="B25" s="614" t="str">
        <f t="shared" ref="B25:B32" si="2">IF(G25&gt;5,"☆☆☆☆",IF(AND(G25&gt;=2.39,G25&lt;5),"☆☆☆",IF(AND(G25&gt;=1.39,G25&lt;2.4),"☆☆",IF(AND(G25&gt;0,G25&lt;1.4),"☆",IF(AND(G25&gt;=-1.39,G25&lt;0),"★",IF(AND(G25&gt;=-2.39,G25&lt;-1.4),"★★",IF(AND(G25&gt;=-3.39,G25&lt;-2.4),"★★★")))))))</f>
        <v>★</v>
      </c>
      <c r="C25" s="615"/>
      <c r="D25" s="616"/>
      <c r="E25" s="457">
        <v>2.4</v>
      </c>
      <c r="F25" s="457">
        <v>1.8</v>
      </c>
      <c r="G25" s="554">
        <f t="shared" si="1"/>
        <v>-0.59999999999999987</v>
      </c>
      <c r="H25" s="617"/>
      <c r="I25" s="618"/>
      <c r="J25" s="618"/>
      <c r="K25" s="618"/>
      <c r="L25" s="619"/>
      <c r="M25" s="532"/>
      <c r="N25" s="245"/>
      <c r="O25" s="428" t="s">
        <v>60</v>
      </c>
    </row>
    <row r="26" spans="1:19" ht="83.25" customHeight="1" thickBot="1">
      <c r="A26" s="437" t="s">
        <v>61</v>
      </c>
      <c r="B26" s="614" t="str">
        <f t="shared" si="2"/>
        <v>★</v>
      </c>
      <c r="C26" s="615"/>
      <c r="D26" s="616"/>
      <c r="E26" s="178">
        <v>3.09</v>
      </c>
      <c r="F26" s="457">
        <v>2.4900000000000002</v>
      </c>
      <c r="G26" s="554">
        <f t="shared" si="1"/>
        <v>-0.59999999999999964</v>
      </c>
      <c r="H26" s="617"/>
      <c r="I26" s="618"/>
      <c r="J26" s="618"/>
      <c r="K26" s="618"/>
      <c r="L26" s="619"/>
      <c r="M26" s="244"/>
      <c r="N26" s="245"/>
      <c r="O26" s="428" t="s">
        <v>61</v>
      </c>
    </row>
    <row r="27" spans="1:19" ht="78.599999999999994" customHeight="1" thickBot="1">
      <c r="A27" s="437" t="s">
        <v>62</v>
      </c>
      <c r="B27" s="614" t="str">
        <f t="shared" si="2"/>
        <v>★</v>
      </c>
      <c r="C27" s="615"/>
      <c r="D27" s="616"/>
      <c r="E27" s="457">
        <v>1.46</v>
      </c>
      <c r="F27" s="457">
        <v>0.91</v>
      </c>
      <c r="G27" s="554">
        <f t="shared" si="1"/>
        <v>-0.54999999999999993</v>
      </c>
      <c r="H27" s="617"/>
      <c r="I27" s="618"/>
      <c r="J27" s="618"/>
      <c r="K27" s="618"/>
      <c r="L27" s="619"/>
      <c r="M27" s="244"/>
      <c r="N27" s="245"/>
      <c r="O27" s="428" t="s">
        <v>62</v>
      </c>
    </row>
    <row r="28" spans="1:19" ht="87" customHeight="1" thickBot="1">
      <c r="A28" s="437" t="s">
        <v>63</v>
      </c>
      <c r="B28" s="614" t="str">
        <f t="shared" si="2"/>
        <v>★</v>
      </c>
      <c r="C28" s="615"/>
      <c r="D28" s="616"/>
      <c r="E28" s="457">
        <v>2.34</v>
      </c>
      <c r="F28" s="457">
        <v>1.62</v>
      </c>
      <c r="G28" s="554">
        <f t="shared" si="1"/>
        <v>-0.71999999999999975</v>
      </c>
      <c r="H28" s="617"/>
      <c r="I28" s="618"/>
      <c r="J28" s="618"/>
      <c r="K28" s="618"/>
      <c r="L28" s="619"/>
      <c r="M28" s="244"/>
      <c r="N28" s="245"/>
      <c r="O28" s="428" t="s">
        <v>63</v>
      </c>
    </row>
    <row r="29" spans="1:19" ht="71.25" customHeight="1" thickBot="1">
      <c r="A29" s="437" t="s">
        <v>64</v>
      </c>
      <c r="B29" s="614" t="str">
        <f t="shared" si="2"/>
        <v>☆</v>
      </c>
      <c r="C29" s="615"/>
      <c r="D29" s="616"/>
      <c r="E29" s="457">
        <v>1.38</v>
      </c>
      <c r="F29" s="457">
        <v>1.52</v>
      </c>
      <c r="G29" s="554">
        <f t="shared" si="1"/>
        <v>0.14000000000000012</v>
      </c>
      <c r="H29" s="617"/>
      <c r="I29" s="618"/>
      <c r="J29" s="618"/>
      <c r="K29" s="618"/>
      <c r="L29" s="619"/>
      <c r="M29" s="244"/>
      <c r="N29" s="245"/>
      <c r="O29" s="428" t="s">
        <v>64</v>
      </c>
    </row>
    <row r="30" spans="1:19" ht="73.5" customHeight="1" thickBot="1">
      <c r="A30" s="437" t="s">
        <v>65</v>
      </c>
      <c r="B30" s="614" t="str">
        <f t="shared" si="2"/>
        <v>☆</v>
      </c>
      <c r="C30" s="615"/>
      <c r="D30" s="616"/>
      <c r="E30" s="457">
        <v>2.39</v>
      </c>
      <c r="F30" s="457">
        <v>2.4900000000000002</v>
      </c>
      <c r="G30" s="554">
        <f t="shared" si="1"/>
        <v>0.10000000000000009</v>
      </c>
      <c r="H30" s="617"/>
      <c r="I30" s="618"/>
      <c r="J30" s="618"/>
      <c r="K30" s="618"/>
      <c r="L30" s="619"/>
      <c r="M30" s="244"/>
      <c r="N30" s="245"/>
      <c r="O30" s="428" t="s">
        <v>65</v>
      </c>
    </row>
    <row r="31" spans="1:19" ht="75.75" customHeight="1" thickBot="1">
      <c r="A31" s="437" t="s">
        <v>66</v>
      </c>
      <c r="B31" s="614" t="str">
        <f t="shared" si="2"/>
        <v>★</v>
      </c>
      <c r="C31" s="615"/>
      <c r="D31" s="616"/>
      <c r="E31" s="457">
        <v>1.46</v>
      </c>
      <c r="F31" s="457">
        <v>1.1299999999999999</v>
      </c>
      <c r="G31" s="554">
        <f t="shared" si="1"/>
        <v>-0.33000000000000007</v>
      </c>
      <c r="H31" s="617"/>
      <c r="I31" s="618"/>
      <c r="J31" s="618"/>
      <c r="K31" s="618"/>
      <c r="L31" s="619"/>
      <c r="M31" s="244"/>
      <c r="N31" s="245"/>
      <c r="O31" s="428" t="s">
        <v>66</v>
      </c>
    </row>
    <row r="32" spans="1:19" ht="78.599999999999994" customHeight="1" thickBot="1">
      <c r="A32" s="438" t="s">
        <v>67</v>
      </c>
      <c r="B32" s="614" t="str">
        <f t="shared" si="2"/>
        <v>★</v>
      </c>
      <c r="C32" s="615"/>
      <c r="D32" s="616"/>
      <c r="E32" s="457">
        <v>2.91</v>
      </c>
      <c r="F32" s="457">
        <v>2.5499999999999998</v>
      </c>
      <c r="G32" s="554">
        <f t="shared" si="1"/>
        <v>-0.36000000000000032</v>
      </c>
      <c r="H32" s="617"/>
      <c r="I32" s="618"/>
      <c r="J32" s="618"/>
      <c r="K32" s="618"/>
      <c r="L32" s="619"/>
      <c r="M32" s="244"/>
      <c r="N32" s="245"/>
      <c r="O32" s="428" t="s">
        <v>67</v>
      </c>
    </row>
    <row r="33" spans="1:16" ht="94.95" customHeight="1" thickBot="1">
      <c r="A33" s="439" t="s">
        <v>68</v>
      </c>
      <c r="B33" s="614" t="str">
        <f t="shared" ref="B33:B70" si="3">IF(G33&gt;5,"☆☆☆☆",IF(AND(G33&gt;=2.39,G33&lt;5),"☆☆☆",IF(AND(G33&gt;=1.39,G33&lt;2.4),"☆☆",IF(AND(G33&gt;0,G33&lt;1.4),"☆",IF(AND(G33&gt;=-1.39,G33&lt;0),"★",IF(AND(G33&gt;=-2.39,G33&lt;-1.4),"★★",IF(AND(G33&gt;=-3.39,G33&lt;-2.4),"★★★")))))))</f>
        <v>★</v>
      </c>
      <c r="C33" s="615"/>
      <c r="D33" s="616"/>
      <c r="E33" s="178">
        <v>4.46</v>
      </c>
      <c r="F33" s="178">
        <v>3.65</v>
      </c>
      <c r="G33" s="554">
        <f t="shared" si="1"/>
        <v>-0.81</v>
      </c>
      <c r="H33" s="617"/>
      <c r="I33" s="618"/>
      <c r="J33" s="618"/>
      <c r="K33" s="618"/>
      <c r="L33" s="619"/>
      <c r="M33" s="244"/>
      <c r="N33" s="245"/>
      <c r="O33" s="428" t="s">
        <v>68</v>
      </c>
    </row>
    <row r="34" spans="1:16" ht="81" customHeight="1" thickBot="1">
      <c r="A34" s="355" t="s">
        <v>69</v>
      </c>
      <c r="B34" s="614" t="str">
        <f t="shared" si="3"/>
        <v>★</v>
      </c>
      <c r="C34" s="615"/>
      <c r="D34" s="616"/>
      <c r="E34" s="457">
        <v>2.98</v>
      </c>
      <c r="F34" s="457">
        <v>2.81</v>
      </c>
      <c r="G34" s="554">
        <f t="shared" si="1"/>
        <v>-0.16999999999999993</v>
      </c>
      <c r="H34" s="617"/>
      <c r="I34" s="618"/>
      <c r="J34" s="618"/>
      <c r="K34" s="618"/>
      <c r="L34" s="619"/>
      <c r="M34" s="475"/>
      <c r="N34" s="476"/>
      <c r="O34" s="428" t="s">
        <v>69</v>
      </c>
    </row>
    <row r="35" spans="1:16" ht="94.5" customHeight="1" thickBot="1">
      <c r="A35" s="438" t="s">
        <v>70</v>
      </c>
      <c r="B35" s="614" t="str">
        <f t="shared" si="3"/>
        <v>★</v>
      </c>
      <c r="C35" s="615"/>
      <c r="D35" s="616"/>
      <c r="E35" s="178">
        <v>3.1</v>
      </c>
      <c r="F35" s="457">
        <v>2.75</v>
      </c>
      <c r="G35" s="554">
        <f t="shared" si="1"/>
        <v>-0.35000000000000009</v>
      </c>
      <c r="H35" s="646"/>
      <c r="I35" s="647"/>
      <c r="J35" s="647"/>
      <c r="K35" s="647"/>
      <c r="L35" s="648"/>
      <c r="M35" s="477"/>
      <c r="N35" s="478"/>
      <c r="O35" s="428" t="s">
        <v>70</v>
      </c>
    </row>
    <row r="36" spans="1:16" ht="92.4" customHeight="1" thickBot="1">
      <c r="A36" s="440" t="s">
        <v>71</v>
      </c>
      <c r="B36" s="614" t="str">
        <f t="shared" si="3"/>
        <v>★</v>
      </c>
      <c r="C36" s="615"/>
      <c r="D36" s="616"/>
      <c r="E36" s="457">
        <v>2.4900000000000002</v>
      </c>
      <c r="F36" s="457">
        <v>2.13</v>
      </c>
      <c r="G36" s="554">
        <f t="shared" si="1"/>
        <v>-0.36000000000000032</v>
      </c>
      <c r="H36" s="617"/>
      <c r="I36" s="618"/>
      <c r="J36" s="618"/>
      <c r="K36" s="618"/>
      <c r="L36" s="619"/>
      <c r="M36" s="479"/>
      <c r="N36" s="480"/>
      <c r="O36" s="428" t="s">
        <v>71</v>
      </c>
    </row>
    <row r="37" spans="1:16" ht="87.75" customHeight="1" thickBot="1">
      <c r="A37" s="437" t="s">
        <v>72</v>
      </c>
      <c r="B37" s="614" t="str">
        <f t="shared" si="3"/>
        <v>★</v>
      </c>
      <c r="C37" s="615"/>
      <c r="D37" s="616"/>
      <c r="E37" s="178">
        <v>3.5</v>
      </c>
      <c r="F37" s="457">
        <v>2.3199999999999998</v>
      </c>
      <c r="G37" s="554">
        <f t="shared" si="1"/>
        <v>-1.1800000000000002</v>
      </c>
      <c r="H37" s="617"/>
      <c r="I37" s="618"/>
      <c r="J37" s="618"/>
      <c r="K37" s="618"/>
      <c r="L37" s="619"/>
      <c r="M37" s="244"/>
      <c r="N37" s="245"/>
      <c r="O37" s="428" t="s">
        <v>72</v>
      </c>
    </row>
    <row r="38" spans="1:16" ht="75.75" customHeight="1" thickBot="1">
      <c r="A38" s="437" t="s">
        <v>73</v>
      </c>
      <c r="B38" s="614" t="str">
        <f t="shared" si="3"/>
        <v>★</v>
      </c>
      <c r="C38" s="615"/>
      <c r="D38" s="616"/>
      <c r="E38" s="178">
        <v>3.69</v>
      </c>
      <c r="F38" s="178">
        <v>3.24</v>
      </c>
      <c r="G38" s="554">
        <f t="shared" si="1"/>
        <v>-0.44999999999999973</v>
      </c>
      <c r="H38" s="617"/>
      <c r="I38" s="618"/>
      <c r="J38" s="618"/>
      <c r="K38" s="618"/>
      <c r="L38" s="619"/>
      <c r="M38" s="481"/>
      <c r="N38" s="482"/>
      <c r="O38" s="428" t="s">
        <v>73</v>
      </c>
    </row>
    <row r="39" spans="1:16" ht="70.2" customHeight="1" thickBot="1">
      <c r="A39" s="437" t="s">
        <v>74</v>
      </c>
      <c r="B39" s="614" t="str">
        <f t="shared" si="3"/>
        <v>★</v>
      </c>
      <c r="C39" s="615"/>
      <c r="D39" s="616"/>
      <c r="E39" s="178">
        <v>3.55</v>
      </c>
      <c r="F39" s="178">
        <v>3.34</v>
      </c>
      <c r="G39" s="554">
        <f t="shared" si="1"/>
        <v>-0.20999999999999996</v>
      </c>
      <c r="H39" s="617"/>
      <c r="I39" s="618"/>
      <c r="J39" s="618"/>
      <c r="K39" s="618"/>
      <c r="L39" s="619"/>
      <c r="M39" s="479"/>
      <c r="N39" s="480"/>
      <c r="O39" s="428" t="s">
        <v>74</v>
      </c>
    </row>
    <row r="40" spans="1:16" ht="78.75" customHeight="1" thickBot="1">
      <c r="A40" s="437" t="s">
        <v>75</v>
      </c>
      <c r="B40" s="614" t="str">
        <f t="shared" si="3"/>
        <v>☆</v>
      </c>
      <c r="C40" s="615"/>
      <c r="D40" s="616"/>
      <c r="E40" s="178">
        <v>3.3</v>
      </c>
      <c r="F40" s="178">
        <v>4.57</v>
      </c>
      <c r="G40" s="554">
        <f t="shared" si="1"/>
        <v>1.2700000000000005</v>
      </c>
      <c r="H40" s="617"/>
      <c r="I40" s="618"/>
      <c r="J40" s="618"/>
      <c r="K40" s="618"/>
      <c r="L40" s="619"/>
      <c r="M40" s="481"/>
      <c r="N40" s="482"/>
      <c r="O40" s="428" t="s">
        <v>75</v>
      </c>
    </row>
    <row r="41" spans="1:16" ht="66" customHeight="1" thickBot="1">
      <c r="A41" s="437" t="s">
        <v>76</v>
      </c>
      <c r="B41" s="614" t="str">
        <f t="shared" si="3"/>
        <v>★</v>
      </c>
      <c r="C41" s="615"/>
      <c r="D41" s="616"/>
      <c r="E41" s="457">
        <v>2.58</v>
      </c>
      <c r="F41" s="457">
        <v>2.21</v>
      </c>
      <c r="G41" s="554">
        <f t="shared" si="1"/>
        <v>-0.37000000000000011</v>
      </c>
      <c r="H41" s="617"/>
      <c r="I41" s="618"/>
      <c r="J41" s="618"/>
      <c r="K41" s="618"/>
      <c r="L41" s="619"/>
      <c r="M41" s="244"/>
      <c r="N41" s="245"/>
      <c r="O41" s="428" t="s">
        <v>76</v>
      </c>
    </row>
    <row r="42" spans="1:16" ht="77.25" customHeight="1" thickBot="1">
      <c r="A42" s="437" t="s">
        <v>77</v>
      </c>
      <c r="B42" s="614" t="str">
        <f t="shared" ref="B42:B44" si="4">IF(G42&gt;5,"☆☆☆☆",IF(AND(G42&gt;=2.39,G42&lt;5),"☆☆☆",IF(AND(G42&gt;=1.39,G42&lt;2.4),"☆☆",IF(AND(G42&gt;0,G42&lt;1.4),"☆",IF(AND(G42&gt;=-1.39,G42&lt;0),"★",IF(AND(G42&gt;=-2.39,G42&lt;-1.4),"★★",IF(AND(G42&gt;=-3.39,G42&lt;-2.4),"★★★")))))))</f>
        <v>★</v>
      </c>
      <c r="C42" s="615"/>
      <c r="D42" s="616"/>
      <c r="E42" s="178">
        <v>3.44</v>
      </c>
      <c r="F42" s="457">
        <v>2.77</v>
      </c>
      <c r="G42" s="554">
        <f t="shared" si="1"/>
        <v>-0.66999999999999993</v>
      </c>
      <c r="H42" s="617"/>
      <c r="I42" s="618"/>
      <c r="J42" s="618"/>
      <c r="K42" s="618"/>
      <c r="L42" s="619"/>
      <c r="M42" s="479"/>
      <c r="N42" s="245"/>
      <c r="O42" s="428" t="s">
        <v>77</v>
      </c>
      <c r="P42" s="72" t="s">
        <v>217</v>
      </c>
    </row>
    <row r="43" spans="1:16" ht="69.75" customHeight="1" thickBot="1">
      <c r="A43" s="437" t="s">
        <v>78</v>
      </c>
      <c r="B43" s="614" t="str">
        <f t="shared" si="4"/>
        <v>★</v>
      </c>
      <c r="C43" s="615"/>
      <c r="D43" s="616"/>
      <c r="E43" s="457">
        <v>1.66</v>
      </c>
      <c r="F43" s="457">
        <v>1.38</v>
      </c>
      <c r="G43" s="554">
        <f t="shared" si="1"/>
        <v>-0.28000000000000003</v>
      </c>
      <c r="H43" s="617"/>
      <c r="I43" s="618"/>
      <c r="J43" s="618"/>
      <c r="K43" s="618"/>
      <c r="L43" s="619"/>
      <c r="M43" s="244"/>
      <c r="N43" s="245"/>
      <c r="O43" s="428" t="s">
        <v>78</v>
      </c>
    </row>
    <row r="44" spans="1:16" ht="77.25" customHeight="1" thickBot="1">
      <c r="A44" s="441" t="s">
        <v>79</v>
      </c>
      <c r="B44" s="614" t="str">
        <f t="shared" si="4"/>
        <v>★</v>
      </c>
      <c r="C44" s="615"/>
      <c r="D44" s="616"/>
      <c r="E44" s="178">
        <v>3.11</v>
      </c>
      <c r="F44" s="457">
        <v>2.58</v>
      </c>
      <c r="G44" s="554">
        <f t="shared" si="1"/>
        <v>-0.5299999999999998</v>
      </c>
      <c r="H44" s="617"/>
      <c r="I44" s="618"/>
      <c r="J44" s="618"/>
      <c r="K44" s="618"/>
      <c r="L44" s="619"/>
      <c r="M44" s="244"/>
      <c r="N44" s="245"/>
      <c r="O44" s="428" t="s">
        <v>79</v>
      </c>
    </row>
    <row r="45" spans="1:16" ht="81.75" customHeight="1" thickBot="1">
      <c r="A45" s="437" t="s">
        <v>80</v>
      </c>
      <c r="B45" s="614" t="str">
        <f t="shared" si="3"/>
        <v>★</v>
      </c>
      <c r="C45" s="615"/>
      <c r="D45" s="616"/>
      <c r="E45" s="457">
        <v>2.79</v>
      </c>
      <c r="F45" s="457">
        <v>2.41</v>
      </c>
      <c r="G45" s="554">
        <f t="shared" si="1"/>
        <v>-0.37999999999999989</v>
      </c>
      <c r="H45" s="617"/>
      <c r="I45" s="618"/>
      <c r="J45" s="618"/>
      <c r="K45" s="618"/>
      <c r="L45" s="619"/>
      <c r="M45" s="244"/>
      <c r="N45" s="489"/>
      <c r="O45" s="428" t="s">
        <v>80</v>
      </c>
    </row>
    <row r="46" spans="1:16" ht="72.75" customHeight="1" thickBot="1">
      <c r="A46" s="437" t="s">
        <v>81</v>
      </c>
      <c r="B46" s="614" t="str">
        <f t="shared" si="3"/>
        <v>★</v>
      </c>
      <c r="C46" s="615"/>
      <c r="D46" s="616"/>
      <c r="E46" s="178">
        <v>4.0199999999999996</v>
      </c>
      <c r="F46" s="178">
        <v>3.51</v>
      </c>
      <c r="G46" s="554">
        <f t="shared" si="1"/>
        <v>-0.50999999999999979</v>
      </c>
      <c r="H46" s="617"/>
      <c r="I46" s="618"/>
      <c r="J46" s="618"/>
      <c r="K46" s="618"/>
      <c r="L46" s="619"/>
      <c r="M46" s="244"/>
      <c r="N46" s="245"/>
      <c r="O46" s="428" t="s">
        <v>81</v>
      </c>
    </row>
    <row r="47" spans="1:16" ht="81.75" customHeight="1" thickBot="1">
      <c r="A47" s="437" t="s">
        <v>82</v>
      </c>
      <c r="B47" s="614" t="str">
        <f t="shared" si="3"/>
        <v>★</v>
      </c>
      <c r="C47" s="615"/>
      <c r="D47" s="616"/>
      <c r="E47" s="178">
        <v>3.44</v>
      </c>
      <c r="F47" s="178">
        <v>3.11</v>
      </c>
      <c r="G47" s="554">
        <f t="shared" si="1"/>
        <v>-0.33000000000000007</v>
      </c>
      <c r="H47" s="617"/>
      <c r="I47" s="618"/>
      <c r="J47" s="618"/>
      <c r="K47" s="618"/>
      <c r="L47" s="619"/>
      <c r="M47" s="490"/>
      <c r="N47" s="245"/>
      <c r="O47" s="428" t="s">
        <v>82</v>
      </c>
    </row>
    <row r="48" spans="1:16" ht="78.75" customHeight="1" thickBot="1">
      <c r="A48" s="437" t="s">
        <v>83</v>
      </c>
      <c r="B48" s="614" t="str">
        <f t="shared" si="3"/>
        <v>★</v>
      </c>
      <c r="C48" s="615"/>
      <c r="D48" s="616"/>
      <c r="E48" s="457">
        <v>2.48</v>
      </c>
      <c r="F48" s="457">
        <v>2.21</v>
      </c>
      <c r="G48" s="554">
        <f t="shared" si="1"/>
        <v>-0.27</v>
      </c>
      <c r="H48" s="649"/>
      <c r="I48" s="650"/>
      <c r="J48" s="650"/>
      <c r="K48" s="650"/>
      <c r="L48" s="651"/>
      <c r="M48" s="244"/>
      <c r="N48" s="245"/>
      <c r="O48" s="428" t="s">
        <v>83</v>
      </c>
    </row>
    <row r="49" spans="1:15" ht="74.25" customHeight="1" thickBot="1">
      <c r="A49" s="437" t="s">
        <v>84</v>
      </c>
      <c r="B49" s="614" t="str">
        <f t="shared" si="3"/>
        <v>★</v>
      </c>
      <c r="C49" s="615"/>
      <c r="D49" s="616"/>
      <c r="E49" s="178">
        <v>3.22</v>
      </c>
      <c r="F49" s="457">
        <v>2.86</v>
      </c>
      <c r="G49" s="554">
        <f t="shared" si="1"/>
        <v>-0.36000000000000032</v>
      </c>
      <c r="H49" s="617"/>
      <c r="I49" s="618"/>
      <c r="J49" s="618"/>
      <c r="K49" s="618"/>
      <c r="L49" s="619"/>
      <c r="M49" s="491"/>
      <c r="N49" s="245"/>
      <c r="O49" s="428" t="s">
        <v>84</v>
      </c>
    </row>
    <row r="50" spans="1:15" ht="73.2" customHeight="1" thickBot="1">
      <c r="A50" s="437" t="s">
        <v>85</v>
      </c>
      <c r="B50" s="614" t="str">
        <f t="shared" si="3"/>
        <v>★</v>
      </c>
      <c r="C50" s="615"/>
      <c r="D50" s="616"/>
      <c r="E50" s="178">
        <v>3.6</v>
      </c>
      <c r="F50" s="178">
        <v>3.39</v>
      </c>
      <c r="G50" s="554">
        <f t="shared" si="1"/>
        <v>-0.20999999999999996</v>
      </c>
      <c r="H50" s="649"/>
      <c r="I50" s="650"/>
      <c r="J50" s="650"/>
      <c r="K50" s="650"/>
      <c r="L50" s="651"/>
      <c r="M50" s="244"/>
      <c r="N50" s="245"/>
      <c r="O50" s="428" t="s">
        <v>85</v>
      </c>
    </row>
    <row r="51" spans="1:15" ht="73.5" customHeight="1" thickBot="1">
      <c r="A51" s="437" t="s">
        <v>86</v>
      </c>
      <c r="B51" s="614" t="str">
        <f t="shared" si="3"/>
        <v>★</v>
      </c>
      <c r="C51" s="615"/>
      <c r="D51" s="616"/>
      <c r="E51" s="178">
        <v>3.62</v>
      </c>
      <c r="F51" s="178">
        <v>3.18</v>
      </c>
      <c r="G51" s="554">
        <f t="shared" si="1"/>
        <v>-0.43999999999999995</v>
      </c>
      <c r="H51" s="617"/>
      <c r="I51" s="618"/>
      <c r="J51" s="618"/>
      <c r="K51" s="618"/>
      <c r="L51" s="619"/>
      <c r="M51" s="481"/>
      <c r="N51" s="482"/>
      <c r="O51" s="428" t="s">
        <v>86</v>
      </c>
    </row>
    <row r="52" spans="1:15" ht="91.95" customHeight="1" thickBot="1">
      <c r="A52" s="437" t="s">
        <v>87</v>
      </c>
      <c r="B52" s="614" t="str">
        <f t="shared" si="3"/>
        <v>★</v>
      </c>
      <c r="C52" s="615"/>
      <c r="D52" s="616"/>
      <c r="E52" s="457">
        <v>2.0299999999999998</v>
      </c>
      <c r="F52" s="457">
        <v>1.55</v>
      </c>
      <c r="G52" s="554">
        <f t="shared" si="1"/>
        <v>-0.47999999999999976</v>
      </c>
      <c r="H52" s="617"/>
      <c r="I52" s="618"/>
      <c r="J52" s="618"/>
      <c r="K52" s="618"/>
      <c r="L52" s="619"/>
      <c r="M52" s="244"/>
      <c r="N52" s="245"/>
      <c r="O52" s="428" t="s">
        <v>87</v>
      </c>
    </row>
    <row r="53" spans="1:15" ht="77.25" customHeight="1" thickBot="1">
      <c r="A53" s="437" t="s">
        <v>88</v>
      </c>
      <c r="B53" s="614" t="str">
        <f t="shared" si="3"/>
        <v>☆</v>
      </c>
      <c r="C53" s="615"/>
      <c r="D53" s="616"/>
      <c r="E53" s="457">
        <v>2.63</v>
      </c>
      <c r="F53" s="457">
        <v>2.84</v>
      </c>
      <c r="G53" s="554">
        <f t="shared" si="1"/>
        <v>0.20999999999999996</v>
      </c>
      <c r="H53" s="617"/>
      <c r="I53" s="618"/>
      <c r="J53" s="618"/>
      <c r="K53" s="618"/>
      <c r="L53" s="619"/>
      <c r="M53" s="244"/>
      <c r="N53" s="245"/>
      <c r="O53" s="428" t="s">
        <v>88</v>
      </c>
    </row>
    <row r="54" spans="1:15" ht="63.75" customHeight="1" thickBot="1">
      <c r="A54" s="437" t="s">
        <v>89</v>
      </c>
      <c r="B54" s="614" t="str">
        <f t="shared" si="3"/>
        <v>☆</v>
      </c>
      <c r="C54" s="615"/>
      <c r="D54" s="616"/>
      <c r="E54" s="178">
        <v>3</v>
      </c>
      <c r="F54" s="178">
        <v>4.13</v>
      </c>
      <c r="G54" s="554">
        <f t="shared" si="1"/>
        <v>1.1299999999999999</v>
      </c>
      <c r="H54" s="617"/>
      <c r="I54" s="618"/>
      <c r="J54" s="618"/>
      <c r="K54" s="618"/>
      <c r="L54" s="619"/>
      <c r="M54" s="244"/>
      <c r="N54" s="245"/>
      <c r="O54" s="428" t="s">
        <v>89</v>
      </c>
    </row>
    <row r="55" spans="1:15" ht="75" customHeight="1" thickBot="1">
      <c r="A55" s="437" t="s">
        <v>90</v>
      </c>
      <c r="B55" s="614" t="str">
        <f t="shared" si="3"/>
        <v>★</v>
      </c>
      <c r="C55" s="615"/>
      <c r="D55" s="616"/>
      <c r="E55" s="178">
        <v>4.26</v>
      </c>
      <c r="F55" s="178">
        <v>3.26</v>
      </c>
      <c r="G55" s="554">
        <f t="shared" si="1"/>
        <v>-1</v>
      </c>
      <c r="H55" s="617"/>
      <c r="I55" s="618"/>
      <c r="J55" s="618"/>
      <c r="K55" s="618"/>
      <c r="L55" s="619"/>
      <c r="M55" s="244"/>
      <c r="N55" s="245"/>
      <c r="O55" s="428" t="s">
        <v>90</v>
      </c>
    </row>
    <row r="56" spans="1:15" ht="80.25" customHeight="1" thickBot="1">
      <c r="A56" s="437" t="s">
        <v>91</v>
      </c>
      <c r="B56" s="614" t="str">
        <f t="shared" si="3"/>
        <v>★</v>
      </c>
      <c r="C56" s="615"/>
      <c r="D56" s="616"/>
      <c r="E56" s="178">
        <v>4.21</v>
      </c>
      <c r="F56" s="178">
        <v>3.79</v>
      </c>
      <c r="G56" s="554">
        <f t="shared" si="1"/>
        <v>-0.41999999999999993</v>
      </c>
      <c r="H56" s="617"/>
      <c r="I56" s="618"/>
      <c r="J56" s="618"/>
      <c r="K56" s="618"/>
      <c r="L56" s="619"/>
      <c r="M56" s="244"/>
      <c r="N56" s="245"/>
      <c r="O56" s="428" t="s">
        <v>91</v>
      </c>
    </row>
    <row r="57" spans="1:15" ht="63.75" customHeight="1" thickBot="1">
      <c r="A57" s="437" t="s">
        <v>92</v>
      </c>
      <c r="B57" s="614" t="str">
        <f t="shared" si="3"/>
        <v>☆</v>
      </c>
      <c r="C57" s="615"/>
      <c r="D57" s="616"/>
      <c r="E57" s="457">
        <v>2.33</v>
      </c>
      <c r="F57" s="457">
        <v>2.98</v>
      </c>
      <c r="G57" s="554">
        <f t="shared" si="1"/>
        <v>0.64999999999999991</v>
      </c>
      <c r="H57" s="649"/>
      <c r="I57" s="650"/>
      <c r="J57" s="650"/>
      <c r="K57" s="650"/>
      <c r="L57" s="651"/>
      <c r="M57" s="244"/>
      <c r="N57" s="245"/>
      <c r="O57" s="428" t="s">
        <v>92</v>
      </c>
    </row>
    <row r="58" spans="1:15" ht="69.75" customHeight="1" thickBot="1">
      <c r="A58" s="437" t="s">
        <v>93</v>
      </c>
      <c r="B58" s="614" t="str">
        <f t="shared" si="3"/>
        <v>☆☆☆</v>
      </c>
      <c r="C58" s="615"/>
      <c r="D58" s="616"/>
      <c r="E58" s="457"/>
      <c r="F58" s="178">
        <v>3.09</v>
      </c>
      <c r="G58" s="554">
        <f t="shared" si="1"/>
        <v>3.09</v>
      </c>
      <c r="H58" s="617"/>
      <c r="I58" s="618"/>
      <c r="J58" s="618"/>
      <c r="K58" s="618"/>
      <c r="L58" s="619"/>
      <c r="M58" s="244"/>
      <c r="N58" s="245"/>
      <c r="O58" s="428" t="s">
        <v>93</v>
      </c>
    </row>
    <row r="59" spans="1:15" ht="76.2" customHeight="1" thickBot="1">
      <c r="A59" s="437" t="s">
        <v>94</v>
      </c>
      <c r="B59" s="614" t="str">
        <f t="shared" si="3"/>
        <v>☆</v>
      </c>
      <c r="C59" s="615"/>
      <c r="D59" s="616"/>
      <c r="E59" s="178">
        <v>3.57</v>
      </c>
      <c r="F59" s="178">
        <v>4.43</v>
      </c>
      <c r="G59" s="554">
        <f t="shared" si="1"/>
        <v>0.85999999999999988</v>
      </c>
      <c r="H59" s="617"/>
      <c r="I59" s="618"/>
      <c r="J59" s="618"/>
      <c r="K59" s="618"/>
      <c r="L59" s="619"/>
      <c r="M59" s="481"/>
      <c r="N59" s="482"/>
      <c r="O59" s="428" t="s">
        <v>94</v>
      </c>
    </row>
    <row r="60" spans="1:15" ht="91.95" customHeight="1" thickBot="1">
      <c r="A60" s="437" t="s">
        <v>95</v>
      </c>
      <c r="B60" s="614" t="str">
        <f t="shared" si="3"/>
        <v>☆</v>
      </c>
      <c r="C60" s="615"/>
      <c r="D60" s="616"/>
      <c r="E60" s="178">
        <v>4.57</v>
      </c>
      <c r="F60" s="178">
        <v>4.59</v>
      </c>
      <c r="G60" s="554">
        <f t="shared" si="1"/>
        <v>1.9999999999999574E-2</v>
      </c>
      <c r="H60" s="617"/>
      <c r="I60" s="618"/>
      <c r="J60" s="618"/>
      <c r="K60" s="618"/>
      <c r="L60" s="619"/>
      <c r="M60" s="244"/>
      <c r="N60" s="245"/>
      <c r="O60" s="428" t="s">
        <v>95</v>
      </c>
    </row>
    <row r="61" spans="1:15" ht="81" customHeight="1" thickBot="1">
      <c r="A61" s="437" t="s">
        <v>96</v>
      </c>
      <c r="B61" s="614" t="str">
        <f t="shared" si="3"/>
        <v>★</v>
      </c>
      <c r="C61" s="615"/>
      <c r="D61" s="616"/>
      <c r="E61" s="457">
        <v>2.11</v>
      </c>
      <c r="F61" s="457">
        <v>1.29</v>
      </c>
      <c r="G61" s="554">
        <f t="shared" si="1"/>
        <v>-0.81999999999999984</v>
      </c>
      <c r="H61" s="617"/>
      <c r="I61" s="618"/>
      <c r="J61" s="618"/>
      <c r="K61" s="618"/>
      <c r="L61" s="619"/>
      <c r="M61" s="244"/>
      <c r="N61" s="245"/>
      <c r="O61" s="428" t="s">
        <v>96</v>
      </c>
    </row>
    <row r="62" spans="1:15" ht="75.599999999999994" customHeight="1" thickBot="1">
      <c r="A62" s="437" t="s">
        <v>97</v>
      </c>
      <c r="B62" s="614" t="str">
        <f t="shared" si="3"/>
        <v>☆</v>
      </c>
      <c r="C62" s="615"/>
      <c r="D62" s="616"/>
      <c r="E62" s="178">
        <v>4.03</v>
      </c>
      <c r="F62" s="178">
        <v>4.28</v>
      </c>
      <c r="G62" s="554">
        <f t="shared" si="1"/>
        <v>0.25</v>
      </c>
      <c r="H62" s="617"/>
      <c r="I62" s="618"/>
      <c r="J62" s="618"/>
      <c r="K62" s="618"/>
      <c r="L62" s="619"/>
      <c r="M62" s="244"/>
      <c r="N62" s="245"/>
      <c r="O62" s="428" t="s">
        <v>97</v>
      </c>
    </row>
    <row r="63" spans="1:15" ht="87" customHeight="1" thickBot="1">
      <c r="A63" s="437" t="s">
        <v>98</v>
      </c>
      <c r="B63" s="614" t="str">
        <f t="shared" si="3"/>
        <v>☆</v>
      </c>
      <c r="C63" s="615"/>
      <c r="D63" s="616"/>
      <c r="E63" s="457">
        <v>1.7</v>
      </c>
      <c r="F63" s="457">
        <v>1.87</v>
      </c>
      <c r="G63" s="554">
        <f t="shared" si="1"/>
        <v>0.17000000000000015</v>
      </c>
      <c r="H63" s="617"/>
      <c r="I63" s="618"/>
      <c r="J63" s="618"/>
      <c r="K63" s="618"/>
      <c r="L63" s="619"/>
      <c r="M63" s="504"/>
      <c r="N63" s="245"/>
      <c r="O63" s="428" t="s">
        <v>98</v>
      </c>
    </row>
    <row r="64" spans="1:15" ht="73.2" customHeight="1" thickBot="1">
      <c r="A64" s="437" t="s">
        <v>99</v>
      </c>
      <c r="B64" s="614" t="str">
        <f t="shared" ref="B64" si="5">IF(G64&gt;5,"☆☆☆☆",IF(AND(G64&gt;=2.39,G64&lt;5),"☆☆☆",IF(AND(G64&gt;=1.39,G64&lt;2.4),"☆☆",IF(AND(G64&gt;0,G64&lt;1.4),"☆",IF(AND(G64&gt;=-1.39,G64&lt;0),"★",IF(AND(G64&gt;=-2.39,G64&lt;-1.4),"★★",IF(AND(G64&gt;=-3.39,G64&lt;-2.4),"★★★")))))))</f>
        <v>★</v>
      </c>
      <c r="C64" s="615"/>
      <c r="D64" s="616"/>
      <c r="E64" s="457">
        <v>1.55</v>
      </c>
      <c r="F64" s="457">
        <v>1.41</v>
      </c>
      <c r="G64" s="554">
        <f t="shared" si="1"/>
        <v>-0.14000000000000012</v>
      </c>
      <c r="H64" s="694"/>
      <c r="I64" s="695"/>
      <c r="J64" s="695"/>
      <c r="K64" s="695"/>
      <c r="L64" s="696"/>
      <c r="M64" s="244"/>
      <c r="N64" s="245"/>
      <c r="O64" s="428" t="s">
        <v>99</v>
      </c>
    </row>
    <row r="65" spans="1:18" ht="80.25" customHeight="1" thickBot="1">
      <c r="A65" s="437" t="s">
        <v>100</v>
      </c>
      <c r="B65" s="614" t="str">
        <f t="shared" si="3"/>
        <v>☆</v>
      </c>
      <c r="C65" s="615"/>
      <c r="D65" s="616"/>
      <c r="E65" s="178">
        <v>3.06</v>
      </c>
      <c r="F65" s="178">
        <v>3.38</v>
      </c>
      <c r="G65" s="554">
        <f t="shared" si="1"/>
        <v>0.31999999999999984</v>
      </c>
      <c r="H65" s="697"/>
      <c r="I65" s="698"/>
      <c r="J65" s="698"/>
      <c r="K65" s="698"/>
      <c r="L65" s="699"/>
      <c r="M65" s="505"/>
      <c r="N65" s="245"/>
      <c r="O65" s="428" t="s">
        <v>100</v>
      </c>
    </row>
    <row r="66" spans="1:18" ht="88.5" customHeight="1" thickBot="1">
      <c r="A66" s="437" t="s">
        <v>101</v>
      </c>
      <c r="B66" s="614" t="str">
        <f t="shared" si="3"/>
        <v>☆</v>
      </c>
      <c r="C66" s="615"/>
      <c r="D66" s="616"/>
      <c r="E66" s="456">
        <v>6.25</v>
      </c>
      <c r="F66" s="456">
        <v>6.31</v>
      </c>
      <c r="G66" s="554">
        <f t="shared" si="1"/>
        <v>5.9999999999999609E-2</v>
      </c>
      <c r="H66" s="649"/>
      <c r="I66" s="650"/>
      <c r="J66" s="650"/>
      <c r="K66" s="650"/>
      <c r="L66" s="651"/>
      <c r="M66" s="244"/>
      <c r="N66" s="245"/>
      <c r="O66" s="428" t="s">
        <v>101</v>
      </c>
    </row>
    <row r="67" spans="1:18" ht="78.75" customHeight="1" thickBot="1">
      <c r="A67" s="437" t="s">
        <v>102</v>
      </c>
      <c r="B67" s="614" t="str">
        <f t="shared" si="3"/>
        <v>★</v>
      </c>
      <c r="C67" s="615"/>
      <c r="D67" s="616"/>
      <c r="E67" s="178">
        <v>4.03</v>
      </c>
      <c r="F67" s="178">
        <v>3.25</v>
      </c>
      <c r="G67" s="554">
        <f t="shared" si="1"/>
        <v>-0.78000000000000025</v>
      </c>
      <c r="H67" s="617"/>
      <c r="I67" s="618"/>
      <c r="J67" s="618"/>
      <c r="K67" s="618"/>
      <c r="L67" s="619"/>
      <c r="M67" s="244"/>
      <c r="N67" s="245"/>
      <c r="O67" s="428" t="s">
        <v>102</v>
      </c>
    </row>
    <row r="68" spans="1:18" ht="63" customHeight="1" thickBot="1">
      <c r="A68" s="440" t="s">
        <v>103</v>
      </c>
      <c r="B68" s="614" t="str">
        <f t="shared" si="3"/>
        <v>★</v>
      </c>
      <c r="C68" s="615"/>
      <c r="D68" s="616"/>
      <c r="E68" s="178">
        <v>3.65</v>
      </c>
      <c r="F68" s="178">
        <v>3.3</v>
      </c>
      <c r="G68" s="554">
        <f t="shared" si="1"/>
        <v>-0.35000000000000009</v>
      </c>
      <c r="H68" s="691"/>
      <c r="I68" s="692"/>
      <c r="J68" s="692"/>
      <c r="K68" s="692"/>
      <c r="L68" s="693"/>
      <c r="M68" s="473"/>
      <c r="N68" s="472"/>
      <c r="O68" s="428" t="s">
        <v>103</v>
      </c>
    </row>
    <row r="69" spans="1:18" ht="72.75" customHeight="1" thickBot="1">
      <c r="A69" s="438" t="s">
        <v>104</v>
      </c>
      <c r="B69" s="614" t="str">
        <f t="shared" si="3"/>
        <v>★</v>
      </c>
      <c r="C69" s="615"/>
      <c r="D69" s="616"/>
      <c r="E69" s="458">
        <v>2.91</v>
      </c>
      <c r="F69" s="458">
        <v>2.3199999999999998</v>
      </c>
      <c r="G69" s="554">
        <f t="shared" si="1"/>
        <v>-0.5900000000000003</v>
      </c>
      <c r="H69" s="649"/>
      <c r="I69" s="650"/>
      <c r="J69" s="650"/>
      <c r="K69" s="650"/>
      <c r="L69" s="651"/>
      <c r="M69" s="244"/>
      <c r="N69" s="245"/>
      <c r="O69" s="428" t="s">
        <v>104</v>
      </c>
    </row>
    <row r="70" spans="1:18" ht="58.5" customHeight="1" thickBot="1">
      <c r="A70" s="356" t="s">
        <v>105</v>
      </c>
      <c r="B70" s="614" t="str">
        <f t="shared" si="3"/>
        <v>★</v>
      </c>
      <c r="C70" s="615"/>
      <c r="D70" s="616"/>
      <c r="E70" s="178">
        <v>3.02</v>
      </c>
      <c r="F70" s="588">
        <v>2.73</v>
      </c>
      <c r="G70" s="554">
        <f t="shared" si="1"/>
        <v>-0.29000000000000004</v>
      </c>
      <c r="H70" s="617"/>
      <c r="I70" s="618"/>
      <c r="J70" s="618"/>
      <c r="K70" s="618"/>
      <c r="L70" s="619"/>
      <c r="M70" s="357"/>
      <c r="N70" s="245"/>
      <c r="O70" s="428"/>
    </row>
    <row r="71" spans="1:18" ht="42.75" customHeight="1" thickBot="1">
      <c r="A71" s="358"/>
      <c r="B71" s="358"/>
      <c r="C71" s="358"/>
      <c r="D71" s="358"/>
      <c r="E71" s="682"/>
      <c r="F71" s="682"/>
      <c r="G71" s="682"/>
      <c r="H71" s="682"/>
      <c r="I71" s="682"/>
      <c r="J71" s="682"/>
      <c r="K71" s="682"/>
      <c r="L71" s="682"/>
      <c r="M71" s="73">
        <f>COUNTIF(E23:E69,"&gt;=10")</f>
        <v>0</v>
      </c>
      <c r="N71" s="73">
        <f>COUNTIF(F23:F69,"&gt;=10")</f>
        <v>0</v>
      </c>
      <c r="O71" s="73" t="s">
        <v>29</v>
      </c>
    </row>
    <row r="72" spans="1:18" ht="36.75" customHeight="1" thickBot="1">
      <c r="A72" s="94" t="s">
        <v>21</v>
      </c>
      <c r="B72" s="95"/>
      <c r="C72" s="159"/>
      <c r="D72" s="159"/>
      <c r="E72" s="683" t="s">
        <v>20</v>
      </c>
      <c r="F72" s="683"/>
      <c r="G72" s="683"/>
      <c r="H72" s="684" t="s">
        <v>244</v>
      </c>
      <c r="I72" s="685"/>
      <c r="J72" s="95"/>
      <c r="K72" s="96"/>
      <c r="L72" s="96"/>
      <c r="M72" s="97"/>
      <c r="N72" s="98"/>
    </row>
    <row r="73" spans="1:18" ht="36.75" customHeight="1" thickBot="1">
      <c r="A73" s="99"/>
      <c r="B73" s="359"/>
      <c r="C73" s="686" t="s">
        <v>106</v>
      </c>
      <c r="D73" s="687"/>
      <c r="E73" s="687"/>
      <c r="F73" s="688"/>
      <c r="G73" s="100">
        <f>+F70</f>
        <v>2.73</v>
      </c>
      <c r="H73" s="101" t="s">
        <v>107</v>
      </c>
      <c r="I73" s="689">
        <f>+G70</f>
        <v>-0.29000000000000004</v>
      </c>
      <c r="J73" s="690"/>
      <c r="K73" s="360"/>
      <c r="L73" s="360"/>
      <c r="M73" s="361"/>
      <c r="N73" s="102"/>
    </row>
    <row r="74" spans="1:18" ht="36.75" customHeight="1" thickBot="1">
      <c r="A74" s="99"/>
      <c r="B74" s="359"/>
      <c r="C74" s="652" t="s">
        <v>108</v>
      </c>
      <c r="D74" s="653"/>
      <c r="E74" s="653"/>
      <c r="F74" s="654"/>
      <c r="G74" s="103">
        <f>+F35</f>
        <v>2.75</v>
      </c>
      <c r="H74" s="104" t="s">
        <v>107</v>
      </c>
      <c r="I74" s="655">
        <f>+G35</f>
        <v>-0.35000000000000009</v>
      </c>
      <c r="J74" s="656"/>
      <c r="K74" s="360"/>
      <c r="L74" s="360"/>
      <c r="M74" s="361"/>
      <c r="N74" s="102"/>
      <c r="R74" s="402" t="s">
        <v>21</v>
      </c>
    </row>
    <row r="75" spans="1:18" ht="36.75" customHeight="1" thickBot="1">
      <c r="A75" s="99"/>
      <c r="B75" s="359"/>
      <c r="C75" s="657" t="s">
        <v>109</v>
      </c>
      <c r="D75" s="658"/>
      <c r="E75" s="658"/>
      <c r="F75" s="105" t="str">
        <f>VLOOKUP(G75,F:P,10,0)</f>
        <v>大分県</v>
      </c>
      <c r="G75" s="106">
        <f>MAX(F23:F70)</f>
        <v>6.31</v>
      </c>
      <c r="H75" s="659" t="s">
        <v>110</v>
      </c>
      <c r="I75" s="660"/>
      <c r="J75" s="660"/>
      <c r="K75" s="107">
        <f>+N71</f>
        <v>0</v>
      </c>
      <c r="L75" s="108" t="s">
        <v>111</v>
      </c>
      <c r="M75" s="109">
        <f>N71-M71</f>
        <v>0</v>
      </c>
      <c r="N75" s="102"/>
      <c r="R75" s="403"/>
    </row>
    <row r="76" spans="1:18" ht="36.75" customHeight="1" thickBot="1">
      <c r="A76" s="110"/>
      <c r="B76" s="111"/>
      <c r="C76" s="111"/>
      <c r="D76" s="111"/>
      <c r="E76" s="111"/>
      <c r="F76" s="111"/>
      <c r="G76" s="111"/>
      <c r="H76" s="111"/>
      <c r="I76" s="111"/>
      <c r="J76" s="111"/>
      <c r="K76" s="112"/>
      <c r="L76" s="112"/>
      <c r="M76" s="113"/>
      <c r="N76" s="114"/>
      <c r="R76" s="403"/>
    </row>
    <row r="77" spans="1:18" ht="30.75" customHeight="1">
      <c r="A77" s="143"/>
      <c r="B77" s="143"/>
      <c r="C77" s="143"/>
      <c r="D77" s="143"/>
      <c r="E77" s="143"/>
      <c r="F77" s="143"/>
      <c r="G77" s="143"/>
      <c r="H77" s="143"/>
      <c r="I77" s="143"/>
      <c r="J77" s="143"/>
      <c r="K77" s="362"/>
      <c r="L77" s="362"/>
      <c r="M77" s="363"/>
      <c r="N77" s="364"/>
      <c r="R77" s="404"/>
    </row>
    <row r="78" spans="1:18" ht="30.75" customHeight="1" thickBot="1">
      <c r="A78" s="365"/>
      <c r="B78" s="365"/>
      <c r="C78" s="365"/>
      <c r="D78" s="365"/>
      <c r="E78" s="365"/>
      <c r="F78" s="365"/>
      <c r="G78" s="365"/>
      <c r="H78" s="365"/>
      <c r="I78" s="365"/>
      <c r="J78" s="365"/>
      <c r="K78" s="366"/>
      <c r="L78" s="366"/>
      <c r="M78" s="367"/>
      <c r="N78" s="365"/>
    </row>
    <row r="79" spans="1:18" ht="24.75" customHeight="1" thickTop="1">
      <c r="A79" s="661">
        <v>2</v>
      </c>
      <c r="B79" s="664" t="s">
        <v>241</v>
      </c>
      <c r="C79" s="665"/>
      <c r="D79" s="665"/>
      <c r="E79" s="665"/>
      <c r="F79" s="666"/>
      <c r="G79" s="673" t="s">
        <v>242</v>
      </c>
      <c r="H79" s="674"/>
      <c r="I79" s="674"/>
      <c r="J79" s="674"/>
      <c r="K79" s="674"/>
      <c r="L79" s="674"/>
      <c r="M79" s="674"/>
      <c r="N79" s="675"/>
    </row>
    <row r="80" spans="1:18" ht="24.75" customHeight="1">
      <c r="A80" s="662"/>
      <c r="B80" s="667"/>
      <c r="C80" s="668"/>
      <c r="D80" s="668"/>
      <c r="E80" s="668"/>
      <c r="F80" s="669"/>
      <c r="G80" s="676"/>
      <c r="H80" s="677"/>
      <c r="I80" s="677"/>
      <c r="J80" s="677"/>
      <c r="K80" s="677"/>
      <c r="L80" s="677"/>
      <c r="M80" s="677"/>
      <c r="N80" s="678"/>
      <c r="O80" s="368" t="s">
        <v>29</v>
      </c>
      <c r="P80" s="368"/>
    </row>
    <row r="81" spans="1:16" ht="24.75" customHeight="1">
      <c r="A81" s="662"/>
      <c r="B81" s="667"/>
      <c r="C81" s="668"/>
      <c r="D81" s="668"/>
      <c r="E81" s="668"/>
      <c r="F81" s="669"/>
      <c r="G81" s="676"/>
      <c r="H81" s="677"/>
      <c r="I81" s="677"/>
      <c r="J81" s="677"/>
      <c r="K81" s="677"/>
      <c r="L81" s="677"/>
      <c r="M81" s="677"/>
      <c r="N81" s="678"/>
      <c r="O81" s="368" t="s">
        <v>21</v>
      </c>
      <c r="P81" s="368" t="s">
        <v>112</v>
      </c>
    </row>
    <row r="82" spans="1:16" ht="24.75" customHeight="1">
      <c r="A82" s="662"/>
      <c r="B82" s="667"/>
      <c r="C82" s="668"/>
      <c r="D82" s="668"/>
      <c r="E82" s="668"/>
      <c r="F82" s="669"/>
      <c r="G82" s="676"/>
      <c r="H82" s="677"/>
      <c r="I82" s="677"/>
      <c r="J82" s="677"/>
      <c r="K82" s="677"/>
      <c r="L82" s="677"/>
      <c r="M82" s="677"/>
      <c r="N82" s="678"/>
      <c r="O82" s="369"/>
      <c r="P82" s="368"/>
    </row>
    <row r="83" spans="1:16" ht="46.2" customHeight="1" thickBot="1">
      <c r="A83" s="663"/>
      <c r="B83" s="670"/>
      <c r="C83" s="671"/>
      <c r="D83" s="671"/>
      <c r="E83" s="671"/>
      <c r="F83" s="672"/>
      <c r="G83" s="679"/>
      <c r="H83" s="680"/>
      <c r="I83" s="680"/>
      <c r="J83" s="680"/>
      <c r="K83" s="680"/>
      <c r="L83" s="680"/>
      <c r="M83" s="680"/>
      <c r="N83" s="681"/>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CBDC-8756-4ABB-ABB2-E37A4FEA8596}">
  <sheetPr>
    <pageSetUpPr fitToPage="1"/>
  </sheetPr>
  <dimension ref="A1:Q28"/>
  <sheetViews>
    <sheetView view="pageBreakPreview" zoomScaleNormal="75" zoomScaleSheetLayoutView="100" workbookViewId="0">
      <selection activeCell="Q27" sqref="Q27"/>
    </sheetView>
  </sheetViews>
  <sheetFormatPr defaultColWidth="9" defaultRowHeight="13.2"/>
  <cols>
    <col min="1" max="1" width="4.88671875" style="851" customWidth="1"/>
    <col min="2" max="11" width="9" style="851"/>
    <col min="12" max="12" width="32" style="851" customWidth="1"/>
    <col min="13" max="13" width="4.21875" style="851" customWidth="1"/>
    <col min="14" max="14" width="3.44140625" style="851" customWidth="1"/>
    <col min="15" max="16384" width="9" style="851"/>
  </cols>
  <sheetData>
    <row r="1" spans="1:17" ht="23.4">
      <c r="A1" s="850" t="s">
        <v>419</v>
      </c>
      <c r="B1" s="850"/>
      <c r="C1" s="850"/>
      <c r="D1" s="850"/>
      <c r="E1" s="850"/>
      <c r="F1" s="850"/>
      <c r="G1" s="850"/>
      <c r="H1" s="850"/>
      <c r="I1" s="850"/>
      <c r="J1" s="780"/>
      <c r="K1" s="780"/>
      <c r="L1" s="780"/>
      <c r="M1" s="780"/>
    </row>
    <row r="2" spans="1:17" ht="17.399999999999999">
      <c r="A2" s="852" t="s">
        <v>420</v>
      </c>
      <c r="B2" s="852"/>
      <c r="C2" s="852"/>
      <c r="D2" s="852"/>
      <c r="E2" s="852"/>
      <c r="F2" s="852"/>
      <c r="G2" s="852"/>
      <c r="H2" s="852"/>
      <c r="I2" s="852"/>
      <c r="J2" s="853"/>
      <c r="K2" s="853"/>
      <c r="L2" s="853"/>
      <c r="M2" s="853"/>
      <c r="N2" s="854"/>
      <c r="P2" s="855"/>
    </row>
    <row r="3" spans="1:17" ht="33.75" customHeight="1">
      <c r="A3" s="856" t="s">
        <v>421</v>
      </c>
      <c r="B3" s="856"/>
      <c r="C3" s="856"/>
      <c r="D3" s="856"/>
      <c r="E3" s="856"/>
      <c r="F3" s="856"/>
      <c r="G3" s="856"/>
      <c r="H3" s="856"/>
      <c r="I3" s="856"/>
      <c r="J3" s="857"/>
      <c r="K3" s="857"/>
      <c r="L3" s="857"/>
      <c r="M3" s="857"/>
      <c r="N3" s="858"/>
      <c r="O3" s="859"/>
      <c r="P3" s="591"/>
    </row>
    <row r="4" spans="1:17" ht="2.25" customHeight="1">
      <c r="A4" s="860"/>
      <c r="B4" s="860"/>
      <c r="C4" s="860"/>
      <c r="D4" s="860"/>
      <c r="E4" s="860"/>
      <c r="F4" s="860"/>
      <c r="G4" s="860"/>
      <c r="H4" s="860"/>
      <c r="I4" s="860"/>
      <c r="J4" s="780"/>
      <c r="K4" s="780"/>
      <c r="L4" s="780"/>
      <c r="M4" s="780"/>
      <c r="N4" s="858"/>
      <c r="P4" s="591"/>
    </row>
    <row r="5" spans="1:17" ht="17.399999999999999">
      <c r="A5" s="872"/>
      <c r="B5" s="873"/>
      <c r="C5" s="873"/>
      <c r="D5" s="873"/>
      <c r="E5" s="873"/>
      <c r="F5" s="873"/>
      <c r="G5" s="873"/>
      <c r="H5" s="873"/>
      <c r="I5" s="873"/>
      <c r="J5" s="873"/>
      <c r="K5" s="873"/>
      <c r="L5" s="873"/>
      <c r="M5" s="873"/>
      <c r="N5" s="858"/>
      <c r="P5" s="591"/>
      <c r="Q5" s="859"/>
    </row>
    <row r="6" spans="1:17" ht="17.399999999999999">
      <c r="A6" s="874"/>
      <c r="B6" s="875"/>
      <c r="C6" s="876"/>
      <c r="D6" s="876"/>
      <c r="E6" s="876"/>
      <c r="F6" s="874"/>
      <c r="G6" s="874"/>
      <c r="H6" s="861" t="s">
        <v>424</v>
      </c>
      <c r="I6" s="862"/>
      <c r="J6" s="862"/>
      <c r="K6" s="862"/>
      <c r="L6" s="862"/>
      <c r="M6" s="874"/>
      <c r="N6" s="858"/>
      <c r="O6" s="859"/>
      <c r="P6" s="591"/>
      <c r="Q6" s="591"/>
    </row>
    <row r="7" spans="1:17" ht="16.2">
      <c r="A7" s="874"/>
      <c r="B7" s="876"/>
      <c r="C7" s="876"/>
      <c r="D7" s="876"/>
      <c r="E7" s="876"/>
      <c r="F7" s="874"/>
      <c r="G7" s="874"/>
      <c r="H7" s="862"/>
      <c r="I7" s="862"/>
      <c r="J7" s="862"/>
      <c r="K7" s="862"/>
      <c r="L7" s="862"/>
      <c r="M7" s="874"/>
      <c r="N7" s="858"/>
      <c r="O7" s="851" t="s">
        <v>21</v>
      </c>
      <c r="P7" s="591"/>
      <c r="Q7" s="591"/>
    </row>
    <row r="8" spans="1:17" ht="17.399999999999999">
      <c r="A8" s="874"/>
      <c r="B8" s="876"/>
      <c r="C8" s="876"/>
      <c r="D8" s="876"/>
      <c r="E8" s="876"/>
      <c r="F8" s="874"/>
      <c r="G8" s="874"/>
      <c r="H8" s="862"/>
      <c r="I8" s="862"/>
      <c r="J8" s="862"/>
      <c r="K8" s="862"/>
      <c r="L8" s="862"/>
      <c r="M8" s="874"/>
      <c r="O8" s="859"/>
      <c r="P8" s="591"/>
      <c r="Q8" s="591"/>
    </row>
    <row r="9" spans="1:17" ht="16.2">
      <c r="A9" s="874"/>
      <c r="B9" s="876"/>
      <c r="C9" s="876"/>
      <c r="D9" s="876"/>
      <c r="E9" s="876"/>
      <c r="F9" s="874"/>
      <c r="G9" s="874"/>
      <c r="H9" s="862"/>
      <c r="I9" s="862"/>
      <c r="J9" s="862"/>
      <c r="K9" s="862"/>
      <c r="L9" s="862"/>
      <c r="M9" s="874"/>
      <c r="P9" s="591"/>
      <c r="Q9" s="591"/>
    </row>
    <row r="10" spans="1:17" ht="16.2">
      <c r="A10" s="874"/>
      <c r="B10" s="876"/>
      <c r="C10" s="876"/>
      <c r="D10" s="876"/>
      <c r="E10" s="876"/>
      <c r="F10" s="874"/>
      <c r="G10" s="874"/>
      <c r="H10" s="862"/>
      <c r="I10" s="862"/>
      <c r="J10" s="862"/>
      <c r="K10" s="862"/>
      <c r="L10" s="862"/>
      <c r="M10" s="874"/>
      <c r="P10" s="591"/>
      <c r="Q10" s="591"/>
    </row>
    <row r="11" spans="1:17" ht="16.2">
      <c r="A11" s="874"/>
      <c r="B11" s="876"/>
      <c r="C11" s="876"/>
      <c r="D11" s="876"/>
      <c r="E11" s="876"/>
      <c r="F11" s="877"/>
      <c r="G11" s="877"/>
      <c r="H11" s="862"/>
      <c r="I11" s="862"/>
      <c r="J11" s="862"/>
      <c r="K11" s="862"/>
      <c r="L11" s="862"/>
      <c r="M11" s="874"/>
      <c r="P11" s="591"/>
      <c r="Q11" s="591"/>
    </row>
    <row r="12" spans="1:17" ht="22.2" customHeight="1">
      <c r="A12" s="874"/>
      <c r="B12" s="876"/>
      <c r="C12" s="876"/>
      <c r="D12" s="876"/>
      <c r="E12" s="876"/>
      <c r="F12" s="878"/>
      <c r="G12" s="878"/>
      <c r="H12" s="862"/>
      <c r="I12" s="862"/>
      <c r="J12" s="862"/>
      <c r="K12" s="862"/>
      <c r="L12" s="862"/>
      <c r="M12" s="874"/>
      <c r="P12" s="591"/>
      <c r="Q12" s="591"/>
    </row>
    <row r="13" spans="1:17" ht="22.2" customHeight="1">
      <c r="A13" s="874"/>
      <c r="B13" s="879"/>
      <c r="C13" s="879"/>
      <c r="D13" s="879"/>
      <c r="E13" s="879"/>
      <c r="F13" s="878"/>
      <c r="G13" s="878"/>
      <c r="H13" s="862"/>
      <c r="I13" s="862"/>
      <c r="J13" s="862"/>
      <c r="K13" s="862"/>
      <c r="L13" s="862"/>
      <c r="M13" s="874"/>
      <c r="P13" s="863" t="s">
        <v>21</v>
      </c>
      <c r="Q13" s="591"/>
    </row>
    <row r="14" spans="1:17" ht="22.2" customHeight="1">
      <c r="A14" s="874"/>
      <c r="B14" s="879"/>
      <c r="C14" s="879"/>
      <c r="D14" s="879"/>
      <c r="E14" s="879"/>
      <c r="F14" s="877"/>
      <c r="G14" s="877"/>
      <c r="H14" s="862"/>
      <c r="I14" s="862"/>
      <c r="J14" s="862"/>
      <c r="K14" s="862"/>
      <c r="L14" s="862"/>
      <c r="M14" s="874"/>
      <c r="P14" s="859"/>
      <c r="Q14" s="591"/>
    </row>
    <row r="15" spans="1:17" ht="7.5" customHeight="1">
      <c r="A15" s="874"/>
      <c r="B15" s="874"/>
      <c r="C15" s="874"/>
      <c r="D15" s="874"/>
      <c r="E15" s="874"/>
      <c r="F15" s="874"/>
      <c r="G15" s="874"/>
      <c r="H15" s="874" t="s">
        <v>21</v>
      </c>
      <c r="I15" s="874"/>
      <c r="J15" s="874"/>
      <c r="K15" s="874"/>
      <c r="L15" s="874"/>
      <c r="M15" s="874"/>
      <c r="P15" s="863" t="s">
        <v>21</v>
      </c>
      <c r="Q15" s="591"/>
    </row>
    <row r="16" spans="1:17" ht="7.5" customHeight="1" thickBot="1">
      <c r="A16" s="880"/>
      <c r="B16" s="881"/>
      <c r="C16" s="882"/>
      <c r="D16" s="882"/>
      <c r="E16" s="882"/>
      <c r="F16" s="882"/>
      <c r="G16" s="882"/>
      <c r="H16" s="882"/>
      <c r="I16" s="882"/>
      <c r="J16" s="882"/>
      <c r="K16" s="882"/>
      <c r="L16" s="882"/>
      <c r="M16" s="882"/>
      <c r="P16" s="591"/>
      <c r="Q16" s="591"/>
    </row>
    <row r="17" spans="1:17" ht="13.8" thickTop="1">
      <c r="A17" s="882"/>
      <c r="B17" s="883" t="s">
        <v>422</v>
      </c>
      <c r="C17" s="864"/>
      <c r="D17" s="864"/>
      <c r="E17" s="864"/>
      <c r="F17" s="864"/>
      <c r="G17" s="864"/>
      <c r="H17" s="864"/>
      <c r="I17" s="864"/>
      <c r="J17" s="864"/>
      <c r="K17" s="864"/>
      <c r="L17" s="865"/>
      <c r="M17" s="882"/>
      <c r="P17" s="591"/>
      <c r="Q17" s="591"/>
    </row>
    <row r="18" spans="1:17">
      <c r="A18" s="882"/>
      <c r="B18" s="866"/>
      <c r="C18" s="867"/>
      <c r="D18" s="867"/>
      <c r="E18" s="867"/>
      <c r="F18" s="867"/>
      <c r="G18" s="867"/>
      <c r="H18" s="867"/>
      <c r="I18" s="867"/>
      <c r="J18" s="867"/>
      <c r="K18" s="867"/>
      <c r="L18" s="868"/>
      <c r="M18" s="882"/>
      <c r="P18" s="591"/>
      <c r="Q18" s="591"/>
    </row>
    <row r="19" spans="1:17">
      <c r="A19" s="882"/>
      <c r="B19" s="866"/>
      <c r="C19" s="867"/>
      <c r="D19" s="867"/>
      <c r="E19" s="867"/>
      <c r="F19" s="867"/>
      <c r="G19" s="867"/>
      <c r="H19" s="867"/>
      <c r="I19" s="867"/>
      <c r="J19" s="867"/>
      <c r="K19" s="867"/>
      <c r="L19" s="868"/>
      <c r="M19" s="882"/>
      <c r="P19" s="591"/>
      <c r="Q19" s="591"/>
    </row>
    <row r="20" spans="1:17">
      <c r="A20" s="882"/>
      <c r="B20" s="866"/>
      <c r="C20" s="867"/>
      <c r="D20" s="867"/>
      <c r="E20" s="867"/>
      <c r="F20" s="867"/>
      <c r="G20" s="867"/>
      <c r="H20" s="867"/>
      <c r="I20" s="867"/>
      <c r="J20" s="867"/>
      <c r="K20" s="867"/>
      <c r="L20" s="868"/>
      <c r="M20" s="882"/>
      <c r="P20" s="591"/>
      <c r="Q20" s="591"/>
    </row>
    <row r="21" spans="1:17">
      <c r="A21" s="882"/>
      <c r="B21" s="866"/>
      <c r="C21" s="867"/>
      <c r="D21" s="867"/>
      <c r="E21" s="867"/>
      <c r="F21" s="867"/>
      <c r="G21" s="867"/>
      <c r="H21" s="867"/>
      <c r="I21" s="867"/>
      <c r="J21" s="867"/>
      <c r="K21" s="867"/>
      <c r="L21" s="868"/>
      <c r="M21" s="882"/>
    </row>
    <row r="22" spans="1:17">
      <c r="A22" s="882"/>
      <c r="B22" s="866"/>
      <c r="C22" s="867"/>
      <c r="D22" s="867"/>
      <c r="E22" s="867"/>
      <c r="F22" s="867"/>
      <c r="G22" s="867"/>
      <c r="H22" s="867"/>
      <c r="I22" s="867"/>
      <c r="J22" s="867"/>
      <c r="K22" s="867"/>
      <c r="L22" s="868"/>
      <c r="M22" s="882"/>
    </row>
    <row r="23" spans="1:17">
      <c r="A23" s="882"/>
      <c r="B23" s="866"/>
      <c r="C23" s="867"/>
      <c r="D23" s="867"/>
      <c r="E23" s="867"/>
      <c r="F23" s="867"/>
      <c r="G23" s="867"/>
      <c r="H23" s="867"/>
      <c r="I23" s="867"/>
      <c r="J23" s="867"/>
      <c r="K23" s="867"/>
      <c r="L23" s="868"/>
      <c r="M23" s="882"/>
    </row>
    <row r="24" spans="1:17">
      <c r="A24" s="882"/>
      <c r="B24" s="866"/>
      <c r="C24" s="867"/>
      <c r="D24" s="867"/>
      <c r="E24" s="867"/>
      <c r="F24" s="867"/>
      <c r="G24" s="867"/>
      <c r="H24" s="867"/>
      <c r="I24" s="867"/>
      <c r="J24" s="867"/>
      <c r="K24" s="867"/>
      <c r="L24" s="868"/>
      <c r="M24" s="882"/>
    </row>
    <row r="25" spans="1:17" ht="13.8" thickBot="1">
      <c r="A25" s="882"/>
      <c r="B25" s="869"/>
      <c r="C25" s="870"/>
      <c r="D25" s="870"/>
      <c r="E25" s="870"/>
      <c r="F25" s="870"/>
      <c r="G25" s="870"/>
      <c r="H25" s="870"/>
      <c r="I25" s="870"/>
      <c r="J25" s="870"/>
      <c r="K25" s="870"/>
      <c r="L25" s="871"/>
      <c r="M25" s="882"/>
    </row>
    <row r="26" spans="1:17" ht="13.8" thickTop="1">
      <c r="A26" s="882"/>
      <c r="B26" s="882"/>
      <c r="C26" s="882"/>
      <c r="D26" s="882"/>
      <c r="E26" s="882"/>
      <c r="F26" s="882"/>
      <c r="G26" s="882"/>
      <c r="H26" s="882"/>
      <c r="I26" s="882"/>
      <c r="J26" s="882"/>
      <c r="K26" s="882"/>
      <c r="L26" s="882"/>
      <c r="M26" s="882"/>
    </row>
    <row r="27" spans="1:17" ht="37.200000000000003" customHeight="1">
      <c r="A27" s="882"/>
      <c r="B27" s="884" t="s">
        <v>423</v>
      </c>
      <c r="C27" s="885"/>
      <c r="D27" s="885"/>
      <c r="E27" s="885"/>
      <c r="F27" s="885"/>
      <c r="G27" s="885"/>
      <c r="H27" s="885"/>
      <c r="I27" s="885"/>
      <c r="J27" s="885"/>
      <c r="K27" s="885"/>
      <c r="L27" s="885"/>
      <c r="M27" s="882"/>
    </row>
    <row r="28" spans="1:17" ht="24" customHeight="1">
      <c r="A28" s="882"/>
      <c r="B28" s="882"/>
      <c r="C28" s="882"/>
      <c r="D28" s="882"/>
      <c r="E28" s="882"/>
      <c r="F28" s="882"/>
      <c r="G28" s="882"/>
      <c r="H28" s="882"/>
      <c r="I28" s="882"/>
      <c r="J28" s="882"/>
      <c r="K28" s="882"/>
      <c r="L28" s="882"/>
      <c r="M28" s="882"/>
    </row>
  </sheetData>
  <mergeCells count="9">
    <mergeCell ref="B17:L25"/>
    <mergeCell ref="B27:L27"/>
    <mergeCell ref="A1:M1"/>
    <mergeCell ref="A2:M2"/>
    <mergeCell ref="A3:M3"/>
    <mergeCell ref="N3:N7"/>
    <mergeCell ref="A4:M4"/>
    <mergeCell ref="B6:E14"/>
    <mergeCell ref="H6:L14"/>
  </mergeCells>
  <phoneticPr fontId="106"/>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77"/>
  <sheetViews>
    <sheetView zoomScale="75" zoomScaleNormal="75" workbookViewId="0">
      <selection activeCell="N45" sqref="N45"/>
    </sheetView>
  </sheetViews>
  <sheetFormatPr defaultColWidth="8.88671875" defaultRowHeight="14.4"/>
  <cols>
    <col min="1" max="1" width="12.77734375" style="139" customWidth="1"/>
    <col min="2" max="2" width="25" style="185" customWidth="1"/>
    <col min="3" max="3" width="9.109375" style="185" customWidth="1"/>
    <col min="4" max="4" width="23" style="185" customWidth="1"/>
    <col min="5" max="5" width="19.44140625" style="185" customWidth="1"/>
    <col min="6" max="6" width="12.21875" style="185" customWidth="1"/>
    <col min="7" max="7" width="14.77734375" style="185" customWidth="1"/>
    <col min="8" max="8" width="20.88671875" style="185" customWidth="1"/>
    <col min="9" max="9" width="19" style="185" customWidth="1"/>
    <col min="10" max="10" width="13.21875" style="185" customWidth="1"/>
    <col min="11" max="11" width="10.88671875" style="185" customWidth="1"/>
    <col min="12" max="12" width="13" style="185" customWidth="1"/>
    <col min="13" max="13" width="16.109375" style="185" customWidth="1"/>
    <col min="14" max="14" width="28.77734375" style="185" customWidth="1"/>
    <col min="15" max="15" width="7.88671875" style="185" customWidth="1"/>
    <col min="16" max="16" width="40.44140625" style="256" customWidth="1"/>
    <col min="17" max="17" width="40.44140625" style="185" customWidth="1"/>
    <col min="18" max="16384" width="8.88671875" style="185"/>
  </cols>
  <sheetData>
    <row r="1" spans="2:19" ht="31.2" customHeight="1">
      <c r="B1" s="145"/>
      <c r="C1" s="406" t="s">
        <v>275</v>
      </c>
      <c r="D1" s="199"/>
      <c r="E1" s="199"/>
      <c r="F1" s="199"/>
      <c r="G1" s="199" t="s">
        <v>260</v>
      </c>
      <c r="H1" s="199"/>
      <c r="I1" s="199"/>
      <c r="J1" s="199"/>
      <c r="K1" s="199"/>
      <c r="L1" s="199"/>
      <c r="M1" s="199"/>
      <c r="N1" s="199"/>
      <c r="O1" s="139"/>
      <c r="P1" s="255"/>
    </row>
    <row r="2" spans="2:19" ht="31.2" customHeight="1">
      <c r="B2" s="145"/>
      <c r="C2" s="199"/>
      <c r="D2" s="199"/>
      <c r="E2" s="199"/>
      <c r="F2" s="199"/>
      <c r="G2" s="199"/>
      <c r="H2" s="199"/>
      <c r="I2" s="199"/>
      <c r="J2" s="199"/>
      <c r="K2" s="199"/>
      <c r="L2" s="199"/>
      <c r="M2" s="199"/>
      <c r="N2" s="199"/>
      <c r="O2" s="139"/>
      <c r="P2" s="255"/>
    </row>
    <row r="3" spans="2:19" ht="266.39999999999998" customHeight="1">
      <c r="B3" s="724"/>
      <c r="C3" s="724"/>
      <c r="D3" s="724"/>
      <c r="E3" s="724"/>
      <c r="F3" s="724"/>
      <c r="G3" s="724"/>
      <c r="H3" s="724"/>
      <c r="I3" s="724"/>
      <c r="J3" s="724"/>
      <c r="K3" s="724"/>
      <c r="L3" s="724"/>
      <c r="M3" s="724"/>
      <c r="N3" s="724"/>
      <c r="O3" s="139" t="s">
        <v>208</v>
      </c>
      <c r="P3" s="255"/>
    </row>
    <row r="4" spans="2:19" ht="29.25" customHeight="1">
      <c r="B4" s="221"/>
      <c r="C4" s="222" t="s">
        <v>287</v>
      </c>
      <c r="D4" s="223"/>
      <c r="E4" s="223"/>
      <c r="F4" s="223"/>
      <c r="G4" s="224"/>
      <c r="H4" s="223"/>
      <c r="I4" s="223"/>
      <c r="J4" s="225"/>
      <c r="K4" s="225"/>
      <c r="L4" s="225"/>
      <c r="M4" s="225"/>
      <c r="N4" s="226"/>
      <c r="O4" s="139"/>
      <c r="P4" s="246"/>
    </row>
    <row r="5" spans="2:19" ht="267" customHeight="1">
      <c r="B5" s="729" t="s">
        <v>288</v>
      </c>
      <c r="C5" s="730"/>
      <c r="D5" s="730"/>
      <c r="E5" s="730"/>
      <c r="F5" s="730"/>
      <c r="G5" s="730"/>
      <c r="H5" s="730"/>
      <c r="I5" s="730"/>
      <c r="J5" s="730"/>
      <c r="K5" s="730"/>
      <c r="L5" s="730"/>
      <c r="M5" s="730"/>
      <c r="N5" s="730"/>
      <c r="O5" s="139"/>
      <c r="P5" s="483" t="s">
        <v>208</v>
      </c>
      <c r="Q5" s="185" t="s">
        <v>262</v>
      </c>
    </row>
    <row r="6" spans="2:19" ht="32.4" customHeight="1">
      <c r="B6" s="733" t="s">
        <v>266</v>
      </c>
      <c r="C6" s="734"/>
      <c r="D6" s="734"/>
      <c r="E6" s="734"/>
      <c r="F6" s="734"/>
      <c r="G6" s="734"/>
      <c r="H6" s="734"/>
      <c r="I6" s="734"/>
      <c r="J6" s="734"/>
      <c r="K6" s="734"/>
      <c r="L6" s="734"/>
      <c r="M6" s="734"/>
      <c r="N6" s="734"/>
      <c r="O6" s="139"/>
      <c r="P6" s="243"/>
    </row>
    <row r="7" spans="2:19" ht="11.4" customHeight="1">
      <c r="B7" s="731"/>
      <c r="C7" s="732"/>
      <c r="D7" s="732"/>
      <c r="E7" s="732"/>
      <c r="F7" s="732"/>
      <c r="G7" s="732"/>
      <c r="H7" s="732"/>
      <c r="I7" s="732"/>
      <c r="J7" s="732"/>
      <c r="K7" s="732"/>
      <c r="L7" s="732"/>
      <c r="M7" s="732"/>
      <c r="N7" s="732"/>
      <c r="O7" s="139"/>
      <c r="P7" s="243"/>
      <c r="R7" s="185" t="s">
        <v>225</v>
      </c>
    </row>
    <row r="8" spans="2:19" ht="21.6" customHeight="1">
      <c r="B8" s="230"/>
      <c r="C8" s="725" t="s">
        <v>289</v>
      </c>
      <c r="D8" s="725"/>
      <c r="E8" s="725"/>
      <c r="F8" s="725"/>
      <c r="G8" s="725"/>
      <c r="H8" s="725"/>
      <c r="I8" s="725"/>
      <c r="J8" s="725"/>
      <c r="K8" s="725"/>
      <c r="L8" s="725"/>
      <c r="M8" s="146" t="s">
        <v>208</v>
      </c>
      <c r="N8" s="146"/>
      <c r="O8" s="139"/>
      <c r="P8" s="278"/>
      <c r="Q8" s="529">
        <f>+H13-G13</f>
        <v>7196605</v>
      </c>
    </row>
    <row r="9" spans="2:19" ht="21.6" customHeight="1">
      <c r="B9" s="230"/>
      <c r="C9" s="726" t="s">
        <v>178</v>
      </c>
      <c r="D9" s="726"/>
      <c r="E9" s="726"/>
      <c r="F9" s="726"/>
      <c r="G9" s="726"/>
      <c r="H9" s="726"/>
      <c r="I9" s="726"/>
      <c r="J9" s="726"/>
      <c r="K9" s="726"/>
      <c r="L9" s="726"/>
      <c r="M9" s="146"/>
      <c r="N9" s="171"/>
      <c r="O9" s="139"/>
      <c r="P9" s="279"/>
    </row>
    <row r="10" spans="2:19" ht="21.6" customHeight="1">
      <c r="B10" s="146"/>
      <c r="C10" s="146"/>
      <c r="D10" s="171"/>
      <c r="E10" s="171"/>
      <c r="F10" s="171"/>
      <c r="G10" s="191"/>
      <c r="H10" s="171"/>
      <c r="I10" s="171"/>
      <c r="J10" s="171"/>
      <c r="K10" s="171"/>
      <c r="L10" s="171"/>
      <c r="M10" s="171"/>
      <c r="N10" s="171"/>
      <c r="O10" s="139"/>
      <c r="P10" s="283"/>
    </row>
    <row r="11" spans="2:19" ht="15" customHeight="1">
      <c r="B11" s="139"/>
      <c r="C11" s="139"/>
      <c r="D11" s="192"/>
      <c r="E11" s="192"/>
      <c r="F11" s="192"/>
      <c r="G11" s="193"/>
      <c r="H11" s="192"/>
      <c r="I11" s="192"/>
      <c r="J11" s="192"/>
      <c r="K11" s="192"/>
      <c r="L11" s="192"/>
      <c r="M11" s="192"/>
      <c r="N11" s="192"/>
      <c r="O11" s="139"/>
      <c r="P11" s="517">
        <f>+H13-G13</f>
        <v>7196605</v>
      </c>
      <c r="Q11" s="492"/>
      <c r="R11" s="492"/>
      <c r="S11" s="492"/>
    </row>
    <row r="12" spans="2:19" ht="13.5" customHeight="1">
      <c r="B12" s="139"/>
      <c r="C12" s="139"/>
      <c r="D12" s="727" t="s">
        <v>179</v>
      </c>
      <c r="E12" s="727"/>
      <c r="F12" s="194"/>
      <c r="G12" s="195" t="s">
        <v>180</v>
      </c>
      <c r="H12" s="196" t="s">
        <v>181</v>
      </c>
      <c r="I12" s="197" t="s">
        <v>182</v>
      </c>
      <c r="J12" s="196" t="s">
        <v>183</v>
      </c>
      <c r="K12" s="196" t="s">
        <v>184</v>
      </c>
      <c r="L12" s="198" t="s">
        <v>197</v>
      </c>
      <c r="M12" s="192"/>
      <c r="N12" s="192"/>
      <c r="O12" s="139"/>
      <c r="P12" s="283"/>
      <c r="Q12" s="492"/>
      <c r="R12" s="492"/>
      <c r="S12" s="492"/>
    </row>
    <row r="13" spans="2:19" ht="18" customHeight="1">
      <c r="B13" s="139"/>
      <c r="C13" s="139"/>
      <c r="D13" s="727"/>
      <c r="E13" s="727"/>
      <c r="F13" s="232" t="s">
        <v>185</v>
      </c>
      <c r="G13" s="264">
        <v>576643618</v>
      </c>
      <c r="H13" s="264">
        <v>583840223</v>
      </c>
      <c r="I13" s="229">
        <f t="shared" ref="I13:I23" si="0">+H13/$H$13</f>
        <v>1</v>
      </c>
      <c r="J13" s="516">
        <v>6417401</v>
      </c>
      <c r="K13" s="409">
        <f>+J13/G13</f>
        <v>1.1128885848520741E-2</v>
      </c>
      <c r="L13" s="229">
        <f t="shared" ref="L13:L30" si="1">+H13/G13</f>
        <v>1.0124801606665834</v>
      </c>
      <c r="M13" s="728" t="s">
        <v>186</v>
      </c>
      <c r="N13" s="728"/>
      <c r="O13" s="518"/>
      <c r="P13" s="571"/>
      <c r="Q13" s="492"/>
      <c r="R13" s="492"/>
      <c r="S13" s="492"/>
    </row>
    <row r="14" spans="2:19" ht="17.25" customHeight="1">
      <c r="B14" s="139"/>
      <c r="C14" s="139"/>
      <c r="D14" s="727"/>
      <c r="E14" s="727"/>
      <c r="F14" s="506" t="s">
        <v>249</v>
      </c>
      <c r="G14" s="285">
        <v>91307144</v>
      </c>
      <c r="H14" s="285">
        <v>92197380</v>
      </c>
      <c r="I14" s="229">
        <f t="shared" si="0"/>
        <v>0.15791543022893098</v>
      </c>
      <c r="J14" s="429">
        <v>1034152</v>
      </c>
      <c r="K14" s="423">
        <f>+J14/H14</f>
        <v>1.1216717872026298E-2</v>
      </c>
      <c r="L14" s="258">
        <f t="shared" si="1"/>
        <v>1.0097499052209977</v>
      </c>
      <c r="M14" s="722" t="s">
        <v>217</v>
      </c>
      <c r="N14" s="519">
        <f>+H13-G13</f>
        <v>7196605</v>
      </c>
      <c r="O14" s="518"/>
      <c r="P14" s="571"/>
      <c r="Q14" s="492"/>
      <c r="R14" s="492"/>
      <c r="S14" s="492"/>
    </row>
    <row r="15" spans="2:19" ht="17.25" customHeight="1">
      <c r="B15" s="139"/>
      <c r="C15" s="139"/>
      <c r="D15" s="727"/>
      <c r="E15" s="727"/>
      <c r="F15" s="507" t="s">
        <v>247</v>
      </c>
      <c r="G15" s="285">
        <v>4091778</v>
      </c>
      <c r="H15" s="285">
        <v>4117035</v>
      </c>
      <c r="I15" s="229">
        <f t="shared" si="0"/>
        <v>7.0516467310954697E-3</v>
      </c>
      <c r="J15" s="495">
        <v>43154</v>
      </c>
      <c r="K15" s="423">
        <f>+J15/G15</f>
        <v>1.0546515475668523E-2</v>
      </c>
      <c r="L15" s="258">
        <f t="shared" si="1"/>
        <v>1.0061726222683636</v>
      </c>
      <c r="M15" s="722"/>
      <c r="N15" s="533" t="s">
        <v>208</v>
      </c>
      <c r="O15" s="518"/>
      <c r="P15" s="571"/>
      <c r="Q15" s="282"/>
      <c r="R15" s="492"/>
      <c r="S15" s="492"/>
    </row>
    <row r="16" spans="2:19" ht="17.25" customHeight="1">
      <c r="B16" s="139"/>
      <c r="C16" s="139"/>
      <c r="D16" s="727"/>
      <c r="E16" s="727"/>
      <c r="F16" s="508" t="s">
        <v>250</v>
      </c>
      <c r="G16" s="284">
        <v>6711847</v>
      </c>
      <c r="H16" s="284">
        <v>6839732</v>
      </c>
      <c r="I16" s="229">
        <f t="shared" si="0"/>
        <v>1.1715074999209159E-2</v>
      </c>
      <c r="J16" s="231">
        <v>328221</v>
      </c>
      <c r="K16" s="527">
        <f t="shared" ref="K16:K23" si="2">+J16/H16</f>
        <v>4.7987406524115275E-2</v>
      </c>
      <c r="L16" s="258">
        <f t="shared" si="1"/>
        <v>1.0190536226466427</v>
      </c>
      <c r="M16" s="520"/>
      <c r="N16" s="520"/>
      <c r="O16" s="518"/>
      <c r="P16" s="469"/>
      <c r="Q16" s="283"/>
      <c r="R16" s="492"/>
      <c r="S16" s="492"/>
    </row>
    <row r="17" spans="2:19" ht="17.25" customHeight="1">
      <c r="B17" s="139"/>
      <c r="C17" s="139"/>
      <c r="D17" s="727"/>
      <c r="E17" s="727"/>
      <c r="F17" s="509" t="s">
        <v>251</v>
      </c>
      <c r="G17" s="284">
        <v>33790698</v>
      </c>
      <c r="H17" s="284">
        <v>33994470</v>
      </c>
      <c r="I17" s="229">
        <f t="shared" si="0"/>
        <v>5.8225638900525019E-2</v>
      </c>
      <c r="J17" s="259">
        <v>679758</v>
      </c>
      <c r="K17" s="459">
        <f t="shared" si="2"/>
        <v>1.9996134665432347E-2</v>
      </c>
      <c r="L17" s="258">
        <f t="shared" si="1"/>
        <v>1.0060304170100305</v>
      </c>
      <c r="M17" s="520"/>
      <c r="N17" s="520"/>
      <c r="O17" s="518"/>
      <c r="P17" s="469"/>
      <c r="Q17" s="494"/>
      <c r="R17" s="492"/>
      <c r="S17" s="492"/>
    </row>
    <row r="18" spans="2:19" ht="17.25" customHeight="1">
      <c r="B18" s="139"/>
      <c r="C18" s="139"/>
      <c r="D18" s="727"/>
      <c r="E18" s="727"/>
      <c r="F18" s="507" t="s">
        <v>187</v>
      </c>
      <c r="G18" s="284">
        <v>9507562</v>
      </c>
      <c r="H18" s="284">
        <v>7434945</v>
      </c>
      <c r="I18" s="229">
        <f t="shared" si="0"/>
        <v>1.2734554261774458E-2</v>
      </c>
      <c r="J18" s="231">
        <v>142398</v>
      </c>
      <c r="K18" s="459">
        <f t="shared" si="2"/>
        <v>1.9152529036865772E-2</v>
      </c>
      <c r="L18" s="258">
        <f t="shared" si="1"/>
        <v>0.78200331483507546</v>
      </c>
      <c r="M18" s="520"/>
      <c r="N18" s="520"/>
      <c r="O18" s="518"/>
      <c r="P18" s="469"/>
      <c r="Q18" s="282"/>
      <c r="R18" s="492"/>
      <c r="S18" s="492"/>
    </row>
    <row r="19" spans="2:19" ht="17.25" customHeight="1">
      <c r="B19" s="139"/>
      <c r="C19" s="139"/>
      <c r="D19" s="727"/>
      <c r="E19" s="727"/>
      <c r="F19" s="553" t="s">
        <v>264</v>
      </c>
      <c r="G19" s="284">
        <v>4233549</v>
      </c>
      <c r="H19" s="284">
        <v>4297144</v>
      </c>
      <c r="I19" s="229">
        <f t="shared" si="0"/>
        <v>7.3601369530855365E-3</v>
      </c>
      <c r="J19" s="231">
        <v>59773</v>
      </c>
      <c r="K19" s="257">
        <f t="shared" si="2"/>
        <v>1.3909936460123283E-2</v>
      </c>
      <c r="L19" s="258">
        <f t="shared" si="1"/>
        <v>1.0150216756673893</v>
      </c>
      <c r="M19" s="520"/>
      <c r="N19" s="520"/>
      <c r="O19" s="518"/>
      <c r="P19" s="469"/>
      <c r="Q19" s="283"/>
      <c r="R19" s="492"/>
      <c r="S19" s="492"/>
    </row>
    <row r="20" spans="2:19" ht="17.25" customHeight="1">
      <c r="B20" s="139"/>
      <c r="C20" s="139"/>
      <c r="D20" s="727"/>
      <c r="E20" s="727"/>
      <c r="F20" s="528" t="s">
        <v>252</v>
      </c>
      <c r="G20" s="284">
        <v>4004555</v>
      </c>
      <c r="H20" s="284">
        <v>4004555</v>
      </c>
      <c r="I20" s="229">
        <f t="shared" si="0"/>
        <v>6.8589912826201426E-3</v>
      </c>
      <c r="J20" s="231">
        <v>101982</v>
      </c>
      <c r="K20" s="527">
        <f t="shared" si="2"/>
        <v>2.5466500023098696E-2</v>
      </c>
      <c r="L20" s="258">
        <f t="shared" si="1"/>
        <v>1</v>
      </c>
      <c r="M20" s="520"/>
      <c r="N20" s="520"/>
      <c r="O20" s="518"/>
      <c r="P20" s="282"/>
      <c r="Q20" s="494"/>
      <c r="R20" s="492"/>
      <c r="S20" s="492"/>
    </row>
    <row r="21" spans="2:19" ht="17.25" customHeight="1">
      <c r="B21" s="139"/>
      <c r="C21" s="139"/>
      <c r="D21" s="727"/>
      <c r="E21" s="727"/>
      <c r="F21" s="584" t="s">
        <v>253</v>
      </c>
      <c r="G21" s="585">
        <v>15889495</v>
      </c>
      <c r="H21" s="585">
        <v>16295817</v>
      </c>
      <c r="I21" s="580">
        <f t="shared" si="0"/>
        <v>2.7911432542735242E-2</v>
      </c>
      <c r="J21" s="586">
        <v>99678</v>
      </c>
      <c r="K21" s="582">
        <f t="shared" si="2"/>
        <v>6.1167844484262433E-3</v>
      </c>
      <c r="L21" s="583">
        <f t="shared" si="1"/>
        <v>1.0255717378053866</v>
      </c>
      <c r="M21" s="520"/>
      <c r="N21" s="520"/>
      <c r="O21" s="518"/>
      <c r="P21" s="283"/>
      <c r="Q21" s="282"/>
      <c r="R21" s="492"/>
      <c r="S21" s="492"/>
    </row>
    <row r="22" spans="2:19" ht="17.25" customHeight="1">
      <c r="B22" s="139"/>
      <c r="C22" s="139"/>
      <c r="D22" s="727"/>
      <c r="E22" s="727"/>
      <c r="F22" s="577" t="s">
        <v>254</v>
      </c>
      <c r="G22" s="296">
        <v>7381299</v>
      </c>
      <c r="H22" s="296">
        <v>7434945</v>
      </c>
      <c r="I22" s="229">
        <f t="shared" si="0"/>
        <v>1.2734554261774458E-2</v>
      </c>
      <c r="J22" s="231">
        <v>142398</v>
      </c>
      <c r="K22" s="459">
        <f t="shared" si="2"/>
        <v>1.9152529036865772E-2</v>
      </c>
      <c r="L22" s="258">
        <f t="shared" si="1"/>
        <v>1.0072678264354282</v>
      </c>
      <c r="M22" s="520"/>
      <c r="N22" s="520"/>
      <c r="O22" s="518"/>
      <c r="P22" s="283"/>
      <c r="Q22" s="283"/>
      <c r="R22" s="492"/>
      <c r="S22" s="492"/>
    </row>
    <row r="23" spans="2:19" ht="17.25" customHeight="1">
      <c r="B23" s="139"/>
      <c r="C23" s="139"/>
      <c r="D23" s="727"/>
      <c r="E23" s="727"/>
      <c r="F23" s="506" t="s">
        <v>255</v>
      </c>
      <c r="G23" s="285">
        <v>44000138</v>
      </c>
      <c r="H23" s="285">
        <v>44126994</v>
      </c>
      <c r="I23" s="229">
        <f t="shared" si="0"/>
        <v>7.5580599386007016E-2</v>
      </c>
      <c r="J23" s="286">
        <v>526649</v>
      </c>
      <c r="K23" s="257">
        <f t="shared" si="2"/>
        <v>1.1934848768533837E-2</v>
      </c>
      <c r="L23" s="258">
        <f t="shared" si="1"/>
        <v>1.0028830818666978</v>
      </c>
      <c r="M23" s="520"/>
      <c r="N23" s="520"/>
      <c r="O23" s="518"/>
      <c r="P23" s="282"/>
      <c r="Q23" s="494"/>
      <c r="R23" s="492"/>
      <c r="S23" s="492"/>
    </row>
    <row r="24" spans="2:19" ht="17.25" customHeight="1">
      <c r="B24" s="139"/>
      <c r="C24" s="139"/>
      <c r="D24" s="727"/>
      <c r="E24" s="727"/>
      <c r="F24" s="510" t="s">
        <v>256</v>
      </c>
      <c r="G24" s="516">
        <v>1553325</v>
      </c>
      <c r="H24" s="516">
        <v>1558557</v>
      </c>
      <c r="I24" s="229">
        <f>+G24/$H$13</f>
        <v>2.6605309788667987E-3</v>
      </c>
      <c r="J24" s="516">
        <v>30505</v>
      </c>
      <c r="K24" s="459">
        <f>+J24/G24</f>
        <v>1.9638517374020246E-2</v>
      </c>
      <c r="L24" s="258">
        <f t="shared" si="1"/>
        <v>1.0033682584134036</v>
      </c>
      <c r="M24" s="520"/>
      <c r="N24" s="520"/>
      <c r="O24" s="518"/>
      <c r="P24" s="283"/>
      <c r="Q24" s="282"/>
      <c r="R24" s="492"/>
      <c r="S24" s="492"/>
    </row>
    <row r="25" spans="2:19" ht="17.25" customHeight="1">
      <c r="B25" s="139"/>
      <c r="C25" s="139"/>
      <c r="D25" s="727"/>
      <c r="E25" s="727"/>
      <c r="F25" s="511" t="s">
        <v>257</v>
      </c>
      <c r="G25" s="410">
        <v>18318445</v>
      </c>
      <c r="H25" s="410">
        <v>18420288</v>
      </c>
      <c r="I25" s="229">
        <f t="shared" ref="I25:I30" si="3">+H25/$H$13</f>
        <v>3.1550220889799842E-2</v>
      </c>
      <c r="J25" s="231">
        <v>374940</v>
      </c>
      <c r="K25" s="459">
        <f t="shared" ref="K25:K30" si="4">+J25/H25</f>
        <v>2.0354730610075152E-2</v>
      </c>
      <c r="L25" s="258">
        <f t="shared" si="1"/>
        <v>1.0055595876178354</v>
      </c>
      <c r="M25" s="520"/>
      <c r="N25" s="520"/>
      <c r="O25" s="518"/>
      <c r="P25" s="283"/>
      <c r="Q25" s="283"/>
      <c r="R25" s="492"/>
      <c r="S25" s="492"/>
    </row>
    <row r="26" spans="2:19" ht="17.25" customHeight="1">
      <c r="B26" s="139"/>
      <c r="C26" s="139"/>
      <c r="D26" s="727"/>
      <c r="E26" s="727"/>
      <c r="F26" s="525" t="s">
        <v>258</v>
      </c>
      <c r="G26" s="410">
        <v>13226579</v>
      </c>
      <c r="H26" s="410">
        <v>13266184</v>
      </c>
      <c r="I26" s="229">
        <f t="shared" si="3"/>
        <v>2.2722285100250792E-2</v>
      </c>
      <c r="J26" s="231">
        <v>111094</v>
      </c>
      <c r="K26" s="526">
        <f t="shared" si="4"/>
        <v>8.3742242682598098E-3</v>
      </c>
      <c r="L26" s="258">
        <f t="shared" si="1"/>
        <v>1.0029943494837177</v>
      </c>
      <c r="M26" s="520"/>
      <c r="N26" s="520"/>
      <c r="O26" s="518"/>
      <c r="P26" s="469"/>
      <c r="Q26" s="494"/>
      <c r="R26" s="492"/>
      <c r="S26" s="492"/>
    </row>
    <row r="27" spans="2:19" ht="17.25" customHeight="1">
      <c r="B27" s="139"/>
      <c r="C27" s="139"/>
      <c r="D27" s="727"/>
      <c r="E27" s="727"/>
      <c r="F27" s="512" t="s">
        <v>248</v>
      </c>
      <c r="G27" s="410">
        <v>33997224</v>
      </c>
      <c r="H27" s="410">
        <v>34237067</v>
      </c>
      <c r="I27" s="229">
        <f t="shared" si="3"/>
        <v>5.8641158404737041E-2</v>
      </c>
      <c r="J27" s="231">
        <v>153577</v>
      </c>
      <c r="K27" s="257">
        <f t="shared" si="4"/>
        <v>4.4856938241818432E-3</v>
      </c>
      <c r="L27" s="258">
        <f t="shared" si="1"/>
        <v>1.0070547818845446</v>
      </c>
      <c r="M27" s="520"/>
      <c r="N27" s="520"/>
      <c r="O27" s="518"/>
      <c r="P27" s="469"/>
      <c r="Q27" s="282"/>
      <c r="R27" s="492"/>
      <c r="S27" s="492"/>
    </row>
    <row r="28" spans="2:19" ht="22.2" customHeight="1">
      <c r="B28" s="139"/>
      <c r="C28" s="139"/>
      <c r="D28" s="727"/>
      <c r="E28" s="727"/>
      <c r="F28" s="524" t="s">
        <v>196</v>
      </c>
      <c r="G28" s="284">
        <v>30853312</v>
      </c>
      <c r="H28" s="284">
        <v>31228314</v>
      </c>
      <c r="I28" s="229">
        <f t="shared" si="3"/>
        <v>5.3487774171393464E-2</v>
      </c>
      <c r="J28" s="523">
        <v>144858</v>
      </c>
      <c r="K28" s="257">
        <f t="shared" si="4"/>
        <v>4.6386750178059565E-3</v>
      </c>
      <c r="L28" s="258">
        <f t="shared" si="1"/>
        <v>1.0121543515328273</v>
      </c>
      <c r="M28" s="723" t="s">
        <v>290</v>
      </c>
      <c r="N28" s="722"/>
      <c r="O28" s="518"/>
      <c r="P28" s="469"/>
      <c r="Q28" s="283"/>
      <c r="R28" s="492"/>
      <c r="S28" s="492"/>
    </row>
    <row r="29" spans="2:19" ht="22.2" customHeight="1">
      <c r="B29" s="139"/>
      <c r="C29" s="139"/>
      <c r="D29" s="721"/>
      <c r="E29" s="721"/>
      <c r="F29" s="578" t="s">
        <v>206</v>
      </c>
      <c r="G29" s="579">
        <v>12581505</v>
      </c>
      <c r="H29" s="579">
        <v>14079172</v>
      </c>
      <c r="I29" s="580">
        <f t="shared" si="3"/>
        <v>2.4114768810644279E-2</v>
      </c>
      <c r="J29" s="581">
        <v>33542</v>
      </c>
      <c r="K29" s="582">
        <f t="shared" si="4"/>
        <v>2.3823844186291639E-3</v>
      </c>
      <c r="L29" s="583">
        <f t="shared" si="1"/>
        <v>1.1190371899069309</v>
      </c>
      <c r="M29" s="722"/>
      <c r="N29" s="722"/>
      <c r="O29" s="518"/>
      <c r="P29" s="469"/>
      <c r="Q29" s="494"/>
      <c r="R29" s="492"/>
      <c r="S29" s="492"/>
    </row>
    <row r="30" spans="2:19" ht="22.2" customHeight="1">
      <c r="B30" s="144"/>
      <c r="C30" s="139"/>
      <c r="D30" s="254"/>
      <c r="E30" s="254"/>
      <c r="F30" s="572" t="s">
        <v>265</v>
      </c>
      <c r="G30" s="573">
        <v>2255573</v>
      </c>
      <c r="H30" s="573">
        <v>2290541</v>
      </c>
      <c r="I30" s="574">
        <f t="shared" si="3"/>
        <v>3.9232326067400805E-3</v>
      </c>
      <c r="J30" s="575">
        <v>14767</v>
      </c>
      <c r="K30" s="576">
        <f t="shared" si="4"/>
        <v>6.4469485593141532E-3</v>
      </c>
      <c r="L30" s="258">
        <f t="shared" si="1"/>
        <v>1.0155029342876511</v>
      </c>
      <c r="M30" s="722"/>
      <c r="N30" s="722"/>
      <c r="O30" s="518"/>
      <c r="P30" s="469"/>
      <c r="Q30" s="282"/>
      <c r="R30" s="492"/>
      <c r="S30" s="492"/>
    </row>
    <row r="31" spans="2:19" ht="17.399999999999999" customHeight="1">
      <c r="B31" s="139"/>
      <c r="C31" s="139"/>
      <c r="D31" s="139"/>
      <c r="E31" s="139"/>
      <c r="F31" s="139"/>
      <c r="G31" s="139"/>
      <c r="H31" s="139"/>
      <c r="I31" s="139"/>
      <c r="J31" s="139"/>
      <c r="K31" s="139"/>
      <c r="L31" s="139"/>
      <c r="M31" s="518"/>
      <c r="N31" s="518"/>
      <c r="O31" s="518"/>
      <c r="P31" s="469"/>
      <c r="Q31" s="283"/>
      <c r="R31" s="492"/>
      <c r="S31" s="492"/>
    </row>
    <row r="32" spans="2:19" ht="21.6" customHeight="1">
      <c r="B32" s="179"/>
      <c r="C32" s="179"/>
      <c r="D32" s="179"/>
      <c r="E32" s="179"/>
      <c r="F32" s="179"/>
      <c r="G32" s="179"/>
      <c r="H32" s="179"/>
      <c r="I32" s="179"/>
      <c r="J32" s="179"/>
      <c r="K32" s="179"/>
      <c r="L32" s="700" t="s">
        <v>291</v>
      </c>
      <c r="M32" s="700"/>
      <c r="N32" s="700"/>
      <c r="O32" s="518"/>
      <c r="P32" s="469"/>
      <c r="Q32" s="494"/>
      <c r="R32" s="492"/>
      <c r="S32" s="492"/>
    </row>
    <row r="33" spans="2:19" ht="21.6" customHeight="1">
      <c r="B33" s="179"/>
      <c r="C33" s="179"/>
      <c r="D33" s="179"/>
      <c r="E33" s="179"/>
      <c r="F33" s="179"/>
      <c r="G33" s="179"/>
      <c r="H33" s="179"/>
      <c r="I33" s="179"/>
      <c r="J33" s="179"/>
      <c r="K33" s="179"/>
      <c r="L33" s="700"/>
      <c r="M33" s="700"/>
      <c r="N33" s="700"/>
      <c r="O33" s="518" t="s">
        <v>208</v>
      </c>
      <c r="P33" s="469"/>
      <c r="Q33" s="282"/>
      <c r="R33" s="492"/>
      <c r="S33" s="492"/>
    </row>
    <row r="34" spans="2:19" ht="21.6" customHeight="1">
      <c r="B34" s="179"/>
      <c r="C34" s="179"/>
      <c r="D34" s="179"/>
      <c r="E34" s="179"/>
      <c r="F34" s="179"/>
      <c r="G34" s="179"/>
      <c r="H34" s="179"/>
      <c r="I34" s="179"/>
      <c r="J34" s="179"/>
      <c r="K34" s="179"/>
      <c r="L34" s="700"/>
      <c r="M34" s="700"/>
      <c r="N34" s="700"/>
      <c r="O34" s="522"/>
      <c r="P34" s="469"/>
      <c r="Q34" s="283"/>
      <c r="R34" s="492"/>
      <c r="S34" s="492"/>
    </row>
    <row r="35" spans="2:19" ht="21.6" customHeight="1">
      <c r="B35" s="179"/>
      <c r="C35" s="179"/>
      <c r="D35" s="179"/>
      <c r="E35" s="179"/>
      <c r="F35" s="179"/>
      <c r="G35" s="179"/>
      <c r="H35" s="179"/>
      <c r="I35" s="179"/>
      <c r="J35" s="179"/>
      <c r="K35" s="179"/>
      <c r="L35" s="700"/>
      <c r="M35" s="700"/>
      <c r="N35" s="700"/>
      <c r="O35" s="522"/>
      <c r="P35" s="469"/>
      <c r="Q35" s="494"/>
      <c r="R35" s="492"/>
      <c r="S35" s="492"/>
    </row>
    <row r="36" spans="2:19" ht="21.6" customHeight="1">
      <c r="B36" s="179"/>
      <c r="C36" s="179"/>
      <c r="D36" s="179"/>
      <c r="E36" s="179"/>
      <c r="F36" s="179"/>
      <c r="G36" s="179"/>
      <c r="H36" s="179"/>
      <c r="I36" s="179"/>
      <c r="J36" s="179"/>
      <c r="K36" s="179"/>
      <c r="L36" s="700"/>
      <c r="M36" s="700"/>
      <c r="N36" s="700"/>
      <c r="O36" s="522"/>
      <c r="P36" s="469"/>
      <c r="Q36" s="282"/>
      <c r="R36" s="492"/>
      <c r="S36" s="492"/>
    </row>
    <row r="37" spans="2:19" ht="21.6" customHeight="1">
      <c r="B37" s="471"/>
      <c r="C37" s="179"/>
      <c r="D37" s="179"/>
      <c r="E37" s="179"/>
      <c r="F37" s="179"/>
      <c r="G37" s="179"/>
      <c r="H37" s="179"/>
      <c r="I37" s="179"/>
      <c r="J37" s="179"/>
      <c r="K37" s="179"/>
      <c r="L37" s="700"/>
      <c r="M37" s="700"/>
      <c r="N37" s="700"/>
      <c r="O37" s="522"/>
      <c r="P37" s="469"/>
      <c r="Q37" s="283"/>
      <c r="R37" s="492"/>
      <c r="S37" s="492"/>
    </row>
    <row r="38" spans="2:19" ht="21.6" customHeight="1">
      <c r="B38" s="179"/>
      <c r="C38" s="179"/>
      <c r="D38" s="179"/>
      <c r="E38" s="179"/>
      <c r="F38" s="179"/>
      <c r="G38" s="179"/>
      <c r="H38" s="179"/>
      <c r="I38" s="179"/>
      <c r="J38" s="179"/>
      <c r="K38" s="179"/>
      <c r="L38" s="700"/>
      <c r="M38" s="700"/>
      <c r="N38" s="700"/>
      <c r="O38" s="522"/>
      <c r="P38" s="469"/>
      <c r="Q38" s="494"/>
      <c r="R38" s="492"/>
      <c r="S38" s="492"/>
    </row>
    <row r="39" spans="2:19" ht="21.6" customHeight="1">
      <c r="B39" s="179"/>
      <c r="C39" s="179"/>
      <c r="D39" s="179"/>
      <c r="E39" s="179"/>
      <c r="F39" s="179"/>
      <c r="G39" s="179"/>
      <c r="H39" s="179"/>
      <c r="I39" s="179"/>
      <c r="J39" s="179"/>
      <c r="K39" s="179"/>
      <c r="L39" s="700"/>
      <c r="M39" s="700"/>
      <c r="N39" s="700"/>
      <c r="O39" s="522"/>
      <c r="P39" s="469"/>
      <c r="Q39" s="282"/>
      <c r="R39" s="492"/>
      <c r="S39" s="492"/>
    </row>
    <row r="40" spans="2:19" ht="21.6" customHeight="1">
      <c r="B40" s="179"/>
      <c r="C40" s="179"/>
      <c r="D40" s="179"/>
      <c r="E40" s="179"/>
      <c r="F40" s="179"/>
      <c r="G40" s="179"/>
      <c r="H40" s="179"/>
      <c r="I40" s="179"/>
      <c r="J40" s="179"/>
      <c r="K40" s="179"/>
      <c r="L40" s="700"/>
      <c r="M40" s="700"/>
      <c r="N40" s="700"/>
      <c r="O40" s="522"/>
      <c r="P40" s="469"/>
      <c r="Q40" s="283"/>
      <c r="R40" s="492"/>
      <c r="S40" s="492"/>
    </row>
    <row r="41" spans="2:19" ht="21.6" customHeight="1">
      <c r="B41" s="179"/>
      <c r="C41" s="179"/>
      <c r="D41" s="179"/>
      <c r="E41" s="179"/>
      <c r="F41" s="179"/>
      <c r="G41" s="179"/>
      <c r="H41" s="179"/>
      <c r="I41" s="179"/>
      <c r="J41" s="179"/>
      <c r="K41" s="179"/>
      <c r="L41" s="700"/>
      <c r="M41" s="700"/>
      <c r="N41" s="700"/>
      <c r="O41" s="522"/>
      <c r="P41" s="469"/>
      <c r="Q41" s="494"/>
      <c r="R41" s="492"/>
      <c r="S41" s="492"/>
    </row>
    <row r="42" spans="2:19" ht="21.6" customHeight="1">
      <c r="B42" s="179"/>
      <c r="C42" s="179"/>
      <c r="D42" s="179"/>
      <c r="E42" s="179"/>
      <c r="F42" s="179"/>
      <c r="G42" s="179"/>
      <c r="H42" s="179"/>
      <c r="I42" s="179"/>
      <c r="J42" s="179"/>
      <c r="K42" s="179"/>
      <c r="L42" s="700"/>
      <c r="M42" s="700"/>
      <c r="N42" s="700"/>
      <c r="O42" s="522"/>
      <c r="P42" s="469"/>
      <c r="Q42" s="282"/>
      <c r="R42" s="492"/>
      <c r="S42" s="492"/>
    </row>
    <row r="43" spans="2:19" ht="21.6" customHeight="1">
      <c r="B43" s="139"/>
      <c r="C43" s="139"/>
      <c r="D43" s="139"/>
      <c r="E43" s="139"/>
      <c r="F43" s="139"/>
      <c r="G43" s="139"/>
      <c r="H43" s="139"/>
      <c r="I43" s="139"/>
      <c r="J43" s="139"/>
      <c r="K43" s="139"/>
      <c r="L43" s="474"/>
      <c r="M43" s="521"/>
      <c r="N43" s="521"/>
      <c r="O43" s="522"/>
      <c r="P43" s="469"/>
      <c r="Q43" s="283"/>
      <c r="R43" s="492"/>
      <c r="S43" s="492"/>
    </row>
    <row r="44" spans="2:19" ht="21.6" customHeight="1">
      <c r="B44" s="139"/>
      <c r="C44" s="139"/>
      <c r="D44" s="139"/>
      <c r="E44" s="139"/>
      <c r="F44" s="139"/>
      <c r="G44" s="139"/>
      <c r="H44" s="139"/>
      <c r="I44" s="139"/>
      <c r="J44" s="139"/>
      <c r="K44" s="139"/>
      <c r="L44" s="474"/>
      <c r="M44" s="521"/>
      <c r="N44" s="521"/>
      <c r="O44" s="522"/>
      <c r="P44" s="469"/>
      <c r="Q44" s="494"/>
      <c r="R44" s="492"/>
      <c r="S44" s="492"/>
    </row>
    <row r="45" spans="2:19" ht="32.4">
      <c r="B45" s="701" t="s">
        <v>188</v>
      </c>
      <c r="C45" s="701"/>
      <c r="D45" s="701"/>
      <c r="E45" s="701"/>
      <c r="F45" s="701"/>
      <c r="G45" s="701"/>
      <c r="H45" s="701"/>
      <c r="I45" s="150"/>
      <c r="J45" s="149"/>
      <c r="K45" s="139"/>
      <c r="L45" s="139"/>
      <c r="M45" s="139"/>
      <c r="N45" s="139"/>
      <c r="O45" s="139"/>
      <c r="Q45" s="283"/>
    </row>
    <row r="46" spans="2:19" ht="18">
      <c r="B46" s="180" t="s">
        <v>140</v>
      </c>
      <c r="C46" s="139"/>
      <c r="D46" s="139"/>
      <c r="E46" s="139"/>
      <c r="F46" s="139"/>
      <c r="G46" s="139"/>
      <c r="H46" s="139"/>
      <c r="I46" s="139"/>
      <c r="J46" s="139"/>
      <c r="K46" s="139"/>
      <c r="L46" s="139"/>
      <c r="M46" s="139"/>
      <c r="N46" s="139"/>
      <c r="O46" s="139"/>
      <c r="P46" s="282"/>
      <c r="Q46" s="494"/>
    </row>
    <row r="47" spans="2:19" ht="18">
      <c r="B47" s="702" t="s">
        <v>141</v>
      </c>
      <c r="C47" s="702"/>
      <c r="D47" s="702"/>
      <c r="E47" s="702"/>
      <c r="F47" s="702"/>
      <c r="G47" s="702"/>
      <c r="H47" s="702"/>
      <c r="I47" s="702"/>
      <c r="J47" s="702"/>
      <c r="K47" s="702"/>
      <c r="L47" s="702"/>
      <c r="M47" s="702"/>
      <c r="N47" s="139"/>
      <c r="O47" s="139"/>
      <c r="P47" s="283"/>
    </row>
    <row r="48" spans="2:19" ht="18">
      <c r="B48" s="703" t="s">
        <v>142</v>
      </c>
      <c r="C48" s="703"/>
      <c r="D48" s="703"/>
      <c r="E48" s="703"/>
      <c r="F48" s="703"/>
      <c r="G48" s="703"/>
      <c r="H48" s="703"/>
      <c r="I48" s="703"/>
      <c r="J48" s="703"/>
      <c r="K48" s="703"/>
      <c r="L48" s="703"/>
      <c r="M48" s="703"/>
      <c r="N48" s="139"/>
      <c r="O48" s="139"/>
      <c r="P48" s="283"/>
    </row>
    <row r="49" spans="2:16" ht="22.5" customHeight="1">
      <c r="B49" s="708" t="s">
        <v>203</v>
      </c>
      <c r="C49" s="709"/>
      <c r="D49" s="709"/>
      <c r="E49" s="709"/>
      <c r="F49" s="709"/>
      <c r="G49" s="709"/>
      <c r="H49" s="709"/>
      <c r="I49" s="709"/>
      <c r="J49" s="709"/>
      <c r="K49" s="709"/>
      <c r="L49" s="709"/>
      <c r="M49" s="710"/>
      <c r="N49" s="704" t="s">
        <v>189</v>
      </c>
      <c r="O49" s="139"/>
      <c r="P49" s="282"/>
    </row>
    <row r="50" spans="2:16" ht="22.5" customHeight="1">
      <c r="B50" s="214" t="s">
        <v>209</v>
      </c>
      <c r="C50" s="212"/>
      <c r="D50" s="212"/>
      <c r="E50" s="212"/>
      <c r="F50" s="212"/>
      <c r="G50" s="212"/>
      <c r="H50" s="212"/>
      <c r="I50" s="212"/>
      <c r="J50" s="212"/>
      <c r="K50" s="212"/>
      <c r="L50" s="212"/>
      <c r="M50" s="213"/>
      <c r="N50" s="704"/>
      <c r="O50" s="139"/>
      <c r="P50" s="283"/>
    </row>
    <row r="51" spans="2:16" ht="18">
      <c r="B51" s="702" t="s">
        <v>199</v>
      </c>
      <c r="C51" s="702"/>
      <c r="D51" s="702"/>
      <c r="E51" s="702"/>
      <c r="F51" s="702"/>
      <c r="G51" s="702"/>
      <c r="H51" s="702"/>
      <c r="I51" s="702"/>
      <c r="J51" s="702"/>
      <c r="K51" s="702"/>
      <c r="L51" s="702"/>
      <c r="M51" s="702"/>
      <c r="N51" s="704"/>
      <c r="O51" s="139"/>
      <c r="P51" s="283"/>
    </row>
    <row r="52" spans="2:16" ht="18">
      <c r="B52" s="703" t="s">
        <v>200</v>
      </c>
      <c r="C52" s="703"/>
      <c r="D52" s="703"/>
      <c r="E52" s="703"/>
      <c r="F52" s="703"/>
      <c r="G52" s="703"/>
      <c r="H52" s="703"/>
      <c r="I52" s="703"/>
      <c r="J52" s="703"/>
      <c r="K52" s="703"/>
      <c r="L52" s="703"/>
      <c r="M52" s="703"/>
      <c r="N52" s="704"/>
      <c r="O52" s="139"/>
      <c r="P52" s="282"/>
    </row>
    <row r="53" spans="2:16" ht="18">
      <c r="B53" s="702" t="s">
        <v>201</v>
      </c>
      <c r="C53" s="702"/>
      <c r="D53" s="702"/>
      <c r="E53" s="702"/>
      <c r="F53" s="702"/>
      <c r="G53" s="702"/>
      <c r="H53" s="702"/>
      <c r="I53" s="702"/>
      <c r="J53" s="702"/>
      <c r="K53" s="702"/>
      <c r="L53" s="702"/>
      <c r="M53" s="702"/>
      <c r="N53" s="704"/>
      <c r="O53" s="139"/>
      <c r="P53" s="283"/>
    </row>
    <row r="54" spans="2:16" ht="18">
      <c r="B54" s="702" t="s">
        <v>202</v>
      </c>
      <c r="C54" s="702"/>
      <c r="D54" s="702"/>
      <c r="E54" s="702"/>
      <c r="F54" s="702"/>
      <c r="G54" s="702"/>
      <c r="H54" s="702"/>
      <c r="I54" s="702"/>
      <c r="J54" s="702"/>
      <c r="K54" s="702"/>
      <c r="L54" s="702"/>
      <c r="M54" s="702"/>
      <c r="N54" s="704"/>
      <c r="O54" s="139"/>
      <c r="P54" s="283"/>
    </row>
    <row r="55" spans="2:16" ht="18">
      <c r="B55" s="152"/>
      <c r="M55" s="139"/>
      <c r="N55" s="704"/>
      <c r="O55" s="139"/>
      <c r="P55" s="282"/>
    </row>
    <row r="56" spans="2:16" ht="17.25" customHeight="1">
      <c r="B56" s="705" t="s">
        <v>143</v>
      </c>
      <c r="C56" s="706"/>
      <c r="D56" s="706"/>
      <c r="E56" s="706"/>
      <c r="F56" s="706"/>
      <c r="G56" s="706"/>
      <c r="H56" s="706"/>
      <c r="I56" s="706"/>
      <c r="J56" s="706"/>
      <c r="K56" s="706"/>
      <c r="L56" s="706"/>
      <c r="M56" s="707"/>
      <c r="N56" s="704"/>
      <c r="O56" s="139"/>
      <c r="P56" s="283"/>
    </row>
    <row r="57" spans="2:16" ht="17.25" customHeight="1">
      <c r="B57" s="705" t="s">
        <v>144</v>
      </c>
      <c r="C57" s="706"/>
      <c r="D57" s="706"/>
      <c r="E57" s="706"/>
      <c r="F57" s="706"/>
      <c r="G57" s="706"/>
      <c r="H57" s="706"/>
      <c r="I57" s="706"/>
      <c r="J57" s="706"/>
      <c r="K57" s="706"/>
      <c r="L57" s="706"/>
      <c r="M57" s="707"/>
      <c r="N57" s="704"/>
      <c r="O57" s="139"/>
      <c r="P57" s="283"/>
    </row>
    <row r="58" spans="2:16" ht="17.25" customHeight="1">
      <c r="B58" s="705" t="s">
        <v>145</v>
      </c>
      <c r="C58" s="706"/>
      <c r="D58" s="706"/>
      <c r="E58" s="706"/>
      <c r="F58" s="706"/>
      <c r="G58" s="706"/>
      <c r="H58" s="706"/>
      <c r="I58" s="706"/>
      <c r="J58" s="706"/>
      <c r="K58" s="706"/>
      <c r="L58" s="706"/>
      <c r="M58" s="707"/>
      <c r="N58" s="704"/>
      <c r="O58" s="139"/>
      <c r="P58" s="282"/>
    </row>
    <row r="59" spans="2:16" ht="18">
      <c r="B59" s="705" t="s">
        <v>146</v>
      </c>
      <c r="C59" s="706"/>
      <c r="D59" s="706"/>
      <c r="E59" s="706"/>
      <c r="F59" s="706"/>
      <c r="G59" s="706"/>
      <c r="H59" s="706"/>
      <c r="I59" s="706"/>
      <c r="J59" s="706"/>
      <c r="K59" s="706"/>
      <c r="L59" s="706"/>
      <c r="M59" s="707"/>
      <c r="N59" s="704"/>
      <c r="O59" s="139"/>
      <c r="P59" s="283"/>
    </row>
    <row r="60" spans="2:16" ht="18">
      <c r="B60" s="705" t="s">
        <v>147</v>
      </c>
      <c r="C60" s="706"/>
      <c r="D60" s="706"/>
      <c r="E60" s="706"/>
      <c r="F60" s="706"/>
      <c r="G60" s="706"/>
      <c r="H60" s="706"/>
      <c r="I60" s="706"/>
      <c r="J60" s="706"/>
      <c r="K60" s="706"/>
      <c r="L60" s="706"/>
      <c r="M60" s="707"/>
      <c r="N60" s="704"/>
      <c r="O60" s="139"/>
      <c r="P60" s="283"/>
    </row>
    <row r="61" spans="2:16" ht="18">
      <c r="B61" s="711" t="s">
        <v>148</v>
      </c>
      <c r="C61" s="712"/>
      <c r="D61" s="712"/>
      <c r="E61" s="712"/>
      <c r="F61" s="712"/>
      <c r="G61" s="712"/>
      <c r="H61" s="712"/>
      <c r="I61" s="712"/>
      <c r="J61" s="712"/>
      <c r="K61" s="712"/>
      <c r="L61" s="712"/>
      <c r="M61" s="713"/>
      <c r="N61" s="139"/>
      <c r="O61" s="139"/>
      <c r="P61" s="282"/>
    </row>
    <row r="62" spans="2:16" ht="18">
      <c r="B62" s="714" t="s">
        <v>149</v>
      </c>
      <c r="C62" s="715"/>
      <c r="D62" s="715"/>
      <c r="E62" s="715"/>
      <c r="F62" s="715"/>
      <c r="G62" s="715"/>
      <c r="H62" s="715"/>
      <c r="I62" s="715"/>
      <c r="J62" s="715"/>
      <c r="K62" s="715"/>
      <c r="L62" s="715"/>
      <c r="M62" s="716"/>
      <c r="N62" s="139"/>
      <c r="O62" s="139"/>
      <c r="P62" s="283"/>
    </row>
    <row r="63" spans="2:16" ht="18">
      <c r="B63" s="705" t="s">
        <v>207</v>
      </c>
      <c r="C63" s="706"/>
      <c r="D63" s="706"/>
      <c r="E63" s="706"/>
      <c r="F63" s="706"/>
      <c r="G63" s="706"/>
      <c r="H63" s="706"/>
      <c r="I63" s="706"/>
      <c r="J63" s="706"/>
      <c r="K63" s="706"/>
      <c r="L63" s="706"/>
      <c r="M63" s="707"/>
      <c r="N63" s="139"/>
      <c r="O63" s="139"/>
      <c r="P63" s="283"/>
    </row>
    <row r="64" spans="2:16" ht="18">
      <c r="B64" s="152"/>
      <c r="M64" s="139"/>
      <c r="N64" s="139"/>
      <c r="O64" s="139"/>
      <c r="P64" s="282"/>
    </row>
    <row r="65" spans="1:16" ht="18.600000000000001" thickBot="1">
      <c r="B65" s="152"/>
      <c r="M65" s="139"/>
      <c r="N65" s="139"/>
      <c r="O65" s="139"/>
      <c r="P65" s="283"/>
    </row>
    <row r="66" spans="1:16" ht="20.25" customHeight="1">
      <c r="B66" s="717" t="s">
        <v>150</v>
      </c>
      <c r="C66" s="717" t="s">
        <v>151</v>
      </c>
      <c r="D66" s="717" t="s">
        <v>152</v>
      </c>
      <c r="E66" s="717" t="s">
        <v>153</v>
      </c>
      <c r="F66" s="153" t="s">
        <v>154</v>
      </c>
      <c r="G66" s="173" t="s">
        <v>215</v>
      </c>
      <c r="H66" s="719" t="s">
        <v>214</v>
      </c>
      <c r="I66" s="719" t="s">
        <v>156</v>
      </c>
      <c r="J66" s="719" t="s">
        <v>157</v>
      </c>
      <c r="K66" s="719" t="s">
        <v>190</v>
      </c>
      <c r="L66" s="717" t="s">
        <v>158</v>
      </c>
      <c r="M66" s="717" t="s">
        <v>210</v>
      </c>
      <c r="N66" s="139"/>
      <c r="O66" s="139"/>
      <c r="P66" s="283"/>
    </row>
    <row r="67" spans="1:16" ht="18.600000000000001" thickBot="1">
      <c r="B67" s="718"/>
      <c r="C67" s="718"/>
      <c r="D67" s="718"/>
      <c r="E67" s="718"/>
      <c r="F67" s="154" t="s">
        <v>155</v>
      </c>
      <c r="G67" s="174"/>
      <c r="H67" s="720"/>
      <c r="I67" s="720"/>
      <c r="J67" s="720"/>
      <c r="K67" s="720"/>
      <c r="L67" s="718"/>
      <c r="M67" s="718"/>
      <c r="N67" s="139"/>
      <c r="O67" s="139"/>
      <c r="P67" s="283"/>
    </row>
    <row r="68" spans="1:16" ht="18.600000000000001" thickBot="1">
      <c r="B68" s="155">
        <v>1</v>
      </c>
      <c r="C68" s="156" t="s">
        <v>159</v>
      </c>
      <c r="D68" s="157"/>
      <c r="E68" s="157"/>
      <c r="F68" s="157"/>
      <c r="G68" s="175"/>
      <c r="H68" s="157"/>
      <c r="I68" s="157"/>
      <c r="J68" s="157"/>
      <c r="K68" s="158" t="s">
        <v>159</v>
      </c>
      <c r="L68" s="157"/>
      <c r="M68" s="157"/>
      <c r="N68" s="139"/>
      <c r="O68" s="139"/>
      <c r="P68" s="283"/>
    </row>
    <row r="69" spans="1:16" ht="18.600000000000001" thickBot="1">
      <c r="A69" s="167" t="s">
        <v>29</v>
      </c>
      <c r="B69" s="168">
        <v>2</v>
      </c>
      <c r="C69" s="169" t="s">
        <v>159</v>
      </c>
      <c r="D69" s="170" t="s">
        <v>159</v>
      </c>
      <c r="E69" s="170" t="s">
        <v>159</v>
      </c>
      <c r="F69" s="170" t="s">
        <v>191</v>
      </c>
      <c r="G69" s="175"/>
      <c r="H69" s="157"/>
      <c r="I69" s="157"/>
      <c r="J69" s="170" t="s">
        <v>192</v>
      </c>
      <c r="K69" s="170" t="s">
        <v>159</v>
      </c>
      <c r="L69" s="157"/>
      <c r="M69" s="157"/>
      <c r="N69" s="139" t="s">
        <v>193</v>
      </c>
      <c r="O69" s="139"/>
      <c r="P69" s="282"/>
    </row>
    <row r="70" spans="1:16" ht="18.600000000000001" thickBot="1">
      <c r="A70" s="167" t="s">
        <v>21</v>
      </c>
      <c r="B70" s="168">
        <v>3</v>
      </c>
      <c r="C70" s="169" t="s">
        <v>159</v>
      </c>
      <c r="D70" s="170" t="s">
        <v>159</v>
      </c>
      <c r="E70" s="170" t="s">
        <v>159</v>
      </c>
      <c r="F70" s="170" t="s">
        <v>159</v>
      </c>
      <c r="G70" s="175"/>
      <c r="H70" s="157"/>
      <c r="I70" s="157"/>
      <c r="J70" s="170" t="s">
        <v>159</v>
      </c>
      <c r="K70" s="170" t="s">
        <v>159</v>
      </c>
      <c r="L70" s="170" t="s">
        <v>159</v>
      </c>
      <c r="M70" s="157"/>
      <c r="N70" s="139"/>
      <c r="O70" s="139"/>
      <c r="P70" s="283"/>
    </row>
    <row r="71" spans="1:16" ht="18.600000000000001" thickBot="1">
      <c r="A71" s="167" t="s">
        <v>194</v>
      </c>
      <c r="B71" s="164">
        <v>4</v>
      </c>
      <c r="C71" s="165" t="s">
        <v>159</v>
      </c>
      <c r="D71" s="166" t="s">
        <v>159</v>
      </c>
      <c r="E71" s="166" t="s">
        <v>159</v>
      </c>
      <c r="F71" s="166" t="s">
        <v>159</v>
      </c>
      <c r="G71" s="166" t="s">
        <v>159</v>
      </c>
      <c r="H71" s="166" t="s">
        <v>159</v>
      </c>
      <c r="I71" s="157" t="s">
        <v>212</v>
      </c>
      <c r="J71" s="166" t="s">
        <v>159</v>
      </c>
      <c r="K71" s="166" t="s">
        <v>159</v>
      </c>
      <c r="L71" s="166" t="s">
        <v>159</v>
      </c>
      <c r="M71" s="166" t="s">
        <v>159</v>
      </c>
      <c r="N71" s="185" t="s">
        <v>211</v>
      </c>
      <c r="O71" s="139"/>
      <c r="P71" s="283"/>
    </row>
    <row r="72" spans="1:16" ht="18.600000000000001" thickBot="1">
      <c r="A72" s="167"/>
      <c r="B72" s="168">
        <v>5</v>
      </c>
      <c r="C72" s="169" t="s">
        <v>159</v>
      </c>
      <c r="D72" s="170" t="s">
        <v>159</v>
      </c>
      <c r="E72" s="170" t="s">
        <v>159</v>
      </c>
      <c r="F72" s="170" t="s">
        <v>159</v>
      </c>
      <c r="G72" s="170" t="s">
        <v>159</v>
      </c>
      <c r="H72" s="170" t="s">
        <v>159</v>
      </c>
      <c r="I72" s="170" t="s">
        <v>159</v>
      </c>
      <c r="J72" s="170" t="s">
        <v>159</v>
      </c>
      <c r="K72" s="170" t="s">
        <v>159</v>
      </c>
      <c r="L72" s="170" t="s">
        <v>159</v>
      </c>
      <c r="M72" s="170" t="s">
        <v>159</v>
      </c>
      <c r="N72" s="139"/>
      <c r="O72" s="139"/>
    </row>
    <row r="73" spans="1:16" ht="18.600000000000001" thickBot="1">
      <c r="B73" s="155">
        <v>6</v>
      </c>
      <c r="C73" s="156" t="s">
        <v>159</v>
      </c>
      <c r="D73" s="158" t="s">
        <v>159</v>
      </c>
      <c r="E73" s="158" t="s">
        <v>159</v>
      </c>
      <c r="F73" s="158" t="s">
        <v>159</v>
      </c>
      <c r="G73" s="158" t="s">
        <v>159</v>
      </c>
      <c r="H73" s="158" t="s">
        <v>159</v>
      </c>
      <c r="I73" s="158" t="s">
        <v>159</v>
      </c>
      <c r="J73" s="158" t="s">
        <v>159</v>
      </c>
      <c r="K73" s="158" t="s">
        <v>159</v>
      </c>
      <c r="L73" s="158" t="s">
        <v>159</v>
      </c>
      <c r="M73" s="158" t="s">
        <v>159</v>
      </c>
      <c r="N73" s="139"/>
      <c r="O73" s="139"/>
    </row>
    <row r="74" spans="1:16" ht="18.600000000000001" thickBot="1">
      <c r="B74" s="155">
        <v>7</v>
      </c>
      <c r="C74" s="156" t="s">
        <v>159</v>
      </c>
      <c r="D74" s="158" t="s">
        <v>159</v>
      </c>
      <c r="E74" s="158" t="s">
        <v>159</v>
      </c>
      <c r="F74" s="158" t="s">
        <v>159</v>
      </c>
      <c r="G74" s="158" t="s">
        <v>159</v>
      </c>
      <c r="H74" s="158" t="s">
        <v>159</v>
      </c>
      <c r="I74" s="158" t="s">
        <v>159</v>
      </c>
      <c r="J74" s="158" t="s">
        <v>159</v>
      </c>
      <c r="K74" s="158" t="s">
        <v>159</v>
      </c>
      <c r="L74" s="158" t="s">
        <v>159</v>
      </c>
      <c r="M74" s="158" t="s">
        <v>159</v>
      </c>
      <c r="N74" s="139"/>
      <c r="O74" s="139"/>
    </row>
    <row r="75" spans="1:16">
      <c r="N75" s="139"/>
      <c r="O75" s="139"/>
    </row>
    <row r="76" spans="1:16">
      <c r="I76" s="185" t="s">
        <v>213</v>
      </c>
      <c r="N76" s="139"/>
      <c r="O76" s="139"/>
    </row>
    <row r="77" spans="1:16">
      <c r="N77" s="139"/>
      <c r="O77" s="139"/>
    </row>
  </sheetData>
  <mergeCells count="39">
    <mergeCell ref="D29:E29"/>
    <mergeCell ref="M14:M15"/>
    <mergeCell ref="M28:N30"/>
    <mergeCell ref="B3:N3"/>
    <mergeCell ref="C8:L8"/>
    <mergeCell ref="C9:L9"/>
    <mergeCell ref="D12:E28"/>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L32:N42"/>
    <mergeCell ref="B45:H45"/>
    <mergeCell ref="B47:M47"/>
    <mergeCell ref="B48:M48"/>
    <mergeCell ref="B52:M52"/>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A4" sqref="A4"/>
    </sheetView>
  </sheetViews>
  <sheetFormatPr defaultColWidth="9" defaultRowHeight="19.2"/>
  <cols>
    <col min="1" max="1" width="193.44140625" style="488" customWidth="1"/>
    <col min="2" max="2" width="11.21875" style="486" customWidth="1"/>
    <col min="3" max="3" width="27.44140625" style="486" customWidth="1"/>
    <col min="4" max="4" width="17.88671875" style="487" customWidth="1"/>
    <col min="5" max="16384" width="9" style="6"/>
  </cols>
  <sheetData>
    <row r="1" spans="1:4" s="55" customFormat="1" ht="44.25" customHeight="1" thickBot="1">
      <c r="A1" s="289" t="s">
        <v>276</v>
      </c>
      <c r="B1" s="290" t="s">
        <v>0</v>
      </c>
      <c r="C1" s="291" t="s">
        <v>1</v>
      </c>
      <c r="D1" s="484" t="s">
        <v>2</v>
      </c>
    </row>
    <row r="2" spans="1:4" s="186" customFormat="1" ht="44.25" customHeight="1">
      <c r="A2" s="272" t="s">
        <v>284</v>
      </c>
      <c r="B2" s="770" t="s">
        <v>285</v>
      </c>
      <c r="C2" s="743" t="s">
        <v>345</v>
      </c>
      <c r="D2" s="746">
        <v>44777</v>
      </c>
    </row>
    <row r="3" spans="1:4" s="186" customFormat="1" ht="142.19999999999999" customHeight="1">
      <c r="A3" s="559" t="s">
        <v>344</v>
      </c>
      <c r="B3" s="738"/>
      <c r="C3" s="744"/>
      <c r="D3" s="747"/>
    </row>
    <row r="4" spans="1:4" s="186" customFormat="1" ht="36.6" customHeight="1" thickBot="1">
      <c r="A4" s="273" t="s">
        <v>286</v>
      </c>
      <c r="B4" s="739"/>
      <c r="C4" s="745"/>
      <c r="D4" s="748"/>
    </row>
    <row r="5" spans="1:4" s="186" customFormat="1" ht="44.25" customHeight="1">
      <c r="A5" s="272" t="s">
        <v>346</v>
      </c>
      <c r="B5" s="770" t="s">
        <v>348</v>
      </c>
      <c r="C5" s="743" t="s">
        <v>347</v>
      </c>
      <c r="D5" s="746">
        <v>44778</v>
      </c>
    </row>
    <row r="6" spans="1:4" s="186" customFormat="1" ht="270.60000000000002" customHeight="1">
      <c r="A6" s="559" t="s">
        <v>388</v>
      </c>
      <c r="B6" s="738"/>
      <c r="C6" s="744"/>
      <c r="D6" s="747"/>
    </row>
    <row r="7" spans="1:4" s="186" customFormat="1" ht="36.6" customHeight="1" thickBot="1">
      <c r="A7" s="273" t="s">
        <v>349</v>
      </c>
      <c r="B7" s="739"/>
      <c r="C7" s="745"/>
      <c r="D7" s="748"/>
    </row>
    <row r="8" spans="1:4" s="186" customFormat="1" ht="54.6" customHeight="1" thickBot="1">
      <c r="A8" s="272" t="s">
        <v>350</v>
      </c>
      <c r="B8" s="261"/>
      <c r="C8" s="743" t="s">
        <v>354</v>
      </c>
      <c r="D8" s="749">
        <v>44776</v>
      </c>
    </row>
    <row r="9" spans="1:4" s="186" customFormat="1" ht="321" customHeight="1" thickBot="1">
      <c r="A9" s="559" t="s">
        <v>351</v>
      </c>
      <c r="B9" s="555" t="s">
        <v>353</v>
      </c>
      <c r="C9" s="744"/>
      <c r="D9" s="750"/>
    </row>
    <row r="10" spans="1:4" s="186" customFormat="1" ht="34.950000000000003" customHeight="1" thickBot="1">
      <c r="A10" s="273" t="s">
        <v>352</v>
      </c>
      <c r="B10" s="263"/>
      <c r="C10" s="745"/>
      <c r="D10" s="750"/>
    </row>
    <row r="11" spans="1:4" s="186" customFormat="1" ht="43.8" customHeight="1" thickTop="1">
      <c r="A11" s="275" t="s">
        <v>355</v>
      </c>
      <c r="B11" s="740" t="s">
        <v>358</v>
      </c>
      <c r="C11" s="743" t="s">
        <v>359</v>
      </c>
      <c r="D11" s="746">
        <v>44779</v>
      </c>
    </row>
    <row r="12" spans="1:4" s="186" customFormat="1" ht="121.8" customHeight="1">
      <c r="A12" s="560" t="s">
        <v>356</v>
      </c>
      <c r="B12" s="741"/>
      <c r="C12" s="744"/>
      <c r="D12" s="747"/>
    </row>
    <row r="13" spans="1:4" s="186" customFormat="1" ht="34.950000000000003" customHeight="1" thickBot="1">
      <c r="A13" s="276" t="s">
        <v>357</v>
      </c>
      <c r="B13" s="742"/>
      <c r="C13" s="745"/>
      <c r="D13" s="748"/>
    </row>
    <row r="14" spans="1:4" s="186" customFormat="1" ht="44.25" customHeight="1" thickTop="1">
      <c r="A14" s="272" t="s">
        <v>360</v>
      </c>
      <c r="B14" s="261"/>
      <c r="C14" s="743" t="s">
        <v>361</v>
      </c>
      <c r="D14" s="746">
        <v>44778</v>
      </c>
    </row>
    <row r="15" spans="1:4" s="186" customFormat="1" ht="172.8" customHeight="1">
      <c r="A15" s="559" t="s">
        <v>363</v>
      </c>
      <c r="B15" s="262" t="s">
        <v>362</v>
      </c>
      <c r="C15" s="744"/>
      <c r="D15" s="747"/>
    </row>
    <row r="16" spans="1:4" s="186" customFormat="1" ht="35.4" customHeight="1" thickBot="1">
      <c r="A16" s="273"/>
      <c r="B16" s="263"/>
      <c r="C16" s="745"/>
      <c r="D16" s="748"/>
    </row>
    <row r="17" spans="1:4" s="186" customFormat="1" ht="44.25" customHeight="1" thickBot="1">
      <c r="A17" s="272" t="s">
        <v>364</v>
      </c>
      <c r="B17" s="261"/>
      <c r="C17" s="743" t="s">
        <v>368</v>
      </c>
      <c r="D17" s="749">
        <v>44777</v>
      </c>
    </row>
    <row r="18" spans="1:4" s="186" customFormat="1" ht="189.6" customHeight="1" thickBot="1">
      <c r="A18" s="559" t="s">
        <v>366</v>
      </c>
      <c r="B18" s="551" t="s">
        <v>365</v>
      </c>
      <c r="C18" s="744"/>
      <c r="D18" s="750"/>
    </row>
    <row r="19" spans="1:4" s="186" customFormat="1" ht="38.4" customHeight="1" thickBot="1">
      <c r="A19" s="273" t="s">
        <v>367</v>
      </c>
      <c r="B19" s="263"/>
      <c r="C19" s="745"/>
      <c r="D19" s="750"/>
    </row>
    <row r="20" spans="1:4" s="55" customFormat="1" ht="44.25" customHeight="1" thickBot="1">
      <c r="A20" s="536" t="s">
        <v>369</v>
      </c>
      <c r="B20" s="759" t="s">
        <v>370</v>
      </c>
      <c r="C20" s="753" t="s">
        <v>371</v>
      </c>
      <c r="D20" s="749">
        <v>44775</v>
      </c>
    </row>
    <row r="21" spans="1:4" s="55" customFormat="1" ht="145.19999999999999" customHeight="1" thickBot="1">
      <c r="A21" s="561" t="s">
        <v>372</v>
      </c>
      <c r="B21" s="760"/>
      <c r="C21" s="754"/>
      <c r="D21" s="750"/>
    </row>
    <row r="22" spans="1:4" s="55" customFormat="1" ht="46.2" customHeight="1" thickBot="1">
      <c r="A22" s="317" t="s">
        <v>373</v>
      </c>
      <c r="B22" s="761"/>
      <c r="C22" s="762"/>
      <c r="D22" s="750"/>
    </row>
    <row r="23" spans="1:4" s="186" customFormat="1" ht="52.2" customHeight="1" thickTop="1" thickBot="1">
      <c r="A23" s="272" t="s">
        <v>374</v>
      </c>
      <c r="B23" s="261"/>
      <c r="C23" s="743" t="s">
        <v>378</v>
      </c>
      <c r="D23" s="749">
        <v>44776</v>
      </c>
    </row>
    <row r="24" spans="1:4" s="186" customFormat="1" ht="146.4" customHeight="1" thickBot="1">
      <c r="A24" s="559" t="s">
        <v>376</v>
      </c>
      <c r="B24" s="262" t="s">
        <v>375</v>
      </c>
      <c r="C24" s="744"/>
      <c r="D24" s="750"/>
    </row>
    <row r="25" spans="1:4" s="186" customFormat="1" ht="45" customHeight="1" thickBot="1">
      <c r="A25" s="273" t="s">
        <v>377</v>
      </c>
      <c r="B25" s="263"/>
      <c r="C25" s="745"/>
      <c r="D25" s="750"/>
    </row>
    <row r="26" spans="1:4" s="186" customFormat="1" ht="48.6" customHeight="1" thickTop="1">
      <c r="A26" s="513" t="s">
        <v>379</v>
      </c>
      <c r="B26" s="737" t="s">
        <v>362</v>
      </c>
      <c r="C26" s="743" t="s">
        <v>382</v>
      </c>
      <c r="D26" s="756">
        <v>44775</v>
      </c>
    </row>
    <row r="27" spans="1:4" s="186" customFormat="1" ht="135.6" customHeight="1">
      <c r="A27" s="277" t="s">
        <v>380</v>
      </c>
      <c r="B27" s="738"/>
      <c r="C27" s="744"/>
      <c r="D27" s="757"/>
    </row>
    <row r="28" spans="1:4" s="186" customFormat="1" ht="43.2" customHeight="1" thickBot="1">
      <c r="A28" s="496" t="s">
        <v>381</v>
      </c>
      <c r="B28" s="739"/>
      <c r="C28" s="745"/>
      <c r="D28" s="758"/>
    </row>
    <row r="29" spans="1:4" s="186" customFormat="1" ht="52.2" customHeight="1" thickTop="1" thickBot="1">
      <c r="A29" s="274" t="s">
        <v>383</v>
      </c>
      <c r="B29" s="759" t="s">
        <v>386</v>
      </c>
      <c r="C29" s="759" t="s">
        <v>387</v>
      </c>
      <c r="D29" s="749">
        <v>44775</v>
      </c>
    </row>
    <row r="30" spans="1:4" s="186" customFormat="1" ht="247.8" customHeight="1" thickBot="1">
      <c r="A30" s="561" t="s">
        <v>384</v>
      </c>
      <c r="B30" s="760"/>
      <c r="C30" s="760"/>
      <c r="D30" s="750"/>
    </row>
    <row r="31" spans="1:4" s="186" customFormat="1" ht="43.2" customHeight="1" thickBot="1">
      <c r="A31" s="556" t="s">
        <v>385</v>
      </c>
      <c r="B31" s="761"/>
      <c r="C31" s="761"/>
      <c r="D31" s="750"/>
    </row>
    <row r="32" spans="1:4" s="186" customFormat="1" ht="48.6" hidden="1" customHeight="1" thickTop="1" thickBot="1">
      <c r="A32" s="275"/>
      <c r="B32" s="740"/>
      <c r="C32" s="753"/>
      <c r="D32" s="749"/>
    </row>
    <row r="33" spans="1:4" s="186" customFormat="1" ht="97.2" hidden="1" customHeight="1" thickBot="1">
      <c r="A33" s="735"/>
      <c r="B33" s="741"/>
      <c r="C33" s="754"/>
      <c r="D33" s="750"/>
    </row>
    <row r="34" spans="1:4" s="186" customFormat="1" ht="40.200000000000003" hidden="1" customHeight="1" thickBot="1">
      <c r="A34" s="736"/>
      <c r="B34" s="741"/>
      <c r="C34" s="754"/>
      <c r="D34" s="751"/>
    </row>
    <row r="35" spans="1:4" s="186" customFormat="1" ht="40.950000000000003" hidden="1" customHeight="1" thickBot="1">
      <c r="A35" s="537"/>
      <c r="B35" s="742"/>
      <c r="C35" s="755"/>
      <c r="D35" s="752"/>
    </row>
    <row r="36" spans="1:4" s="186" customFormat="1" ht="54.6" hidden="1" customHeight="1" thickTop="1">
      <c r="A36" s="200"/>
      <c r="B36" s="493"/>
      <c r="C36" s="765"/>
      <c r="D36" s="497"/>
    </row>
    <row r="37" spans="1:4" s="186" customFormat="1" ht="110.4" hidden="1" customHeight="1">
      <c r="A37" s="485"/>
      <c r="B37" s="763"/>
      <c r="C37" s="766"/>
      <c r="D37" s="498"/>
    </row>
    <row r="38" spans="1:4" s="186" customFormat="1" ht="37.950000000000003" hidden="1" customHeight="1" thickBot="1">
      <c r="A38" s="550"/>
      <c r="B38" s="768"/>
      <c r="C38" s="769"/>
      <c r="D38" s="499"/>
    </row>
    <row r="39" spans="1:4" s="186" customFormat="1" ht="37.950000000000003" hidden="1" customHeight="1">
      <c r="A39" s="200"/>
      <c r="B39" s="493"/>
      <c r="C39" s="765"/>
      <c r="D39" s="497"/>
    </row>
    <row r="40" spans="1:4" s="186" customFormat="1" ht="216" hidden="1" customHeight="1">
      <c r="A40" s="485"/>
      <c r="B40" s="763"/>
      <c r="C40" s="766"/>
      <c r="D40" s="498"/>
    </row>
    <row r="41" spans="1:4" s="186" customFormat="1" ht="37.950000000000003" hidden="1" customHeight="1" thickBot="1">
      <c r="A41" s="500"/>
      <c r="B41" s="764"/>
      <c r="C41" s="767"/>
      <c r="D41" s="501"/>
    </row>
    <row r="42" spans="1:4" ht="19.8" thickTop="1"/>
  </sheetData>
  <mergeCells count="34">
    <mergeCell ref="C14:C16"/>
    <mergeCell ref="D14:D16"/>
    <mergeCell ref="B2:B4"/>
    <mergeCell ref="C2:C4"/>
    <mergeCell ref="D2:D4"/>
    <mergeCell ref="C8:C10"/>
    <mergeCell ref="D8:D10"/>
    <mergeCell ref="B5:B7"/>
    <mergeCell ref="C5:C7"/>
    <mergeCell ref="D5:D7"/>
    <mergeCell ref="C23:C25"/>
    <mergeCell ref="D23:D25"/>
    <mergeCell ref="B40:B41"/>
    <mergeCell ref="C39:C41"/>
    <mergeCell ref="B37:B38"/>
    <mergeCell ref="C36:C38"/>
    <mergeCell ref="C26:C28"/>
    <mergeCell ref="B32:B35"/>
    <mergeCell ref="A33:A34"/>
    <mergeCell ref="B26:B28"/>
    <mergeCell ref="B11:B13"/>
    <mergeCell ref="C11:C13"/>
    <mergeCell ref="D11:D13"/>
    <mergeCell ref="C17:C19"/>
    <mergeCell ref="D17:D19"/>
    <mergeCell ref="D32:D35"/>
    <mergeCell ref="C32:C35"/>
    <mergeCell ref="D26:D28"/>
    <mergeCell ref="B20:B22"/>
    <mergeCell ref="C20:C22"/>
    <mergeCell ref="D20:D22"/>
    <mergeCell ref="B29:B31"/>
    <mergeCell ref="C29:C31"/>
    <mergeCell ref="D29:D31"/>
  </mergeCells>
  <phoneticPr fontId="16"/>
  <hyperlinks>
    <hyperlink ref="A4" r:id="rId1" xr:uid="{12F4E8B4-17A4-4391-A8ED-07FFD7296F76}"/>
    <hyperlink ref="A7" r:id="rId2" xr:uid="{C418FBF0-E8E4-4B53-A117-C7FC2B99DF7B}"/>
    <hyperlink ref="A10" r:id="rId3" xr:uid="{436517D4-E3A9-4469-B949-2A9421A2CA2D}"/>
    <hyperlink ref="A13" r:id="rId4" xr:uid="{13D8D5AD-E14B-49BF-9726-F3358E0688A8}"/>
    <hyperlink ref="A19" r:id="rId5" xr:uid="{2E16DECD-8849-48AF-8F4B-7C4BE7BEA6FB}"/>
    <hyperlink ref="A22" r:id="rId6" xr:uid="{F40E00E0-B1FF-410F-966F-79F70F0979B6}"/>
    <hyperlink ref="A25" r:id="rId7" xr:uid="{D79D0FF5-44FA-4C95-BBEE-046F4E2E54DE}"/>
    <hyperlink ref="A28" r:id="rId8" xr:uid="{ADBDC8B3-CAF1-49ED-ACCB-9734646B0777}"/>
    <hyperlink ref="A31" r:id="rId9" xr:uid="{D83E13B0-EFCB-47C7-8CBD-CD332433F454}"/>
  </hyperlinks>
  <pageMargins left="0" right="0" top="0.19685039370078741" bottom="0.39370078740157483" header="0" footer="0.19685039370078741"/>
  <pageSetup paperSize="8" scale="28" orientation="portrait" horizontalDpi="300" verticalDpi="300"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7"/>
  <sheetViews>
    <sheetView defaultGridColor="0" view="pageBreakPreview" colorId="56" zoomScale="83" zoomScaleNormal="66" zoomScaleSheetLayoutView="83" workbookViewId="0">
      <selection activeCell="D27" sqref="D27"/>
    </sheetView>
  </sheetViews>
  <sheetFormatPr defaultColWidth="9" defaultRowHeight="19.2"/>
  <cols>
    <col min="1" max="1" width="213.21875" style="531" customWidth="1"/>
    <col min="2" max="2" width="18" style="210" customWidth="1"/>
    <col min="3" max="3" width="20.109375" style="211" customWidth="1"/>
    <col min="4" max="16384" width="9" style="42"/>
  </cols>
  <sheetData>
    <row r="1" spans="1:3" ht="58.95" customHeight="1" thickBot="1">
      <c r="A1" s="41" t="s">
        <v>277</v>
      </c>
      <c r="B1" s="463" t="s">
        <v>24</v>
      </c>
      <c r="C1" s="464" t="s">
        <v>2</v>
      </c>
    </row>
    <row r="2" spans="1:3" ht="48" customHeight="1">
      <c r="A2" s="467" t="s">
        <v>445</v>
      </c>
      <c r="B2" s="737" t="s">
        <v>456</v>
      </c>
      <c r="C2" s="775">
        <v>44777</v>
      </c>
    </row>
    <row r="3" spans="1:3" s="543" customFormat="1" ht="175.8" customHeight="1" thickBot="1">
      <c r="A3" s="886" t="s">
        <v>435</v>
      </c>
      <c r="B3" s="739"/>
      <c r="C3" s="776"/>
    </row>
    <row r="4" spans="1:3" s="543" customFormat="1" ht="38.4" customHeight="1" thickBot="1">
      <c r="A4" s="544" t="s">
        <v>427</v>
      </c>
      <c r="B4" s="558"/>
      <c r="C4" s="545"/>
    </row>
    <row r="5" spans="1:3" ht="48" customHeight="1">
      <c r="A5" s="467" t="s">
        <v>446</v>
      </c>
      <c r="B5" s="261"/>
      <c r="C5" s="540"/>
    </row>
    <row r="6" spans="1:3" ht="232.8" customHeight="1">
      <c r="A6" s="563" t="s">
        <v>437</v>
      </c>
      <c r="B6" s="555" t="s">
        <v>457</v>
      </c>
      <c r="C6" s="465">
        <v>44777</v>
      </c>
    </row>
    <row r="7" spans="1:3" ht="39.75" customHeight="1" thickBot="1">
      <c r="A7" s="220" t="s">
        <v>436</v>
      </c>
      <c r="B7" s="263"/>
      <c r="C7" s="542"/>
    </row>
    <row r="8" spans="1:3" ht="45.6" customHeight="1">
      <c r="A8" s="467" t="s">
        <v>447</v>
      </c>
      <c r="B8" s="261"/>
      <c r="C8" s="540"/>
    </row>
    <row r="9" spans="1:3" ht="255" customHeight="1">
      <c r="A9" s="564" t="s">
        <v>438</v>
      </c>
      <c r="B9" s="262" t="s">
        <v>458</v>
      </c>
      <c r="C9" s="541">
        <v>44777</v>
      </c>
    </row>
    <row r="10" spans="1:3" ht="37.799999999999997" customHeight="1" thickBot="1">
      <c r="A10" s="534" t="s">
        <v>434</v>
      </c>
      <c r="B10" s="263"/>
      <c r="C10" s="542"/>
    </row>
    <row r="11" spans="1:3" ht="42" customHeight="1">
      <c r="A11" s="467" t="s">
        <v>448</v>
      </c>
      <c r="B11" s="261"/>
      <c r="C11" s="540"/>
    </row>
    <row r="12" spans="1:3" ht="352.8" customHeight="1" thickBot="1">
      <c r="A12" s="562" t="s">
        <v>439</v>
      </c>
      <c r="B12" s="466" t="s">
        <v>459</v>
      </c>
      <c r="C12" s="541">
        <v>44776</v>
      </c>
    </row>
    <row r="13" spans="1:3" ht="36" customHeight="1" thickBot="1">
      <c r="A13" s="534" t="s">
        <v>428</v>
      </c>
      <c r="B13" s="466"/>
      <c r="C13" s="542"/>
    </row>
    <row r="14" spans="1:3" ht="52.2" customHeight="1">
      <c r="A14" s="187" t="s">
        <v>449</v>
      </c>
      <c r="B14" s="202"/>
      <c r="C14" s="203"/>
    </row>
    <row r="15" spans="1:3" ht="115.2" customHeight="1">
      <c r="A15" s="562" t="s">
        <v>440</v>
      </c>
      <c r="B15" s="207" t="s">
        <v>460</v>
      </c>
      <c r="C15" s="204">
        <v>44776</v>
      </c>
    </row>
    <row r="16" spans="1:3" ht="36" customHeight="1" thickBot="1">
      <c r="A16" s="534" t="s">
        <v>429</v>
      </c>
      <c r="B16" s="205"/>
      <c r="C16" s="206"/>
    </row>
    <row r="17" spans="1:3" ht="50.4" customHeight="1">
      <c r="A17" s="514" t="s">
        <v>450</v>
      </c>
      <c r="B17" s="207"/>
      <c r="C17" s="204"/>
    </row>
    <row r="18" spans="1:3" ht="195.6" customHeight="1">
      <c r="A18" s="562" t="s">
        <v>441</v>
      </c>
      <c r="B18" s="207" t="s">
        <v>461</v>
      </c>
      <c r="C18" s="204">
        <v>44776</v>
      </c>
    </row>
    <row r="19" spans="1:3" ht="34.200000000000003" customHeight="1" thickBot="1">
      <c r="A19" s="546" t="s">
        <v>430</v>
      </c>
      <c r="B19" s="205"/>
      <c r="C19" s="206"/>
    </row>
    <row r="20" spans="1:3" ht="45" customHeight="1">
      <c r="A20" s="187" t="s">
        <v>451</v>
      </c>
      <c r="B20" s="202"/>
      <c r="C20" s="203"/>
    </row>
    <row r="21" spans="1:3" ht="111" customHeight="1">
      <c r="A21" s="562" t="s">
        <v>442</v>
      </c>
      <c r="B21" s="207" t="s">
        <v>462</v>
      </c>
      <c r="C21" s="204">
        <v>44776</v>
      </c>
    </row>
    <row r="22" spans="1:3" ht="34.200000000000003" customHeight="1" thickBot="1">
      <c r="A22" s="546" t="s">
        <v>431</v>
      </c>
      <c r="B22" s="205"/>
      <c r="C22" s="206"/>
    </row>
    <row r="23" spans="1:3" ht="43.2" customHeight="1">
      <c r="A23" s="514" t="s">
        <v>452</v>
      </c>
      <c r="B23" s="207"/>
      <c r="C23" s="204"/>
    </row>
    <row r="24" spans="1:3" ht="380.4" customHeight="1">
      <c r="A24" s="562" t="s">
        <v>443</v>
      </c>
      <c r="B24" s="549" t="s">
        <v>460</v>
      </c>
      <c r="C24" s="204">
        <v>44775</v>
      </c>
    </row>
    <row r="25" spans="1:3" ht="32.4" customHeight="1" thickBot="1">
      <c r="A25" s="546" t="s">
        <v>432</v>
      </c>
      <c r="B25" s="205"/>
      <c r="C25" s="206"/>
    </row>
    <row r="26" spans="1:3" ht="54" customHeight="1">
      <c r="A26" s="187" t="s">
        <v>453</v>
      </c>
      <c r="B26" s="202"/>
      <c r="C26" s="203"/>
    </row>
    <row r="27" spans="1:3" ht="339.6" customHeight="1">
      <c r="A27" s="562" t="s">
        <v>444</v>
      </c>
      <c r="B27" s="565" t="s">
        <v>457</v>
      </c>
      <c r="C27" s="204">
        <v>44775</v>
      </c>
    </row>
    <row r="28" spans="1:3" ht="35.4" customHeight="1" thickBot="1">
      <c r="A28" s="546" t="s">
        <v>433</v>
      </c>
      <c r="B28" s="205"/>
      <c r="C28" s="206"/>
    </row>
    <row r="29" spans="1:3" ht="58.2" hidden="1" customHeight="1">
      <c r="A29" s="187" t="s">
        <v>454</v>
      </c>
      <c r="B29" s="202"/>
      <c r="C29" s="203"/>
    </row>
    <row r="30" spans="1:3" ht="140.4" hidden="1" customHeight="1">
      <c r="A30" s="562" t="s">
        <v>425</v>
      </c>
      <c r="B30" s="207"/>
      <c r="C30" s="204"/>
    </row>
    <row r="31" spans="1:3" ht="32.4" hidden="1" customHeight="1" thickBot="1">
      <c r="A31" s="546"/>
      <c r="B31" s="205"/>
      <c r="C31" s="206"/>
    </row>
    <row r="32" spans="1:3" s="548" customFormat="1" ht="32.4" customHeight="1">
      <c r="A32" s="547" t="s">
        <v>455</v>
      </c>
      <c r="B32" s="208"/>
      <c r="C32" s="209"/>
    </row>
    <row r="33" spans="1:3" s="548" customFormat="1" ht="32.4" customHeight="1" thickBot="1">
      <c r="A33" s="557" t="s">
        <v>426</v>
      </c>
      <c r="B33" s="208"/>
      <c r="C33" s="209"/>
    </row>
    <row r="34" spans="1:3" ht="26.25" customHeight="1">
      <c r="A34" s="771" t="s">
        <v>28</v>
      </c>
      <c r="B34" s="772"/>
      <c r="C34" s="772"/>
    </row>
    <row r="35" spans="1:3" ht="26.25" customHeight="1">
      <c r="A35" s="773" t="s">
        <v>27</v>
      </c>
      <c r="B35" s="774"/>
      <c r="C35" s="774"/>
    </row>
    <row r="36" spans="1:3" ht="199.5" customHeight="1">
      <c r="A36" s="531" t="s">
        <v>263</v>
      </c>
    </row>
    <row r="37" spans="1:3" ht="33.75" customHeight="1"/>
    <row r="38" spans="1:3" ht="48.75" customHeight="1"/>
    <row r="39" spans="1:3" ht="233.25" customHeight="1"/>
    <row r="40" spans="1:3" ht="33.75" customHeight="1"/>
    <row r="41" spans="1:3" ht="19.5" customHeight="1"/>
    <row r="42" spans="1:3" ht="19.5" customHeight="1"/>
    <row r="43" spans="1:3" ht="28.5" customHeight="1"/>
    <row r="44" spans="1:3" ht="35.25" customHeight="1"/>
    <row r="45" spans="1:3" ht="218.25" customHeight="1"/>
    <row r="46" spans="1:3" ht="218.25" customHeight="1"/>
    <row r="47" spans="1:3" ht="218.25" customHeight="1"/>
  </sheetData>
  <mergeCells count="4">
    <mergeCell ref="A34:C34"/>
    <mergeCell ref="A35:C35"/>
    <mergeCell ref="C2:C3"/>
    <mergeCell ref="B2:B3"/>
  </mergeCells>
  <phoneticPr fontId="16"/>
  <hyperlinks>
    <hyperlink ref="A4" r:id="rId1" xr:uid="{AC5D67F5-BF45-4261-BF22-AD798403FE2D}"/>
    <hyperlink ref="A13" r:id="rId2" xr:uid="{12FF980D-3E23-4177-97D8-E38693698498}"/>
    <hyperlink ref="A16" r:id="rId3" xr:uid="{41874B5E-496D-4EEA-AB10-3E8C1AB2A325}"/>
    <hyperlink ref="A19" r:id="rId4" xr:uid="{02D1278D-6798-4BA4-8C12-0F6F4E3C07C1}"/>
    <hyperlink ref="A22" r:id="rId5" xr:uid="{D9B324D1-6E1A-4179-B150-F297491216E6}"/>
    <hyperlink ref="A25" r:id="rId6" xr:uid="{BDD123A3-BBD4-42A5-938F-678FC7FBDAC5}"/>
    <hyperlink ref="A28" r:id="rId7" xr:uid="{7BB1807A-5E2E-46B1-8D82-8F866013D5B9}"/>
    <hyperlink ref="A10" r:id="rId8" xr:uid="{0C76D4D9-D5D3-4E0B-B55F-7269FDF66BBA}"/>
    <hyperlink ref="A7" r:id="rId9" xr:uid="{CB513911-ED41-4BAD-BB47-F772D7A05F05}"/>
  </hyperlinks>
  <pageMargins left="0.74803149606299213" right="0.74803149606299213" top="0.98425196850393704" bottom="0.98425196850393704" header="0.51181102362204722" footer="0.51181102362204722"/>
  <pageSetup paperSize="9" scale="18" fitToHeight="3" orientation="portrait" r:id="rId1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8" sqref="D18"/>
    </sheetView>
  </sheetViews>
  <sheetFormatPr defaultColWidth="9" defaultRowHeight="13.2"/>
  <cols>
    <col min="1" max="1" width="2.109375" style="319" customWidth="1"/>
    <col min="2" max="2" width="25.77734375" style="116" customWidth="1"/>
    <col min="3" max="3" width="65.33203125" style="319" customWidth="1"/>
    <col min="4" max="4" width="92.5546875" style="319" customWidth="1"/>
    <col min="5" max="5" width="3.88671875" style="319" customWidth="1"/>
    <col min="6" max="16384" width="9" style="319"/>
  </cols>
  <sheetData>
    <row r="1" spans="2:7" ht="18.75" customHeight="1">
      <c r="B1" s="116" t="s">
        <v>113</v>
      </c>
    </row>
    <row r="2" spans="2:7" ht="17.25" customHeight="1" thickBot="1">
      <c r="B2" t="s">
        <v>268</v>
      </c>
      <c r="D2" s="779"/>
      <c r="E2" s="780"/>
    </row>
    <row r="3" spans="2:7" ht="16.5" customHeight="1" thickBot="1">
      <c r="B3" s="117" t="s">
        <v>114</v>
      </c>
      <c r="C3" s="318" t="s">
        <v>115</v>
      </c>
      <c r="D3" s="220" t="s">
        <v>221</v>
      </c>
    </row>
    <row r="4" spans="2:7" ht="17.25" customHeight="1" thickBot="1">
      <c r="B4" s="118" t="s">
        <v>116</v>
      </c>
      <c r="C4" s="151" t="s">
        <v>390</v>
      </c>
      <c r="D4" s="119"/>
    </row>
    <row r="5" spans="2:7" ht="17.25" customHeight="1">
      <c r="B5" s="781" t="s">
        <v>177</v>
      </c>
      <c r="C5" s="784" t="s">
        <v>218</v>
      </c>
      <c r="D5" s="785"/>
    </row>
    <row r="6" spans="2:7" ht="19.2" customHeight="1">
      <c r="B6" s="782"/>
      <c r="C6" s="786" t="s">
        <v>219</v>
      </c>
      <c r="D6" s="787"/>
      <c r="G6" s="247"/>
    </row>
    <row r="7" spans="2:7" ht="19.95" customHeight="1">
      <c r="B7" s="782"/>
      <c r="C7" s="320" t="s">
        <v>220</v>
      </c>
      <c r="D7" s="321"/>
      <c r="G7" s="247"/>
    </row>
    <row r="8" spans="2:7" ht="19.8" customHeight="1" thickBot="1">
      <c r="B8" s="783"/>
      <c r="C8" s="249" t="s">
        <v>222</v>
      </c>
      <c r="D8" s="248"/>
      <c r="G8" s="247"/>
    </row>
    <row r="9" spans="2:7" ht="34.200000000000003" customHeight="1" thickBot="1">
      <c r="B9" s="120" t="s">
        <v>117</v>
      </c>
      <c r="C9" s="788"/>
      <c r="D9" s="789"/>
    </row>
    <row r="10" spans="2:7" ht="76.8" customHeight="1" thickBot="1">
      <c r="B10" s="121" t="s">
        <v>118</v>
      </c>
      <c r="C10" s="790" t="s">
        <v>391</v>
      </c>
      <c r="D10" s="791"/>
    </row>
    <row r="11" spans="2:7" ht="76.8" customHeight="1" thickBot="1">
      <c r="B11" s="122"/>
      <c r="C11" s="123" t="s">
        <v>392</v>
      </c>
      <c r="D11" s="260" t="s">
        <v>393</v>
      </c>
      <c r="F11" s="319" t="s">
        <v>21</v>
      </c>
    </row>
    <row r="12" spans="2:7" ht="42.6" hidden="1" customHeight="1" thickBot="1">
      <c r="B12" s="120" t="s">
        <v>270</v>
      </c>
      <c r="C12" s="125" t="s">
        <v>269</v>
      </c>
      <c r="D12" s="124"/>
    </row>
    <row r="13" spans="2:7" ht="114.6" customHeight="1" thickBot="1">
      <c r="B13" s="126" t="s">
        <v>119</v>
      </c>
      <c r="C13" s="127" t="s">
        <v>394</v>
      </c>
      <c r="D13" s="215" t="s">
        <v>395</v>
      </c>
      <c r="F13" s="185" t="s">
        <v>29</v>
      </c>
    </row>
    <row r="14" spans="2:7" ht="79.2" customHeight="1" thickBot="1">
      <c r="B14" s="128" t="s">
        <v>120</v>
      </c>
      <c r="C14" s="777" t="s">
        <v>396</v>
      </c>
      <c r="D14" s="778"/>
    </row>
    <row r="15" spans="2:7" ht="17.25" customHeight="1"/>
    <row r="16" spans="2:7" ht="17.25" customHeight="1">
      <c r="C16" s="319" t="s">
        <v>121</v>
      </c>
    </row>
    <row r="17" spans="2:5">
      <c r="C17" s="319" t="s">
        <v>29</v>
      </c>
    </row>
    <row r="18" spans="2:5">
      <c r="E18" s="319" t="s">
        <v>21</v>
      </c>
    </row>
    <row r="21" spans="2:5">
      <c r="B21" s="116" t="s">
        <v>21</v>
      </c>
    </row>
    <row r="29" spans="2:5">
      <c r="D29" s="319" t="s">
        <v>389</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zoomScale="94" zoomScaleNormal="94" zoomScaleSheetLayoutView="100" workbookViewId="0">
      <selection activeCell="D22" sqref="D22"/>
    </sheetView>
  </sheetViews>
  <sheetFormatPr defaultColWidth="9" defaultRowHeight="13.2"/>
  <cols>
    <col min="1" max="1" width="7.33203125" style="430" customWidth="1"/>
    <col min="2" max="13" width="6.77734375" style="430" customWidth="1"/>
    <col min="14" max="14" width="7.44140625" style="430" customWidth="1"/>
    <col min="15" max="15" width="5.88671875" style="430" customWidth="1"/>
    <col min="16" max="16" width="7.44140625" style="430" customWidth="1"/>
    <col min="17" max="29" width="6.77734375" style="430" customWidth="1"/>
    <col min="30" max="16384" width="9" style="430"/>
  </cols>
  <sheetData>
    <row r="1" spans="1:29" ht="15" customHeight="1">
      <c r="A1" s="794" t="s">
        <v>3</v>
      </c>
      <c r="B1" s="795"/>
      <c r="C1" s="795"/>
      <c r="D1" s="795"/>
      <c r="E1" s="795"/>
      <c r="F1" s="795"/>
      <c r="G1" s="795"/>
      <c r="H1" s="795"/>
      <c r="I1" s="795"/>
      <c r="J1" s="795"/>
      <c r="K1" s="795"/>
      <c r="L1" s="795"/>
      <c r="M1" s="795"/>
      <c r="N1" s="796"/>
      <c r="P1" s="797" t="s">
        <v>4</v>
      </c>
      <c r="Q1" s="798"/>
      <c r="R1" s="798"/>
      <c r="S1" s="798"/>
      <c r="T1" s="798"/>
      <c r="U1" s="798"/>
      <c r="V1" s="798"/>
      <c r="W1" s="798"/>
      <c r="X1" s="798"/>
      <c r="Y1" s="798"/>
      <c r="Z1" s="798"/>
      <c r="AA1" s="798"/>
      <c r="AB1" s="798"/>
      <c r="AC1" s="799"/>
    </row>
    <row r="2" spans="1:29" ht="18" customHeight="1" thickBot="1">
      <c r="A2" s="800" t="s">
        <v>5</v>
      </c>
      <c r="B2" s="801"/>
      <c r="C2" s="801"/>
      <c r="D2" s="801"/>
      <c r="E2" s="801"/>
      <c r="F2" s="801"/>
      <c r="G2" s="801"/>
      <c r="H2" s="801"/>
      <c r="I2" s="801"/>
      <c r="J2" s="801"/>
      <c r="K2" s="801"/>
      <c r="L2" s="801"/>
      <c r="M2" s="801"/>
      <c r="N2" s="802"/>
      <c r="P2" s="803" t="s">
        <v>6</v>
      </c>
      <c r="Q2" s="801"/>
      <c r="R2" s="801"/>
      <c r="S2" s="801"/>
      <c r="T2" s="801"/>
      <c r="U2" s="801"/>
      <c r="V2" s="801"/>
      <c r="W2" s="801"/>
      <c r="X2" s="801"/>
      <c r="Y2" s="801"/>
      <c r="Z2" s="801"/>
      <c r="AA2" s="801"/>
      <c r="AB2" s="801"/>
      <c r="AC2" s="804"/>
    </row>
    <row r="3" spans="1:29" ht="13.8" thickBot="1">
      <c r="A3" s="8"/>
      <c r="B3" s="228" t="s">
        <v>239</v>
      </c>
      <c r="C3" s="228" t="s">
        <v>7</v>
      </c>
      <c r="D3" s="228" t="s">
        <v>8</v>
      </c>
      <c r="E3" s="228" t="s">
        <v>9</v>
      </c>
      <c r="F3" s="228" t="s">
        <v>10</v>
      </c>
      <c r="G3" s="228" t="s">
        <v>11</v>
      </c>
      <c r="H3" s="217" t="s">
        <v>12</v>
      </c>
      <c r="I3" s="228" t="s">
        <v>13</v>
      </c>
      <c r="J3" s="228" t="s">
        <v>14</v>
      </c>
      <c r="K3" s="228" t="s">
        <v>15</v>
      </c>
      <c r="L3" s="228" t="s">
        <v>16</v>
      </c>
      <c r="M3" s="228" t="s">
        <v>17</v>
      </c>
      <c r="N3" s="9" t="s">
        <v>18</v>
      </c>
      <c r="P3" s="10"/>
      <c r="Q3" s="228" t="s">
        <v>239</v>
      </c>
      <c r="R3" s="228" t="s">
        <v>7</v>
      </c>
      <c r="S3" s="228" t="s">
        <v>8</v>
      </c>
      <c r="T3" s="228" t="s">
        <v>9</v>
      </c>
      <c r="U3" s="228" t="s">
        <v>10</v>
      </c>
      <c r="V3" s="228" t="s">
        <v>11</v>
      </c>
      <c r="W3" s="217" t="s">
        <v>12</v>
      </c>
      <c r="X3" s="227" t="s">
        <v>13</v>
      </c>
      <c r="Y3" s="228" t="s">
        <v>14</v>
      </c>
      <c r="Z3" s="228" t="s">
        <v>15</v>
      </c>
      <c r="AA3" s="228" t="s">
        <v>16</v>
      </c>
      <c r="AB3" s="228" t="s">
        <v>17</v>
      </c>
      <c r="AC3" s="11" t="s">
        <v>19</v>
      </c>
    </row>
    <row r="4" spans="1:29" ht="19.8" thickBot="1">
      <c r="A4" s="408" t="s">
        <v>237</v>
      </c>
      <c r="B4" s="370">
        <f>AVERAGE(B8:B17)</f>
        <v>65.400000000000006</v>
      </c>
      <c r="C4" s="370">
        <f t="shared" ref="C4:M4" si="0">AVERAGE(C7:C17)</f>
        <v>55.545454545454547</v>
      </c>
      <c r="D4" s="370">
        <f t="shared" si="0"/>
        <v>64.454545454545453</v>
      </c>
      <c r="E4" s="370">
        <f t="shared" si="0"/>
        <v>102.36363636363636</v>
      </c>
      <c r="F4" s="370">
        <f t="shared" si="0"/>
        <v>184.81818181818181</v>
      </c>
      <c r="G4" s="370">
        <f t="shared" si="0"/>
        <v>404.72727272727275</v>
      </c>
      <c r="H4" s="370">
        <f t="shared" si="0"/>
        <v>609.72727272727275</v>
      </c>
      <c r="I4" s="370">
        <f t="shared" si="0"/>
        <v>905.9</v>
      </c>
      <c r="J4" s="370">
        <f t="shared" si="0"/>
        <v>563.4</v>
      </c>
      <c r="K4" s="370">
        <f t="shared" si="0"/>
        <v>366.4</v>
      </c>
      <c r="L4" s="370">
        <f t="shared" si="0"/>
        <v>210.8</v>
      </c>
      <c r="M4" s="370">
        <f t="shared" si="0"/>
        <v>131.5</v>
      </c>
      <c r="N4" s="370">
        <f>SUM(B4:M4)</f>
        <v>3665.0363636363641</v>
      </c>
      <c r="O4" s="13"/>
      <c r="P4" s="12" t="str">
        <f>+A4</f>
        <v>12-21年月平均</v>
      </c>
      <c r="Q4" s="370">
        <f t="shared" ref="Q4:AB4" si="1">AVERAGE(Q8:Q17)</f>
        <v>9.6999999999999993</v>
      </c>
      <c r="R4" s="370">
        <f t="shared" si="1"/>
        <v>9.9</v>
      </c>
      <c r="S4" s="370">
        <f t="shared" si="1"/>
        <v>15</v>
      </c>
      <c r="T4" s="370">
        <f t="shared" si="1"/>
        <v>7.5</v>
      </c>
      <c r="U4" s="370">
        <f t="shared" si="1"/>
        <v>10.7</v>
      </c>
      <c r="V4" s="370">
        <f t="shared" si="1"/>
        <v>9.9</v>
      </c>
      <c r="W4" s="370">
        <f t="shared" si="1"/>
        <v>8.9</v>
      </c>
      <c r="X4" s="370">
        <f t="shared" si="1"/>
        <v>12.6</v>
      </c>
      <c r="Y4" s="370">
        <f t="shared" si="1"/>
        <v>10.9</v>
      </c>
      <c r="Z4" s="370">
        <f t="shared" si="1"/>
        <v>21.8</v>
      </c>
      <c r="AA4" s="370">
        <f t="shared" si="1"/>
        <v>12.8</v>
      </c>
      <c r="AB4" s="370">
        <f t="shared" si="1"/>
        <v>12.9</v>
      </c>
      <c r="AC4" s="370">
        <f>SUM(Q4:AB4)</f>
        <v>142.6</v>
      </c>
    </row>
    <row r="5" spans="1:29" ht="13.8" thickBot="1">
      <c r="A5" s="415"/>
      <c r="B5" s="415"/>
      <c r="C5" s="133"/>
      <c r="D5" s="133"/>
      <c r="E5" s="133"/>
      <c r="F5" s="133"/>
      <c r="G5" s="133"/>
      <c r="H5" s="14" t="s">
        <v>20</v>
      </c>
      <c r="I5" s="372"/>
      <c r="J5" s="372"/>
      <c r="K5" s="372"/>
      <c r="L5" s="372"/>
      <c r="M5" s="372"/>
      <c r="N5" s="372"/>
      <c r="O5" s="138"/>
      <c r="P5" s="219"/>
      <c r="Q5" s="219"/>
      <c r="R5" s="133"/>
      <c r="S5" s="133"/>
      <c r="T5" s="133"/>
      <c r="U5" s="133"/>
      <c r="V5" s="133"/>
      <c r="W5" s="14" t="s">
        <v>20</v>
      </c>
      <c r="X5" s="372"/>
      <c r="Y5" s="372"/>
      <c r="Z5" s="372"/>
      <c r="AA5" s="372"/>
      <c r="AB5" s="372"/>
      <c r="AC5" s="372"/>
    </row>
    <row r="6" spans="1:29" ht="13.8" thickBot="1">
      <c r="A6" s="216"/>
      <c r="B6" s="216"/>
      <c r="C6" s="460"/>
      <c r="D6" s="460"/>
      <c r="E6" s="460"/>
      <c r="F6" s="460"/>
      <c r="G6" s="460"/>
      <c r="H6" s="297">
        <v>170</v>
      </c>
      <c r="I6" s="371"/>
      <c r="J6" s="371"/>
      <c r="K6" s="371"/>
      <c r="L6" s="371"/>
      <c r="M6" s="371"/>
      <c r="N6" s="372"/>
      <c r="O6" s="13"/>
      <c r="P6" s="219"/>
      <c r="Q6" s="219"/>
      <c r="R6" s="460"/>
      <c r="S6" s="460"/>
      <c r="T6" s="460"/>
      <c r="U6" s="460"/>
      <c r="V6" s="460"/>
      <c r="W6" s="297">
        <v>0</v>
      </c>
      <c r="X6" s="133"/>
      <c r="Y6" s="133"/>
      <c r="Z6" s="133"/>
      <c r="AA6" s="133"/>
      <c r="AB6" s="133"/>
      <c r="AC6" s="372"/>
    </row>
    <row r="7" spans="1:29" ht="18" customHeight="1" thickBot="1">
      <c r="A7" s="416" t="s">
        <v>238</v>
      </c>
      <c r="B7" s="444">
        <v>81</v>
      </c>
      <c r="C7" s="445">
        <v>39</v>
      </c>
      <c r="D7" s="445">
        <v>72</v>
      </c>
      <c r="E7" s="538">
        <v>88</v>
      </c>
      <c r="F7" s="538">
        <v>258</v>
      </c>
      <c r="G7" s="538">
        <v>410</v>
      </c>
      <c r="H7" s="539">
        <v>497</v>
      </c>
      <c r="I7" s="371"/>
      <c r="J7" s="371"/>
      <c r="K7" s="371"/>
      <c r="L7" s="371"/>
      <c r="M7" s="371"/>
      <c r="N7" s="218">
        <f t="shared" ref="N7:N18" si="2">SUM(B7:M7)</f>
        <v>1445</v>
      </c>
      <c r="O7" s="143" t="s">
        <v>21</v>
      </c>
      <c r="P7" s="416" t="s">
        <v>238</v>
      </c>
      <c r="Q7" s="444">
        <v>0</v>
      </c>
      <c r="R7" s="445">
        <v>5</v>
      </c>
      <c r="S7" s="445">
        <v>4</v>
      </c>
      <c r="T7" s="445">
        <v>1</v>
      </c>
      <c r="U7" s="445">
        <v>1</v>
      </c>
      <c r="V7" s="445">
        <v>1</v>
      </c>
      <c r="W7" s="445">
        <v>1</v>
      </c>
      <c r="X7" s="371"/>
      <c r="Y7" s="371"/>
      <c r="Z7" s="371"/>
      <c r="AA7" s="371"/>
      <c r="AB7" s="371"/>
      <c r="AC7" s="218">
        <f t="shared" ref="AC7:AC18" si="3">SUM(Q7:AB7)</f>
        <v>13</v>
      </c>
    </row>
    <row r="8" spans="1:29" ht="18" customHeight="1" thickBot="1">
      <c r="A8" s="416" t="s">
        <v>205</v>
      </c>
      <c r="B8" s="442">
        <v>81</v>
      </c>
      <c r="C8" s="442">
        <v>48</v>
      </c>
      <c r="D8" s="443">
        <v>71</v>
      </c>
      <c r="E8" s="442">
        <v>128</v>
      </c>
      <c r="F8" s="442">
        <v>171</v>
      </c>
      <c r="G8" s="442">
        <v>350</v>
      </c>
      <c r="H8" s="442">
        <v>569</v>
      </c>
      <c r="I8" s="442">
        <v>553</v>
      </c>
      <c r="J8" s="442">
        <v>458</v>
      </c>
      <c r="K8" s="442">
        <v>306</v>
      </c>
      <c r="L8" s="442">
        <v>220</v>
      </c>
      <c r="M8" s="443">
        <v>229</v>
      </c>
      <c r="N8" s="436">
        <f t="shared" si="2"/>
        <v>3184</v>
      </c>
      <c r="O8" s="414"/>
      <c r="P8" s="417" t="s">
        <v>204</v>
      </c>
      <c r="Q8" s="446">
        <v>1</v>
      </c>
      <c r="R8" s="446">
        <v>2</v>
      </c>
      <c r="S8" s="446">
        <v>1</v>
      </c>
      <c r="T8" s="446">
        <v>0</v>
      </c>
      <c r="U8" s="446">
        <v>0</v>
      </c>
      <c r="V8" s="446">
        <v>0</v>
      </c>
      <c r="W8" s="446">
        <v>1</v>
      </c>
      <c r="X8" s="446">
        <v>1</v>
      </c>
      <c r="Y8" s="446">
        <v>0</v>
      </c>
      <c r="Z8" s="446">
        <v>1</v>
      </c>
      <c r="AA8" s="446">
        <v>0</v>
      </c>
      <c r="AB8" s="446">
        <v>0</v>
      </c>
      <c r="AC8" s="447">
        <f t="shared" si="3"/>
        <v>7</v>
      </c>
    </row>
    <row r="9" spans="1:29" ht="18" customHeight="1" thickBot="1">
      <c r="A9" s="417" t="s">
        <v>137</v>
      </c>
      <c r="B9" s="292">
        <v>112</v>
      </c>
      <c r="C9" s="292">
        <v>85</v>
      </c>
      <c r="D9" s="292">
        <v>60</v>
      </c>
      <c r="E9" s="292">
        <v>97</v>
      </c>
      <c r="F9" s="292">
        <v>95</v>
      </c>
      <c r="G9" s="292">
        <v>305</v>
      </c>
      <c r="H9" s="292">
        <v>544</v>
      </c>
      <c r="I9" s="292">
        <v>449</v>
      </c>
      <c r="J9" s="292">
        <v>475</v>
      </c>
      <c r="K9" s="292">
        <v>505</v>
      </c>
      <c r="L9" s="292">
        <v>219</v>
      </c>
      <c r="M9" s="293">
        <v>98</v>
      </c>
      <c r="N9" s="435">
        <f t="shared" si="2"/>
        <v>3044</v>
      </c>
      <c r="O9" s="143"/>
      <c r="P9" s="417" t="s">
        <v>137</v>
      </c>
      <c r="Q9" s="373">
        <v>16</v>
      </c>
      <c r="R9" s="373">
        <v>1</v>
      </c>
      <c r="S9" s="373">
        <v>19</v>
      </c>
      <c r="T9" s="371">
        <v>3</v>
      </c>
      <c r="U9" s="371">
        <v>13</v>
      </c>
      <c r="V9" s="371">
        <v>1</v>
      </c>
      <c r="W9" s="371">
        <v>2</v>
      </c>
      <c r="X9" s="371">
        <v>2</v>
      </c>
      <c r="Y9" s="371">
        <v>0</v>
      </c>
      <c r="Z9" s="371">
        <v>24</v>
      </c>
      <c r="AA9" s="371">
        <v>4</v>
      </c>
      <c r="AB9" s="371">
        <v>1</v>
      </c>
      <c r="AC9" s="434">
        <f t="shared" si="3"/>
        <v>86</v>
      </c>
    </row>
    <row r="10" spans="1:29" ht="18" customHeight="1" thickBot="1">
      <c r="A10" s="418" t="s">
        <v>30</v>
      </c>
      <c r="B10" s="374">
        <v>84</v>
      </c>
      <c r="C10" s="374">
        <v>100</v>
      </c>
      <c r="D10" s="375">
        <v>77</v>
      </c>
      <c r="E10" s="375">
        <v>80</v>
      </c>
      <c r="F10" s="189">
        <v>236</v>
      </c>
      <c r="G10" s="189">
        <v>438</v>
      </c>
      <c r="H10" s="190">
        <v>631</v>
      </c>
      <c r="I10" s="189">
        <v>752</v>
      </c>
      <c r="J10" s="188">
        <v>523</v>
      </c>
      <c r="K10" s="189">
        <v>427</v>
      </c>
      <c r="L10" s="188">
        <v>253</v>
      </c>
      <c r="M10" s="376">
        <v>136</v>
      </c>
      <c r="N10" s="421">
        <f t="shared" si="2"/>
        <v>3737</v>
      </c>
      <c r="O10" s="143"/>
      <c r="P10" s="419" t="s">
        <v>22</v>
      </c>
      <c r="Q10" s="377">
        <v>7</v>
      </c>
      <c r="R10" s="377">
        <v>7</v>
      </c>
      <c r="S10" s="378">
        <v>13</v>
      </c>
      <c r="T10" s="378">
        <v>3</v>
      </c>
      <c r="U10" s="378">
        <v>8</v>
      </c>
      <c r="V10" s="378">
        <v>11</v>
      </c>
      <c r="W10" s="377">
        <v>5</v>
      </c>
      <c r="X10" s="378">
        <v>11</v>
      </c>
      <c r="Y10" s="378">
        <v>9</v>
      </c>
      <c r="Z10" s="378">
        <v>9</v>
      </c>
      <c r="AA10" s="379">
        <v>20</v>
      </c>
      <c r="AB10" s="379">
        <v>35</v>
      </c>
      <c r="AC10" s="432">
        <f t="shared" si="3"/>
        <v>138</v>
      </c>
    </row>
    <row r="11" spans="1:29" ht="18" customHeight="1" thickBot="1">
      <c r="A11" s="418" t="s">
        <v>31</v>
      </c>
      <c r="B11" s="378">
        <v>41</v>
      </c>
      <c r="C11" s="378">
        <v>44</v>
      </c>
      <c r="D11" s="378">
        <v>67</v>
      </c>
      <c r="E11" s="378">
        <v>103</v>
      </c>
      <c r="F11" s="380">
        <v>311</v>
      </c>
      <c r="G11" s="378">
        <v>415</v>
      </c>
      <c r="H11" s="378">
        <v>539</v>
      </c>
      <c r="I11" s="380">
        <v>1165</v>
      </c>
      <c r="J11" s="378">
        <v>534</v>
      </c>
      <c r="K11" s="378">
        <v>297</v>
      </c>
      <c r="L11" s="377">
        <v>205</v>
      </c>
      <c r="M11" s="381">
        <v>92</v>
      </c>
      <c r="N11" s="422">
        <f t="shared" si="2"/>
        <v>3813</v>
      </c>
      <c r="O11" s="143"/>
      <c r="P11" s="418" t="s">
        <v>31</v>
      </c>
      <c r="Q11" s="378">
        <v>9</v>
      </c>
      <c r="R11" s="378">
        <v>22</v>
      </c>
      <c r="S11" s="377">
        <v>18</v>
      </c>
      <c r="T11" s="378">
        <v>9</v>
      </c>
      <c r="U11" s="382">
        <v>21</v>
      </c>
      <c r="V11" s="378">
        <v>14</v>
      </c>
      <c r="W11" s="378">
        <v>6</v>
      </c>
      <c r="X11" s="378">
        <v>13</v>
      </c>
      <c r="Y11" s="378">
        <v>7</v>
      </c>
      <c r="Z11" s="383">
        <v>81</v>
      </c>
      <c r="AA11" s="382">
        <v>31</v>
      </c>
      <c r="AB11" s="383">
        <v>37</v>
      </c>
      <c r="AC11" s="433">
        <f t="shared" si="3"/>
        <v>268</v>
      </c>
    </row>
    <row r="12" spans="1:29" ht="18" customHeight="1" thickBot="1">
      <c r="A12" s="418" t="s">
        <v>32</v>
      </c>
      <c r="B12" s="378">
        <v>57</v>
      </c>
      <c r="C12" s="377">
        <v>35</v>
      </c>
      <c r="D12" s="378">
        <v>95</v>
      </c>
      <c r="E12" s="377">
        <v>112</v>
      </c>
      <c r="F12" s="378">
        <v>131</v>
      </c>
      <c r="G12" s="17">
        <v>340</v>
      </c>
      <c r="H12" s="17">
        <v>483</v>
      </c>
      <c r="I12" s="18">
        <v>1339</v>
      </c>
      <c r="J12" s="17">
        <v>614</v>
      </c>
      <c r="K12" s="17">
        <v>349</v>
      </c>
      <c r="L12" s="17">
        <v>236</v>
      </c>
      <c r="M12" s="384">
        <v>68</v>
      </c>
      <c r="N12" s="421">
        <f t="shared" si="2"/>
        <v>3859</v>
      </c>
      <c r="O12" s="143"/>
      <c r="P12" s="418" t="s">
        <v>32</v>
      </c>
      <c r="Q12" s="378">
        <v>19</v>
      </c>
      <c r="R12" s="378">
        <v>12</v>
      </c>
      <c r="S12" s="378">
        <v>8</v>
      </c>
      <c r="T12" s="377">
        <v>12</v>
      </c>
      <c r="U12" s="378">
        <v>7</v>
      </c>
      <c r="V12" s="378">
        <v>15</v>
      </c>
      <c r="W12" s="17">
        <v>16</v>
      </c>
      <c r="X12" s="384">
        <v>12</v>
      </c>
      <c r="Y12" s="377">
        <v>16</v>
      </c>
      <c r="Z12" s="378">
        <v>6</v>
      </c>
      <c r="AA12" s="377">
        <v>12</v>
      </c>
      <c r="AB12" s="377">
        <v>6</v>
      </c>
      <c r="AC12" s="432">
        <f t="shared" si="3"/>
        <v>141</v>
      </c>
    </row>
    <row r="13" spans="1:29" ht="18" customHeight="1" thickBot="1">
      <c r="A13" s="418" t="s">
        <v>33</v>
      </c>
      <c r="B13" s="385">
        <v>68</v>
      </c>
      <c r="C13" s="378">
        <v>42</v>
      </c>
      <c r="D13" s="378">
        <v>44</v>
      </c>
      <c r="E13" s="377">
        <v>75</v>
      </c>
      <c r="F13" s="377">
        <v>135</v>
      </c>
      <c r="G13" s="377">
        <v>448</v>
      </c>
      <c r="H13" s="378">
        <v>507</v>
      </c>
      <c r="I13" s="378">
        <v>808</v>
      </c>
      <c r="J13" s="382">
        <v>795</v>
      </c>
      <c r="K13" s="377">
        <v>313</v>
      </c>
      <c r="L13" s="377">
        <v>246</v>
      </c>
      <c r="M13" s="377">
        <v>143</v>
      </c>
      <c r="N13" s="421">
        <f t="shared" si="2"/>
        <v>3624</v>
      </c>
      <c r="O13" s="143"/>
      <c r="P13" s="418" t="s">
        <v>33</v>
      </c>
      <c r="Q13" s="387">
        <v>9</v>
      </c>
      <c r="R13" s="378">
        <v>16</v>
      </c>
      <c r="S13" s="378">
        <v>12</v>
      </c>
      <c r="T13" s="377">
        <v>6</v>
      </c>
      <c r="U13" s="388">
        <v>7</v>
      </c>
      <c r="V13" s="388">
        <v>14</v>
      </c>
      <c r="W13" s="378">
        <v>9</v>
      </c>
      <c r="X13" s="378">
        <v>14</v>
      </c>
      <c r="Y13" s="378">
        <v>9</v>
      </c>
      <c r="Z13" s="378">
        <v>9</v>
      </c>
      <c r="AA13" s="388">
        <v>8</v>
      </c>
      <c r="AB13" s="388">
        <v>7</v>
      </c>
      <c r="AC13" s="432">
        <f t="shared" si="3"/>
        <v>120</v>
      </c>
    </row>
    <row r="14" spans="1:29" ht="18" customHeight="1" thickBot="1">
      <c r="A14" s="16" t="s">
        <v>34</v>
      </c>
      <c r="B14" s="389">
        <v>71</v>
      </c>
      <c r="C14" s="389">
        <v>97</v>
      </c>
      <c r="D14" s="389">
        <v>61</v>
      </c>
      <c r="E14" s="390">
        <v>105</v>
      </c>
      <c r="F14" s="390">
        <v>198</v>
      </c>
      <c r="G14" s="390">
        <v>442</v>
      </c>
      <c r="H14" s="391">
        <v>790</v>
      </c>
      <c r="I14" s="19">
        <v>674</v>
      </c>
      <c r="J14" s="19">
        <v>594</v>
      </c>
      <c r="K14" s="390">
        <v>275</v>
      </c>
      <c r="L14" s="390">
        <v>133</v>
      </c>
      <c r="M14" s="390">
        <v>108</v>
      </c>
      <c r="N14" s="421">
        <f t="shared" si="2"/>
        <v>3548</v>
      </c>
      <c r="O14" s="13"/>
      <c r="P14" s="420" t="s">
        <v>34</v>
      </c>
      <c r="Q14" s="389">
        <v>7</v>
      </c>
      <c r="R14" s="389">
        <v>13</v>
      </c>
      <c r="S14" s="389">
        <v>11</v>
      </c>
      <c r="T14" s="390">
        <v>11</v>
      </c>
      <c r="U14" s="390">
        <v>12</v>
      </c>
      <c r="V14" s="390">
        <v>15</v>
      </c>
      <c r="W14" s="390">
        <v>20</v>
      </c>
      <c r="X14" s="390">
        <v>15</v>
      </c>
      <c r="Y14" s="390">
        <v>15</v>
      </c>
      <c r="Z14" s="390">
        <v>20</v>
      </c>
      <c r="AA14" s="390">
        <v>9</v>
      </c>
      <c r="AB14" s="390">
        <v>7</v>
      </c>
      <c r="AC14" s="431">
        <f t="shared" si="3"/>
        <v>155</v>
      </c>
    </row>
    <row r="15" spans="1:29" ht="13.8" hidden="1" thickBot="1">
      <c r="A15" s="21" t="s">
        <v>35</v>
      </c>
      <c r="B15" s="387">
        <v>38</v>
      </c>
      <c r="C15" s="390">
        <v>19</v>
      </c>
      <c r="D15" s="390">
        <v>38</v>
      </c>
      <c r="E15" s="390">
        <v>203</v>
      </c>
      <c r="F15" s="390">
        <v>146</v>
      </c>
      <c r="G15" s="390">
        <v>439</v>
      </c>
      <c r="H15" s="391">
        <v>964</v>
      </c>
      <c r="I15" s="391">
        <v>1154</v>
      </c>
      <c r="J15" s="390">
        <v>423</v>
      </c>
      <c r="K15" s="390">
        <v>388</v>
      </c>
      <c r="L15" s="390">
        <v>176</v>
      </c>
      <c r="M15" s="390">
        <v>143</v>
      </c>
      <c r="N15" s="392">
        <f t="shared" si="2"/>
        <v>4131</v>
      </c>
      <c r="O15" s="13"/>
      <c r="P15" s="20" t="s">
        <v>35</v>
      </c>
      <c r="Q15" s="390">
        <v>7</v>
      </c>
      <c r="R15" s="390">
        <v>7</v>
      </c>
      <c r="S15" s="390">
        <v>8</v>
      </c>
      <c r="T15" s="390">
        <v>12</v>
      </c>
      <c r="U15" s="390">
        <v>9</v>
      </c>
      <c r="V15" s="390">
        <v>6</v>
      </c>
      <c r="W15" s="390">
        <v>11</v>
      </c>
      <c r="X15" s="390">
        <v>8</v>
      </c>
      <c r="Y15" s="390">
        <v>16</v>
      </c>
      <c r="Z15" s="390">
        <v>40</v>
      </c>
      <c r="AA15" s="390">
        <v>17</v>
      </c>
      <c r="AB15" s="390">
        <v>16</v>
      </c>
      <c r="AC15" s="390">
        <f t="shared" si="3"/>
        <v>157</v>
      </c>
    </row>
    <row r="16" spans="1:29" ht="13.8" hidden="1" thickBot="1">
      <c r="A16" s="393" t="s">
        <v>36</v>
      </c>
      <c r="B16" s="19">
        <v>49</v>
      </c>
      <c r="C16" s="19">
        <v>63</v>
      </c>
      <c r="D16" s="19">
        <v>50</v>
      </c>
      <c r="E16" s="19">
        <v>71</v>
      </c>
      <c r="F16" s="19">
        <v>144</v>
      </c>
      <c r="G16" s="19">
        <v>374</v>
      </c>
      <c r="H16" s="140">
        <v>729</v>
      </c>
      <c r="I16" s="140">
        <v>1097</v>
      </c>
      <c r="J16" s="140">
        <v>650</v>
      </c>
      <c r="K16" s="19">
        <v>397</v>
      </c>
      <c r="L16" s="19">
        <v>192</v>
      </c>
      <c r="M16" s="19">
        <v>217</v>
      </c>
      <c r="N16" s="392">
        <f t="shared" si="2"/>
        <v>4033</v>
      </c>
      <c r="O16" s="13"/>
      <c r="P16" s="22" t="s">
        <v>36</v>
      </c>
      <c r="Q16" s="19">
        <v>10</v>
      </c>
      <c r="R16" s="19">
        <v>6</v>
      </c>
      <c r="S16" s="19">
        <v>14</v>
      </c>
      <c r="T16" s="19">
        <v>10</v>
      </c>
      <c r="U16" s="19">
        <v>10</v>
      </c>
      <c r="V16" s="19">
        <v>19</v>
      </c>
      <c r="W16" s="19">
        <v>11</v>
      </c>
      <c r="X16" s="19">
        <v>20</v>
      </c>
      <c r="Y16" s="19">
        <v>15</v>
      </c>
      <c r="Z16" s="19">
        <v>8</v>
      </c>
      <c r="AA16" s="19">
        <v>11</v>
      </c>
      <c r="AB16" s="19">
        <v>8</v>
      </c>
      <c r="AC16" s="390">
        <f t="shared" si="3"/>
        <v>142</v>
      </c>
    </row>
    <row r="17" spans="1:30" ht="13.8" hidden="1" thickBot="1">
      <c r="A17" s="21" t="s">
        <v>37</v>
      </c>
      <c r="B17" s="19">
        <v>53</v>
      </c>
      <c r="C17" s="19">
        <v>39</v>
      </c>
      <c r="D17" s="19">
        <v>74</v>
      </c>
      <c r="E17" s="19">
        <v>64</v>
      </c>
      <c r="F17" s="19">
        <v>208</v>
      </c>
      <c r="G17" s="19">
        <v>491</v>
      </c>
      <c r="H17" s="19">
        <v>454</v>
      </c>
      <c r="I17" s="140">
        <v>1068</v>
      </c>
      <c r="J17" s="19">
        <v>568</v>
      </c>
      <c r="K17" s="19">
        <v>407</v>
      </c>
      <c r="L17" s="19">
        <v>228</v>
      </c>
      <c r="M17" s="19">
        <v>81</v>
      </c>
      <c r="N17" s="386">
        <f t="shared" si="2"/>
        <v>3735</v>
      </c>
      <c r="O17" s="13"/>
      <c r="P17" s="20" t="s">
        <v>37</v>
      </c>
      <c r="Q17" s="19">
        <v>12</v>
      </c>
      <c r="R17" s="19">
        <v>13</v>
      </c>
      <c r="S17" s="19">
        <v>46</v>
      </c>
      <c r="T17" s="19">
        <v>9</v>
      </c>
      <c r="U17" s="19">
        <v>20</v>
      </c>
      <c r="V17" s="19">
        <v>4</v>
      </c>
      <c r="W17" s="19">
        <v>8</v>
      </c>
      <c r="X17" s="19">
        <v>30</v>
      </c>
      <c r="Y17" s="19">
        <v>22</v>
      </c>
      <c r="Z17" s="19">
        <v>20</v>
      </c>
      <c r="AA17" s="19">
        <v>16</v>
      </c>
      <c r="AB17" s="19">
        <v>12</v>
      </c>
      <c r="AC17" s="394">
        <f t="shared" si="3"/>
        <v>212</v>
      </c>
    </row>
    <row r="18" spans="1:30" ht="13.8" hidden="1" thickBot="1">
      <c r="A18" s="21" t="s">
        <v>23</v>
      </c>
      <c r="B18" s="141">
        <v>67</v>
      </c>
      <c r="C18" s="141">
        <v>62</v>
      </c>
      <c r="D18" s="141">
        <v>57</v>
      </c>
      <c r="E18" s="141">
        <v>77</v>
      </c>
      <c r="F18" s="141">
        <v>473</v>
      </c>
      <c r="G18" s="141">
        <v>468</v>
      </c>
      <c r="H18" s="142">
        <v>659</v>
      </c>
      <c r="I18" s="141">
        <v>851</v>
      </c>
      <c r="J18" s="141">
        <v>542</v>
      </c>
      <c r="K18" s="141">
        <v>270</v>
      </c>
      <c r="L18" s="141">
        <v>208</v>
      </c>
      <c r="M18" s="141">
        <v>174</v>
      </c>
      <c r="N18" s="395">
        <f t="shared" si="2"/>
        <v>3908</v>
      </c>
      <c r="O18" s="13" t="s">
        <v>29</v>
      </c>
      <c r="P18" s="22" t="s">
        <v>23</v>
      </c>
      <c r="Q18" s="19">
        <v>6</v>
      </c>
      <c r="R18" s="19">
        <v>25</v>
      </c>
      <c r="S18" s="19">
        <v>29</v>
      </c>
      <c r="T18" s="19">
        <v>4</v>
      </c>
      <c r="U18" s="19">
        <v>17</v>
      </c>
      <c r="V18" s="19">
        <v>19</v>
      </c>
      <c r="W18" s="19">
        <v>14</v>
      </c>
      <c r="X18" s="19">
        <v>37</v>
      </c>
      <c r="Y18" s="23">
        <v>76</v>
      </c>
      <c r="Z18" s="19">
        <v>34</v>
      </c>
      <c r="AA18" s="19">
        <v>17</v>
      </c>
      <c r="AB18" s="19">
        <v>18</v>
      </c>
      <c r="AC18" s="394">
        <f t="shared" si="3"/>
        <v>296</v>
      </c>
    </row>
    <row r="19" spans="1:30">
      <c r="A19" s="24"/>
      <c r="B19" s="396"/>
      <c r="C19" s="396"/>
      <c r="D19" s="396"/>
      <c r="E19" s="396"/>
      <c r="F19" s="396"/>
      <c r="G19" s="396"/>
      <c r="H19" s="396"/>
      <c r="I19" s="396"/>
      <c r="J19" s="396"/>
      <c r="K19" s="396"/>
      <c r="L19" s="396"/>
      <c r="M19" s="396"/>
      <c r="N19" s="25"/>
      <c r="O19" s="13"/>
      <c r="P19" s="26"/>
      <c r="Q19" s="397"/>
      <c r="R19" s="397"/>
      <c r="S19" s="397"/>
      <c r="T19" s="397"/>
      <c r="U19" s="397"/>
      <c r="V19" s="397"/>
      <c r="W19" s="397"/>
      <c r="X19" s="397"/>
      <c r="Y19" s="397"/>
      <c r="Z19" s="397"/>
      <c r="AA19" s="397"/>
      <c r="AB19" s="397"/>
      <c r="AC19" s="396"/>
    </row>
    <row r="20" spans="1:30" ht="13.5" customHeight="1">
      <c r="A20" s="805" t="s">
        <v>292</v>
      </c>
      <c r="B20" s="806"/>
      <c r="C20" s="806"/>
      <c r="D20" s="806"/>
      <c r="E20" s="806"/>
      <c r="F20" s="806"/>
      <c r="G20" s="806"/>
      <c r="H20" s="806"/>
      <c r="I20" s="806"/>
      <c r="J20" s="806"/>
      <c r="K20" s="806"/>
      <c r="L20" s="806"/>
      <c r="M20" s="806"/>
      <c r="N20" s="807"/>
      <c r="O20" s="13"/>
      <c r="P20" s="805" t="str">
        <f>+A20</f>
        <v>※2022年 第30週（7/25～7/31） 現在</v>
      </c>
      <c r="Q20" s="806"/>
      <c r="R20" s="806"/>
      <c r="S20" s="806"/>
      <c r="T20" s="806"/>
      <c r="U20" s="806"/>
      <c r="V20" s="806"/>
      <c r="W20" s="806"/>
      <c r="X20" s="806"/>
      <c r="Y20" s="806"/>
      <c r="Z20" s="806"/>
      <c r="AA20" s="806"/>
      <c r="AB20" s="806"/>
      <c r="AC20" s="807"/>
    </row>
    <row r="21" spans="1:30" ht="13.8" thickBot="1">
      <c r="A21" s="27"/>
      <c r="B21" s="13"/>
      <c r="C21" s="13"/>
      <c r="D21" s="13"/>
      <c r="E21" s="13"/>
      <c r="F21" s="13"/>
      <c r="G21" s="13" t="s">
        <v>21</v>
      </c>
      <c r="H21" s="13"/>
      <c r="I21" s="13"/>
      <c r="J21" s="13"/>
      <c r="K21" s="13"/>
      <c r="L21" s="13"/>
      <c r="M21" s="13"/>
      <c r="N21" s="28"/>
      <c r="O21" s="13"/>
      <c r="P21" s="241"/>
      <c r="Q21" s="13"/>
      <c r="R21" s="13"/>
      <c r="S21" s="13"/>
      <c r="T21" s="13"/>
      <c r="U21" s="13"/>
      <c r="V21" s="13"/>
      <c r="W21" s="13"/>
      <c r="X21" s="13"/>
      <c r="Y21" s="13"/>
      <c r="Z21" s="13"/>
      <c r="AA21" s="13"/>
      <c r="AB21" s="13"/>
      <c r="AC21" s="30"/>
    </row>
    <row r="22" spans="1:30" ht="17.25" customHeight="1" thickBot="1">
      <c r="A22" s="27"/>
      <c r="B22" s="398" t="s">
        <v>228</v>
      </c>
      <c r="C22" s="13"/>
      <c r="D22" s="31" t="s">
        <v>293</v>
      </c>
      <c r="E22" s="32"/>
      <c r="F22" s="13"/>
      <c r="G22" s="13" t="s">
        <v>21</v>
      </c>
      <c r="H22" s="13"/>
      <c r="I22" s="13"/>
      <c r="J22" s="13"/>
      <c r="K22" s="13"/>
      <c r="L22" s="13"/>
      <c r="M22" s="13"/>
      <c r="N22" s="28"/>
      <c r="O22" s="143" t="s">
        <v>21</v>
      </c>
      <c r="P22" s="242"/>
      <c r="Q22" s="399" t="s">
        <v>229</v>
      </c>
      <c r="R22" s="792" t="s">
        <v>259</v>
      </c>
      <c r="S22" s="793"/>
      <c r="T22" s="13" t="s">
        <v>21</v>
      </c>
      <c r="U22" s="13"/>
      <c r="V22" s="13"/>
      <c r="W22" s="13"/>
      <c r="X22" s="13"/>
      <c r="Y22" s="13"/>
      <c r="Z22" s="13"/>
      <c r="AA22" s="13"/>
      <c r="AB22" s="13"/>
      <c r="AC22" s="30"/>
    </row>
    <row r="23" spans="1:30" ht="15" customHeight="1">
      <c r="A23" s="27"/>
      <c r="B23" s="13"/>
      <c r="C23" s="13"/>
      <c r="D23" s="13" t="s">
        <v>29</v>
      </c>
      <c r="E23" s="13"/>
      <c r="F23" s="13"/>
      <c r="G23" s="13"/>
      <c r="H23" s="13"/>
      <c r="I23" s="13"/>
      <c r="J23" s="13"/>
      <c r="K23" s="13"/>
      <c r="L23" s="13"/>
      <c r="M23" s="13"/>
      <c r="N23" s="28"/>
      <c r="O23" s="143" t="s">
        <v>21</v>
      </c>
      <c r="P23" s="241"/>
      <c r="Q23" s="13"/>
      <c r="R23" s="13"/>
      <c r="S23" s="13"/>
      <c r="T23" s="13"/>
      <c r="U23" s="13"/>
      <c r="V23" s="13"/>
      <c r="W23" s="13"/>
      <c r="X23" s="13"/>
      <c r="Y23" s="13"/>
      <c r="Z23" s="13"/>
      <c r="AA23" s="13"/>
      <c r="AB23" s="13"/>
      <c r="AC23" s="30"/>
    </row>
    <row r="24" spans="1:30" ht="9" customHeight="1">
      <c r="A24" s="27"/>
      <c r="B24" s="13"/>
      <c r="C24" s="13"/>
      <c r="D24" s="13"/>
      <c r="E24" s="13"/>
      <c r="F24" s="13"/>
      <c r="G24" s="13"/>
      <c r="H24" s="13"/>
      <c r="I24" s="13"/>
      <c r="J24" s="13"/>
      <c r="K24" s="13"/>
      <c r="L24" s="13"/>
      <c r="M24" s="13"/>
      <c r="N24" s="28"/>
      <c r="O24" s="143" t="s">
        <v>21</v>
      </c>
      <c r="P24" s="29"/>
      <c r="Q24" s="13"/>
      <c r="R24" s="13"/>
      <c r="S24" s="13"/>
      <c r="T24" s="13"/>
      <c r="U24" s="13"/>
      <c r="V24" s="13"/>
      <c r="W24" s="13"/>
      <c r="X24" s="13"/>
      <c r="Y24" s="13"/>
      <c r="Z24" s="13"/>
      <c r="AA24" s="13"/>
      <c r="AB24" s="13"/>
      <c r="AC24" s="30"/>
    </row>
    <row r="25" spans="1:30">
      <c r="A25" s="27"/>
      <c r="B25" s="13"/>
      <c r="C25" s="13"/>
      <c r="D25" s="13"/>
      <c r="E25" s="13"/>
      <c r="F25" s="13"/>
      <c r="G25" s="13"/>
      <c r="H25" s="13"/>
      <c r="I25" s="13"/>
      <c r="J25" s="13"/>
      <c r="K25" s="13"/>
      <c r="L25" s="13"/>
      <c r="M25" s="13"/>
      <c r="N25" s="28"/>
      <c r="O25" s="13" t="s">
        <v>21</v>
      </c>
      <c r="P25" s="15"/>
      <c r="AC25" s="33"/>
    </row>
    <row r="26" spans="1:30">
      <c r="A26" s="27"/>
      <c r="B26" s="13"/>
      <c r="C26" s="13"/>
      <c r="D26" s="13"/>
      <c r="E26" s="13"/>
      <c r="F26" s="13"/>
      <c r="G26" s="13"/>
      <c r="H26" s="13"/>
      <c r="I26" s="13"/>
      <c r="J26" s="13"/>
      <c r="K26" s="13"/>
      <c r="L26" s="13"/>
      <c r="M26" s="13"/>
      <c r="N26" s="28"/>
      <c r="O26" s="13" t="s">
        <v>21</v>
      </c>
      <c r="P26" s="15"/>
      <c r="AC26" s="33"/>
    </row>
    <row r="27" spans="1:30">
      <c r="A27" s="27"/>
      <c r="B27" s="13"/>
      <c r="C27" s="13"/>
      <c r="D27" s="13"/>
      <c r="E27" s="13"/>
      <c r="F27" s="13"/>
      <c r="G27" s="13"/>
      <c r="H27" s="13"/>
      <c r="I27" s="13"/>
      <c r="J27" s="13"/>
      <c r="K27" s="13"/>
      <c r="L27" s="13"/>
      <c r="M27" s="13"/>
      <c r="N27" s="28"/>
      <c r="O27" s="13" t="s">
        <v>21</v>
      </c>
      <c r="P27" s="15"/>
      <c r="AC27" s="33"/>
      <c r="AD27" s="294"/>
    </row>
    <row r="28" spans="1:30">
      <c r="A28" s="27"/>
      <c r="B28" s="13"/>
      <c r="C28" s="13"/>
      <c r="D28" s="13"/>
      <c r="E28" s="13"/>
      <c r="F28" s="13"/>
      <c r="G28" s="13"/>
      <c r="H28" s="13"/>
      <c r="I28" s="13"/>
      <c r="J28" s="13"/>
      <c r="K28" s="13"/>
      <c r="L28" s="13"/>
      <c r="M28" s="13"/>
      <c r="N28" s="28"/>
      <c r="O28" s="13"/>
      <c r="P28" s="15"/>
      <c r="AC28" s="33"/>
    </row>
    <row r="29" spans="1:30">
      <c r="A29" s="27"/>
      <c r="B29" s="13"/>
      <c r="C29" s="13"/>
      <c r="D29" s="13"/>
      <c r="E29" s="13"/>
      <c r="F29" s="13"/>
      <c r="G29" s="13"/>
      <c r="H29" s="13"/>
      <c r="I29" s="13"/>
      <c r="J29" s="13"/>
      <c r="K29" s="13"/>
      <c r="L29" s="13"/>
      <c r="M29" s="13"/>
      <c r="N29" s="28"/>
      <c r="O29" s="13"/>
      <c r="P29" s="15"/>
      <c r="AC29" s="33"/>
    </row>
    <row r="30" spans="1:30" ht="13.8" thickBot="1">
      <c r="A30" s="34"/>
      <c r="B30" s="35"/>
      <c r="C30" s="35"/>
      <c r="D30" s="35"/>
      <c r="E30" s="35"/>
      <c r="F30" s="35"/>
      <c r="G30" s="35"/>
      <c r="H30" s="35"/>
      <c r="I30" s="35"/>
      <c r="J30" s="35"/>
      <c r="K30" s="35"/>
      <c r="L30" s="35"/>
      <c r="M30" s="35"/>
      <c r="N30" s="36"/>
      <c r="O30" s="13"/>
      <c r="P30" s="37"/>
      <c r="Q30" s="38"/>
      <c r="R30" s="38"/>
      <c r="S30" s="38"/>
      <c r="T30" s="38"/>
      <c r="U30" s="38"/>
      <c r="V30" s="38"/>
      <c r="W30" s="38"/>
      <c r="X30" s="38"/>
      <c r="Y30" s="38"/>
      <c r="Z30" s="38"/>
      <c r="AA30" s="38"/>
      <c r="AB30" s="38"/>
      <c r="AC30" s="39"/>
    </row>
    <row r="31" spans="1:30">
      <c r="A31" s="40"/>
      <c r="C31" s="13"/>
      <c r="D31" s="13"/>
      <c r="E31" s="13"/>
      <c r="F31" s="13"/>
      <c r="G31" s="13"/>
      <c r="H31" s="13"/>
      <c r="I31" s="13"/>
      <c r="J31" s="13"/>
      <c r="K31" s="13"/>
      <c r="L31" s="13"/>
      <c r="M31" s="13"/>
      <c r="N31" s="13"/>
      <c r="O31" s="13"/>
    </row>
    <row r="32" spans="1:30">
      <c r="O32" s="13"/>
    </row>
    <row r="33" spans="1:29">
      <c r="K33" s="400" t="s">
        <v>29</v>
      </c>
      <c r="O33" s="13"/>
    </row>
    <row r="34" spans="1:29">
      <c r="O34" s="13"/>
    </row>
    <row r="35" spans="1:29">
      <c r="O35" s="13"/>
    </row>
    <row r="36" spans="1:29">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row>
    <row r="37" spans="1:29">
      <c r="Q37" s="177" t="s">
        <v>230</v>
      </c>
      <c r="R37" s="177"/>
      <c r="S37" s="177"/>
      <c r="T37" s="177"/>
      <c r="U37" s="177"/>
      <c r="V37" s="177"/>
      <c r="W37" s="177"/>
      <c r="X37" s="177"/>
    </row>
    <row r="38" spans="1:29">
      <c r="Q38" s="177" t="s">
        <v>231</v>
      </c>
      <c r="R38" s="177"/>
      <c r="S38" s="177"/>
      <c r="T38" s="177"/>
      <c r="U38" s="177"/>
      <c r="V38" s="177"/>
      <c r="W38" s="177"/>
      <c r="X38" s="177"/>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30　ノロウイルス関連情報 </vt:lpstr>
      <vt:lpstr>30  衛生訓話</vt:lpstr>
      <vt:lpstr>30　新型コロナウイルス情報</vt:lpstr>
      <vt:lpstr>30中毒記事等 </vt:lpstr>
      <vt:lpstr>30　海外情報</vt:lpstr>
      <vt:lpstr>29　感染症情報</vt:lpstr>
      <vt:lpstr>30　感染症統計</vt:lpstr>
      <vt:lpstr>30 食品回収</vt:lpstr>
      <vt:lpstr>30　食品表示</vt:lpstr>
      <vt:lpstr>30 残留農薬　等 </vt:lpstr>
      <vt:lpstr>'29　感染症情報'!Print_Area</vt:lpstr>
      <vt:lpstr>'30  衛生訓話'!Print_Area</vt:lpstr>
      <vt:lpstr>'30　ノロウイルス関連情報 '!Print_Area</vt:lpstr>
      <vt:lpstr>'30　海外情報'!Print_Area</vt:lpstr>
      <vt:lpstr>'30　感染症統計'!Print_Area</vt:lpstr>
      <vt:lpstr>'30 残留農薬　等 '!Print_Area</vt:lpstr>
      <vt:lpstr>'30 食品回収'!Print_Area</vt:lpstr>
      <vt:lpstr>'30　食品表示'!Print_Area</vt:lpstr>
      <vt:lpstr>'30中毒記事等 '!Print_Area</vt:lpstr>
      <vt:lpstr>スポンサー広告!Print_Area</vt:lpstr>
      <vt:lpstr>'30 残留農薬　等 '!Print_Titles</vt:lpstr>
      <vt:lpstr>'30中毒記事等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2022-08-07T02:40:10Z</dcterms:modified>
</cp:coreProperties>
</file>