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codeName="ThisWorkbook"/>
  <xr:revisionPtr revIDLastSave="0" documentId="13_ncr:1_{051CB098-FBED-4A85-A7DE-A437ECD4EB41}" xr6:coauthVersionLast="47" xr6:coauthVersionMax="47" xr10:uidLastSave="{00000000-0000-0000-0000-000000000000}"/>
  <bookViews>
    <workbookView xWindow="-108" yWindow="-108" windowWidth="23256" windowHeight="12576" xr2:uid="{00000000-000D-0000-FFFF-FFFF00000000}"/>
  </bookViews>
  <sheets>
    <sheet name="ヘッドライン" sheetId="78" r:id="rId1"/>
    <sheet name="スポンサー広告" sheetId="95" state="hidden" r:id="rId2"/>
    <sheet name="29　ノロウイルス関連情報 " sheetId="101" r:id="rId3"/>
    <sheet name="29  衛生訓話" sheetId="113" r:id="rId4"/>
    <sheet name="29　新型コロナウイルス情報" sheetId="82" r:id="rId5"/>
    <sheet name="29　食中毒記事等 " sheetId="29" r:id="rId6"/>
    <sheet name="29　海外情報" sheetId="31" r:id="rId7"/>
    <sheet name="28　感染症情報" sheetId="103" r:id="rId8"/>
    <sheet name="29　感染症統計" sheetId="106" r:id="rId9"/>
    <sheet name="29 食品回収" sheetId="60" r:id="rId10"/>
    <sheet name="29　食品表示" sheetId="34" r:id="rId11"/>
    <sheet name="29 残留農薬　等 " sheetId="35" r:id="rId12"/>
  </sheets>
  <definedNames>
    <definedName name="_xlnm._FilterDatabase" localSheetId="2" hidden="1">'29　ノロウイルス関連情報 '!$A$22:$G$75</definedName>
    <definedName name="_xlnm._FilterDatabase" localSheetId="11" hidden="1">'29 残留農薬　等 '!$A$1:$C$1</definedName>
    <definedName name="_xlnm._FilterDatabase" localSheetId="5" hidden="1">'29　食中毒記事等 '!$A$1:$D$1</definedName>
    <definedName name="_xlnm.Print_Area" localSheetId="7">'28　感染症情報'!$A$1:$E$21</definedName>
    <definedName name="_xlnm.Print_Area" localSheetId="3">'29  衛生訓話'!$A$1:$M$29</definedName>
    <definedName name="_xlnm.Print_Area" localSheetId="2">'29　ノロウイルス関連情報 '!$A$1:$N$84</definedName>
    <definedName name="_xlnm.Print_Area" localSheetId="6">'29　海外情報'!$A$1:$C$35</definedName>
    <definedName name="_xlnm.Print_Area" localSheetId="8">'29　感染症統計'!$A$1:$AC$36</definedName>
    <definedName name="_xlnm.Print_Area" localSheetId="11">'29 残留農薬　等 '!$A$1:$A$16</definedName>
    <definedName name="_xlnm.Print_Area" localSheetId="5">'29　食中毒記事等 '!$A$1:$D$40</definedName>
    <definedName name="_xlnm.Print_Area" localSheetId="9">'29 食品回収'!$A$1:$E$50</definedName>
    <definedName name="_xlnm.Print_Area" localSheetId="10">'29　食品表示'!$A$1:$N$18</definedName>
    <definedName name="_xlnm.Print_Area" localSheetId="1">スポンサー広告!$A$1:$M$19</definedName>
    <definedName name="_xlnm.Print_Titles" localSheetId="11">'29 残留農薬　等 '!$1:$1</definedName>
    <definedName name="_xlnm.Print_Titles" localSheetId="5">'29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3" i="78" l="1"/>
  <c r="B13" i="78"/>
  <c r="B17" i="78"/>
  <c r="M71" i="101" l="1"/>
  <c r="N71" i="101"/>
  <c r="G74" i="101" l="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B64" i="101" s="1"/>
  <c r="G65" i="101"/>
  <c r="G66" i="101"/>
  <c r="G67" i="101"/>
  <c r="G68" i="101"/>
  <c r="G69" i="101"/>
  <c r="G70" i="101"/>
  <c r="G23" i="101"/>
  <c r="B9" i="78"/>
  <c r="B11" i="78" l="1"/>
  <c r="I23" i="82" l="1"/>
  <c r="B42" i="101"/>
  <c r="B43" i="101"/>
  <c r="B44" i="101"/>
  <c r="B12" i="78" l="1"/>
  <c r="P11" i="82" l="1"/>
  <c r="Q8" i="82" l="1"/>
  <c r="C14" i="78" l="1"/>
  <c r="B14" i="78"/>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0" i="78" l="1"/>
  <c r="G75" i="101" l="1"/>
  <c r="F75" i="101" s="1"/>
  <c r="G73" i="101"/>
  <c r="D10" i="78" s="1"/>
  <c r="B70" i="101"/>
  <c r="B69" i="101"/>
  <c r="B68" i="101"/>
  <c r="B67" i="101"/>
  <c r="B66" i="101"/>
  <c r="B65" i="101"/>
  <c r="B63"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B36" i="101"/>
  <c r="B35" i="101"/>
  <c r="B34" i="101"/>
  <c r="B33" i="101"/>
  <c r="B32" i="101"/>
  <c r="B31" i="101"/>
  <c r="B30" i="101"/>
  <c r="B29" i="101"/>
  <c r="B28" i="101"/>
  <c r="B27" i="101"/>
  <c r="B26" i="101"/>
  <c r="B25" i="10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<sst xmlns="http://schemas.openxmlformats.org/spreadsheetml/2006/main" count="729" uniqueCount="493">
  <si>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</si>
  <si>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</si>
  <si>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</si>
  <si>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</si>
  <si>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</si>
  <si>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</si>
  <si>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</si>
  <si>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</si>
  <si>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</si>
  <si>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</si>
  <si>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</si>
  <si>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</si>
  <si>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</si>
  <si>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</si>
  <si>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</si>
  <si>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</si>
  <si>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</si>
  <si>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</si>
  <si>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</si>
  <si>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</si>
  <si>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</si>
  <si>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</si>
  <si>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</si>
  <si>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</si>
  <si>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</si>
  <si>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</si>
  <si>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</si>
  <si>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</si>
  <si>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</si>
  <si>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</si>
  <si>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</si>
  <si>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</si>
  <si>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</si>
  <si>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</si>
  <si>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</si>
  <si>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</si>
  <si>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</si>
  <si>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</si>
  <si>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</si>
  <si>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</si>
  <si>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</si>
  <si>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</si>
  <si>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</si>
  <si>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</si>
  <si>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</si>
  <si>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</si>
  <si>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</si>
  <si>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</si>
  <si>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</si>
  <si>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</si>
  <si>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</si>
  <si>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</si>
  <si>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</si>
  <si>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</si>
  <si>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</si>
  <si>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</si>
  <si>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</si>
  <si>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</si>
  <si>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</si>
  <si>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</si>
  <si>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</si>
  <si>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</si>
  <si>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</si>
  <si>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</si>
  <si>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</si>
  <si>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</si>
  <si>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</si>
  <si>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</si>
  <si>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</si>
  <si>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</si>
  <si>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</si>
  <si>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</si>
  <si>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</si>
  <si>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</si>
  <si>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</si>
  <si>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</si>
  <si>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</si>
  <si>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</si>
  <si>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</si>
  <si>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</si>
  <si>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</si>
  <si>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</si>
  <si>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</si>
  <si>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</si>
  <si>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</si>
  <si>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</si>
  <si>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</si>
  <si>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</si>
  <si>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</si>
  <si>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</si>
  <si>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</si>
  <si>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</si>
  <si>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</si>
  <si>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</si>
  <si>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</si>
  <si>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</si>
  <si>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</si>
  <si>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</si>
  <si>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</si>
  <si>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</si>
  <si>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</si>
  <si>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</si>
  <si>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</si>
  <si>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</si>
  <si>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</si>
  <si>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</si>
  <si>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</si>
  <si>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</si>
  <si>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</si>
  <si>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</si>
  <si>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</si>
  <si>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</si>
  <si>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</si>
  <si>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</si>
  <si>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</si>
  <si>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</si>
  <si>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</si>
  <si>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</si>
  <si>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</si>
  <si>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</si>
  <si>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</si>
  <si>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</si>
  <si>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</si>
  <si>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</si>
  <si>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</si>
  <si>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</si>
  <si>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</si>
  <si>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</si>
  <si>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</si>
  <si>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</si>
  <si>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</si>
  <si>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</si>
  <si>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</si>
  <si>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</si>
  <si>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</si>
  <si>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</si>
  <si>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</si>
  <si>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</si>
  <si>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</si>
  <si>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</si>
  <si>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</si>
  <si>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</si>
  <si>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</si>
  <si>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</si>
  <si>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</si>
  <si>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</si>
  <si>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</si>
  <si>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</si>
  <si>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</si>
  <si>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</si>
  <si>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</si>
  <si>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</si>
  <si>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</si>
  <si>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</si>
  <si>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</si>
  <si>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</si>
  <si>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</si>
  <si>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</si>
  <si>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</si>
  <si>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</si>
  <si>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</si>
  <si>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</si>
  <si>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</si>
  <si>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</si>
  <si>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</si>
  <si>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</si>
  <si>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</si>
  <si>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</si>
  <si>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</si>
  <si>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</si>
  <si>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</si>
  <si>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</si>
  <si>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</si>
  <si>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</si>
  <si>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</si>
  <si>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</si>
  <si>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</si>
  <si>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</si>
  <si>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</si>
  <si>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</si>
  <si>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</si>
  <si>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</si>
  <si>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</si>
  <si>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</si>
  <si>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</si>
  <si>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</si>
  <si>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</si>
  <si>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</si>
  <si>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</si>
  <si>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</si>
  <si>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</si>
  <si>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</si>
  <si>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</si>
  <si>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</si>
  <si>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</si>
  <si>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</si>
  <si>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</si>
  <si>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</si>
  <si>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</si>
  <si>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</si>
  <si>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</si>
  <si>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</si>
  <si>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</si>
  <si>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</si>
  <si>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</si>
  <si>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</si>
  <si>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</si>
  <si>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</si>
  <si>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</si>
  <si>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</si>
  <si>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</si>
  <si>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</si>
  <si>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</si>
  <si>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</si>
  <si>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</si>
  <si>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</si>
  <si>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</si>
  <si>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</si>
  <si>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</si>
  <si>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</si>
  <si>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</si>
  <si>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</si>
  <si>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</si>
  <si>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</si>
  <si>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</si>
  <si>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</si>
  <si>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</si>
  <si>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</si>
  <si>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</si>
  <si>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</si>
  <si>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</si>
  <si>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</si>
  <si>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</si>
  <si>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</si>
  <si>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</si>
  <si>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</si>
  <si>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</si>
  <si>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</si>
  <si>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</si>
  <si>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</si>
  <si>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</si>
  <si>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</si>
  <si>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</si>
  <si>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</si>
  <si>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</si>
  <si>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</si>
  <si>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</si>
  <si>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</si>
  <si>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</si>
  <si>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</si>
  <si>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</si>
  <si>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</si>
  <si>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</si>
  <si>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</si>
  <si>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</si>
  <si>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</si>
  <si>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</si>
  <si>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</si>
  <si>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</si>
  <si>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</si>
  <si>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コロナは既にWITHの時代、時期新興感染に備えて</t>
    <rPh sb="4" eb="5">
      <t>スデ</t>
    </rPh>
    <rPh sb="11" eb="13">
      <t>ジダイ</t>
    </rPh>
    <rPh sb="14" eb="16">
      <t>ジキ</t>
    </rPh>
    <rPh sb="16" eb="20">
      <t>シンコウカンセン</t>
    </rPh>
    <rPh sb="21" eb="22">
      <t>ソナ</t>
    </rPh>
    <phoneticPr fontId="106"/>
  </si>
  <si>
    <t>Food-Safety業務案内</t>
    <rPh sb="11" eb="15">
      <t>ギョウムアンナイ</t>
    </rPh>
    <phoneticPr fontId="33"/>
  </si>
  <si>
    <t>回収＆返金</t>
  </si>
  <si>
    <t>マックスバリュ西...</t>
  </si>
  <si>
    <t>回収＆返金/交換</t>
  </si>
  <si>
    <t>回収</t>
  </si>
  <si>
    <t>ddf</t>
    <phoneticPr fontId="106"/>
  </si>
  <si>
    <t>回収＆交換</t>
  </si>
  <si>
    <t>　</t>
    <phoneticPr fontId="16"/>
  </si>
  <si>
    <t>皆様  週刊情報2022-25を配信いたします</t>
    <phoneticPr fontId="5"/>
  </si>
  <si>
    <t>細菌性赤痢1例 菌種：S. sonnei（D群）＿感染地域：ホンジュラス</t>
    <phoneticPr fontId="106"/>
  </si>
  <si>
    <r>
      <rPr>
        <sz val="13"/>
        <color theme="0"/>
        <rFont val="ＭＳ Ｐゴシック"/>
        <family val="3"/>
        <charset val="128"/>
      </rPr>
      <t>チリ</t>
    </r>
    <phoneticPr fontId="5"/>
  </si>
  <si>
    <t>非常に少ない</t>
    <rPh sb="0" eb="2">
      <t>ヒジョウ</t>
    </rPh>
    <rPh sb="3" eb="4">
      <t>スク</t>
    </rPh>
    <phoneticPr fontId="106"/>
  </si>
  <si>
    <r>
      <rPr>
        <b/>
        <sz val="12.55"/>
        <color theme="0"/>
        <rFont val="Inherit"/>
        <family val="2"/>
      </rPr>
      <t>中国</t>
    </r>
    <rPh sb="0" eb="2">
      <t>チュウゴク</t>
    </rPh>
    <phoneticPr fontId="106"/>
  </si>
  <si>
    <t>日本の感染状況は、いまだ世界平均の2倍ほど多い。中国の増加状況はやや吐出気味</t>
    <rPh sb="0" eb="2">
      <t>ニホン</t>
    </rPh>
    <rPh sb="3" eb="5">
      <t>カンセン</t>
    </rPh>
    <rPh sb="5" eb="7">
      <t>ジョウキョウ</t>
    </rPh>
    <rPh sb="12" eb="14">
      <t>セカイ</t>
    </rPh>
    <rPh sb="14" eb="16">
      <t>ヘイキン</t>
    </rPh>
    <rPh sb="18" eb="19">
      <t>バイ</t>
    </rPh>
    <rPh sb="21" eb="22">
      <t>オオ</t>
    </rPh>
    <rPh sb="24" eb="26">
      <t>チュウゴク</t>
    </rPh>
    <rPh sb="27" eb="29">
      <t>ゾウカ</t>
    </rPh>
    <rPh sb="29" eb="31">
      <t>ジョウキョウ</t>
    </rPh>
    <rPh sb="34" eb="38">
      <t>トシュツギミ</t>
    </rPh>
    <phoneticPr fontId="106"/>
  </si>
  <si>
    <r>
      <t xml:space="preserve">世界的にみて感染増加率は前週の0.6%になっています。また感染症の世界的流行以来でも致死率は1.2%、最近のオミクロン株以降ではやはり0.6%以下です。こうなると感染症法の位置づけとしても5類相当が適当となります。
</t>
    </r>
    <r>
      <rPr>
        <b/>
        <sz val="20"/>
        <color rgb="FFFF0000"/>
        <rFont val="ＭＳ Ｐゴシック"/>
        <family val="3"/>
        <charset val="128"/>
        <scheme val="minor"/>
      </rPr>
      <t>第六波に確実に入る</t>
    </r>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rPh sb="109" eb="111">
      <t>ダイロッ</t>
    </rPh>
    <rPh sb="111" eb="112">
      <t>ナミ</t>
    </rPh>
    <rPh sb="113" eb="115">
      <t>カクジツ</t>
    </rPh>
    <rPh sb="116" eb="117">
      <t>ハイ</t>
    </rPh>
    <phoneticPr fontId="106"/>
  </si>
  <si>
    <t>毎週　　ひとつ　　覚えていきましょう</t>
    <phoneticPr fontId="5"/>
  </si>
  <si>
    <t>2022/28週</t>
    <phoneticPr fontId="5"/>
  </si>
  <si>
    <t>西友</t>
  </si>
  <si>
    <t>ツルヤ</t>
  </si>
  <si>
    <t>イオン九州</t>
  </si>
  <si>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</si>
  <si>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長野県</t>
    <rPh sb="0" eb="3">
      <t>ナガノケン</t>
    </rPh>
    <phoneticPr fontId="16"/>
  </si>
  <si>
    <t>千葉県</t>
    <rPh sb="0" eb="3">
      <t>チバケン</t>
    </rPh>
    <phoneticPr fontId="16"/>
  </si>
  <si>
    <t>千葉日報</t>
    <rPh sb="0" eb="4">
      <t>チバニッポウ</t>
    </rPh>
    <phoneticPr fontId="16"/>
  </si>
  <si>
    <t>韓国</t>
    <rPh sb="0" eb="2">
      <t>カンコク</t>
    </rPh>
    <phoneticPr fontId="16"/>
  </si>
  <si>
    <t>英国</t>
    <rPh sb="0" eb="2">
      <t>エイコク</t>
    </rPh>
    <phoneticPr fontId="16"/>
  </si>
  <si>
    <t>米国</t>
    <rPh sb="0" eb="2">
      <t>ベイコク</t>
    </rPh>
    <phoneticPr fontId="16"/>
  </si>
  <si>
    <t>タイ</t>
    <phoneticPr fontId="16"/>
  </si>
  <si>
    <t>「カロリーゼロ」は本当にゼロなの？</t>
    <phoneticPr fontId="16"/>
  </si>
  <si>
    <t>「カロリーゼロ」の定義とは？
栄養成分表示において、カロリーゼロと謳うことができるのは「100gあたり（飲料の場合は100mLあたり）5kcal未満」のものだけです。カロリーゼロと表示されていても必ずしも0kcalというわけではなく、商品によっては少量のカロリーが含まれていることがあります。
普段何気なく使っているカロリーという言葉ですが「そもそもカロリーって何だっけ？」と思う方もいるかもしれません。カロリーとは熱量を表す単位で、1Ｌの水の温度を1℃上げるために必要なエネルギーが1kcal（１キロカロリー）となります。
摂取カロリーが消費カロリーを上回ると、消費されなかったエネルギーが身体に蓄積されてしまい、肥満の原因になります。余分な脂肪や体重を減らすためには、摂取カロリーを減らす、もしくは消費カロリーを増やすことが必要です。
カロリーゼロとよく似た言葉に「カロリーオフ」がありますが、これは100gあたり40kcal以下（飲料の場合は100mLあたり20kcal以下）であることを表しています。この基準を満たせば、「低カロリー」「ライト」と表示することも可能です。
つまり、カロリーオフの表記がある清涼飲料水であっても、500mL飲めば100kcal摂取する可能性があるということですね。</t>
    <phoneticPr fontId="16"/>
  </si>
  <si>
    <t>厚労省7/25月曜日掲載予定　今回は掲載なし</t>
    <rPh sb="0" eb="3">
      <t>コウロウショウ</t>
    </rPh>
    <rPh sb="7" eb="9">
      <t>ゲツヨウ</t>
    </rPh>
    <rPh sb="9" eb="10">
      <t>ヒ</t>
    </rPh>
    <rPh sb="10" eb="14">
      <t>ケイサイヨテイ</t>
    </rPh>
    <rPh sb="15" eb="17">
      <t>コンカイ</t>
    </rPh>
    <rPh sb="18" eb="20">
      <t>ケイサイ</t>
    </rPh>
    <phoneticPr fontId="33"/>
  </si>
  <si>
    <t xml:space="preserve"> GⅡ　28週　1例</t>
    <rPh sb="6" eb="7">
      <t>シュウ</t>
    </rPh>
    <phoneticPr fontId="5"/>
  </si>
  <si>
    <t xml:space="preserve"> GⅡ　29週　0例</t>
    <rPh sb="9" eb="10">
      <t>レイ</t>
    </rPh>
    <phoneticPr fontId="5"/>
  </si>
  <si>
    <t>2022/29週</t>
    <phoneticPr fontId="5"/>
  </si>
  <si>
    <t>今週のニュース（Noroｖｉｒｕｓ）　(7/25-7/31)</t>
    <rPh sb="0" eb="2">
      <t>コンシュウ</t>
    </rPh>
    <phoneticPr fontId="5"/>
  </si>
  <si>
    <t>※2022年 第29週（7/18～7/24） 現在</t>
    <phoneticPr fontId="5"/>
  </si>
  <si>
    <t>食品リコール・回収情報
(7/25-7/31)　</t>
    <rPh sb="0" eb="2">
      <t>ショクヒン</t>
    </rPh>
    <rPh sb="7" eb="9">
      <t>カイシュウ</t>
    </rPh>
    <rPh sb="9" eb="11">
      <t>ジョウホウ</t>
    </rPh>
    <phoneticPr fontId="5"/>
  </si>
  <si>
    <t>エイチワークス</t>
  </si>
  <si>
    <t>大分県農業協同組...</t>
  </si>
  <si>
    <t>ピーケイサイアム...</t>
  </si>
  <si>
    <t>(有)溝口食品</t>
  </si>
  <si>
    <t>横尾商店</t>
  </si>
  <si>
    <t>がんじゅう</t>
  </si>
  <si>
    <t>(株)cake&amp;...</t>
  </si>
  <si>
    <t>ジェイアールサー...</t>
  </si>
  <si>
    <t>ぷりんどら 2種 案内シールの期限誤表示</t>
  </si>
  <si>
    <t>サンフレッシュ通...</t>
  </si>
  <si>
    <t>SOL DE AGUA(メキシコ産生鮮マンゴ) 一部残留農薬基準超過</t>
  </si>
  <si>
    <t>マックスバリュ東...</t>
  </si>
  <si>
    <t>知多新知店 かっぱ細巻 一部アレルゲン表示欠落</t>
  </si>
  <si>
    <t>季節のおすすめ生寿司 他 計2品目 一部アレルゲン表示欠落</t>
  </si>
  <si>
    <t>オーシャンシステ...</t>
  </si>
  <si>
    <t>サラダ巻(いか明太) 一部アレルゲン表示欠落</t>
  </si>
  <si>
    <t>ネクストイノベー...</t>
  </si>
  <si>
    <t>チョコレートブラウニー 一部白カビのような斑点</t>
  </si>
  <si>
    <t>魚力</t>
  </si>
  <si>
    <t>わかさぎやわらか煮 一部カビ発生の恐れ</t>
  </si>
  <si>
    <t>高砂屋商店</t>
  </si>
  <si>
    <t>まるごと国産生七味40g 一部賞味期限誤印字</t>
  </si>
  <si>
    <t>マルエツ</t>
  </si>
  <si>
    <t>肉の旨味が際立つひれかつ丼 一部ラベル誤貼付で表示誤り</t>
  </si>
  <si>
    <t>牛カルビ焼肉弁当 一部ラベル誤貼付で(りんご)表示欠落</t>
  </si>
  <si>
    <t>弓削銘水堂</t>
  </si>
  <si>
    <t>豆乳どーなつ 一部賞味期限誤表示</t>
  </si>
  <si>
    <t>マルサンアイ</t>
  </si>
  <si>
    <t>調製豆乳 一部賞味期限表示欠落</t>
  </si>
  <si>
    <t>イズミ</t>
  </si>
  <si>
    <t>広島風お好み焼き(海老イカ)そば 一部特定原材料(えび)表示欠落</t>
  </si>
  <si>
    <t>マルミヤストア</t>
  </si>
  <si>
    <t>郡司分店 アメリカ産豚こまぎれ 一部消費期限誤表示</t>
  </si>
  <si>
    <t>佐藤食品</t>
  </si>
  <si>
    <t>毎朝めかぶ 他 計2品目 一部賞味期限誤印字</t>
  </si>
  <si>
    <t>鹿児島県産 うなぎ蒲焼(解凍,養殖) 一部保存温度誤表示</t>
  </si>
  <si>
    <t>土佐名産会</t>
  </si>
  <si>
    <t>土佐の果実100％果汁(4本セット) 製造許可未取得</t>
  </si>
  <si>
    <t>ダイエンフーズ</t>
  </si>
  <si>
    <t>とろかつお刺身用 他10品 賞味期限誤表示</t>
  </si>
  <si>
    <t>ウオロク</t>
  </si>
  <si>
    <t>上新栄町店 極うま醤油から揚げ 他 計2品目 一部表示欠落</t>
  </si>
  <si>
    <t>両口屋是清</t>
  </si>
  <si>
    <t>ささらがた 12品目 一部個包装シール不良</t>
  </si>
  <si>
    <t>ヒロコーヒー</t>
  </si>
  <si>
    <t>コールドコーヒー ゲイシャブレンド 一部賞味期限誤表記</t>
  </si>
  <si>
    <t>とりせん</t>
  </si>
  <si>
    <t>博多屋辛子明太子切子 一部賞味期限シール誤貼付</t>
  </si>
  <si>
    <t>コッコチキンスナック 日本語品質表示シール記載漏れ</t>
  </si>
  <si>
    <t>ダムト クルミ茶 日本語品質表示シール記載漏れ</t>
  </si>
  <si>
    <t>ブルマワン　ナチョチップ 日本語品質表示シール記載漏れ</t>
  </si>
  <si>
    <t>オットゥギ サゴル コムタンスープ 日本語品質表示シール記載漏れ</t>
  </si>
  <si>
    <t>農心 とうもろこしカン 日本語品質表示シール記載漏れ</t>
  </si>
  <si>
    <t>SAMJIN チョコ餅パイ 日本語品質表示シール記載漏れ</t>
  </si>
  <si>
    <t>別味 おこげ 200g 日本語品質表示シール記載漏れ</t>
  </si>
  <si>
    <t>農心 オジンオチップバタ－焼き味 日本語品質表示シール記載漏れ</t>
  </si>
  <si>
    <t>オットギ チャプチェ 一部日本語品質表示シール記載漏れ</t>
  </si>
  <si>
    <t>ミニトマト一部 栽培に認められていない農薬使用</t>
  </si>
  <si>
    <t>生鮮グロスミシェルバナナ一部 残留農薬基準値超過</t>
  </si>
  <si>
    <t>糸こんにゃく(白・黒) 他 計3商品 賞味期限誤表記</t>
  </si>
  <si>
    <t>レンジで揖保乃糸(冷やしそうめん) アレルゲン(卵)表示欠落</t>
  </si>
  <si>
    <t>神河店 洋風デザート各種 一部要冷蔵を常温販売</t>
  </si>
  <si>
    <t>牛肉入りコロッケ 一部ラベル誤貼付で表示欠落</t>
  </si>
  <si>
    <t>自社特製黒酢ソースの酢豚 一部アレルゲン表示に齟齬</t>
  </si>
  <si>
    <t>紅豚フランクフルト ラベル誤貼付で表示欠落</t>
  </si>
  <si>
    <t>うなぎ蒲焼半切 高知県産 一部消費期限誤貼付</t>
  </si>
  <si>
    <t>琥珀糖(CRYSTAL PEBBELES) 一部カビ発生の恐れ</t>
  </si>
  <si>
    <t>累計感染者数の増加ペース 120</t>
    <rPh sb="0" eb="2">
      <t>ルイケイ</t>
    </rPh>
    <rPh sb="2" eb="5">
      <t>カンセンシャ</t>
    </rPh>
    <rPh sb="5" eb="6">
      <t>スウ</t>
    </rPh>
    <rPh sb="7" eb="9">
      <t>ゾウカ</t>
    </rPh>
    <phoneticPr fontId="5"/>
  </si>
  <si>
    <t>今週の新型コロナ 新規感染者数　世界で719万人(対前週の増加に対して54万人減少)</t>
    <rPh sb="0" eb="2">
      <t>コンシュウ</t>
    </rPh>
    <rPh sb="9" eb="15">
      <t>シンキカンセンシャスウ</t>
    </rPh>
    <rPh sb="23" eb="24">
      <t>ニン</t>
    </rPh>
    <rPh sb="24" eb="25">
      <t>タイ</t>
    </rPh>
    <rPh sb="25" eb="27">
      <t>ゼンシュウ</t>
    </rPh>
    <rPh sb="28" eb="30">
      <t>ゾウカ</t>
    </rPh>
    <rPh sb="31" eb="32">
      <t>タイ</t>
    </rPh>
    <rPh sb="34" eb="35">
      <t>サラ</t>
    </rPh>
    <rPh sb="37" eb="39">
      <t>マンニン</t>
    </rPh>
    <rPh sb="39" eb="41">
      <t>ゲンショウ</t>
    </rPh>
    <phoneticPr fontId="5"/>
  </si>
  <si>
    <t xml:space="preserve">
世界の新規感染者数: 719万人で感染拡大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</si>
  <si>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Reported 7/31　 5:20 (前週より719万人)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</si>
  <si>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Totals: </t>
    <phoneticPr fontId="106"/>
  </si>
  <si>
    <t>Canada</t>
  </si>
  <si>
    <t>28-Day: 126,679 | 969</t>
  </si>
  <si>
    <t>Costa Rica</t>
  </si>
  <si>
    <t>28-Day: 123,441 | 165</t>
  </si>
  <si>
    <t>Totals: 1,028,375 | 8,690</t>
  </si>
  <si>
    <t>Guatemala</t>
  </si>
  <si>
    <t>28-Day: 122,430 | 433</t>
  </si>
  <si>
    <t>Totals: 1,041,274 | 19,027</t>
  </si>
  <si>
    <t>China</t>
  </si>
  <si>
    <t>28-Day: 113,396 | 102</t>
  </si>
  <si>
    <t>2022年第28週（7月11日〜7月17日）</t>
    <phoneticPr fontId="106"/>
  </si>
  <si>
    <t>結核例201</t>
    <phoneticPr fontId="5"/>
  </si>
  <si>
    <t xml:space="preserve">腸管出血性大腸菌感染症110例（有症者79例、うちHUS 1例）
感染地域：国内88例、国内・国外不明22例
国内の感染地域：‌兵庫県8例、群馬県6例、東京都6例、神奈川県5例、岡山県5例、福岡県5例、秋田県4例、石川県4例、長野県4例、宮城県3例、北海道2例、山形県2例、茨城県2例、
栃木県2例、埼玉県2例、愛知県2例、大阪府2例、岩手県1例、1例、三重県1例、奈良県1例、島根県1例、広島県1例、香川県1例、佐賀県1例、鹿児島県1例、
三重県/愛知県1例、国内（都道府県不明）11例
</t>
    <phoneticPr fontId="106"/>
  </si>
  <si>
    <t>年齢群：‌1歳（2例）、2歳（2例）、3歳（3例）、4歳（3例）、5歳（2例）、6歳（1例）、  8歳（2例）、10代（9例）、20代（17例）、30代（21例）、40代（10例）、
50代（7例）、60代（14例）、70代（8例）、80代（7例）、90代以上（2例）</t>
    <phoneticPr fontId="106"/>
  </si>
  <si>
    <t xml:space="preserve">血清群・毒素型：‌O157 VT1・VT2（30例）、O157 VT2（17例）、O26 VT1（16例）、O157 VT1（5例）、
O111VT1・VT2（4例）、O103 VT1（3例）、O121VT2（3例）、O165 VT1・VT2（1例）、O168V T 2（ 1 例 ）、 
O 1 1 1 V T 1（ 1 例 ）、 O 2 6VT2（1例）、その他・不明（28例）
累積報告数：1,154例（有症者736例、うちHUS 13例．死亡なし）
</t>
    <phoneticPr fontId="106"/>
  </si>
  <si>
    <t>腸チフス1例 感染地域：インド
パラチフス2例 感染地域：国内（都道府県不明）1例、国内・国外不明1例</t>
    <phoneticPr fontId="106"/>
  </si>
  <si>
    <t xml:space="preserve">腸チフス
パラチフス
</t>
    <rPh sb="0" eb="1">
      <t>チョウ</t>
    </rPh>
    <phoneticPr fontId="5"/>
  </si>
  <si>
    <t xml:space="preserve">E型肝炎4例 感染地域（感染源）：‌岩手県1例（ホルモン）、東京都1例（不明）、
福井県1例（不明）、国内（都道府県不明）1例（不明）
A型肝炎1例 感染地域：国内（都道府県不明）
</t>
    <phoneticPr fontId="106"/>
  </si>
  <si>
    <t>レジオネラ症33例（肺炎型29例、ポンティアック型4例）
感染地域：‌愛知県4例、茨城県3例、長野県3例、兵庫県3例、北海道2例、静岡県2例、青森県1例、岩手県1例、栃木県1例、千葉県1例、東京都1例、滋賀県1例、福岡県1例、熊本県1例、国内・国外不明8例
年齢群：‌40代（2例）、50代（6例）、60代（8例）、70代（8例）、80代（3例）、90代以上（6例）
累積報告数：958例</t>
    <phoneticPr fontId="106"/>
  </si>
  <si>
    <t>アメーバ赤痢6例（腸管アメーバ症5例、腸管及び腸管外アメーバ症1例）
感染地域：‌東京都2例、神奈川県1例、静岡県1例、国内（都道府県不明）1例、国内・国外不明1例
感染経路：性的接触1例（異性間）、経口感染1例、不明4例</t>
    <phoneticPr fontId="106"/>
  </si>
  <si>
    <t>食品表示　(7/25-7/31)</t>
    <rPh sb="0" eb="2">
      <t>ショクヒン</t>
    </rPh>
    <rPh sb="2" eb="4">
      <t>ヒョウジ</t>
    </rPh>
    <phoneticPr fontId="5"/>
  </si>
  <si>
    <t>残留農薬　(7/25-7/31)</t>
    <phoneticPr fontId="16"/>
  </si>
  <si>
    <t>海外情報　(7/25-7/31)</t>
    <rPh sb="0" eb="2">
      <t>カイガイ</t>
    </rPh>
    <rPh sb="2" eb="4">
      <t>ジョウホウ</t>
    </rPh>
    <phoneticPr fontId="5"/>
  </si>
  <si>
    <t>食中毒情報　(7/25-7/31)</t>
    <rPh sb="0" eb="3">
      <t>ショクチュウドク</t>
    </rPh>
    <rPh sb="3" eb="5">
      <t>ジョウホウ</t>
    </rPh>
    <phoneticPr fontId="5"/>
  </si>
  <si>
    <t>機能性表示食7/31現在　5,689品目です　(A18,A89,A178,A217を除く)</t>
    <phoneticPr fontId="16"/>
  </si>
  <si>
    <t>食中毒防止へ県が食品の一斉点検実施　静岡・焼津さかなセンター</t>
    <phoneticPr fontId="16"/>
  </si>
  <si>
    <t>人の集まる施設での食中毒の発生を防ごうと、静岡県は焼津さかなセンターで食品の一斉点検を実施した。
２９日の点検は、県中部保健所の職員５人が、魚介類の販売店や飲食店など５６店舗を巡回し、冷蔵庫の温度管理や保管法などの衛生管理方法を確認したほか、食品の原産地表示が適正かなどをチェックした。また、サバやカツオなど生鮮魚介類が原因となるアニサキス食中毒が全国で多発していることから、魚の処理に注意するよう呼びかけた。</t>
    <phoneticPr fontId="16"/>
  </si>
  <si>
    <t>広域小売店におけるあさりの産地表示の点検調査結果について</t>
    <phoneticPr fontId="16"/>
  </si>
  <si>
    <t>農林水産省は、令和4年2月1日、「広域小売店におけるあさりの産地表示の実態に関する調査結果について」(以下「初回調査」という。)において、全国の広域小売店(＊)で「熊本県産」と表示して販売されているあさりに外国産が混入している疑いがあると考えられることを公表するとともに、食品事業者に対し、産地伝達の確認や法令遵守の徹底を要請しました。
その後、農林水産省は、初回調査結果の公表等を背景としたあさりの産地表示の状況を確認するための調査（以下「第2回調査」という。）を行い、3月18日に結果を公表しました。
また、消費者庁及び農林水産省は、同日、あさりの産地表示適正化のための対策として、「原産地表示のいわゆる「長いところルール」の適用の厳格化」、「あさりの産地表示に係る状況の公表」及び「熊本県産あさりのブランド化支援」の対応を行うことを公表しました。
今般、農林水産省は、あさりの産地表示適正化のための対策の効果を測るため、全国の広域小売店において、6月13日から24日までの間、あさりの産地表示の状況に関する点検調査を行いました。
＊広域小売店：事業所、店舗等が複数の都道府県に所在する事業者</t>
    <phoneticPr fontId="16"/>
  </si>
  <si>
    <t>中国産アサリを県産と偽り販売 県が業者を是正指示</t>
    <phoneticPr fontId="16"/>
  </si>
  <si>
    <t>熊本県宇土市や上天草市の事業者が中国産のアサリを「熊本産」や「天草産」などと偽って、販売していたとして、県は食品表示法に基づき、是正を指示しました。
指示を受けたのは、宇土市と上天草市の６０代から８０代までの男女４人の事業者です。
県によりますと、４人は個人の漁業者で、ことし１月下旬までのおよそ１年間にわたって中国産のアサリを国内の水産流通業者から仕入れたあと「熊本産」や「天草産」、「上天草産」と偽って表示し、県内の小売店に販売していたということです。ことし２月、県に寄せられた情報をもとに立ち入り調査などを行ったところ「中国産」と書かれた仕入れ伝票が見つかったため県は産地偽装と判断し食品表示法に基づく是正を指示しました。県によりますと産地を偽装して販売されたアサリはあわせて９３００キロあまりにのぼるということです。
４人は偽装を認めたうえで、「中国産として仕入れていたが、そのまま販売しても売れないので熊本産として販売した」などと話しているということです。
一連の産地偽装問題を受けてこれまでに県に寄せられた偽装に関する通報や意見は４００件近くにのぼり、県が食品表示法に基づく是正を指示をしたのは今回で５件目です。
一方、一連の問題を受けて熊本県産の天然アサリは外国産の混入などを防ぐ体制がとられて先月から全国への出荷が再開されています。</t>
    <phoneticPr fontId="16"/>
  </si>
  <si>
    <t>【韓国】辛ラーメンRED、欧州全土で回収　残留農薬が基準超過</t>
    <phoneticPr fontId="16"/>
  </si>
  <si>
    <t xml:space="preserve">韓国食品企業「農心」の輸出用ラーメン製品「辛ラーメンレッド」から欧州連合(EU)の基準値を超過する残留農薬が検出された。
29日、食品業界などによると、農心辛ラーメンレッドから殺菌剤農薬のイプロジオン（iprodione）成分がEU基準値以上検出されたことが分かった。
EU基準は0.01ppm以下だが、農心の辛ラーメンレッド製品からは0.025ppmが検出された。
EU食品・飼料緊急警報システム（RASFF）は今月初め、このような事実を各国に知らせ、EU加盟国は前日から回収措置を取っているという。
ただし、国内のイプロジオン成分検出基準は0.05ppm以下で、国内基準では適合した水準だ。
辛ラーメンレッドは輸出用製品であるため、国内では販売されていない。
</t>
    <phoneticPr fontId="16"/>
  </si>
  <si>
    <t>https://comedydouga.com/2ch15/2022/07/31/259102/</t>
    <phoneticPr fontId="16"/>
  </si>
  <si>
    <t>生鮮グロスミシェルバナナ一部 残留農薬基準値超過</t>
    <phoneticPr fontId="16"/>
  </si>
  <si>
    <t>2022年7月11日～7月15日に関東エリア・東海エリアのベイシア各店舗で販売した「生鮮グロスミシェルバナナ」において、残留農薬基準値の超過が判明したため、回収・交換または返金する。これまで健康被害の報告はない。(リコールプラス)
【対象】生鮮グロスミシェルバナナ(合成樹脂製品袋入り、タイ産)
販売地域:関東エリア　東海エリア
販売先:量販店(ベイシア各店舗)
販売日:2022年7月11日～2022年7月15日
販売数量:402ケース</t>
    <phoneticPr fontId="16"/>
  </si>
  <si>
    <t>https://www.foods-ch.com/anzen/kt_43964/</t>
    <phoneticPr fontId="16"/>
  </si>
  <si>
    <t>大分県産ミニトマト、適用外の農薬を使用　県農協が自主回収</t>
    <phoneticPr fontId="16"/>
  </si>
  <si>
    <t>県農協（大分市花園、平間悟理事長）は２９日、出荷した県産ミニトマトに適用外の農薬を使用していたと明らかにした。・・・
※この記事は、7月30日 大分合同新聞 26ページに掲載されています。</t>
    <phoneticPr fontId="16"/>
  </si>
  <si>
    <t>https://www.oita-press.co.jp/1010000000/2022/07/30/JD0061536077</t>
    <phoneticPr fontId="16"/>
  </si>
  <si>
    <t>SOL DE AGUA(メキシコ産生鮮マンゴ) 一部残留農薬基準超過</t>
    <phoneticPr fontId="16"/>
  </si>
  <si>
    <t>7/5より販売した「SOL DE AGUA (メキシコ産生鮮マンゴ) 」において、ペルメトリンが食品衛生法の規定を超えて残留するため、回収する。これまで健康被害の報告はない。(リコールプラス)
【対象】
メキシコ産生鮮マンゴ
商品名:'SOL DE AGUA' 16玉/20玉入
内容量:7KG
形態:箱詰め
販売地域:首都圏量販店、首都圏青果卸売会社及び仲卸会社、長野県内青果卸売会社、静岡県内青果卸売会社、新潟県内青果卸売会社、京都府内青果物販売会社
神奈川県横浜市内の冷蔵倉庫から、7/5より順次引取、配送し販売した。</t>
    <phoneticPr fontId="16"/>
  </si>
  <si>
    <t>https://www.foods-ch.com/anzen/kt_43947/</t>
    <phoneticPr fontId="16"/>
  </si>
  <si>
    <t>今週のお題(食品材料を受け入れる時は、表面温度を測り記録しましょう)</t>
    <rPh sb="6" eb="8">
      <t>ショクヒン</t>
    </rPh>
    <rPh sb="8" eb="10">
      <t>ザイリョウ</t>
    </rPh>
    <rPh sb="11" eb="12">
      <t>ウ</t>
    </rPh>
    <rPh sb="13" eb="14">
      <t>イ</t>
    </rPh>
    <rPh sb="16" eb="17">
      <t>トキ</t>
    </rPh>
    <rPh sb="19" eb="21">
      <t>ヒョウメン</t>
    </rPh>
    <rPh sb="21" eb="23">
      <t>オンド</t>
    </rPh>
    <rPh sb="24" eb="25">
      <t>ハカ</t>
    </rPh>
    <rPh sb="26" eb="28">
      <t>キロク</t>
    </rPh>
    <phoneticPr fontId="5"/>
  </si>
  <si>
    <t>なぜ　毎回検品(食材受入)の時に表面温度を測るのでしょうか?</t>
    <rPh sb="3" eb="5">
      <t>マイカイ</t>
    </rPh>
    <rPh sb="5" eb="7">
      <t>ケンピン</t>
    </rPh>
    <rPh sb="8" eb="10">
      <t>ショクザイ</t>
    </rPh>
    <rPh sb="10" eb="12">
      <t>ウケイレ</t>
    </rPh>
    <rPh sb="14" eb="15">
      <t>トキ</t>
    </rPh>
    <rPh sb="16" eb="18">
      <t>ヒョウメン</t>
    </rPh>
    <rPh sb="18" eb="20">
      <t>オンド</t>
    </rPh>
    <rPh sb="21" eb="22">
      <t>ハカ</t>
    </rPh>
    <phoneticPr fontId="5"/>
  </si>
  <si>
    <t>　↓　職場の先輩は以下のことを理解して　わかり易く　指導しましょう　↓</t>
    <phoneticPr fontId="5"/>
  </si>
  <si>
    <t>温度管理は大変重要なお仕事です。責任をもってしっかりやりましょう(異常時には上司に報告しルールに従います。)</t>
    <rPh sb="0" eb="2">
      <t>オンド</t>
    </rPh>
    <rPh sb="2" eb="4">
      <t>カンリ</t>
    </rPh>
    <rPh sb="5" eb="7">
      <t>タイヘン</t>
    </rPh>
    <rPh sb="7" eb="9">
      <t>ジュウヨウ</t>
    </rPh>
    <rPh sb="11" eb="13">
      <t>シゴト</t>
    </rPh>
    <rPh sb="16" eb="18">
      <t>セキニン</t>
    </rPh>
    <rPh sb="33" eb="35">
      <t>イジョウ</t>
    </rPh>
    <rPh sb="35" eb="36">
      <t>ジ</t>
    </rPh>
    <rPh sb="38" eb="40">
      <t>ジョウシ</t>
    </rPh>
    <rPh sb="41" eb="43">
      <t>ホウコク</t>
    </rPh>
    <rPh sb="48" eb="49">
      <t>シタガ</t>
    </rPh>
    <phoneticPr fontId="5"/>
  </si>
  <si>
    <t>http://www.mhlw.go.jp/file/05-Shingikai-11121000-Iyakushokuhinkyoku-Soumuka/0000155509.pdf</t>
    <phoneticPr fontId="5"/>
  </si>
  <si>
    <t>★豆腐の受入れ温度基準を１０℃未満と設定したのに、
１０℃以上で納入されていたとすれば、規格外の材料を使ってしまうことになる。
★配送車の保冷状態や温度管理は、業者任せで良いのか。
★不良な材料を受け入れて、もしも異常が発生したら材料メーカーや配送担当者が責任を取ってくれますか？　違いますよね！
★規定した材料を受け入れ、使用すると設定したところから、全ての責任は、調理加工者や食品製造者が負うことになるのです。
だから温度を測り記録するルールは必須なのです。</t>
    <rPh sb="7" eb="9">
      <t>オンド</t>
    </rPh>
    <rPh sb="15" eb="17">
      <t>ミマン</t>
    </rPh>
    <rPh sb="44" eb="47">
      <t>キカクガイ</t>
    </rPh>
    <rPh sb="48" eb="50">
      <t>ザイリョウ</t>
    </rPh>
    <rPh sb="51" eb="52">
      <t>ツカ</t>
    </rPh>
    <rPh sb="65" eb="67">
      <t>ハイソウ</t>
    </rPh>
    <rPh sb="67" eb="68">
      <t>シャ</t>
    </rPh>
    <rPh sb="69" eb="71">
      <t>ホレイ</t>
    </rPh>
    <rPh sb="71" eb="73">
      <t>ジョウタイ</t>
    </rPh>
    <rPh sb="74" eb="76">
      <t>オンド</t>
    </rPh>
    <rPh sb="76" eb="78">
      <t>カンリ</t>
    </rPh>
    <rPh sb="80" eb="82">
      <t>ギョウシャ</t>
    </rPh>
    <rPh sb="82" eb="83">
      <t>マカ</t>
    </rPh>
    <rPh sb="85" eb="86">
      <t>ヨ</t>
    </rPh>
    <rPh sb="92" eb="94">
      <t>フリョウ</t>
    </rPh>
    <rPh sb="95" eb="97">
      <t>ザイリョウ</t>
    </rPh>
    <rPh sb="98" eb="99">
      <t>ウ</t>
    </rPh>
    <rPh sb="100" eb="101">
      <t>イ</t>
    </rPh>
    <rPh sb="107" eb="109">
      <t>イジョウ</t>
    </rPh>
    <rPh sb="110" eb="112">
      <t>ハッセイ</t>
    </rPh>
    <rPh sb="115" eb="117">
      <t>ザイリョウ</t>
    </rPh>
    <rPh sb="122" eb="124">
      <t>ハイソウ</t>
    </rPh>
    <rPh sb="124" eb="127">
      <t>タントウシャ</t>
    </rPh>
    <rPh sb="128" eb="130">
      <t>セキニン</t>
    </rPh>
    <rPh sb="131" eb="132">
      <t>ト</t>
    </rPh>
    <rPh sb="141" eb="142">
      <t>チガ</t>
    </rPh>
    <rPh sb="150" eb="152">
      <t>キテイ</t>
    </rPh>
    <rPh sb="154" eb="156">
      <t>ザイリョウ</t>
    </rPh>
    <rPh sb="157" eb="158">
      <t>ウ</t>
    </rPh>
    <rPh sb="159" eb="160">
      <t>イ</t>
    </rPh>
    <rPh sb="162" eb="164">
      <t>シヨウ</t>
    </rPh>
    <rPh sb="167" eb="169">
      <t>セッテイ</t>
    </rPh>
    <rPh sb="177" eb="178">
      <t>スベ</t>
    </rPh>
    <rPh sb="184" eb="186">
      <t>チョウリ</t>
    </rPh>
    <rPh sb="186" eb="188">
      <t>カコウ</t>
    </rPh>
    <rPh sb="188" eb="189">
      <t>シャ</t>
    </rPh>
    <rPh sb="190" eb="192">
      <t>ショクヒン</t>
    </rPh>
    <rPh sb="192" eb="194">
      <t>セイゾウ</t>
    </rPh>
    <rPh sb="194" eb="195">
      <t>モノ</t>
    </rPh>
    <rPh sb="196" eb="197">
      <t>オ</t>
    </rPh>
    <rPh sb="224" eb="226">
      <t>ヒッス</t>
    </rPh>
    <phoneticPr fontId="5"/>
  </si>
  <si>
    <r>
      <t xml:space="preserve">保存温度基準  </t>
    </r>
    <r>
      <rPr>
        <b/>
        <sz val="12.5"/>
        <color indexed="60"/>
        <rFont val="ＭＳ Ｐゴシック"/>
        <family val="3"/>
        <charset val="128"/>
      </rPr>
      <t>　参考にしたものは大量調理施設衛生管理マニュアルです。</t>
    </r>
    <rPh sb="2" eb="4">
      <t>オンド</t>
    </rPh>
    <rPh sb="9" eb="11">
      <t>サンコウ</t>
    </rPh>
    <phoneticPr fontId="5"/>
  </si>
  <si>
    <t>　　・冷凍食品　　　　　　　　　　　　　　　　　-１５℃以下
　　・生鮮魚介類（生食用鮮魚類を含む）  　   ５℃以下
　　・殻付卵　　　　　　　　　　　　　　　　　 　  １０℃以下
　　・食肉、牛乳、生食用カキ、ゆでだこ等   １０℃以下
　　・乳・濃縮乳・脱脂乳・クリーム　　　　　 　１０℃以下
　　・非加熱食肉製品　　　　　　　　　　　　 　１０℃以下
    ・チョコレート・ナッツ類・バター・チーズ 　１５℃以下</t>
    <phoneticPr fontId="5"/>
  </si>
  <si>
    <t>今年の通常国会で、ＨＡＣＣＰが制度化されます。施行は、公布後2年を超えない範囲内において政令で定める日となっており、経過措置として施行日から１年間の猶予期間が設定されています。
今からはじめれば問題ないHACCP義務化対策のひとつです。</t>
    <rPh sb="0" eb="2">
      <t>コトシ</t>
    </rPh>
    <rPh sb="3" eb="5">
      <t>ツウジョウ</t>
    </rPh>
    <rPh sb="5" eb="7">
      <t>コッカイ</t>
    </rPh>
    <rPh sb="15" eb="18">
      <t>セイドカ</t>
    </rPh>
    <rPh sb="23" eb="25">
      <t>シコウ</t>
    </rPh>
    <rPh sb="89" eb="90">
      <t>イマ</t>
    </rPh>
    <rPh sb="97" eb="99">
      <t>モンダイ</t>
    </rPh>
    <rPh sb="106" eb="109">
      <t>ギムカ</t>
    </rPh>
    <rPh sb="109" eb="111">
      <t>タイサク</t>
    </rPh>
    <phoneticPr fontId="5"/>
  </si>
  <si>
    <t>船橋のすし店、食中毒　盛り合わせ購入客からアニサキス</t>
    <phoneticPr fontId="16"/>
  </si>
  <si>
    <t>船橋市保健所は２８日、同市西船４のすし店「つきじ千鮨　ペリエ西船橋店」で買ったすしの盛り合わせを自宅で食べた市内の４０代男性に、じんましんや腹痛の症状が出て、胃から寄生虫のアニサキスが見つかったと発表した。同保健所はアニサキス食中毒と断定し、同店での冷凍品を除く生食用鮮魚介類の提供を２８日の１日間、停止処分とした。　同保健所によると、男性は２１日に買って食べ、約５時間後に発症。既に回復している。魚介をマイナス２０度で２４時間以上冷凍すればアニサキスは死ぬという。</t>
    <phoneticPr fontId="16"/>
  </si>
  <si>
    <t>https://www.chibanippo.co.jp/news/national/961075</t>
    <phoneticPr fontId="16"/>
  </si>
  <si>
    <t>原因は弁当店の「ウナギ弁当」　３歳から７０代の男女７５人が集団食中毒　鹿児島県霧島市</t>
    <phoneticPr fontId="16"/>
  </si>
  <si>
    <t>鹿児島県霧島市の弁当店で販売されたウナギ弁当を食べた７５人が腹痛などを訴え、県は、サルモネラ菌による集団食中毒と断定し、この弁当店に３日間の営業停止命令を出しました。３０日から３日間の営業停止命令を受けたのは、霧島市国分松木町の弁当店、「つるの恩がえし」です。
鹿児島県によりますとこの弁当店は、２２日から２３日に、ウナギ弁当やかば焼きなど店頭や配達で約１００食販売しましたが、これを食べた３歳から７０代の男女７５人に腹痛や下痢、発熱などの症状がみられたということです。
７５人のうち５３人が病院で治療を受け、５人が入院したということです。
姶良保健所が調べたところ、患者や調理した人の便からサルモネラ菌が検出され、県は集団食中毒と断定しました。
県は、この時期は細菌が活発になりやすいとして、調理の際はしっかり加熱することや手洗いを徹底するよう呼びかけています。</t>
    <phoneticPr fontId="16"/>
  </si>
  <si>
    <t>https://news.yahoo.co.jp/articles/178671caf6c0ededa3460fece8cb314536513bed</t>
    <phoneticPr fontId="16"/>
  </si>
  <si>
    <t>鹿児島県</t>
    <rPh sb="0" eb="4">
      <t>カゴシマケン</t>
    </rPh>
    <phoneticPr fontId="16"/>
  </si>
  <si>
    <t>鹿児島ニュース</t>
    <rPh sb="0" eb="3">
      <t>カゴシマ</t>
    </rPh>
    <phoneticPr fontId="16"/>
  </si>
  <si>
    <t xml:space="preserve"> 次のとおり食中毒（疑い）が発生したので発表します。</t>
    <phoneticPr fontId="16"/>
  </si>
  <si>
    <t>令和４年７月２６日（火）、大川市の住民から、市内の飲食店を利用したところ、食中毒様症状を呈し、医療機関を受診している旨、南筑後保健福祉環境事務所に連絡があった。　た、同日、佐賀県の医療機関から、同飲食店を利用し、食中毒様症状を呈した患者を診察した旨、佐賀県に届出があった。
　南筑後保健福祉環境事務所及び佐賀県が調査したところ、２１日及び２３日にそれぞれ同飲食店を利用した２グループ８名のうち５名が下痢、発熱等の症状を呈していることが判明した。現在、南筑後保健福祉環境事務所において、食中毒疑いとして調査を進めている。
　発生日時　調査中　判明分：令和４年７月２２日（金）１２時頃
　摂食者数　調査中　判明分：８名
　症状　　　調査中　判明分：下痢、発熱等
　有症者数　調査中</t>
    <phoneticPr fontId="16"/>
  </si>
  <si>
    <t>https://www.pref.fukuoka.lg.jp/press-release/syokuchudoku20220727.html</t>
    <phoneticPr fontId="16"/>
  </si>
  <si>
    <t>佐賀県</t>
    <rPh sb="0" eb="3">
      <t>サガケン</t>
    </rPh>
    <phoneticPr fontId="16"/>
  </si>
  <si>
    <t>佐賀県生活衛生課　食品衛生係</t>
    <rPh sb="0" eb="3">
      <t>サガケン</t>
    </rPh>
    <phoneticPr fontId="16"/>
  </si>
  <si>
    <t>奄美大島の飲食店で１６人食中毒　県は食中毒注意報</t>
    <phoneticPr fontId="16"/>
  </si>
  <si>
    <t>日テレニュース</t>
    <rPh sb="0" eb="1">
      <t>ニッ</t>
    </rPh>
    <phoneticPr fontId="16"/>
  </si>
  <si>
    <t>７月中旬、奄美大島の瀬戸内町で飲食店の弁当を食べた１６人が食中毒になっていたことが分かった。保健所はこの飲食店に２日間の営業停止命令を出した。一方、県は２７日、しばらく暑い日が続くことから食中毒注意報を発表した。2日間の営業停止の処分を受けたのは、瀬戸内町古仁屋の「春日亭」。県によると、７月１３日と１４日に調理された弁当を食べた１６人が下痢や腹痛などの症状を訴えたという。その後、患者１２人と弁当を調理したスタッフ２人の便からサルモネラ菌が検出された。患者はいずれも快方に向かっているという。
　保健所は弁当が原因の食中毒と特定し、２７日と２８日の２日間、この飲食店に対し営業停止命令を出した。　一方、県はしばらく暑い日が続くことから食中毒注意報を発表した。食品の管理などに注意するよう呼びかけている。</t>
    <phoneticPr fontId="16"/>
  </si>
  <si>
    <t>https://news.ntv.co.jp/nnn/104k790y475uf6e0b16</t>
    <phoneticPr fontId="16"/>
  </si>
  <si>
    <t>園児9人がO157　2人入院も重症者はなし　群馬県前橋市の保育園</t>
    <phoneticPr fontId="16"/>
  </si>
  <si>
    <t xml:space="preserve">前橋市保健所は27日、同市石倉町の保育園に通う園児9人が、腸管出血性大腸菌O157に感染したと発表した。感染経路は特定されていない。感染したうち2人は入院し治療を受けたが現在は退院している。重症者はいない。保健所によると11日、県内保健福祉事務所から同園に通う園児1人がO157に感染しているとの連絡を受け調査した。24日までに新たに園児8人の陽性を確認した。保健所は、同園に対し職員の健康状態の報告や感染防止対策などを指導した。
　O157は菌が付いた手で食べ物を口にするなどして感染し、下痢や腹痛、発熱などが症状。抵抗力が弱い乳幼児や高齢者が感染すると、溶血性尿毒症候群（HUS）になり重症化することもある。保健所は丁寧な手洗いや食材の十分な加熱など、予防対策を呼びかけている。
</t>
    <phoneticPr fontId="16"/>
  </si>
  <si>
    <t>上毛新聞</t>
    <rPh sb="0" eb="2">
      <t>ジョウモウ</t>
    </rPh>
    <rPh sb="2" eb="4">
      <t>シンブン</t>
    </rPh>
    <phoneticPr fontId="16"/>
  </si>
  <si>
    <t>群馬県</t>
    <rPh sb="0" eb="2">
      <t>グンマケン</t>
    </rPh>
    <phoneticPr fontId="16"/>
  </si>
  <si>
    <t>https://www.jomo-news.co.jp/articles/-/151639</t>
    <phoneticPr fontId="16"/>
  </si>
  <si>
    <t>インド州首相 “浄化”アピールで川の水飲むも…腹痛訴え入院</t>
    <phoneticPr fontId="16"/>
  </si>
  <si>
    <t>abema</t>
    <phoneticPr fontId="16"/>
  </si>
  <si>
    <t>インド</t>
    <phoneticPr fontId="16"/>
  </si>
  <si>
    <t>インド・パンジャブ州の首相が、水質汚染の問題が指摘されている川の水を飲み、腹痛を訴えて入院した。
【映像】腹痛を訴えて入院したインド州首相
インドでは、生活排水などが十分な浄化が行われないまま川に流されていて、水質汚染が問題になっている。このため、川の安全性をアピールしようと、水をコップですくい、勢いよく飲み干すというパフォーマンスを行った。しかし数日後、関係者が「川の水を飲んだことが体調不良につながった」と話しており、地元メディアによると、激しい腹痛を訴え、入院したという。</t>
    <phoneticPr fontId="16"/>
  </si>
  <si>
    <t>https://nordot.app/924599530050306048?c=768367547562557440</t>
    <phoneticPr fontId="16"/>
  </si>
  <si>
    <t>【食中毒】皮付きジャガイモ食べ、食中毒の症状</t>
    <phoneticPr fontId="16"/>
  </si>
  <si>
    <t>長野県の小学校でジャガイモによる食中毒が発生しました。 45人に吐き気や腹痛などの症状があったということです。
全員入院はせず、快方に向かっているといます。</t>
    <phoneticPr fontId="16"/>
  </si>
  <si>
    <t>https://www.shokukanken.com/news/safety/220726-1509.html</t>
    <phoneticPr fontId="16"/>
  </si>
  <si>
    <t>食品環境研究所</t>
    <rPh sb="0" eb="4">
      <t>ショクヒンカンキョウ</t>
    </rPh>
    <rPh sb="4" eb="7">
      <t>ケンキュウジョ</t>
    </rPh>
    <phoneticPr fontId="16"/>
  </si>
  <si>
    <t>奄美大島</t>
    <rPh sb="0" eb="4">
      <t>アマミオオシマ</t>
    </rPh>
    <phoneticPr fontId="16"/>
  </si>
  <si>
    <t>高野町の飲食店でカンピロバクターによる食中毒</t>
    <phoneticPr fontId="16"/>
  </si>
  <si>
    <t>高野町の飲食店でカンピロバクターによる食中毒
高野町の飲食店で、今月（７月）１５日と１６日に食事をした３人が、腹痛や下痢などの食中毒症状を訴えていることが分かり、橋本保健所では、食事を提供した店を３日間の営業停止処分にしました。県によりますと、今月１９日に、医療機関から橋本保健所に、高野町高野山の居酒屋「みやさん」で、今月１５日または１６日に食事をした１７歳から２０歳の男性あわせて３人が、発熱や腹痛、下痢などの食中毒症状を訴えていると連絡があり、調べたところ、患者の便からカンピロバクターが検出されたということです。このため、カンピロバクターによる食中毒と断定し、店をきょう（２４日）から３日間の営業停止処分にしました。症状を訴えた３人は全員、快方に向かっているということです。</t>
    <phoneticPr fontId="16"/>
  </si>
  <si>
    <t>和歌山県</t>
    <rPh sb="0" eb="4">
      <t>ワカヤマケン</t>
    </rPh>
    <phoneticPr fontId="16"/>
  </si>
  <si>
    <t>https://news.wbs.co.jp/174883</t>
    <phoneticPr fontId="16"/>
  </si>
  <si>
    <t>和歌山放送ニュース</t>
    <rPh sb="0" eb="5">
      <t>ワカヤマホウソウ</t>
    </rPh>
    <phoneticPr fontId="16"/>
  </si>
  <si>
    <t>三菱ケミカル、食品包装材を増産　英国で数百億円投資： 日本経済新聞</t>
  </si>
  <si>
    <t>ドイツで食品価格が高騰、消費者は味よりも価格を重視(ドイツ、ウクライナ、ロシア) ｜ - ジェトロ</t>
  </si>
  <si>
    <t>タイ保健省、食品プラ容器の品質・規格に係る新基準を制定(タイ) ｜ ジェトロ</t>
  </si>
  <si>
    <t>米FDA、食品安全強化法（FSMA）のうち農業用水規則案の施行期日延期を提案(米国) ｜ - ジェトロ</t>
  </si>
  <si>
    <t>仏レミー、第1四半期は好調 中国で6月に販売回復 | ロイター</t>
  </si>
  <si>
    <t>ガソリン高で米市民生活に変化、車利用や外食など抑制－ＡＡＡ調査 - Bloomberg</t>
  </si>
  <si>
    <t>小麦相場、６％急落　ウクライナ輸出合意で：時事ドットコム</t>
  </si>
  <si>
    <t>果物中心の食事は脂肪肝に悪影響を及ぼす可能性が明らかに - GIGAZINE</t>
  </si>
  <si>
    <t xml:space="preserve">酒造大手のハイト真露、2日間出荷中止...トラック運転手労組のストで＝韓国 </t>
  </si>
  <si>
    <t>https://www.nikkei.com/article/DGXZQOUC271ZK0X20C22A7000000/</t>
    <phoneticPr fontId="16"/>
  </si>
  <si>
    <t>https://www.jetro.go.jp/biznews/2022/07/679653dea284c55b.html</t>
    <phoneticPr fontId="16"/>
  </si>
  <si>
    <t>https://www.jetro.go.jp/biznews/2022/07/09c3ea5507607e51.html</t>
    <phoneticPr fontId="16"/>
  </si>
  <si>
    <t>https://jp.reuters.com/article/remy-results-idJPKBN2P10FI</t>
    <phoneticPr fontId="16"/>
  </si>
  <si>
    <t>https://www.bloomberg.co.jp/news/articles/2022-07-26/RFLNTGT1UM0X01</t>
    <phoneticPr fontId="16"/>
  </si>
  <si>
    <t>https://www.jetro.go.jp/biznews/2022/07/e36daaf9c1627c6b.html</t>
    <phoneticPr fontId="16"/>
  </si>
  <si>
    <t>https://gigazine.net/news/20220724-fruits-bad-effect-to-nafld/</t>
    <phoneticPr fontId="16"/>
  </si>
  <si>
    <t>https://www.jiji.com/jc/article?k=2022072300225</t>
    <phoneticPr fontId="16"/>
  </si>
  <si>
    <t>https://www.wowkorea.jp/news/korea/2022/0724/10357169.html</t>
    <phoneticPr fontId="16"/>
  </si>
  <si>
    <t>三菱ケミカルグループは英国工場に数百億円を投じ、食品包装用途などに使う機能性樹脂の生産能力を現状の2倍に高める。生産設備は数年内の稼働を予定する。増産する樹脂は酸素などを通さない性能に優れ、食品の劣化を防いで賞味期限を延ばせる点が特徴。環境意識が高まる欧州を中心に、食品ロスを低減する需要を取り込む。増産するのはエチレン・ビニルアルコール共重合樹脂（EVOH）。食品向けでは肉やチーズなどの包装フィルムの原料になるほか、ガソリンタンクなどにも使われている。英国と米国、日本の3カ国で生産しており、今回は英国の既存工場で増産設備を立ち上げる。
EVOHはリサイクルが可能なため、リサイクルできないプラスチック包装廃棄物に課税する欧州連合（EU）のプラスチック税も事業拡大の追い風になりそうだ。フィルムの薄膜化による包装の減量化の効果も期待できる。三菱ケミカルグループは「スペシャリティーケミカル企業に変革し、汎用品素材からの脱却を進める」（ジョンマーク・ギルソン社長）方針だ。2023年度をメドに石油化学事業を分離し、その後の重点投資分野の一つに「食品」を挙げている。ギルソン氏は「包装フィルムを含む食品分野は市場が非常に伸びており、大きな投資をしていく」と説明する。
EVOHの世界シェアは三菱ケミカルグループとクラレの2社で約9割に達する。クラレも増産を検討しており、人口増に伴う需要の伸びが期待されるアジア地域で、26年までに新規プラント建設を計画する。</t>
    <phoneticPr fontId="16"/>
  </si>
  <si>
    <t>ドイツ食品工業会（BVE）は7月18日、消費者が食品を購入する際、味よりも価格を重視するとのアンケート結果を発表外部サイトへ、新しいウィンドウで開きますした。同アンケートはドイツ食品連合とBVEの委託により、7月5～7日に約5,000人を対象に実施された。「現在、食品を購入する際、最も重視するポイント」として67.4％は「価格」、44.0％は「味」と回答した（複数回答可、添付資料表1参照）。一方、ロシアのウクライナ侵攻やそれに伴う食品価格高騰の前の2月23日から3月7日にドイツ連邦食料・農業省の委託で実施されたアンケートでは、食品を選択する基準として「おいしいもの」を挙げた人は93％に上ったが、「低価格」を挙げた割合は47％にとどまっていた（複数回答可）。すなわち、消費者が昨今の食品価格上昇を受け、わずか数カ月間のうちに購入基準を変えたといえる。また、食品価格高騰の対策として、先に述べたBVEの調査の回答者の56.8％は「できるだけ安い商品を購入する」、33.2％は「あらかじめ作成した買い物リストにあるものしか購入しない」とした（複数回答可、添付資料表2参照）。さらに、89.4％は近い将来に食品価格がさらに上昇すると懸念していると回答した。連邦統計局の7月13日付発表によると、6月の消費者物価指数（CPI、確定値）上昇率は前年同月比7.6％、食品とエネルギーを除くと3.2％外部サイトへ、新しいウィンドウで開きますだった。食品は12.7％、アルコール飲料・たばこは4.5％の上昇で、食品価格が急激に上昇していることが示された。日常的に消費する食品の中で特に上げ幅が大きいものは、食用油脂（43.1％）、肉・肉製品（18.9％）、乳製品・卵（15.3％）、パン・穀物製品（12.5％）、野菜（7.6％）だ。食品価格上昇の中、消費者に低価格で食品を届けようとしている企業もある。ドイツで売り上げが最も多いスーパーマーケット（注）「エデカ」（EDEKA）は5月30日から「エデカスーパーマーケットはディスカウントスーパーでもある！」というキャンペーンをテレビやラジオ、ソーシャルメディアなどで実施。自社ブランドを含む全商品のうち約7,000品目をディスカウント価格で販売しているとアピールしている。また、動画共有アプリTikTokのインフルエンサーと協力し、4ユーロ以下で料理を作る「4ユーロチャレンジ」といった取り組みも行っている。
なお、ifo経済研究所の7月1日付発表によると、6月に実施した調査では、回答したほぼ全ての食品小売業者が食品価格のさらなる値上げを計画している外部サイトへ、新しいウィンドウで開きますという。</t>
    <phoneticPr fontId="16"/>
  </si>
  <si>
    <t>タイ保健省は6月1日、保健省告示435号「食品に使用するプラスチック容器包装の品質および規格に関する告示外部サイトへ、新しいウィンドウで開きます」（日本語仮訳PDFファイル(950KB)）を官報に掲載、翌6月2日から施行した。同告示については、2022年3月まで告示案に対する意見公募が行われていていた（2022年3月1日記事参照）。保健省告示435号においては、従来の保健省告示第295号「プラスチック容器包装の品質規格外部サイトへ、新しいウィンドウで開きます」（英訳外部サイトへ、新しいウィンドウで開きます）を廃止したうえで、輸入食品を含め、食品に使用するプラスチック容器包装の品質および規格を新たに定めており、その詳細をプラスチックの種類別に付属表1に規定している。付属表1に規定された種類以外のプラスチックの使用には、安全性評価結果報告書などが必要とされている。また、従来禁じられていた再生プラスチックの使用が認められており、その品質や規格、条件が定められている。
なお、保健省告示435号の施行日（2022年6月2日）から3年間は、従来の保健省告示295号と同等の品質・規格（保健省告示435号の付属表2に規定、注）のプラスチック容器包装の使用も認めるとする猶予期間が設けられている。ジェトロは日本の農林水産省と連携し、日本で製造された食品に使われているプラスチック容器包装が保健省告示435号付属表1に規定された種類・規格に適合しているかどうかの確認を進める予定だ。
（注）今回施行された保健省告示435号においては、告示施行日から3年間は付属表2に基づくプラスチック容器包装の使用を許可するとされているが、この付属表2の内容は、従来の保健省告示295号に規定されている品質・規格を転記したものとなっている。</t>
    <phoneticPr fontId="16"/>
  </si>
  <si>
    <t>米国食品医薬品局（FDA）は7月18日、食品安全強化法（FSMA）のうち農業用水規則案の施行期日を延期する案に関する補足通知を発表した。今回の発表に先立ち、FDAは2021年12月に対象農産物（モヤシなどのスプラウト類を除く）について、「農産物安全規則」の一部である収穫前に使用する農業用水の安全性に関する要件を改正する規則案（2021年12月6日記事参照）を発表していた。同改正案はもともと作物の灌漑に使用する水の微生物検査要件を取り下げ、代わりに収穫前の農業用水に対する包括的なリスク評価を実施することを提案したものだったが、これは近年、農場に隣接する土地や水源における放牧や、そこに生息する家畜や野生動物による汚染に由来するとみられる農業用水から生じる食中毒が多く発生していたためだ。農作物の収穫前に使用する農業用水規定の施行期日は、前述の改正案に記載されていたが、農業用水の基準に関する変更を提案する可能性について明確でなかったことや、規定の利点を理解するための農家への技術支援や訓練に時間を要することから、今般の延期が決定された。同改正案が確定した場合、農家は毎年、農業用水に対する評価を実施し、収穫前の農業用水に関連する潜在的なリスクを最小化するための管理措置を決定するほか、適切な方法を取ることが義務付けられることとなる。
本補足規則案では、改正案が最終決定された場合、収穫前の農産物に使用する農業用水の基準要件について、事業規模に応じて以下の施行期日を設定することが提案されている。
超小規模事業者は最終規則の発効日から2年9カ月後
小規模事業者は最終規則の発効日から1年9カ月後
その他の事業者は最終規則の発効日から9カ月後
なお、収穫後の農業用水要件の任意のリスク評価については、FDAはこれまでどおり、以下の期日まで継続するとしている。</t>
    <phoneticPr fontId="16"/>
  </si>
  <si>
    <t>フランスの酒類メーカー、レミー・コアントローが２６日発表した第１・四半期（４─６月）決算は、既存事業の売上高が予想を上回った。同社は２０２２／２３年度についても強気の見方を示した。欧州と米国の需要が旺盛だったほか、中国でも４─５月に新型コロナウイルス対策のロックダウン（都市封鎖）が行われた後、６月は力強い回復が見られたとした。第１・四半期の既存事業の売上高は２７％増の４億０９９０万ユーロ（４億１９１６万ドル）。同社がまとめたアナリスト２０人の予想は１９．１％増だった。２２／２３年度についても、値上げと厳格なコスト管理がインフレ圧力の緩和につながり、引き続き力強い成長と営業利益率の改善が見込まれるとした。</t>
    <phoneticPr fontId="16"/>
  </si>
  <si>
    <t>週末２２日のシカゴ商品取引所（ＣＢＯＴ）の小麦先物相場は、ウクライナの港からの穀物輸出再開で同国とロシアが合意したことを受け、約６％急落した。世界的な需給緩和観測が広がり、相場の下押し圧力が強まった。ウクライナは小麦の主要生産国。</t>
    <phoneticPr fontId="16"/>
  </si>
  <si>
    <t>非アルコール性脂肪性肝疾患(NAFLD)は、食生活や運動不足といった生活習慣の乱れや内臓肥満、ストレスなどが原因で肝臓に脂肪がたまってしまう状態で、肝硬変や肝細胞がんのリスクを高めてしまいます。一見健康そうに思える「果物中心の食事」がこのNAFLDにかえって悪影響を及ぼす可能性があると、イランのウルミア医科大学の研究チームが発表しました。
The effect of a fruit-rich diet on liver biomarkers, insulin resistance, and lipid profile in patients with non-alcoholic fatty liver disease: a randomized clinical trial - PubMed　https://doi.org/10.1080/00365521.2022.2071109
NAFLDは、アルコール摂取量が多くないにもかかわらず、肝臓の5％以上の細胞の中に脂肪がたまっている状態をさします。NAFLDは肝炎や肝線維症、肝硬変などの病気の原因になる可能性があります。近年このNAFLDによる死亡率が上昇しており、2019年に発表された研究によると、世界で多い死因トップ10にもランクインしたことがあるそうです。NAFLDを治療するには日々の食事を見直す食事療法が有効とされています。具体的には食事から飽和脂肪酸、トランス脂肪酸、炭水化物、甘味飲料、フルクトースなどを減らし、タンパク質やカロチン、アントシアニンの摂取量を増やすなどがあり、肉や炭水化物よりも果物や野菜を中心とした食事に切り替えることが重要とされています。
　果物や野菜にはビタミンやミネラルが豊富であり、野菜に含まれる一部のビタミンや活性化合物は抗酸化作用や抗炎症作用を発揮するので、NAFLDにプラスの効果をもたらすことが示されているとのこと。しかし、2017年に発表された研究では、「野菜の消費はNAFLDの有病率と逆相関していることはわかったが、果物の消費は逆にNAFLDの有病率と正の相関があった」と論じています。つまり、果物はNAFLDを悪化させている可能性が示されたというわけです。</t>
    <phoneticPr fontId="16"/>
  </si>
  <si>
    <t>韓国のトラック運転手労組（貨物連帯）が、22～23日、韓国大手酒造会社「ハイト真露」のイチョン（利川）・チョンジュ（清州）工場で集会を開催した。その影響により各工場では、2日間酒類の出荷が中断された。同労組の集会によって出庫が中止になったのは、先月に続き今回が2回目だ。23日、韓国の酒類業界によると、ハイト真露の清州工場では前日午後3時頃から現在まで出荷が中断されているという。
　同労組が集会を開催して、清州工場の正門と後門をすべて貨物車で塞いだためだ。前日工場に入った非労組員の貨物車16台も、焼酎を積んだまま工場から出られずにいる。現在、他の貨物車が工場の外から中に入ることも不可能な状況だ。
　利川工場でも、集会によって前日から酒類の出庫ができないでいる。出庫の中止は、集会が終わるこの日まで続くものと予想される。
　同社の利川・清州工場では、この日だけで焼酎20万～21万箱が出庫されないものと見られる。これは同社1日焼酎出庫量の70%に達する量だ。
　同社の利川・清州工場の貨物運送委託会社である「スヤン物流」所属の貨物車主約130人は、3月に同労組に加入した。その後、運送料の引き上げや空き瓶運賃の引き上げなどを要求してストライキに入った。
　貨物車主らは先月、同労組のゼネストが終わった後も集会を続けている。同労組の本部は彼らを支援する目的で、前日からこの日まで両工場で約700人が参加する集会を開いている。　前日には清州工場の集会中に組合員29人が、集会およびデモに関する法律の違反や業務妨害などで警察に逮捕された。</t>
    <phoneticPr fontId="16"/>
  </si>
  <si>
    <t>ドイツ</t>
    <phoneticPr fontId="16"/>
  </si>
  <si>
    <t>フランス</t>
    <phoneticPr fontId="16"/>
  </si>
  <si>
    <t>ウクライナ</t>
    <phoneticPr fontId="16"/>
  </si>
  <si>
    <t>イラン</t>
    <phoneticPr fontId="16"/>
  </si>
  <si>
    <t>米国ではガソリン価格が３月に急上昇して以降、住民が車の利用を抑え、用事をまとめて済ませたり、買い物や外食の機会を減らしたりしていることが、全米自動車協会（ＡＡＡ）の調査で分かった。米成人1002人を対象に先月実施した調査によると、燃料高に対応して車利用や生活習慣を変えた人が64％に上った。このうち88％は車の使用を減らし、74％は用事をまとめ、５割強が買い物や外食の機会を減らした。多くの住民は今年の休暇取得も先送りした。需要鈍化と世界的な原油市場軟化で全米のガソリン価格平均は41日連続で下落。週間ベースで約14年ぶりの大幅な下落率も記録した。それでも１ガロン＝4.355ドルという価格は１年前を38％上回っている。米ライス大学ベーカー公共政策研究所のミシェル・ミショー・フォス特別研究員は、可処分所得の低迷が続く限り、ガソリン価格下落だけでは車の利用回復にはつながらないだろうと指摘。「値下がりはガソリン販売を促進するが、もっと重要なのはインフレに関する見方や今後の信頼感の水準だ」と語った。
Expensive Gasoline Is Altering US Driving Habits, AAA Says（抜粋）</t>
    <phoneticPr fontId="16"/>
  </si>
  <si>
    <t>２７歳女性　腸管出血性大腸菌に感染、ＨＵＳ発症　千葉県内医療機関に入院</t>
    <phoneticPr fontId="16"/>
  </si>
  <si>
    <t>千葉県は２８日、東京都に住む医療機関職員の女性（２７）が腸管出血性大腸菌に感染し、溶血性尿毒症症候群（ＨＵＳ）を発症したと発表した。県内の医療機関に入院し、現在は快方に向かっているという。　県疾病対策課によると、女性は１０日に下痢の症状があり、１３日に東京都内の医療機関を受診。腹痛や血便など症状が悪化し、翌１４日に松戸市内の医療機関に入院した。検査の結果、２３日に腸管出血性大腸菌感染症とＨＵＳと診断された。感染経路は不明という。</t>
    <phoneticPr fontId="16"/>
  </si>
  <si>
    <t>https://news.goo.ne.jp/article/chiba/region/chiba-20220730122306.html</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</si>
</sst>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7">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b/>
      <sz val="20"/>
      <color rgb="FFFF0000"/>
      <name val="ＭＳ Ｐゴシック"/>
      <family val="3"/>
      <charset val="128"/>
      <scheme val="minor"/>
    </font>
    <font>
      <sz val="13"/>
      <color theme="0"/>
      <name val="ＭＳ Ｐゴシック"/>
      <family val="3"/>
      <charset val="128"/>
    </font>
    <font>
      <b/>
      <sz val="12.55"/>
      <color theme="0"/>
      <name val="Inherit"/>
    </font>
    <font>
      <b/>
      <sz val="12.55"/>
      <color theme="0"/>
      <name val="Inherit"/>
      <family val="2"/>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16"/>
      <name val="游ゴシック"/>
      <family val="3"/>
      <charset val="128"/>
    </font>
    <font>
      <b/>
      <sz val="15"/>
      <color theme="1"/>
      <name val="游ゴシック"/>
      <family val="3"/>
      <charset val="128"/>
    </font>
    <font>
      <b/>
      <sz val="15"/>
      <name val="游ゴシック"/>
      <family val="3"/>
      <charset val="128"/>
    </font>
    <font>
      <b/>
      <sz val="16"/>
      <color indexed="18"/>
      <name val="游ゴシック"/>
      <family val="3"/>
      <charset val="128"/>
    </font>
    <font>
      <b/>
      <sz val="11"/>
      <name val="Arial"/>
      <family val="2"/>
    </font>
    <font>
      <b/>
      <sz val="14"/>
      <color indexed="53"/>
      <name val="ＭＳ Ｐゴシック"/>
      <family val="3"/>
      <charset val="128"/>
    </font>
    <font>
      <sz val="14"/>
      <color indexed="63"/>
      <name val="ＭＳ Ｐゴシック"/>
      <family val="3"/>
      <charset val="128"/>
    </font>
    <font>
      <b/>
      <sz val="12.5"/>
      <name val="ＭＳ Ｐゴシック"/>
      <family val="3"/>
      <charset val="128"/>
    </font>
    <font>
      <b/>
      <sz val="12.5"/>
      <color indexed="60"/>
      <name val="ＭＳ Ｐゴシック"/>
      <family val="3"/>
      <charset val="128"/>
    </font>
    <font>
      <sz val="12.5"/>
      <color indexed="8"/>
      <name val="ＭＳ Ｐゴシック"/>
      <family val="3"/>
      <charset val="128"/>
    </font>
    <font>
      <b/>
      <sz val="12.5"/>
      <color indexed="8"/>
      <name val="ＭＳ Ｐゴシック"/>
      <family val="3"/>
      <charset val="128"/>
    </font>
  </fonts>
  <fills count="5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rgb="FF92D050"/>
        <bgColor indexed="64"/>
      </patternFill>
    </fill>
    <fill>
      <patternFill patternType="solid">
        <fgColor rgb="FF6DDDF7"/>
        <bgColor indexed="64"/>
      </patternFill>
    </fill>
    <fill>
      <patternFill patternType="solid">
        <fgColor theme="5" tint="0.59999389629810485"/>
        <bgColor indexed="64"/>
      </patternFill>
    </fill>
    <fill>
      <patternFill patternType="solid">
        <fgColor theme="5"/>
        <bgColor indexed="64"/>
      </patternFill>
    </fill>
    <fill>
      <patternFill patternType="solid">
        <fgColor indexed="12"/>
        <bgColor indexed="64"/>
      </patternFill>
    </fill>
    <fill>
      <patternFill patternType="solid">
        <fgColor indexed="48"/>
        <bgColor indexed="64"/>
      </patternFill>
    </fill>
    <fill>
      <patternFill patternType="solid">
        <fgColor rgb="FF00B0F0"/>
        <bgColor indexed="64"/>
      </patternFill>
    </fill>
    <fill>
      <patternFill patternType="solid">
        <fgColor theme="2"/>
        <bgColor indexed="64"/>
      </patternFill>
    </fill>
    <fill>
      <patternFill patternType="solid">
        <fgColor indexed="45"/>
        <bgColor indexed="64"/>
      </patternFill>
    </fill>
    <fill>
      <patternFill patternType="solid">
        <fgColor indexed="55"/>
        <bgColor indexed="64"/>
      </patternFill>
    </fill>
  </fills>
  <borders count="23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2" fillId="0" borderId="0"/>
    <xf numFmtId="0" fontId="183" fillId="0" borderId="0" applyNumberFormat="0" applyFill="0" applyBorder="0" applyAlignment="0" applyProtection="0"/>
    <xf numFmtId="0" fontId="182" fillId="0" borderId="0"/>
    <xf numFmtId="0" fontId="1" fillId="0" borderId="0">
      <alignment vertical="center"/>
    </xf>
  </cellStyleXfs>
  <cellXfs count="905">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Border="1" applyAlignment="1">
      <alignment horizontal="center" vertical="center"/>
    </xf>
    <xf numFmtId="14" fontId="113" fillId="22" borderId="0" xfId="2" applyNumberFormat="1" applyFont="1" applyFill="1" applyBorder="1" applyAlignment="1">
      <alignment horizontal="center" vertical="center"/>
    </xf>
    <xf numFmtId="0" fontId="114" fillId="0" borderId="0" xfId="2" applyFont="1" applyFill="1" applyBorder="1" applyAlignment="1">
      <alignment horizontal="center" vertical="center"/>
    </xf>
    <xf numFmtId="14" fontId="113"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Border="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0" fontId="6" fillId="6" borderId="156" xfId="2" applyFill="1" applyBorder="1">
      <alignment vertical="center"/>
    </xf>
    <xf numFmtId="0" fontId="6" fillId="0" borderId="156" xfId="2" applyBorder="1">
      <alignment vertical="center"/>
    </xf>
    <xf numFmtId="3" fontId="144" fillId="22" borderId="0" xfId="0" applyNumberFormat="1" applyFont="1" applyFill="1" applyAlignment="1">
      <alignment vertical="center" wrapText="1"/>
    </xf>
    <xf numFmtId="0" fontId="115" fillId="22" borderId="154" xfId="17" applyFont="1" applyFill="1" applyBorder="1" applyAlignment="1">
      <alignment horizontal="center" vertical="center" wrapText="1"/>
    </xf>
    <xf numFmtId="14" fontId="115" fillId="22" borderId="155"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7" xfId="2" applyFill="1" applyBorder="1" applyAlignment="1">
      <alignment horizontal="left" vertical="top"/>
    </xf>
    <xf numFmtId="0" fontId="8" fillId="38" borderId="166"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Border="1" applyAlignment="1">
      <alignment horizontal="center" vertical="center" wrapText="1"/>
    </xf>
    <xf numFmtId="184" fontId="138" fillId="27" borderId="0" xfId="0" applyNumberFormat="1" applyFont="1" applyFill="1" applyAlignment="1">
      <alignment vertical="center" wrapText="1"/>
    </xf>
    <xf numFmtId="177" fontId="137" fillId="27" borderId="0" xfId="0" applyNumberFormat="1" applyFont="1" applyFill="1" applyAlignment="1">
      <alignment horizontal="righ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77" xfId="2" applyFont="1" applyFill="1" applyBorder="1" applyAlignment="1">
      <alignment horizontal="center" vertical="center" wrapText="1"/>
    </xf>
    <xf numFmtId="0" fontId="8" fillId="0" borderId="180" xfId="1" applyFill="1" applyBorder="1" applyAlignment="1" applyProtection="1">
      <alignment vertical="center" wrapText="1"/>
    </xf>
    <xf numFmtId="0" fontId="18" fillId="24" borderId="181" xfId="2" applyFont="1" applyFill="1" applyBorder="1" applyAlignment="1">
      <alignment horizontal="center" vertical="center" wrapText="1"/>
    </xf>
    <xf numFmtId="0" fontId="18" fillId="24" borderId="181" xfId="1" applyFont="1" applyFill="1" applyBorder="1" applyAlignment="1" applyProtection="1">
      <alignment horizontal="center" vertical="center" wrapText="1"/>
    </xf>
    <xf numFmtId="0" fontId="8" fillId="0" borderId="182" xfId="1" applyBorder="1" applyAlignment="1" applyProtection="1">
      <alignment vertical="center" wrapText="1"/>
    </xf>
    <xf numFmtId="0" fontId="108" fillId="0" borderId="172"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Border="1" applyAlignment="1">
      <alignment horizontal="right" vertical="center" wrapText="1"/>
    </xf>
    <xf numFmtId="177" fontId="138"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3" xfId="2" applyFont="1" applyFill="1" applyBorder="1" applyAlignment="1">
      <alignment horizontal="center" vertical="center" wrapText="1"/>
    </xf>
    <xf numFmtId="0" fontId="108" fillId="26" borderId="174" xfId="2" applyFont="1" applyFill="1" applyBorder="1" applyAlignment="1">
      <alignment horizontal="center" vertical="center"/>
    </xf>
    <xf numFmtId="0" fontId="108" fillId="26" borderId="175"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0" fontId="8" fillId="0" borderId="191"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3"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6" xfId="17" applyBorder="1" applyAlignment="1">
      <alignment horizontal="center" vertical="center" wrapText="1"/>
    </xf>
    <xf numFmtId="0" fontId="1" fillId="0" borderId="147" xfId="17" applyBorder="1" applyAlignment="1">
      <alignment horizontal="center" vertical="center"/>
    </xf>
    <xf numFmtId="0" fontId="13" fillId="0" borderId="149" xfId="2" applyFont="1" applyBorder="1" applyAlignment="1">
      <alignment horizontal="center" vertical="center" wrapText="1"/>
    </xf>
    <xf numFmtId="0" fontId="13" fillId="0" borderId="150"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3"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1" fillId="6" borderId="0" xfId="0" applyFont="1" applyFill="1" applyAlignment="1">
      <alignment horizontal="left" vertical="center"/>
    </xf>
    <xf numFmtId="0" fontId="50" fillId="22" borderId="193" xfId="16" applyFont="1" applyFill="1" applyBorder="1">
      <alignment vertical="center"/>
    </xf>
    <xf numFmtId="0" fontId="50" fillId="22" borderId="194" xfId="16" applyFont="1" applyFill="1" applyBorder="1">
      <alignment vertical="center"/>
    </xf>
    <xf numFmtId="0" fontId="10" fillId="22" borderId="194" xfId="16" applyFont="1" applyFill="1" applyBorder="1">
      <alignment vertical="center"/>
    </xf>
    <xf numFmtId="0" fontId="37" fillId="0" borderId="0" xfId="17" applyFont="1" applyAlignment="1">
      <alignment horizontal="left" vertical="center" indent="2"/>
    </xf>
    <xf numFmtId="0" fontId="143" fillId="28" borderId="0" xfId="0" applyFont="1" applyFill="1" applyAlignment="1">
      <alignment vertical="center"/>
    </xf>
    <xf numFmtId="0" fontId="174" fillId="0" borderId="0" xfId="17" applyFont="1" applyAlignme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Border="1" applyAlignment="1">
      <alignment vertical="center" wrapText="1"/>
    </xf>
    <xf numFmtId="184" fontId="163" fillId="42" borderId="0" xfId="0" applyNumberFormat="1" applyFont="1" applyFill="1" applyBorder="1" applyAlignment="1">
      <alignment horizontal="center" vertical="center" wrapText="1"/>
    </xf>
    <xf numFmtId="184" fontId="130" fillId="42" borderId="0" xfId="0" applyNumberFormat="1" applyFont="1" applyFill="1" applyBorder="1" applyAlignment="1">
      <alignment horizontal="center" vertical="center" wrapText="1"/>
    </xf>
    <xf numFmtId="0" fontId="177" fillId="39" borderId="0" xfId="0" applyFont="1" applyFill="1" applyAlignment="1">
      <alignment vertical="top" wrapText="1"/>
    </xf>
    <xf numFmtId="0" fontId="178"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5"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3" borderId="107" xfId="2" applyNumberFormat="1" applyFont="1" applyFill="1" applyBorder="1" applyAlignment="1">
      <alignment horizontal="center" vertical="center" wrapText="1"/>
    </xf>
    <xf numFmtId="177" fontId="13" fillId="43" borderId="8" xfId="2" applyNumberFormat="1" applyFont="1" applyFill="1" applyBorder="1" applyAlignment="1">
      <alignment horizontal="center" vertical="center" shrinkToFit="1"/>
    </xf>
    <xf numFmtId="184" fontId="138" fillId="27" borderId="0" xfId="0" applyNumberFormat="1" applyFont="1" applyFill="1" applyAlignment="1">
      <alignment horizontal="center" vertical="center" wrapText="1"/>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196" xfId="2" applyFont="1" applyBorder="1" applyAlignment="1">
      <alignment horizontal="center" vertical="center" wrapText="1"/>
    </xf>
    <xf numFmtId="0" fontId="13" fillId="0" borderId="197" xfId="2" applyFont="1" applyBorder="1" applyAlignment="1">
      <alignment horizontal="center" vertical="center" wrapText="1"/>
    </xf>
    <xf numFmtId="0" fontId="13" fillId="0" borderId="198" xfId="2" applyFont="1" applyBorder="1" applyAlignment="1">
      <alignment horizontal="center" vertical="center" wrapText="1"/>
    </xf>
    <xf numFmtId="0" fontId="13" fillId="0" borderId="196" xfId="2" applyFont="1" applyBorder="1" applyAlignment="1">
      <alignment horizontal="center" vertical="center"/>
    </xf>
    <xf numFmtId="0" fontId="13" fillId="6" borderId="196" xfId="2" applyFont="1" applyFill="1" applyBorder="1" applyAlignment="1">
      <alignment horizontal="center" vertical="center" wrapText="1"/>
    </xf>
    <xf numFmtId="0" fontId="160" fillId="22" borderId="157" xfId="0" applyFont="1" applyFill="1" applyBorder="1" applyAlignment="1">
      <alignment horizontal="center" vertical="center" wrapText="1"/>
    </xf>
    <xf numFmtId="0" fontId="160" fillId="22" borderId="187" xfId="0" applyFont="1" applyFill="1" applyBorder="1" applyAlignment="1">
      <alignment horizontal="center" vertical="center" wrapText="1"/>
    </xf>
    <xf numFmtId="0" fontId="184" fillId="22" borderId="195" xfId="2" applyFont="1" applyFill="1" applyBorder="1" applyAlignment="1">
      <alignment horizontal="center" vertical="center"/>
    </xf>
    <xf numFmtId="177" fontId="184" fillId="22" borderId="8" xfId="2" applyNumberFormat="1" applyFont="1" applyFill="1" applyBorder="1" applyAlignment="1">
      <alignment horizontal="center" vertical="center" shrinkToFit="1"/>
    </xf>
    <xf numFmtId="177" fontId="185" fillId="22" borderId="10" xfId="2" applyNumberFormat="1" applyFont="1" applyFill="1" applyBorder="1" applyAlignment="1">
      <alignment horizontal="center" vertical="center" shrinkToFit="1"/>
    </xf>
    <xf numFmtId="177" fontId="186" fillId="22" borderId="106" xfId="2" applyNumberFormat="1" applyFont="1" applyFill="1" applyBorder="1" applyAlignment="1">
      <alignment horizontal="center" vertical="center" wrapText="1"/>
    </xf>
    <xf numFmtId="0" fontId="187" fillId="0" borderId="171" xfId="1" applyFont="1" applyBorder="1" applyAlignment="1" applyProtection="1">
      <alignment horizontal="left" vertical="top" wrapText="1"/>
    </xf>
    <xf numFmtId="0" fontId="128" fillId="34" borderId="199" xfId="2" applyFont="1" applyFill="1" applyBorder="1" applyAlignment="1">
      <alignment horizontal="center" vertical="center" wrapText="1"/>
    </xf>
    <xf numFmtId="0" fontId="129" fillId="34" borderId="200" xfId="2" applyFont="1" applyFill="1" applyBorder="1" applyAlignment="1">
      <alignment horizontal="center" vertical="center" wrapText="1"/>
    </xf>
    <xf numFmtId="0" fontId="179" fillId="34" borderId="200" xfId="2" applyFont="1" applyFill="1" applyBorder="1" applyAlignment="1">
      <alignment horizontal="left" vertical="center"/>
    </xf>
    <xf numFmtId="0" fontId="122" fillId="34" borderId="200" xfId="2" applyFont="1" applyFill="1" applyBorder="1" applyAlignment="1">
      <alignment horizontal="center" vertical="center"/>
    </xf>
    <xf numFmtId="0" fontId="122" fillId="34" borderId="201" xfId="2" applyFont="1" applyFill="1" applyBorder="1" applyAlignment="1">
      <alignment horizontal="center" vertical="center"/>
    </xf>
    <xf numFmtId="0" fontId="76" fillId="22" borderId="202" xfId="0" applyFont="1" applyFill="1" applyBorder="1" applyAlignment="1">
      <alignment horizontal="left" vertical="center"/>
    </xf>
    <xf numFmtId="14" fontId="76" fillId="22" borderId="202" xfId="0" applyNumberFormat="1" applyFont="1" applyFill="1" applyBorder="1" applyAlignment="1">
      <alignment horizontal="left" vertical="center"/>
    </xf>
    <xf numFmtId="0" fontId="103" fillId="40"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57" xfId="0" applyFont="1" applyBorder="1" applyAlignment="1">
      <alignment horizontal="center" vertical="center" wrapText="1"/>
    </xf>
    <xf numFmtId="184" fontId="163" fillId="44"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153" fillId="45" borderId="0" xfId="0" applyFont="1" applyFill="1" applyAlignment="1">
      <alignment horizontal="center" vertical="center" wrapText="1"/>
    </xf>
    <xf numFmtId="0" fontId="152" fillId="45"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88" fillId="45" borderId="0" xfId="0" applyFont="1" applyFill="1" applyAlignment="1">
      <alignment horizontal="center" vertical="center" wrapText="1"/>
    </xf>
    <xf numFmtId="0" fontId="189" fillId="0" borderId="0" xfId="0" applyFont="1" applyAlignment="1">
      <alignment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5" xfId="17" applyNumberFormat="1" applyFont="1" applyFill="1" applyBorder="1" applyAlignment="1">
      <alignment horizontal="center" vertical="center"/>
    </xf>
    <xf numFmtId="0" fontId="1" fillId="0" borderId="154" xfId="17" applyFill="1" applyBorder="1" applyAlignment="1">
      <alignment horizontal="center" vertical="center" wrapText="1"/>
    </xf>
    <xf numFmtId="0" fontId="149" fillId="22" borderId="0" xfId="0" applyFont="1" applyFill="1" applyAlignment="1">
      <alignment vertical="top" wrapText="1"/>
    </xf>
    <xf numFmtId="0" fontId="108" fillId="0" borderId="172" xfId="1" applyFont="1" applyBorder="1" applyAlignment="1" applyProtection="1">
      <alignment horizontal="left" vertical="top" wrapText="1"/>
    </xf>
    <xf numFmtId="0" fontId="146" fillId="22" borderId="0" xfId="0" applyFont="1" applyFill="1" applyAlignment="1">
      <alignment horizontal="center" vertical="center" wrapText="1"/>
    </xf>
    <xf numFmtId="14" fontId="37" fillId="22" borderId="155" xfId="17" applyNumberFormat="1" applyFont="1" applyFill="1" applyBorder="1" applyAlignment="1">
      <alignment horizontal="center" vertical="center" wrapText="1"/>
    </xf>
    <xf numFmtId="0" fontId="13" fillId="22" borderId="154" xfId="17" applyFont="1" applyFill="1" applyBorder="1" applyAlignment="1">
      <alignment horizontal="center" vertical="center" wrapText="1"/>
    </xf>
    <xf numFmtId="14" fontId="13" fillId="22" borderId="155" xfId="17" applyNumberFormat="1" applyFont="1" applyFill="1" applyBorder="1" applyAlignment="1">
      <alignment horizontal="center" vertical="center"/>
    </xf>
    <xf numFmtId="0" fontId="37" fillId="22" borderId="154" xfId="17" applyFont="1" applyFill="1" applyBorder="1" applyAlignment="1">
      <alignment horizontal="center" vertical="center" wrapText="1"/>
    </xf>
    <xf numFmtId="14" fontId="37" fillId="22" borderId="155" xfId="17" applyNumberFormat="1" applyFont="1" applyFill="1" applyBorder="1" applyAlignment="1">
      <alignment horizontal="center" vertical="center"/>
    </xf>
    <xf numFmtId="0" fontId="1" fillId="22" borderId="154" xfId="17" applyFill="1" applyBorder="1" applyAlignment="1">
      <alignment horizontal="center" vertical="center" wrapText="1"/>
    </xf>
    <xf numFmtId="14" fontId="1" fillId="22" borderId="155"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6"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5" fillId="22" borderId="155"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6" fillId="0" borderId="0" xfId="0" applyFont="1">
      <alignment vertical="center"/>
    </xf>
    <xf numFmtId="14" fontId="29" fillId="24" borderId="1" xfId="2" applyNumberFormat="1" applyFont="1" applyFill="1" applyBorder="1" applyAlignment="1">
      <alignment horizontal="center" vertical="center" shrinkToFit="1"/>
    </xf>
    <xf numFmtId="0" fontId="190" fillId="0" borderId="0" xfId="0" applyFont="1" applyAlignment="1">
      <alignment vertical="center" wrapText="1"/>
    </xf>
    <xf numFmtId="3" fontId="142" fillId="27" borderId="0" xfId="0" applyNumberFormat="1" applyFont="1" applyFill="1" applyBorder="1" applyAlignment="1">
      <alignment vertical="center"/>
    </xf>
    <xf numFmtId="0" fontId="8" fillId="0" borderId="203" xfId="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06" xfId="1" applyNumberFormat="1" applyFont="1" applyFill="1" applyBorder="1" applyAlignment="1" applyProtection="1">
      <alignment vertical="center" wrapText="1"/>
    </xf>
    <xf numFmtId="0" fontId="8" fillId="0" borderId="207" xfId="1" applyFill="1" applyBorder="1" applyAlignment="1" applyProtection="1">
      <alignment vertical="center"/>
    </xf>
    <xf numFmtId="14" fontId="108" fillId="24" borderId="158"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5" fillId="27" borderId="0" xfId="0" applyFont="1" applyFill="1" applyBorder="1" applyAlignment="1">
      <alignment horizontal="left" vertical="center" wrapText="1"/>
    </xf>
    <xf numFmtId="0" fontId="193" fillId="27" borderId="0" xfId="0" applyFont="1" applyFill="1" applyBorder="1" applyAlignment="1">
      <alignment horizontal="left" vertical="center" wrapText="1"/>
    </xf>
    <xf numFmtId="0" fontId="175" fillId="44" borderId="0" xfId="0" applyFont="1" applyFill="1" applyBorder="1" applyAlignment="1">
      <alignment horizontal="left" vertical="center" wrapText="1"/>
    </xf>
    <xf numFmtId="0" fontId="175" fillId="44" borderId="0" xfId="0" applyFont="1" applyFill="1" applyAlignment="1">
      <alignment horizontal="left" vertical="center" wrapText="1"/>
    </xf>
    <xf numFmtId="0" fontId="175" fillId="44" borderId="0" xfId="0" applyFont="1" applyFill="1" applyAlignment="1">
      <alignment horizontal="left" vertical="center" shrinkToFit="1"/>
    </xf>
    <xf numFmtId="0" fontId="175" fillId="44" borderId="0" xfId="0" applyFont="1" applyFill="1" applyBorder="1" applyAlignment="1">
      <alignment horizontal="left" vertical="center" shrinkToFit="1"/>
    </xf>
    <xf numFmtId="0" fontId="194" fillId="27" borderId="0" xfId="0" applyFont="1" applyFill="1" applyBorder="1" applyAlignment="1">
      <alignment horizontal="left" vertical="center" shrinkToFit="1"/>
    </xf>
    <xf numFmtId="0" fontId="195" fillId="24" borderId="184" xfId="1" applyFont="1" applyFill="1" applyBorder="1" applyAlignment="1" applyProtection="1">
      <alignment horizontal="center" vertical="center" wrapText="1"/>
    </xf>
    <xf numFmtId="0" fontId="18" fillId="2" borderId="208" xfId="2" applyFont="1" applyFill="1" applyBorder="1" applyAlignment="1">
      <alignment horizontal="center" vertical="center" wrapText="1"/>
    </xf>
    <xf numFmtId="0" fontId="192"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197" fillId="27" borderId="0" xfId="0" applyNumberFormat="1" applyFont="1" applyFill="1" applyAlignment="1">
      <alignment vertical="top" wrapText="1"/>
    </xf>
    <xf numFmtId="0" fontId="196" fillId="27" borderId="0" xfId="0" applyFont="1" applyFill="1" applyAlignment="1">
      <alignment vertical="top" wrapText="1"/>
    </xf>
    <xf numFmtId="0" fontId="198" fillId="22" borderId="0" xfId="0" applyFont="1" applyFill="1" applyAlignment="1">
      <alignment vertical="top" wrapText="1"/>
    </xf>
    <xf numFmtId="0" fontId="199" fillId="22" borderId="0" xfId="0" applyFont="1" applyFill="1" applyAlignment="1">
      <alignment vertical="top" wrapText="1"/>
    </xf>
    <xf numFmtId="177" fontId="158" fillId="27" borderId="0" xfId="0" applyNumberFormat="1" applyFont="1" applyFill="1" applyBorder="1" applyAlignment="1">
      <alignment vertical="center"/>
    </xf>
    <xf numFmtId="0" fontId="200" fillId="27" borderId="0" xfId="0" applyFont="1" applyFill="1" applyBorder="1" applyAlignment="1">
      <alignment horizontal="left" vertical="center"/>
    </xf>
    <xf numFmtId="0" fontId="191" fillId="27" borderId="0" xfId="0" applyFont="1" applyFill="1" applyBorder="1" applyAlignment="1">
      <alignment horizontal="left" vertical="center" shrinkToFit="1"/>
    </xf>
    <xf numFmtId="184" fontId="137" fillId="27" borderId="0" xfId="0" applyNumberFormat="1" applyFont="1" applyFill="1" applyBorder="1" applyAlignment="1">
      <alignment horizontal="center" vertical="center" wrapText="1"/>
    </xf>
    <xf numFmtId="184" fontId="130" fillId="44" borderId="0" xfId="0" applyNumberFormat="1" applyFont="1" applyFill="1" applyBorder="1" applyAlignment="1">
      <alignment horizontal="center" vertical="center" wrapText="1"/>
    </xf>
    <xf numFmtId="0" fontId="175" fillId="44" borderId="0" xfId="0" applyFont="1" applyFill="1" applyBorder="1" applyAlignment="1">
      <alignment horizontal="left" vertical="center"/>
    </xf>
    <xf numFmtId="3" fontId="0" fillId="0" borderId="0" xfId="0" applyNumberFormat="1">
      <alignment vertical="center"/>
    </xf>
    <xf numFmtId="0" fontId="201" fillId="22" borderId="202" xfId="0" applyFont="1" applyFill="1" applyBorder="1" applyAlignment="1">
      <alignment horizontal="left" vertical="center"/>
    </xf>
    <xf numFmtId="0" fontId="108" fillId="0" borderId="0" xfId="2" applyFont="1" applyFill="1" applyBorder="1" applyAlignment="1">
      <alignment vertical="top" wrapText="1"/>
    </xf>
    <xf numFmtId="0" fontId="148" fillId="22" borderId="154"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66" fillId="46" borderId="0" xfId="0" applyFont="1" applyFill="1" applyAlignment="1">
      <alignment vertical="center"/>
    </xf>
    <xf numFmtId="0" fontId="149" fillId="24" borderId="0" xfId="0" applyFont="1" applyFill="1" applyAlignment="1">
      <alignment horizontal="center" vertical="center" shrinkToFit="1"/>
    </xf>
    <xf numFmtId="0" fontId="8" fillId="0" borderId="217" xfId="1" applyBorder="1" applyAlignment="1" applyProtection="1">
      <alignment vertical="center" wrapText="1"/>
    </xf>
    <xf numFmtId="0" fontId="203" fillId="0" borderId="157" xfId="0" applyFont="1" applyBorder="1" applyAlignment="1">
      <alignment horizontal="center" vertical="center" wrapText="1"/>
    </xf>
    <xf numFmtId="0" fontId="203" fillId="0" borderId="187" xfId="0" applyFont="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73" fillId="0" borderId="0" xfId="1" applyFont="1" applyAlignment="1" applyProtection="1">
      <alignment horizontal="left" vertical="center" wrapText="1"/>
    </xf>
    <xf numFmtId="0" fontId="8" fillId="0" borderId="0" xfId="1" applyAlignment="1" applyProtection="1">
      <alignment horizontal="left" vertical="center" wrapText="1"/>
    </xf>
    <xf numFmtId="56" fontId="21" fillId="24" borderId="0" xfId="1" applyNumberFormat="1" applyFont="1" applyFill="1" applyAlignment="1" applyProtection="1">
      <alignment horizontal="left" vertical="center" wrapText="1"/>
    </xf>
    <xf numFmtId="0" fontId="8" fillId="0" borderId="205" xfId="1" applyFill="1" applyBorder="1" applyAlignment="1" applyProtection="1">
      <alignment vertical="center" wrapText="1"/>
    </xf>
    <xf numFmtId="0" fontId="76" fillId="24" borderId="202" xfId="0" applyFont="1" applyFill="1" applyBorder="1" applyAlignment="1">
      <alignment horizontal="left" vertical="center"/>
    </xf>
    <xf numFmtId="0" fontId="76" fillId="47" borderId="202" xfId="0" applyFont="1" applyFill="1" applyBorder="1" applyAlignment="1">
      <alignment horizontal="left" vertical="center"/>
    </xf>
    <xf numFmtId="0" fontId="76" fillId="38" borderId="202" xfId="0" applyFont="1" applyFill="1" applyBorder="1" applyAlignment="1">
      <alignment horizontal="left" vertical="center"/>
    </xf>
    <xf numFmtId="0" fontId="76" fillId="48" borderId="202" xfId="0" applyFont="1" applyFill="1" applyBorder="1" applyAlignment="1">
      <alignment horizontal="left" vertical="center"/>
    </xf>
    <xf numFmtId="0" fontId="8" fillId="22" borderId="0" xfId="1" applyFill="1" applyBorder="1" applyAlignment="1" applyProtection="1">
      <alignment vertical="center" wrapText="1"/>
    </xf>
    <xf numFmtId="0" fontId="25" fillId="22" borderId="0" xfId="2" applyFont="1" applyFill="1" applyBorder="1" applyAlignment="1">
      <alignment vertical="center"/>
    </xf>
    <xf numFmtId="0" fontId="113" fillId="3" borderId="9" xfId="2" applyFont="1" applyFill="1" applyBorder="1" applyAlignment="1">
      <alignment horizontal="center" vertical="center" shrinkToFit="1"/>
    </xf>
    <xf numFmtId="0" fontId="8" fillId="0" borderId="205" xfId="1" applyFill="1" applyBorder="1" applyAlignment="1" applyProtection="1">
      <alignment vertical="center"/>
    </xf>
    <xf numFmtId="0" fontId="113" fillId="24" borderId="9" xfId="2" quotePrefix="1" applyFont="1" applyFill="1" applyBorder="1" applyAlignment="1">
      <alignment horizontal="center" vertical="center" wrapText="1"/>
    </xf>
    <xf numFmtId="0" fontId="6" fillId="0" borderId="0" xfId="2">
      <alignment vertical="center"/>
    </xf>
    <xf numFmtId="0" fontId="137" fillId="27" borderId="0" xfId="0" applyFont="1" applyFill="1" applyBorder="1" applyAlignment="1">
      <alignment horizontal="left" vertical="center" wrapText="1"/>
    </xf>
    <xf numFmtId="180" fontId="50" fillId="13" borderId="218"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91" xfId="1" applyBorder="1" applyAlignment="1" applyProtection="1">
      <alignment vertical="center" wrapText="1"/>
    </xf>
    <xf numFmtId="0" fontId="21" fillId="22" borderId="0" xfId="1" applyFont="1" applyFill="1" applyBorder="1" applyAlignment="1" applyProtection="1">
      <alignment vertical="center" wrapText="1"/>
    </xf>
    <xf numFmtId="0" fontId="108" fillId="24" borderId="0" xfId="1" applyFont="1" applyFill="1" applyAlignment="1" applyProtection="1">
      <alignment horizontal="left" vertical="center" wrapText="1"/>
    </xf>
    <xf numFmtId="0" fontId="6" fillId="0" borderId="0" xfId="4"/>
    <xf numFmtId="0" fontId="210" fillId="0" borderId="0" xfId="25" applyFont="1">
      <alignment vertical="center"/>
    </xf>
    <xf numFmtId="0" fontId="210" fillId="0" borderId="0" xfId="2" applyFont="1">
      <alignment vertical="center"/>
    </xf>
    <xf numFmtId="14" fontId="148" fillId="22" borderId="155" xfId="17" applyNumberFormat="1" applyFont="1" applyFill="1" applyBorder="1" applyAlignment="1">
      <alignment horizontal="center" vertical="center" wrapText="1"/>
    </xf>
    <xf numFmtId="0" fontId="216" fillId="0" borderId="179" xfId="1" applyFont="1" applyFill="1" applyBorder="1" applyAlignment="1" applyProtection="1">
      <alignment vertical="top" wrapText="1"/>
    </xf>
    <xf numFmtId="0" fontId="216" fillId="0" borderId="179" xfId="2" applyFont="1" applyFill="1" applyBorder="1" applyAlignment="1">
      <alignment vertical="top" wrapText="1"/>
    </xf>
    <xf numFmtId="0" fontId="216" fillId="0" borderId="172" xfId="1" applyFont="1" applyBorder="1" applyAlignment="1" applyProtection="1">
      <alignment horizontal="left" vertical="top" wrapText="1"/>
    </xf>
    <xf numFmtId="0" fontId="216" fillId="0" borderId="45" xfId="1" applyFont="1" applyFill="1" applyBorder="1" applyAlignment="1" applyProtection="1">
      <alignment vertical="top" wrapText="1"/>
    </xf>
    <xf numFmtId="0" fontId="216" fillId="0" borderId="204" xfId="1" applyFont="1" applyBorder="1" applyAlignment="1" applyProtection="1">
      <alignment horizontal="left" vertical="top" wrapText="1"/>
    </xf>
    <xf numFmtId="0" fontId="217" fillId="0" borderId="0" xfId="1" applyFont="1" applyAlignment="1" applyProtection="1">
      <alignment horizontal="left" vertical="top" wrapText="1"/>
    </xf>
    <xf numFmtId="0" fontId="218" fillId="0" borderId="45" xfId="1" applyFont="1" applyFill="1" applyBorder="1" applyAlignment="1" applyProtection="1">
      <alignment vertical="top" wrapText="1"/>
    </xf>
    <xf numFmtId="0" fontId="219"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27" fillId="0" borderId="0" xfId="0" applyFont="1" applyAlignment="1">
      <alignment vertical="top" wrapText="1"/>
    </xf>
    <xf numFmtId="0" fontId="209" fillId="0" borderId="0" xfId="2" applyFont="1">
      <alignment vertical="center"/>
    </xf>
    <xf numFmtId="0" fontId="6" fillId="0" borderId="0" xfId="2">
      <alignment vertical="center"/>
    </xf>
    <xf numFmtId="0" fontId="201" fillId="22" borderId="115" xfId="0" applyFont="1" applyFill="1" applyBorder="1" applyAlignment="1">
      <alignment horizontal="left" vertical="center"/>
    </xf>
    <xf numFmtId="0" fontId="76" fillId="22" borderId="115" xfId="0" applyFont="1" applyFill="1" applyBorder="1" applyAlignment="1">
      <alignment horizontal="left" vertical="center"/>
    </xf>
    <xf numFmtId="14" fontId="76" fillId="22" borderId="115" xfId="0" applyNumberFormat="1" applyFont="1" applyFill="1" applyBorder="1" applyAlignment="1">
      <alignment horizontal="left" vertical="center"/>
    </xf>
    <xf numFmtId="0" fontId="76" fillId="24" borderId="115" xfId="0" applyFont="1" applyFill="1" applyBorder="1" applyAlignment="1">
      <alignment horizontal="left" vertical="center"/>
    </xf>
    <xf numFmtId="0" fontId="76" fillId="47" borderId="115" xfId="0" applyFont="1" applyFill="1" applyBorder="1" applyAlignment="1">
      <alignment horizontal="left" vertical="center"/>
    </xf>
    <xf numFmtId="0" fontId="76" fillId="49" borderId="115" xfId="0" applyFont="1" applyFill="1" applyBorder="1" applyAlignment="1">
      <alignment horizontal="left" vertical="center"/>
    </xf>
    <xf numFmtId="0" fontId="76" fillId="38" borderId="115" xfId="0" applyFont="1" applyFill="1" applyBorder="1" applyAlignment="1">
      <alignment horizontal="left" vertical="center"/>
    </xf>
    <xf numFmtId="0" fontId="76" fillId="48" borderId="115" xfId="0" applyFont="1" applyFill="1" applyBorder="1" applyAlignment="1">
      <alignment horizontal="left" vertical="center"/>
    </xf>
    <xf numFmtId="0" fontId="220" fillId="0" borderId="0" xfId="0" applyFont="1" applyAlignment="1">
      <alignment vertical="center" wrapText="1"/>
    </xf>
    <xf numFmtId="0" fontId="206" fillId="27" borderId="0" xfId="0" applyFont="1" applyFill="1" applyAlignment="1">
      <alignment vertical="center" wrapText="1"/>
    </xf>
    <xf numFmtId="177" fontId="175" fillId="27" borderId="0" xfId="0" applyNumberFormat="1" applyFont="1" applyFill="1" applyAlignment="1">
      <alignment vertical="center" wrapText="1"/>
    </xf>
    <xf numFmtId="184" fontId="175" fillId="27" borderId="0" xfId="0" applyNumberFormat="1" applyFont="1" applyFill="1" applyAlignment="1">
      <alignment vertical="center" wrapText="1"/>
    </xf>
    <xf numFmtId="3" fontId="175" fillId="27" borderId="0" xfId="0" applyNumberFormat="1" applyFont="1" applyFill="1" applyAlignment="1">
      <alignment vertical="center" wrapText="1"/>
    </xf>
    <xf numFmtId="184" fontId="175" fillId="27" borderId="0" xfId="0" applyNumberFormat="1" applyFont="1" applyFill="1" applyBorder="1" applyAlignment="1">
      <alignment horizontal="center" vertical="center" wrapText="1"/>
    </xf>
    <xf numFmtId="0" fontId="175" fillId="53" borderId="0" xfId="0" applyFont="1" applyFill="1" applyBorder="1" applyAlignment="1">
      <alignment horizontal="left" vertical="center" wrapText="1"/>
    </xf>
    <xf numFmtId="0" fontId="200" fillId="50" borderId="0" xfId="0" applyFont="1" applyFill="1" applyBorder="1" applyAlignment="1">
      <alignment horizontal="left" vertical="center"/>
    </xf>
    <xf numFmtId="3" fontId="142" fillId="50" borderId="0" xfId="0" applyNumberFormat="1" applyFont="1" applyFill="1" applyAlignment="1">
      <alignment vertical="center" wrapText="1"/>
    </xf>
    <xf numFmtId="184" fontId="137" fillId="50" borderId="0" xfId="0" applyNumberFormat="1" applyFont="1" applyFill="1" applyAlignment="1">
      <alignment vertical="center" wrapText="1"/>
    </xf>
    <xf numFmtId="177" fontId="158" fillId="50" borderId="0" xfId="0" applyNumberFormat="1" applyFont="1" applyFill="1" applyBorder="1">
      <alignment vertical="center"/>
    </xf>
    <xf numFmtId="184" fontId="138" fillId="50" borderId="0" xfId="0" applyNumberFormat="1" applyFont="1" applyFill="1" applyBorder="1" applyAlignment="1">
      <alignment horizontal="center" vertical="center" wrapText="1"/>
    </xf>
    <xf numFmtId="184" fontId="163" fillId="50" borderId="0" xfId="0" applyNumberFormat="1" applyFont="1" applyFill="1" applyAlignment="1">
      <alignment vertical="center" wrapText="1"/>
    </xf>
    <xf numFmtId="0" fontId="175" fillId="50" borderId="0" xfId="0" applyFont="1" applyFill="1" applyBorder="1" applyAlignment="1">
      <alignment horizontal="left" vertical="center" wrapText="1"/>
    </xf>
    <xf numFmtId="3" fontId="137" fillId="50" borderId="0" xfId="0" applyNumberFormat="1" applyFont="1" applyFill="1" applyBorder="1" applyAlignment="1">
      <alignment horizontal="right" vertical="center" wrapText="1"/>
    </xf>
    <xf numFmtId="3" fontId="142" fillId="50" borderId="0" xfId="0" applyNumberFormat="1" applyFont="1" applyFill="1" applyBorder="1" applyAlignment="1">
      <alignment horizontal="right" vertical="center"/>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Border="1" applyAlignment="1">
      <alignment horizontal="left" vertical="center" wrapText="1"/>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178" fillId="39" borderId="0" xfId="0" applyFont="1" applyFill="1" applyAlignment="1">
      <alignment horizontal="left" vertical="center" wrapText="1"/>
    </xf>
    <xf numFmtId="0" fontId="10" fillId="7" borderId="151" xfId="17" applyFont="1" applyFill="1" applyBorder="1" applyAlignment="1">
      <alignment horizontal="left" vertical="center" wrapText="1"/>
    </xf>
    <xf numFmtId="0" fontId="10" fillId="7" borderId="148" xfId="17" applyFont="1" applyFill="1" applyBorder="1" applyAlignment="1">
      <alignment horizontal="left" vertical="center" wrapText="1"/>
    </xf>
    <xf numFmtId="0" fontId="10" fillId="7" borderId="152" xfId="17" applyFont="1" applyFill="1" applyBorder="1" applyAlignment="1">
      <alignment horizontal="left" vertical="center" wrapText="1"/>
    </xf>
    <xf numFmtId="0" fontId="37" fillId="22" borderId="188" xfId="17" applyFont="1" applyFill="1" applyBorder="1" applyAlignment="1">
      <alignment horizontal="left" vertical="top" wrapText="1"/>
    </xf>
    <xf numFmtId="0" fontId="37" fillId="22" borderId="189" xfId="17" applyFont="1" applyFill="1" applyBorder="1" applyAlignment="1">
      <alignment horizontal="left" vertical="top" wrapText="1"/>
    </xf>
    <xf numFmtId="0" fontId="37" fillId="22" borderId="190"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12" fillId="0" borderId="141" xfId="17" applyFont="1" applyBorder="1" applyAlignment="1">
      <alignment horizontal="center" vertical="center" wrapText="1"/>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55" fillId="0" borderId="145" xfId="17" applyFont="1" applyBorder="1" applyAlignment="1">
      <alignment horizontal="center" vertical="center"/>
    </xf>
    <xf numFmtId="0" fontId="181" fillId="22" borderId="188" xfId="17" applyFont="1" applyFill="1" applyBorder="1" applyAlignment="1">
      <alignment horizontal="left" vertical="top" wrapText="1"/>
    </xf>
    <xf numFmtId="0" fontId="181" fillId="22" borderId="189" xfId="17" applyFont="1" applyFill="1" applyBorder="1" applyAlignment="1">
      <alignment horizontal="left" vertical="top" wrapText="1"/>
    </xf>
    <xf numFmtId="0" fontId="181" fillId="22" borderId="190" xfId="17" applyFont="1" applyFill="1" applyBorder="1" applyAlignment="1">
      <alignment horizontal="left" vertical="top" wrapText="1"/>
    </xf>
    <xf numFmtId="0" fontId="13" fillId="22" borderId="188" xfId="17" applyFont="1" applyFill="1" applyBorder="1" applyAlignment="1">
      <alignment horizontal="left" vertical="top" wrapText="1"/>
    </xf>
    <xf numFmtId="0" fontId="13" fillId="22" borderId="189" xfId="17" applyFont="1" applyFill="1" applyBorder="1" applyAlignment="1">
      <alignment horizontal="left" vertical="top" wrapText="1"/>
    </xf>
    <xf numFmtId="0" fontId="13" fillId="22" borderId="190" xfId="17" applyFont="1" applyFill="1" applyBorder="1" applyAlignment="1">
      <alignment horizontal="left" vertical="top" wrapText="1"/>
    </xf>
    <xf numFmtId="0" fontId="13" fillId="22" borderId="188" xfId="2" applyFont="1" applyFill="1" applyBorder="1" applyAlignment="1">
      <alignment horizontal="left" vertical="top" wrapText="1"/>
    </xf>
    <xf numFmtId="0" fontId="13" fillId="22" borderId="189" xfId="2" applyFont="1" applyFill="1" applyBorder="1" applyAlignment="1">
      <alignment horizontal="left" vertical="top" wrapText="1"/>
    </xf>
    <xf numFmtId="0" fontId="13" fillId="22" borderId="190" xfId="2" applyFont="1" applyFill="1" applyBorder="1" applyAlignment="1">
      <alignment horizontal="left" vertical="top"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0" borderId="188" xfId="17" applyFont="1" applyFill="1" applyBorder="1" applyAlignment="1">
      <alignment horizontal="left" vertical="top" wrapText="1"/>
    </xf>
    <xf numFmtId="0" fontId="37" fillId="0" borderId="189" xfId="17" applyFont="1" applyFill="1" applyBorder="1" applyAlignment="1">
      <alignment horizontal="left" vertical="top" wrapText="1"/>
    </xf>
    <xf numFmtId="0" fontId="37" fillId="0" borderId="190" xfId="17" applyFont="1" applyFill="1" applyBorder="1" applyAlignment="1">
      <alignment horizontal="left" vertical="top" wrapText="1"/>
    </xf>
    <xf numFmtId="0" fontId="121" fillId="22" borderId="188" xfId="2" applyFont="1" applyFill="1" applyBorder="1" applyAlignment="1">
      <alignment horizontal="left" vertical="top" wrapText="1"/>
    </xf>
    <xf numFmtId="0" fontId="121" fillId="22" borderId="189" xfId="2" applyFont="1" applyFill="1" applyBorder="1" applyAlignment="1">
      <alignment horizontal="left" vertical="top" wrapText="1"/>
    </xf>
    <xf numFmtId="0" fontId="121" fillId="22" borderId="190" xfId="2" applyFont="1" applyFill="1" applyBorder="1" applyAlignment="1">
      <alignment horizontal="left" vertical="top" wrapText="1"/>
    </xf>
    <xf numFmtId="0" fontId="13" fillId="22" borderId="188" xfId="2" applyFont="1" applyFill="1" applyBorder="1" applyAlignment="1">
      <alignment horizontal="center" vertical="center" wrapText="1"/>
    </xf>
    <xf numFmtId="0" fontId="13" fillId="22" borderId="189" xfId="2" applyFont="1" applyFill="1" applyBorder="1" applyAlignment="1">
      <alignment horizontal="center" vertical="center" wrapText="1"/>
    </xf>
    <xf numFmtId="0" fontId="13" fillId="22" borderId="190" xfId="2" applyFont="1" applyFill="1" applyBorder="1" applyAlignment="1">
      <alignment horizontal="center" vertical="center" wrapText="1"/>
    </xf>
    <xf numFmtId="0" fontId="208" fillId="51" borderId="0" xfId="2" applyFont="1" applyFill="1" applyAlignment="1">
      <alignment horizontal="center" vertical="center"/>
    </xf>
    <xf numFmtId="0" fontId="6" fillId="0" borderId="0" xfId="2">
      <alignment vertical="center"/>
    </xf>
    <xf numFmtId="0" fontId="211" fillId="0" borderId="0" xfId="2" applyFont="1">
      <alignment vertical="center"/>
    </xf>
    <xf numFmtId="0" fontId="149" fillId="22" borderId="0" xfId="0" applyFont="1" applyFill="1" applyAlignment="1">
      <alignment horizontal="left" vertical="top" wrapText="1"/>
    </xf>
    <xf numFmtId="0" fontId="104" fillId="22" borderId="0" xfId="0" applyFont="1" applyFill="1" applyAlignment="1">
      <alignment horizontal="left" vertical="center"/>
    </xf>
    <xf numFmtId="0" fontId="79" fillId="0" borderId="115" xfId="0" applyFont="1" applyBorder="1" applyAlignment="1">
      <alignment horizontal="left" vertical="center"/>
    </xf>
    <xf numFmtId="0" fontId="79" fillId="22" borderId="115" xfId="0" applyFont="1" applyFill="1" applyBorder="1" applyAlignment="1">
      <alignment horizontal="left" vertical="center"/>
    </xf>
    <xf numFmtId="0" fontId="105" fillId="33" borderId="0" xfId="0" applyFont="1" applyFill="1" applyAlignment="1">
      <alignment horizontal="left" vertical="center" wrapText="1"/>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157" fillId="27" borderId="0" xfId="0" applyFont="1" applyFill="1" applyAlignment="1">
      <alignment horizontal="center" vertical="top" wrapText="1"/>
    </xf>
    <xf numFmtId="0" fontId="196" fillId="27" borderId="0" xfId="0" applyFont="1" applyFill="1" applyAlignment="1">
      <alignment horizontal="left" vertical="top" wrapText="1"/>
    </xf>
    <xf numFmtId="0" fontId="202"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6"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08" fillId="0" borderId="215" xfId="2" applyFont="1" applyFill="1" applyBorder="1" applyAlignment="1">
      <alignment horizontal="left" vertical="top" wrapText="1"/>
    </xf>
    <xf numFmtId="0" fontId="108" fillId="0" borderId="216" xfId="2" applyFont="1" applyFill="1" applyBorder="1" applyAlignment="1">
      <alignment horizontal="left" vertical="top" wrapText="1"/>
    </xf>
    <xf numFmtId="0" fontId="113" fillId="24" borderId="43"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61"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14" fontId="108" fillId="24" borderId="160" xfId="2" applyNumberFormat="1" applyFont="1" applyFill="1" applyBorder="1" applyAlignment="1">
      <alignment horizontal="center" vertical="center" wrapText="1" shrinkToFi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212" xfId="1" applyNumberFormat="1" applyFont="1" applyFill="1" applyBorder="1" applyAlignment="1" applyProtection="1">
      <alignment horizontal="center" vertical="center" wrapText="1"/>
    </xf>
    <xf numFmtId="14" fontId="108" fillId="24" borderId="213" xfId="1" applyNumberFormat="1" applyFont="1" applyFill="1" applyBorder="1" applyAlignment="1" applyProtection="1">
      <alignment horizontal="center" vertical="center" wrapText="1"/>
    </xf>
    <xf numFmtId="14" fontId="108" fillId="24" borderId="214" xfId="1" applyNumberFormat="1" applyFont="1" applyFill="1" applyBorder="1" applyAlignment="1" applyProtection="1">
      <alignment horizontal="center" vertical="center" wrapText="1"/>
    </xf>
    <xf numFmtId="14" fontId="108" fillId="24" borderId="178" xfId="1" applyNumberFormat="1" applyFont="1" applyFill="1" applyBorder="1" applyAlignment="1" applyProtection="1">
      <alignment horizontal="center" vertical="center" wrapText="1"/>
    </xf>
    <xf numFmtId="0" fontId="108" fillId="24" borderId="178" xfId="2" applyFont="1" applyFill="1" applyBorder="1" applyAlignment="1">
      <alignment horizontal="center" vertical="center"/>
    </xf>
    <xf numFmtId="0" fontId="108" fillId="24" borderId="212" xfId="2" applyFont="1" applyFill="1" applyBorder="1" applyAlignment="1">
      <alignment horizontal="center" vertical="center"/>
    </xf>
    <xf numFmtId="0" fontId="108" fillId="24" borderId="183"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8" xfId="2" applyNumberFormat="1" applyFont="1" applyFill="1" applyBorder="1" applyAlignment="1">
      <alignment horizontal="center" vertical="center" wrapText="1"/>
    </xf>
    <xf numFmtId="14" fontId="108" fillId="24" borderId="209" xfId="2" applyNumberFormat="1" applyFont="1" applyFill="1" applyBorder="1" applyAlignment="1">
      <alignment horizontal="center" vertical="center"/>
    </xf>
    <xf numFmtId="14" fontId="108" fillId="24" borderId="210" xfId="2" applyNumberFormat="1" applyFont="1" applyFill="1" applyBorder="1" applyAlignment="1">
      <alignment horizontal="center" vertical="center"/>
    </xf>
    <xf numFmtId="14" fontId="108" fillId="24" borderId="211" xfId="2" applyNumberFormat="1" applyFont="1" applyFill="1" applyBorder="1" applyAlignment="1">
      <alignment horizontal="center" vertical="center"/>
    </xf>
    <xf numFmtId="14" fontId="108" fillId="24" borderId="162" xfId="1" applyNumberFormat="1" applyFont="1" applyFill="1" applyBorder="1" applyAlignment="1" applyProtection="1">
      <alignment horizontal="center" vertical="center" wrapText="1" shrinkToFit="1"/>
    </xf>
    <xf numFmtId="14" fontId="108" fillId="24" borderId="164"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14" fontId="113" fillId="24" borderId="1" xfId="2" applyNumberFormat="1" applyFont="1" applyFill="1" applyBorder="1" applyAlignment="1">
      <alignment horizontal="center" vertical="center" shrinkToFit="1"/>
    </xf>
    <xf numFmtId="14" fontId="113" fillId="24" borderId="158"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8" xfId="2" applyNumberFormat="1" applyFont="1" applyFill="1" applyBorder="1" applyAlignment="1">
      <alignment horizontal="center" vertical="center" shrinkToFit="1"/>
    </xf>
    <xf numFmtId="14" fontId="113" fillId="24" borderId="2" xfId="2" applyNumberFormat="1" applyFont="1" applyFill="1" applyBorder="1" applyAlignment="1">
      <alignment horizontal="center" vertical="center" shrinkToFit="1"/>
    </xf>
    <xf numFmtId="14" fontId="108" fillId="24" borderId="206" xfId="2" applyNumberFormat="1" applyFont="1" applyFill="1" applyBorder="1" applyAlignment="1">
      <alignment horizontal="center" vertical="center" shrinkToFit="1"/>
    </xf>
    <xf numFmtId="56" fontId="113" fillId="24" borderId="43" xfId="2" applyNumberFormat="1" applyFont="1" applyFill="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29" borderId="58" xfId="2" applyFill="1" applyBorder="1" applyAlignment="1">
      <alignment horizontal="left" vertical="top" wrapText="1"/>
    </xf>
    <xf numFmtId="0" fontId="6" fillId="29" borderId="142" xfId="2" applyFill="1" applyBorder="1" applyAlignment="1">
      <alignment horizontal="left" vertical="top" wrapText="1"/>
    </xf>
    <xf numFmtId="0" fontId="6" fillId="29" borderId="166"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22" borderId="102"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3" xfId="2" applyFont="1" applyFill="1" applyBorder="1" applyAlignment="1">
      <alignment horizontal="center" vertical="center" shrinkToFit="1"/>
    </xf>
    <xf numFmtId="0" fontId="21" fillId="22" borderId="99" xfId="1" applyFont="1" applyFill="1" applyBorder="1" applyAlignment="1" applyProtection="1">
      <alignment vertical="top" wrapText="1"/>
    </xf>
    <xf numFmtId="0" fontId="21" fillId="22" borderId="100" xfId="2" applyFont="1" applyFill="1" applyBorder="1" applyAlignment="1">
      <alignment vertical="top" wrapText="1"/>
    </xf>
    <xf numFmtId="0" fontId="21" fillId="22" borderId="101" xfId="2" applyFont="1" applyFill="1" applyBorder="1" applyAlignment="1">
      <alignment vertical="top" wrapText="1"/>
    </xf>
    <xf numFmtId="0" fontId="21" fillId="41" borderId="99" xfId="1" applyFont="1" applyFill="1" applyBorder="1" applyAlignment="1" applyProtection="1">
      <alignment vertical="top" wrapText="1"/>
    </xf>
    <xf numFmtId="0" fontId="21" fillId="41" borderId="100" xfId="2" applyFont="1" applyFill="1" applyBorder="1" applyAlignment="1">
      <alignment vertical="top" wrapText="1"/>
    </xf>
    <xf numFmtId="0" fontId="21" fillId="41" borderId="101" xfId="2" applyFont="1" applyFill="1" applyBorder="1" applyAlignment="1">
      <alignment vertical="top" wrapText="1"/>
    </xf>
    <xf numFmtId="0" fontId="145" fillId="41" borderId="102" xfId="2" applyFont="1" applyFill="1" applyBorder="1" applyAlignment="1">
      <alignment horizontal="center" vertical="center" wrapText="1" shrinkToFit="1"/>
    </xf>
    <xf numFmtId="0" fontId="32" fillId="41" borderId="29" xfId="2" applyFont="1" applyFill="1" applyBorder="1" applyAlignment="1">
      <alignment horizontal="center" vertical="center" shrinkToFit="1"/>
    </xf>
    <xf numFmtId="0" fontId="32" fillId="41" borderId="103" xfId="2" applyFont="1" applyFill="1" applyBorder="1" applyAlignment="1">
      <alignment horizontal="center" vertical="center" shrinkToFi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8" fillId="22" borderId="170" xfId="2" applyFont="1" applyFill="1" applyBorder="1" applyAlignment="1">
      <alignment horizontal="center" vertical="center"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0" fillId="2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41" borderId="168" xfId="2" applyFont="1" applyFill="1" applyBorder="1" applyAlignment="1">
      <alignment horizontal="center" vertical="center" wrapText="1" shrinkToFit="1"/>
    </xf>
    <xf numFmtId="0" fontId="28" fillId="41" borderId="169" xfId="2" applyFont="1" applyFill="1" applyBorder="1" applyAlignment="1">
      <alignment horizontal="center" vertical="center" wrapText="1" shrinkToFit="1"/>
    </xf>
    <xf numFmtId="0" fontId="28" fillId="41" borderId="170" xfId="2" applyFont="1" applyFill="1" applyBorder="1" applyAlignment="1">
      <alignment horizontal="center" vertical="center" wrapText="1" shrinkToFit="1"/>
    </xf>
    <xf numFmtId="0" fontId="20" fillId="41" borderId="59" xfId="2" applyFont="1" applyFill="1" applyBorder="1" applyAlignment="1">
      <alignment horizontal="left" vertical="top" wrapText="1" shrinkToFit="1"/>
    </xf>
    <xf numFmtId="0" fontId="20" fillId="41" borderId="60" xfId="2" applyFont="1" applyFill="1" applyBorder="1" applyAlignment="1">
      <alignment horizontal="left" vertical="top" wrapText="1" shrinkToFit="1"/>
    </xf>
    <xf numFmtId="0" fontId="20" fillId="41" borderId="61" xfId="2" applyFont="1" applyFill="1" applyBorder="1" applyAlignment="1">
      <alignment horizontal="left" vertical="top" wrapText="1" shrinkToFi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109" fillId="22" borderId="102"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5" xfId="1" applyFont="1" applyFill="1" applyBorder="1" applyAlignment="1" applyProtection="1">
      <alignment horizontal="left" vertical="top" wrapText="1"/>
    </xf>
    <xf numFmtId="0" fontId="21" fillId="22" borderId="186"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54" fillId="54" borderId="102" xfId="2" applyFont="1" applyFill="1" applyBorder="1" applyAlignment="1">
      <alignment horizontal="center" vertical="center" wrapText="1" shrinkToFit="1"/>
    </xf>
    <xf numFmtId="0" fontId="35" fillId="0" borderId="0" xfId="2" applyFont="1" applyAlignment="1">
      <alignment horizontal="center" vertical="center"/>
    </xf>
    <xf numFmtId="0" fontId="6" fillId="0" borderId="0" xfId="2" applyAlignment="1">
      <alignment horizontal="center" vertical="center"/>
    </xf>
    <xf numFmtId="0" fontId="108" fillId="55" borderId="0" xfId="2" applyFont="1" applyFill="1" applyAlignment="1">
      <alignment horizontal="center" vertical="center" wrapText="1" shrinkToFit="1"/>
    </xf>
    <xf numFmtId="0" fontId="6" fillId="55" borderId="0" xfId="2" applyFill="1" applyAlignment="1">
      <alignment horizontal="center" vertical="center" wrapText="1" shrinkToFit="1"/>
    </xf>
    <xf numFmtId="0" fontId="221" fillId="0" borderId="0" xfId="2" applyFont="1" applyAlignment="1">
      <alignment horizontal="center" vertical="center"/>
    </xf>
    <xf numFmtId="0" fontId="7" fillId="3" borderId="0" xfId="4" applyFont="1" applyFill="1" applyAlignment="1">
      <alignment vertical="top"/>
    </xf>
    <xf numFmtId="0" fontId="7" fillId="3" borderId="0" xfId="2" applyFont="1" applyFill="1" applyAlignment="1">
      <alignment vertical="top"/>
    </xf>
    <xf numFmtId="0" fontId="212" fillId="2" borderId="0" xfId="2" applyFont="1" applyFill="1" applyAlignment="1">
      <alignment vertical="top" wrapText="1"/>
    </xf>
    <xf numFmtId="0" fontId="213" fillId="2" borderId="0" xfId="2" applyFont="1" applyFill="1" applyAlignment="1">
      <alignment vertical="top" wrapText="1"/>
    </xf>
    <xf numFmtId="0" fontId="51" fillId="52" borderId="0" xfId="2" applyFont="1" applyFill="1" applyAlignment="1">
      <alignment horizontal="left" vertical="center" wrapText="1" indent="1"/>
    </xf>
    <xf numFmtId="0" fontId="214" fillId="0" borderId="0" xfId="2" applyFont="1" applyAlignment="1">
      <alignment horizontal="left" vertical="center" wrapText="1" indent="1"/>
    </xf>
    <xf numFmtId="0" fontId="213" fillId="0" borderId="0" xfId="2" applyFont="1" applyAlignment="1">
      <alignment vertical="top" wrapText="1"/>
    </xf>
    <xf numFmtId="0" fontId="6" fillId="56" borderId="0" xfId="2" applyFill="1">
      <alignment vertical="center"/>
    </xf>
    <xf numFmtId="0" fontId="6" fillId="0" borderId="0" xfId="4" applyAlignment="1">
      <alignment horizontal="center"/>
    </xf>
    <xf numFmtId="0" fontId="215" fillId="3" borderId="0" xfId="2" applyFont="1" applyFill="1" applyAlignment="1">
      <alignment vertical="top"/>
    </xf>
    <xf numFmtId="0" fontId="34" fillId="3" borderId="0" xfId="2" applyFont="1" applyFill="1" applyAlignment="1">
      <alignment vertical="top"/>
    </xf>
    <xf numFmtId="0" fontId="6" fillId="0" borderId="0" xfId="2" applyAlignment="1">
      <alignment vertical="top" wrapText="1"/>
    </xf>
    <xf numFmtId="0" fontId="222" fillId="0" borderId="0" xfId="2" applyFont="1">
      <alignment vertical="center"/>
    </xf>
    <xf numFmtId="0" fontId="8" fillId="0" borderId="0" xfId="1" applyAlignment="1" applyProtection="1">
      <alignment vertical="center"/>
    </xf>
    <xf numFmtId="0" fontId="23" fillId="0" borderId="0" xfId="2" applyFont="1" applyAlignment="1">
      <alignment horizontal="left" vertical="center" wrapText="1"/>
    </xf>
    <xf numFmtId="0" fontId="35" fillId="54" borderId="0" xfId="4" applyFont="1" applyFill="1"/>
    <xf numFmtId="0" fontId="13" fillId="54" borderId="0" xfId="4" applyFont="1" applyFill="1"/>
    <xf numFmtId="0" fontId="6" fillId="54" borderId="0" xfId="4" applyFill="1"/>
    <xf numFmtId="0" fontId="223" fillId="54" borderId="219" xfId="4" applyFont="1" applyFill="1" applyBorder="1" applyAlignment="1">
      <alignment horizontal="left" vertical="center" wrapText="1" indent="1"/>
    </xf>
    <xf numFmtId="0" fontId="225" fillId="54" borderId="224" xfId="0" applyFont="1" applyFill="1" applyBorder="1" applyAlignment="1">
      <alignment horizontal="left" vertical="center" wrapText="1" indent="1"/>
    </xf>
    <xf numFmtId="0" fontId="225" fillId="54" borderId="225" xfId="0" applyFont="1" applyFill="1" applyBorder="1" applyAlignment="1">
      <alignment horizontal="left" vertical="center" wrapText="1" indent="1"/>
    </xf>
    <xf numFmtId="0" fontId="8" fillId="54" borderId="220" xfId="1" applyFill="1" applyBorder="1" applyAlignment="1" applyProtection="1">
      <alignment horizontal="left" vertical="top" wrapText="1" indent="3"/>
    </xf>
    <xf numFmtId="0" fontId="226" fillId="54" borderId="0" xfId="0" applyFont="1" applyFill="1" applyAlignment="1">
      <alignment horizontal="left" vertical="top" wrapText="1" indent="3"/>
    </xf>
    <xf numFmtId="0" fontId="226" fillId="54" borderId="221" xfId="0" applyFont="1" applyFill="1" applyBorder="1" applyAlignment="1">
      <alignment horizontal="left" vertical="top" wrapText="1" indent="3"/>
    </xf>
    <xf numFmtId="0" fontId="112" fillId="54" borderId="220" xfId="4" applyFont="1" applyFill="1" applyBorder="1" applyAlignment="1">
      <alignment horizontal="left" vertical="top" wrapText="1" indent="1"/>
    </xf>
    <xf numFmtId="0" fontId="55" fillId="54" borderId="0" xfId="0" applyFont="1" applyFill="1" applyAlignment="1">
      <alignment horizontal="left" vertical="top" wrapText="1" indent="1"/>
    </xf>
    <xf numFmtId="0" fontId="55" fillId="54" borderId="221" xfId="0" applyFont="1" applyFill="1" applyBorder="1" applyAlignment="1">
      <alignment horizontal="left" vertical="top" wrapText="1" indent="1"/>
    </xf>
    <xf numFmtId="0" fontId="55" fillId="54" borderId="220" xfId="0" applyFont="1" applyFill="1" applyBorder="1" applyAlignment="1">
      <alignment horizontal="left" vertical="top" wrapText="1" indent="1"/>
    </xf>
    <xf numFmtId="0" fontId="55" fillId="54" borderId="222" xfId="0" applyFont="1" applyFill="1" applyBorder="1" applyAlignment="1">
      <alignment horizontal="left" vertical="top" wrapText="1" indent="1"/>
    </xf>
    <xf numFmtId="0" fontId="55" fillId="54" borderId="226" xfId="0" applyFont="1" applyFill="1" applyBorder="1" applyAlignment="1">
      <alignment horizontal="left" vertical="top" wrapText="1" indent="1"/>
    </xf>
    <xf numFmtId="0" fontId="55" fillId="54" borderId="223" xfId="0" applyFont="1" applyFill="1" applyBorder="1" applyAlignment="1">
      <alignment horizontal="left" vertical="top" wrapText="1" indent="1"/>
    </xf>
    <xf numFmtId="0" fontId="8" fillId="54" borderId="0" xfId="1" applyFill="1" applyBorder="1" applyAlignment="1" applyProtection="1">
      <alignment vertical="center"/>
    </xf>
    <xf numFmtId="0" fontId="0" fillId="54" borderId="0" xfId="0" applyFill="1">
      <alignment vertical="center"/>
    </xf>
    <xf numFmtId="0" fontId="8" fillId="34" borderId="227" xfId="1" applyFill="1" applyBorder="1" applyAlignment="1" applyProtection="1">
      <alignment horizontal="left" vertical="center" wrapText="1"/>
    </xf>
    <xf numFmtId="0" fontId="13" fillId="34" borderId="228" xfId="4" applyFont="1" applyFill="1" applyBorder="1" applyAlignment="1">
      <alignment vertical="center" wrapText="1"/>
    </xf>
    <xf numFmtId="0" fontId="23" fillId="34" borderId="229" xfId="2" applyFont="1" applyFill="1" applyBorder="1" applyAlignment="1">
      <alignment horizontal="left" vertical="center" wrapText="1"/>
    </xf>
    <xf numFmtId="0" fontId="23" fillId="34" borderId="230" xfId="2" applyFont="1" applyFill="1" applyBorder="1" applyAlignment="1">
      <alignment horizontal="left" vertical="center" wrapText="1"/>
    </xf>
    <xf numFmtId="0" fontId="13" fillId="34" borderId="0" xfId="4" applyFont="1" applyFill="1" applyAlignment="1">
      <alignment vertical="center" wrapText="1"/>
    </xf>
    <xf numFmtId="0" fontId="23" fillId="34" borderId="231" xfId="2" applyFont="1" applyFill="1" applyBorder="1" applyAlignment="1">
      <alignment horizontal="left" vertical="center" wrapText="1"/>
    </xf>
    <xf numFmtId="0" fontId="23" fillId="34" borderId="232" xfId="2" applyFont="1" applyFill="1" applyBorder="1" applyAlignment="1">
      <alignment horizontal="left" vertical="center" wrapText="1"/>
    </xf>
    <xf numFmtId="0" fontId="13" fillId="34" borderId="233" xfId="4" applyFont="1" applyFill="1" applyBorder="1" applyAlignment="1">
      <alignment vertical="center" wrapText="1"/>
    </xf>
    <xf numFmtId="0" fontId="23" fillId="34" borderId="234" xfId="2" applyFont="1" applyFill="1" applyBorder="1" applyAlignment="1">
      <alignment horizontal="left" vertical="center" wrapTex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523B4A3E-4301-44FA-BF9C-E4B49A0D9D79}"/>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00CC00"/>
      <color rgb="FF3399FF"/>
      <color rgb="FF0033CC"/>
      <color rgb="FF66CCFF"/>
      <color rgb="FFFF99FF"/>
      <color rgb="FFFF0066"/>
      <color rgb="FFBB1F05"/>
      <color rgb="FFEBA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'29　感染症統計'!$A$7</c:f>
              <c:strCache>
                <c:ptCount val="1"/>
                <c:pt idx="0">
                  <c:v>2022年</c:v>
                </c:pt>
              </c:strCache>
            </c:strRef>
          </c:tx>
          <c:spPr>
            <a:ln w="63500" cap="rnd">
              <a:solidFill>
                <a:srgbClr val="FF0000"/>
              </a:solidFill>
              <a:round/>
            </a:ln>
            <a:effectLst/>
          </c:spPr>
          <c:marker>
            <c:symbol val="none"/>
          </c:marker>
          <c:val>
            <c:numRef>
              <c:f>'29　感染症統計'!$B$7:$M$7</c:f>
              <c:numCache>
                <c:formatCode>#,##0_ </c:formatCode>
                <c:ptCount val="12"/>
                <c:pt idx="0" formatCode="General">
                  <c:v>81</c:v>
                </c:pt>
                <c:pt idx="1">
                  <c:v>39</c:v>
                </c:pt>
                <c:pt idx="2">
                  <c:v>72</c:v>
                </c:pt>
                <c:pt idx="3" formatCode="General">
                  <c:v>88</c:v>
                </c:pt>
                <c:pt idx="4" formatCode="General">
                  <c:v>258</c:v>
                </c:pt>
                <c:pt idx="5" formatCode="General">
                  <c:v>409</c:v>
                </c:pt>
                <c:pt idx="6" formatCode="General">
                  <c:v>327</c:v>
                </c:pt>
              </c:numCache>
            </c:numRef>
          </c:val>
          <c:smooth val="0"/>
          <c:extLst>
            <c:ext xmlns:c16="http://schemas.microsoft.com/office/drawing/2014/chart" uri="{C3380CC4-5D6E-409C-BE32-E72D297353CC}">
              <c16:uniqueId val="{00000000-B26B-4AAB-ADDF-AF634710DDB6}"/>
            </c:ext>
          </c:extLst>
        </c:ser>
        <c:ser>
          <c:idx val="7"/>
          <c:order val="1"/>
          <c:tx>
            <c:strRef>
              <c:f>'29　感染症統計'!$A$8</c:f>
              <c:strCache>
                <c:ptCount val="1"/>
                <c:pt idx="0">
                  <c:v>2021年</c:v>
                </c:pt>
              </c:strCache>
            </c:strRef>
          </c:tx>
          <c:spPr>
            <a:ln w="25400" cap="rnd">
              <a:solidFill>
                <a:schemeClr val="accent6">
                  <a:lumMod val="75000"/>
                </a:schemeClr>
              </a:solidFill>
              <a:round/>
            </a:ln>
            <a:effectLst/>
          </c:spPr>
          <c:marker>
            <c:symbol val="none"/>
          </c:marker>
          <c:val>
            <c:numRef>
              <c:f>'29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'29　感染症統計'!$A$9</c:f>
              <c:strCache>
                <c:ptCount val="1"/>
                <c:pt idx="0">
                  <c:v>2020年</c:v>
                </c:pt>
              </c:strCache>
            </c:strRef>
          </c:tx>
          <c:spPr>
            <a:ln w="19050" cap="rnd">
              <a:solidFill>
                <a:schemeClr val="accent1"/>
              </a:solidFill>
              <a:round/>
            </a:ln>
            <a:effectLst/>
          </c:spPr>
          <c:marker>
            <c:symbol val="none"/>
          </c:marker>
          <c:val>
            <c:numRef>
              <c:f>'29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'29　感染症統計'!$A$10</c:f>
              <c:strCache>
                <c:ptCount val="1"/>
                <c:pt idx="0">
                  <c:v>2019年</c:v>
                </c:pt>
              </c:strCache>
            </c:strRef>
          </c:tx>
          <c:spPr>
            <a:ln w="12700" cap="rnd">
              <a:solidFill>
                <a:srgbClr val="FF0066"/>
              </a:solidFill>
              <a:round/>
            </a:ln>
            <a:effectLst/>
          </c:spPr>
          <c:marker>
            <c:symbol val="none"/>
          </c:marker>
          <c:val>
            <c:numRef>
              <c:f>'29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'29　感染症統計'!$A$11</c:f>
              <c:strCache>
                <c:ptCount val="1"/>
                <c:pt idx="0">
                  <c:v>2018年</c:v>
                </c:pt>
              </c:strCache>
            </c:strRef>
          </c:tx>
          <c:spPr>
            <a:ln w="12700" cap="rnd">
              <a:solidFill>
                <a:schemeClr val="accent3"/>
              </a:solidFill>
              <a:round/>
            </a:ln>
            <a:effectLst/>
          </c:spPr>
          <c:marker>
            <c:symbol val="none"/>
          </c:marker>
          <c:val>
            <c:numRef>
              <c:f>'29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'29　感染症統計'!$A$12</c:f>
              <c:strCache>
                <c:ptCount val="1"/>
                <c:pt idx="0">
                  <c:v>2017年</c:v>
                </c:pt>
              </c:strCache>
            </c:strRef>
          </c:tx>
          <c:spPr>
            <a:ln w="12700" cap="rnd">
              <a:solidFill>
                <a:schemeClr val="accent4"/>
              </a:solidFill>
              <a:round/>
            </a:ln>
            <a:effectLst/>
          </c:spPr>
          <c:marker>
            <c:symbol val="none"/>
          </c:marker>
          <c:val>
            <c:numRef>
              <c:f>'29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'29　感染症統計'!$A$13</c:f>
              <c:strCache>
                <c:ptCount val="1"/>
                <c:pt idx="0">
                  <c:v>2016年</c:v>
                </c:pt>
              </c:strCache>
            </c:strRef>
          </c:tx>
          <c:spPr>
            <a:ln w="12700" cap="rnd">
              <a:solidFill>
                <a:schemeClr val="accent5"/>
              </a:solidFill>
              <a:round/>
            </a:ln>
            <a:effectLst/>
          </c:spPr>
          <c:marker>
            <c:symbol val="none"/>
          </c:marker>
          <c:val>
            <c:numRef>
              <c:f>'29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'29　感染症統計'!$A$14</c:f>
              <c:strCache>
                <c:ptCount val="1"/>
                <c:pt idx="0">
                  <c:v>2015年</c:v>
                </c:pt>
              </c:strCache>
            </c:strRef>
          </c:tx>
          <c:spPr>
            <a:ln w="12700" cap="rnd">
              <a:solidFill>
                <a:schemeClr val="accent6"/>
              </a:solidFill>
              <a:round/>
            </a:ln>
            <a:effectLst/>
          </c:spPr>
          <c:marker>
            <c:symbol val="none"/>
          </c:marker>
          <c:val>
            <c:numRef>
              <c:f>'29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'29　感染症統計'!$P$8</c:f>
              <c:strCache>
                <c:ptCount val="1"/>
                <c:pt idx="0">
                  <c:v>2021年</c:v>
                </c:pt>
              </c:strCache>
            </c:strRef>
          </c:tx>
          <c:spPr>
            <a:ln w="63500" cap="rnd">
              <a:solidFill>
                <a:srgbClr val="FF0000"/>
              </a:solidFill>
              <a:round/>
            </a:ln>
            <a:effectLst/>
          </c:spPr>
          <c:marker>
            <c:symbol val="none"/>
          </c:marker>
          <c:cat>
            <c:numRef>
              <c:f>'29　感染症統計'!$Q$7:$AB$7</c:f>
              <c:numCache>
                <c:formatCode>#,##0_ </c:formatCode>
                <c:ptCount val="12"/>
                <c:pt idx="0" formatCode="General">
                  <c:v>0</c:v>
                </c:pt>
                <c:pt idx="1">
                  <c:v>5</c:v>
                </c:pt>
                <c:pt idx="2">
                  <c:v>4</c:v>
                </c:pt>
                <c:pt idx="3">
                  <c:v>1</c:v>
                </c:pt>
                <c:pt idx="4">
                  <c:v>1</c:v>
                </c:pt>
                <c:pt idx="5">
                  <c:v>1</c:v>
                </c:pt>
                <c:pt idx="6">
                  <c:v>1</c:v>
                </c:pt>
              </c:numCache>
            </c:numRef>
          </c:cat>
          <c:val>
            <c:numRef>
              <c:f>'29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'29　感染症統計'!$P$9</c:f>
              <c:strCache>
                <c:ptCount val="1"/>
                <c:pt idx="0">
                  <c:v>2020年</c:v>
                </c:pt>
              </c:strCache>
            </c:strRef>
          </c:tx>
          <c:spPr>
            <a:ln w="25400" cap="rnd">
              <a:solidFill>
                <a:schemeClr val="accent6">
                  <a:lumMod val="75000"/>
                </a:schemeClr>
              </a:solidFill>
              <a:round/>
            </a:ln>
            <a:effectLst/>
          </c:spPr>
          <c:marker>
            <c:symbol val="none"/>
          </c:marker>
          <c:cat>
            <c:numRef>
              <c:f>'29　感染症統計'!$Q$7:$AB$7</c:f>
              <c:numCache>
                <c:formatCode>#,##0_ </c:formatCode>
                <c:ptCount val="12"/>
                <c:pt idx="0" formatCode="General">
                  <c:v>0</c:v>
                </c:pt>
                <c:pt idx="1">
                  <c:v>5</c:v>
                </c:pt>
                <c:pt idx="2">
                  <c:v>4</c:v>
                </c:pt>
                <c:pt idx="3">
                  <c:v>1</c:v>
                </c:pt>
                <c:pt idx="4">
                  <c:v>1</c:v>
                </c:pt>
                <c:pt idx="5">
                  <c:v>1</c:v>
                </c:pt>
                <c:pt idx="6">
                  <c:v>1</c:v>
                </c:pt>
              </c:numCache>
            </c:numRef>
          </c:cat>
          <c:val>
            <c:numRef>
              <c:f>'29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'29　感染症統計'!$P$10</c:f>
              <c:strCache>
                <c:ptCount val="1"/>
                <c:pt idx="0">
                  <c:v>2019年</c:v>
                </c:pt>
              </c:strCache>
            </c:strRef>
          </c:tx>
          <c:spPr>
            <a:ln w="19050" cap="rnd">
              <a:solidFill>
                <a:schemeClr val="accent1"/>
              </a:solidFill>
              <a:round/>
            </a:ln>
            <a:effectLst/>
          </c:spPr>
          <c:marker>
            <c:symbol val="none"/>
          </c:marker>
          <c:cat>
            <c:numRef>
              <c:f>'29　感染症統計'!$Q$7:$AB$7</c:f>
              <c:numCache>
                <c:formatCode>#,##0_ </c:formatCode>
                <c:ptCount val="12"/>
                <c:pt idx="0" formatCode="General">
                  <c:v>0</c:v>
                </c:pt>
                <c:pt idx="1">
                  <c:v>5</c:v>
                </c:pt>
                <c:pt idx="2">
                  <c:v>4</c:v>
                </c:pt>
                <c:pt idx="3">
                  <c:v>1</c:v>
                </c:pt>
                <c:pt idx="4">
                  <c:v>1</c:v>
                </c:pt>
                <c:pt idx="5">
                  <c:v>1</c:v>
                </c:pt>
                <c:pt idx="6">
                  <c:v>1</c:v>
                </c:pt>
              </c:numCache>
            </c:numRef>
          </c:cat>
          <c:val>
            <c:numRef>
              <c:f>'29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'29　感染症統計'!$P$11</c:f>
              <c:strCache>
                <c:ptCount val="1"/>
                <c:pt idx="0">
                  <c:v>2018年</c:v>
                </c:pt>
              </c:strCache>
            </c:strRef>
          </c:tx>
          <c:spPr>
            <a:ln w="12700" cap="rnd">
              <a:solidFill>
                <a:schemeClr val="accent2"/>
              </a:solidFill>
              <a:round/>
            </a:ln>
            <a:effectLst/>
          </c:spPr>
          <c:marker>
            <c:symbol val="none"/>
          </c:marker>
          <c:cat>
            <c:numRef>
              <c:f>'29　感染症統計'!$Q$7:$AB$7</c:f>
              <c:numCache>
                <c:formatCode>#,##0_ </c:formatCode>
                <c:ptCount val="12"/>
                <c:pt idx="0" formatCode="General">
                  <c:v>0</c:v>
                </c:pt>
                <c:pt idx="1">
                  <c:v>5</c:v>
                </c:pt>
                <c:pt idx="2">
                  <c:v>4</c:v>
                </c:pt>
                <c:pt idx="3">
                  <c:v>1</c:v>
                </c:pt>
                <c:pt idx="4">
                  <c:v>1</c:v>
                </c:pt>
                <c:pt idx="5">
                  <c:v>1</c:v>
                </c:pt>
                <c:pt idx="6">
                  <c:v>1</c:v>
                </c:pt>
              </c:numCache>
            </c:numRef>
          </c:cat>
          <c:val>
            <c:numRef>
              <c:f>'29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'29　感染症統計'!$P$12</c:f>
              <c:strCache>
                <c:ptCount val="1"/>
                <c:pt idx="0">
                  <c:v>2017年</c:v>
                </c:pt>
              </c:strCache>
            </c:strRef>
          </c:tx>
          <c:spPr>
            <a:ln w="12700" cap="rnd">
              <a:solidFill>
                <a:schemeClr val="accent3"/>
              </a:solidFill>
              <a:round/>
            </a:ln>
            <a:effectLst/>
          </c:spPr>
          <c:marker>
            <c:symbol val="none"/>
          </c:marker>
          <c:cat>
            <c:numRef>
              <c:f>'29　感染症統計'!$Q$7:$AB$7</c:f>
              <c:numCache>
                <c:formatCode>#,##0_ </c:formatCode>
                <c:ptCount val="12"/>
                <c:pt idx="0" formatCode="General">
                  <c:v>0</c:v>
                </c:pt>
                <c:pt idx="1">
                  <c:v>5</c:v>
                </c:pt>
                <c:pt idx="2">
                  <c:v>4</c:v>
                </c:pt>
                <c:pt idx="3">
                  <c:v>1</c:v>
                </c:pt>
                <c:pt idx="4">
                  <c:v>1</c:v>
                </c:pt>
                <c:pt idx="5">
                  <c:v>1</c:v>
                </c:pt>
                <c:pt idx="6">
                  <c:v>1</c:v>
                </c:pt>
              </c:numCache>
            </c:numRef>
          </c:cat>
          <c:val>
            <c:numRef>
              <c:f>'29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'29　感染症統計'!$P$13</c:f>
              <c:strCache>
                <c:ptCount val="1"/>
                <c:pt idx="0">
                  <c:v>2016年</c:v>
                </c:pt>
              </c:strCache>
            </c:strRef>
          </c:tx>
          <c:spPr>
            <a:ln w="12700" cap="rnd">
              <a:solidFill>
                <a:schemeClr val="accent4"/>
              </a:solidFill>
              <a:round/>
            </a:ln>
            <a:effectLst/>
          </c:spPr>
          <c:marker>
            <c:symbol val="none"/>
          </c:marker>
          <c:cat>
            <c:numRef>
              <c:f>'29　感染症統計'!$Q$7:$AB$7</c:f>
              <c:numCache>
                <c:formatCode>#,##0_ </c:formatCode>
                <c:ptCount val="12"/>
                <c:pt idx="0" formatCode="General">
                  <c:v>0</c:v>
                </c:pt>
                <c:pt idx="1">
                  <c:v>5</c:v>
                </c:pt>
                <c:pt idx="2">
                  <c:v>4</c:v>
                </c:pt>
                <c:pt idx="3">
                  <c:v>1</c:v>
                </c:pt>
                <c:pt idx="4">
                  <c:v>1</c:v>
                </c:pt>
                <c:pt idx="5">
                  <c:v>1</c:v>
                </c:pt>
                <c:pt idx="6">
                  <c:v>1</c:v>
                </c:pt>
              </c:numCache>
            </c:numRef>
          </c:cat>
          <c:val>
            <c:numRef>
              <c:f>'29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'29　感染症統計'!$P$14</c:f>
              <c:strCache>
                <c:ptCount val="1"/>
                <c:pt idx="0">
                  <c:v>2015年</c:v>
                </c:pt>
              </c:strCache>
            </c:strRef>
          </c:tx>
          <c:spPr>
            <a:ln w="12700" cap="rnd">
              <a:solidFill>
                <a:schemeClr val="accent5"/>
              </a:solidFill>
              <a:round/>
            </a:ln>
            <a:effectLst/>
          </c:spPr>
          <c:marker>
            <c:symbol val="none"/>
          </c:marker>
          <c:cat>
            <c:numRef>
              <c:f>'29　感染症統計'!$Q$7:$AB$7</c:f>
              <c:numCache>
                <c:formatCode>#,##0_ </c:formatCode>
                <c:ptCount val="12"/>
                <c:pt idx="0" formatCode="General">
                  <c:v>0</c:v>
                </c:pt>
                <c:pt idx="1">
                  <c:v>5</c:v>
                </c:pt>
                <c:pt idx="2">
                  <c:v>4</c:v>
                </c:pt>
                <c:pt idx="3">
                  <c:v>1</c:v>
                </c:pt>
                <c:pt idx="4">
                  <c:v>1</c:v>
                </c:pt>
                <c:pt idx="5">
                  <c:v>1</c:v>
                </c:pt>
                <c:pt idx="6">
                  <c:v>1</c:v>
                </c:pt>
              </c:numCache>
            </c:numRef>
          </c:cat>
          <c:val>
            <c:numRef>
              <c:f>'29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190500</xdr:colOff>
      <xdr:row>18</xdr:row>
      <xdr:rowOff>0</xdr:rowOff>
    </xdr:to>
    <xdr:pic>
      <xdr:nvPicPr>
        <xdr:cNvPr id="25" name="図 24" descr="感染性胃腸炎患者報告数　直近5シーズン">
          <a:extLst>
            <a:ext uri="{FF2B5EF4-FFF2-40B4-BE49-F238E27FC236}">
              <a16:creationId xmlns:a16="http://schemas.microsoft.com/office/drawing/2014/main" id="{B015B12A-510D-2642-57AB-626D47FA4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4662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3.02</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32694"/>
            <a:gd name="adj6" fmla="val 6058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1158964</xdr:colOff>
      <xdr:row>15</xdr:row>
      <xdr:rowOff>1127</xdr:rowOff>
    </xdr:from>
    <xdr:to>
      <xdr:col>12</xdr:col>
      <xdr:colOff>79702</xdr:colOff>
      <xdr:row>16</xdr:row>
      <xdr:rowOff>132886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440124" y="288910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xdr:rowOff>
    </xdr:from>
    <xdr:to>
      <xdr:col>3</xdr:col>
      <xdr:colOff>91440</xdr:colOff>
      <xdr:row>16</xdr:row>
      <xdr:rowOff>22861</xdr:rowOff>
    </xdr:to>
    <xdr:pic>
      <xdr:nvPicPr>
        <xdr:cNvPr id="13" name="図 12">
          <a:extLst>
            <a:ext uri="{FF2B5EF4-FFF2-40B4-BE49-F238E27FC236}">
              <a16:creationId xmlns:a16="http://schemas.microsoft.com/office/drawing/2014/main" id="{3C535CC8-9DFF-E5BC-487A-B5F5B513111E}"/>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0" y="548641"/>
          <a:ext cx="1577340" cy="25298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17</xdr:row>
      <xdr:rowOff>0</xdr:rowOff>
    </xdr:from>
    <xdr:to>
      <xdr:col>8</xdr:col>
      <xdr:colOff>304800</xdr:colOff>
      <xdr:row>17</xdr:row>
      <xdr:rowOff>303798</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562FE0DC-A5F7-4528-8A2E-4F592868E6DB}"/>
            </a:ext>
          </a:extLst>
        </xdr:cNvPr>
        <xdr:cNvSpPr>
          <a:spLocks noChangeAspect="1" noChangeArrowheads="1"/>
        </xdr:cNvSpPr>
      </xdr:nvSpPr>
      <xdr:spPr bwMode="auto">
        <a:xfrm>
          <a:off x="4655820" y="3855720"/>
          <a:ext cx="304800" cy="303798"/>
        </a:xfrm>
        <a:prstGeom prst="rect">
          <a:avLst/>
        </a:prstGeom>
        <a:noFill/>
        <a:ln w="9525">
          <a:noFill/>
          <a:miter lim="800000"/>
          <a:headEnd/>
          <a:tailEnd/>
        </a:ln>
      </xdr:spPr>
    </xdr:sp>
    <xdr:clientData/>
  </xdr:twoCellAnchor>
  <xdr:twoCellAnchor>
    <xdr:from>
      <xdr:col>5</xdr:col>
      <xdr:colOff>66675</xdr:colOff>
      <xdr:row>7</xdr:row>
      <xdr:rowOff>38100</xdr:rowOff>
    </xdr:from>
    <xdr:to>
      <xdr:col>6</xdr:col>
      <xdr:colOff>295275</xdr:colOff>
      <xdr:row>10</xdr:row>
      <xdr:rowOff>114300</xdr:rowOff>
    </xdr:to>
    <xdr:sp macro="" textlink="">
      <xdr:nvSpPr>
        <xdr:cNvPr id="3" name="右矢印 2">
          <a:extLst>
            <a:ext uri="{FF2B5EF4-FFF2-40B4-BE49-F238E27FC236}">
              <a16:creationId xmlns:a16="http://schemas.microsoft.com/office/drawing/2014/main" id="{9636E4B6-9766-4048-8BDB-8E6CAA6579B6}"/>
            </a:ext>
          </a:extLst>
        </xdr:cNvPr>
        <xdr:cNvSpPr/>
      </xdr:nvSpPr>
      <xdr:spPr>
        <a:xfrm>
          <a:off x="2870835" y="1828800"/>
          <a:ext cx="845820" cy="693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171450</xdr:colOff>
      <xdr:row>4</xdr:row>
      <xdr:rowOff>209550</xdr:rowOff>
    </xdr:from>
    <xdr:to>
      <xdr:col>4</xdr:col>
      <xdr:colOff>666750</xdr:colOff>
      <xdr:row>14</xdr:row>
      <xdr:rowOff>9525</xdr:rowOff>
    </xdr:to>
    <xdr:pic>
      <xdr:nvPicPr>
        <xdr:cNvPr id="4" name="図 7" descr="https://encrypted-tbn3.gstatic.com/images?q=tbn:ANd9GcThhVmC0O0OEEK8myS1_BzD9-cBogWDBaPq28HCvY3Hu5ieQOVy">
          <a:extLst>
            <a:ext uri="{FF2B5EF4-FFF2-40B4-BE49-F238E27FC236}">
              <a16:creationId xmlns:a16="http://schemas.microsoft.com/office/drawing/2014/main" id="{F11BC945-6CFA-422B-968F-3012132879CB}"/>
            </a:ext>
          </a:extLst>
        </xdr:cNvPr>
        <xdr:cNvPicPr>
          <a:picLocks noChangeAspect="1" noChangeArrowheads="1"/>
        </xdr:cNvPicPr>
      </xdr:nvPicPr>
      <xdr:blipFill>
        <a:blip xmlns:r="http://schemas.openxmlformats.org/officeDocument/2006/relationships" r:embed="rId2" cstate="print">
          <a:lum bright="30000" contrast="10000"/>
        </a:blip>
        <a:srcRect/>
        <a:stretch>
          <a:fillRect/>
        </a:stretch>
      </xdr:blipFill>
      <xdr:spPr bwMode="auto">
        <a:xfrm>
          <a:off x="171450" y="1352550"/>
          <a:ext cx="2628900" cy="1887855"/>
        </a:xfrm>
        <a:prstGeom prst="rect">
          <a:avLst/>
        </a:prstGeom>
        <a:noFill/>
        <a:ln w="9525">
          <a:noFill/>
          <a:miter lim="800000"/>
          <a:headEnd/>
          <a:tailEnd/>
        </a:ln>
      </xdr:spPr>
    </xdr:pic>
    <xdr:clientData/>
  </xdr:twoCellAnchor>
  <xdr:twoCellAnchor>
    <xdr:from>
      <xdr:col>1</xdr:col>
      <xdr:colOff>504825</xdr:colOff>
      <xdr:row>11</xdr:row>
      <xdr:rowOff>19050</xdr:rowOff>
    </xdr:from>
    <xdr:to>
      <xdr:col>4</xdr:col>
      <xdr:colOff>428625</xdr:colOff>
      <xdr:row>12</xdr:row>
      <xdr:rowOff>9525</xdr:rowOff>
    </xdr:to>
    <xdr:sp macro="" textlink="">
      <xdr:nvSpPr>
        <xdr:cNvPr id="5" name="テキスト ボックス 5">
          <a:extLst>
            <a:ext uri="{FF2B5EF4-FFF2-40B4-BE49-F238E27FC236}">
              <a16:creationId xmlns:a16="http://schemas.microsoft.com/office/drawing/2014/main" id="{A49C1418-C73A-4BD0-82D4-1E245F6D1631}"/>
            </a:ext>
          </a:extLst>
        </xdr:cNvPr>
        <xdr:cNvSpPr txBox="1">
          <a:spLocks noChangeArrowheads="1"/>
        </xdr:cNvSpPr>
      </xdr:nvSpPr>
      <xdr:spPr bwMode="auto">
        <a:xfrm>
          <a:off x="840105" y="2632710"/>
          <a:ext cx="1775460" cy="196215"/>
        </a:xfrm>
        <a:prstGeom prst="rect">
          <a:avLst/>
        </a:prstGeom>
        <a:solidFill>
          <a:schemeClr val="bg2">
            <a:alpha val="50195"/>
          </a:schemeClr>
        </a:solidFill>
        <a:ln w="9525">
          <a:solidFill>
            <a:srgbClr val="BCBCBC"/>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chemeClr val="tx2">
                  <a:lumMod val="75000"/>
                </a:schemeClr>
              </a:solidFill>
              <a:latin typeface="ＭＳ Ｐゴシック"/>
              <a:ea typeface="ＭＳ Ｐゴシック"/>
            </a:rPr>
            <a:t>温度は見た目では分らない</a:t>
          </a:r>
        </a:p>
      </xdr:txBody>
    </xdr:sp>
    <xdr:clientData/>
  </xdr:twoCellAnchor>
  <xdr:twoCellAnchor>
    <xdr:from>
      <xdr:col>2</xdr:col>
      <xdr:colOff>180975</xdr:colOff>
      <xdr:row>11</xdr:row>
      <xdr:rowOff>171450</xdr:rowOff>
    </xdr:from>
    <xdr:to>
      <xdr:col>3</xdr:col>
      <xdr:colOff>200025</xdr:colOff>
      <xdr:row>13</xdr:row>
      <xdr:rowOff>47625</xdr:rowOff>
    </xdr:to>
    <xdr:sp macro="" textlink="">
      <xdr:nvSpPr>
        <xdr:cNvPr id="6" name="円/楕円 6">
          <a:extLst>
            <a:ext uri="{FF2B5EF4-FFF2-40B4-BE49-F238E27FC236}">
              <a16:creationId xmlns:a16="http://schemas.microsoft.com/office/drawing/2014/main" id="{E4FB2DED-A92E-413B-B8DB-89B67A5AA015}"/>
            </a:ext>
          </a:extLst>
        </xdr:cNvPr>
        <xdr:cNvSpPr>
          <a:spLocks noChangeArrowheads="1"/>
        </xdr:cNvSpPr>
      </xdr:nvSpPr>
      <xdr:spPr bwMode="auto">
        <a:xfrm>
          <a:off x="1133475" y="2785110"/>
          <a:ext cx="636270" cy="287655"/>
        </a:xfrm>
        <a:prstGeom prst="ellipse">
          <a:avLst/>
        </a:prstGeom>
        <a:solidFill>
          <a:srgbClr val="8A8882">
            <a:alpha val="70195"/>
          </a:srgbClr>
        </a:solidFill>
        <a:ln w="25400" algn="ctr">
          <a:noFill/>
          <a:round/>
          <a:headEnd/>
          <a:tailEnd/>
        </a:ln>
      </xdr:spPr>
    </xdr:sp>
    <xdr:clientData/>
  </xdr:twoCellAnchor>
  <xdr:twoCellAnchor editAs="oneCell">
    <xdr:from>
      <xdr:col>8</xdr:col>
      <xdr:colOff>0</xdr:colOff>
      <xdr:row>17</xdr:row>
      <xdr:rowOff>0</xdr:rowOff>
    </xdr:from>
    <xdr:to>
      <xdr:col>8</xdr:col>
      <xdr:colOff>304800</xdr:colOff>
      <xdr:row>17</xdr:row>
      <xdr:rowOff>313323</xdr:rowOff>
    </xdr:to>
    <xdr:sp macro="" textlink="">
      <xdr:nvSpPr>
        <xdr:cNvPr id="7"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DBD233B-FBF0-4930-A14E-983104156CF0}"/>
            </a:ext>
          </a:extLst>
        </xdr:cNvPr>
        <xdr:cNvSpPr>
          <a:spLocks noChangeAspect="1" noChangeArrowheads="1"/>
        </xdr:cNvSpPr>
      </xdr:nvSpPr>
      <xdr:spPr bwMode="auto">
        <a:xfrm>
          <a:off x="4655820" y="3855720"/>
          <a:ext cx="304800" cy="313323"/>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589280</xdr:colOff>
      <xdr:row>31</xdr:row>
      <xdr:rowOff>20320</xdr:rowOff>
    </xdr:from>
    <xdr:to>
      <xdr:col>10</xdr:col>
      <xdr:colOff>345440</xdr:colOff>
      <xdr:row>40</xdr:row>
      <xdr:rowOff>30480</xdr:rowOff>
    </xdr:to>
    <xdr:pic>
      <xdr:nvPicPr>
        <xdr:cNvPr id="7" name="図 6">
          <a:extLst>
            <a:ext uri="{FF2B5EF4-FFF2-40B4-BE49-F238E27FC236}">
              <a16:creationId xmlns:a16="http://schemas.microsoft.com/office/drawing/2014/main" id="{7566E5E6-0CD4-0147-0B20-2FF3D02E1192}"/>
            </a:ext>
          </a:extLst>
        </xdr:cNvPr>
        <xdr:cNvPicPr>
          <a:picLocks noChangeAspect="1"/>
        </xdr:cNvPicPr>
      </xdr:nvPicPr>
      <xdr:blipFill>
        <a:blip xmlns:r="http://schemas.openxmlformats.org/officeDocument/2006/relationships" r:embed="rId1"/>
        <a:stretch>
          <a:fillRect/>
        </a:stretch>
      </xdr:blipFill>
      <xdr:spPr>
        <a:xfrm>
          <a:off x="1463040" y="14000480"/>
          <a:ext cx="10505440" cy="2479040"/>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1.12% :</a:t>
          </a:r>
          <a:r>
            <a:rPr kumimoji="1" lang="ja-JP" altLang="en-US" sz="1400" b="1">
              <a:solidFill>
                <a:srgbClr val="FFFF00"/>
              </a:solidFill>
            </a:rPr>
            <a:t>連続</a:t>
          </a:r>
          <a:r>
            <a:rPr kumimoji="1" lang="en-US" altLang="ja-JP" sz="1400" b="1">
              <a:solidFill>
                <a:srgbClr val="FFFF00"/>
              </a:solidFill>
            </a:rPr>
            <a:t>0.02%</a:t>
          </a:r>
          <a:r>
            <a:rPr kumimoji="1" lang="ja-JP" altLang="en-US" sz="1400" b="1">
              <a:solidFill>
                <a:srgbClr val="FFFF00"/>
              </a:solidFill>
            </a:rPr>
            <a:t>減少</a:t>
          </a:r>
          <a:endParaRPr kumimoji="1" lang="ja-JP" altLang="en-US" sz="1050" b="1">
            <a:solidFill>
              <a:schemeClr val="bg1"/>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5</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102</a:t>
          </a:r>
          <a:r>
            <a:rPr kumimoji="1" lang="ja-JP" altLang="en-US" sz="2000" b="1">
              <a:solidFill>
                <a:srgbClr val="FFFF00"/>
              </a:solidFill>
            </a:rPr>
            <a:t>万人が新規感染状態。　第六波に突入</a:t>
          </a:r>
          <a:r>
            <a:rPr kumimoji="1" lang="en-US" altLang="ja-JP" sz="2000" b="1">
              <a:solidFill>
                <a:srgbClr val="FFFF00"/>
              </a:solidFill>
            </a:rPr>
            <a:t>?</a:t>
          </a:r>
          <a:r>
            <a:rPr kumimoji="1" lang="ja-JP" altLang="en-US" sz="2000" b="1">
              <a:solidFill>
                <a:srgbClr val="FFFF00"/>
              </a:solidFill>
            </a:rPr>
            <a:t>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アジアの感染者はどのようなペースで増えているのか。横軸は累計感染者が</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人を超えてからの日数を、縦軸は累計感染者数を示す。縦軸は</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倍ずつ増える対数目盛りにした。傾きが増加のペースを表す。中国は武漢閉鎖前の</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月中旬に</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人を超えた。インドは</a:t>
          </a:r>
          <a:r>
            <a:rPr lang="en-US" altLang="ja-JP" sz="2000" b="0" i="0">
              <a:solidFill>
                <a:schemeClr val="dk1"/>
              </a:solidFill>
              <a:effectLst/>
              <a:latin typeface="+mn-lt"/>
              <a:ea typeface="+mn-ea"/>
              <a:cs typeface="+mn-cs"/>
            </a:rPr>
            <a:t>31</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66</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125</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280</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万人に到達した。日本は</a:t>
          </a:r>
          <a:r>
            <a:rPr lang="en-US" altLang="ja-JP" sz="2000" b="0" i="0">
              <a:solidFill>
                <a:schemeClr val="dk1"/>
              </a:solidFill>
              <a:effectLst/>
              <a:latin typeface="+mn-lt"/>
              <a:ea typeface="+mn-ea"/>
              <a:cs typeface="+mn-cs"/>
            </a:rPr>
            <a:t>253</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万人を超えた。</a:t>
          </a:r>
          <a:endParaRPr lang="en-US" altLang="ja-JP" sz="2000" b="0" i="0">
            <a:solidFill>
              <a:schemeClr val="dk1"/>
            </a:solidFill>
            <a:effectLst/>
            <a:latin typeface="+mn-lt"/>
            <a:ea typeface="+mn-ea"/>
            <a:cs typeface="+mn-cs"/>
          </a:endParaRPr>
        </a:p>
        <a:p>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日本・韓国・台湾の感染増が目立つ　　</a:t>
          </a:r>
          <a:endParaRPr lang="ja-JP" altLang="en-US" sz="2000" b="1" i="0">
            <a:solidFill>
              <a:schemeClr val="dk1"/>
            </a:solidFill>
            <a:effectLst/>
            <a:latin typeface="+mn-lt"/>
            <a:ea typeface="+mn-ea"/>
            <a:cs typeface="+mn-cs"/>
          </a:endParaRPr>
        </a:p>
      </xdr:txBody>
    </xdr:sp>
    <xdr:clientData/>
  </xdr:twoCellAnchor>
  <xdr:twoCellAnchor>
    <xdr:from>
      <xdr:col>2</xdr:col>
      <xdr:colOff>144028</xdr:colOff>
      <xdr:row>35</xdr:row>
      <xdr:rowOff>74647</xdr:rowOff>
    </xdr:from>
    <xdr:to>
      <xdr:col>9</xdr:col>
      <xdr:colOff>436880</xdr:colOff>
      <xdr:row>40</xdr:row>
      <xdr:rowOff>213348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734828" y="15152087"/>
          <a:ext cx="8420852" cy="1510301"/>
          <a:chOff x="6055358" y="22210188"/>
          <a:chExt cx="8877210"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7283064" y="21763497"/>
            <a:ext cx="668317" cy="158517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167554" y="21932574"/>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781163" y="21881677"/>
            <a:ext cx="670560" cy="13275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640080</xdr:colOff>
      <xdr:row>35</xdr:row>
      <xdr:rowOff>111760</xdr:rowOff>
    </xdr:from>
    <xdr:to>
      <xdr:col>7</xdr:col>
      <xdr:colOff>1371600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7980680" y="14818360"/>
          <a:ext cx="1005840" cy="17475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883920</xdr:colOff>
      <xdr:row>30</xdr:row>
      <xdr:rowOff>213360</xdr:rowOff>
    </xdr:from>
    <xdr:to>
      <xdr:col>11</xdr:col>
      <xdr:colOff>0</xdr:colOff>
      <xdr:row>32</xdr:row>
      <xdr:rowOff>172720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302240" y="1397000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6</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0</xdr:colOff>
      <xdr:row>33</xdr:row>
      <xdr:rowOff>20320</xdr:rowOff>
    </xdr:from>
    <xdr:to>
      <xdr:col>9</xdr:col>
      <xdr:colOff>406400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331960" y="14635480"/>
          <a:ext cx="1879600" cy="17068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9</xdr:col>
      <xdr:colOff>558800</xdr:colOff>
      <xdr:row>37</xdr:row>
      <xdr:rowOff>40640</xdr:rowOff>
    </xdr:from>
    <xdr:to>
      <xdr:col>10</xdr:col>
      <xdr:colOff>274320</xdr:colOff>
      <xdr:row>38</xdr:row>
      <xdr:rowOff>10160</xdr:rowOff>
    </xdr:to>
    <xdr:cxnSp macro="">
      <xdr:nvCxnSpPr>
        <xdr:cNvPr id="16" name="直線矢印コネクタ 15">
          <a:extLst>
            <a:ext uri="{FF2B5EF4-FFF2-40B4-BE49-F238E27FC236}">
              <a16:creationId xmlns:a16="http://schemas.microsoft.com/office/drawing/2014/main" id="{D5D22478-656B-A4DE-5825-D7EA3B4F460F}"/>
            </a:ext>
          </a:extLst>
        </xdr:cNvPr>
        <xdr:cNvCxnSpPr/>
      </xdr:nvCxnSpPr>
      <xdr:spPr>
        <a:xfrm flipV="1">
          <a:off x="11277600" y="15666720"/>
          <a:ext cx="619760" cy="243840"/>
        </a:xfrm>
        <a:prstGeom prst="straightConnector1">
          <a:avLst/>
        </a:prstGeom>
        <a:ln w="57150">
          <a:solidFill>
            <a:srgbClr val="FFFF00"/>
          </a:solidFill>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9</xdr:col>
      <xdr:colOff>568960</xdr:colOff>
      <xdr:row>39</xdr:row>
      <xdr:rowOff>0</xdr:rowOff>
    </xdr:from>
    <xdr:to>
      <xdr:col>10</xdr:col>
      <xdr:colOff>589280</xdr:colOff>
      <xdr:row>40</xdr:row>
      <xdr:rowOff>50800</xdr:rowOff>
    </xdr:to>
    <xdr:sp macro="" textlink="">
      <xdr:nvSpPr>
        <xdr:cNvPr id="9" name="テキスト ボックス 8">
          <a:extLst>
            <a:ext uri="{FF2B5EF4-FFF2-40B4-BE49-F238E27FC236}">
              <a16:creationId xmlns:a16="http://schemas.microsoft.com/office/drawing/2014/main" id="{FA59F0E6-A4F4-F91A-DB96-F976E11B8457}"/>
            </a:ext>
          </a:extLst>
        </xdr:cNvPr>
        <xdr:cNvSpPr txBox="1"/>
      </xdr:nvSpPr>
      <xdr:spPr>
        <a:xfrm>
          <a:off x="11287760" y="16174720"/>
          <a:ext cx="924560" cy="32512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第六波</a:t>
          </a:r>
        </a:p>
      </xdr:txBody>
    </xdr:sp>
    <xdr:clientData/>
  </xdr:twoCellAnchor>
  <xdr:twoCellAnchor editAs="oneCell">
    <xdr:from>
      <xdr:col>1</xdr:col>
      <xdr:colOff>1209040</xdr:colOff>
      <xdr:row>0</xdr:row>
      <xdr:rowOff>365760</xdr:rowOff>
    </xdr:from>
    <xdr:to>
      <xdr:col>5</xdr:col>
      <xdr:colOff>473217</xdr:colOff>
      <xdr:row>2</xdr:row>
      <xdr:rowOff>3281679</xdr:rowOff>
    </xdr:to>
    <xdr:pic>
      <xdr:nvPicPr>
        <xdr:cNvPr id="19" name="図 18">
          <a:extLst>
            <a:ext uri="{FF2B5EF4-FFF2-40B4-BE49-F238E27FC236}">
              <a16:creationId xmlns:a16="http://schemas.microsoft.com/office/drawing/2014/main" id="{7E9E9899-AB26-8B64-2E13-8692B3AC7286}"/>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082800" y="365760"/>
          <a:ext cx="4516897" cy="3708399"/>
        </a:xfrm>
        <a:prstGeom prst="rect">
          <a:avLst/>
        </a:prstGeom>
      </xdr:spPr>
    </xdr:pic>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7"/>
        <a:stretch>
          <a:fillRect/>
        </a:stretch>
      </xdr:blipFill>
      <xdr:spPr>
        <a:xfrm>
          <a:off x="6685280" y="375920"/>
          <a:ext cx="3419952" cy="5144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21</xdr:col>
      <xdr:colOff>48639</xdr:colOff>
      <xdr:row>44</xdr:row>
      <xdr:rowOff>113489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432155" cy="383431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6</xdr:col>
      <xdr:colOff>389106</xdr:colOff>
      <xdr:row>41</xdr:row>
      <xdr:rowOff>121596</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1242304" cy="3189862"/>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oita-press.co.jp/1010000000/2022/07/30/JD0061536077" TargetMode="External"/><Relationship Id="rId2" Type="http://schemas.openxmlformats.org/officeDocument/2006/relationships/hyperlink" Target="https://www.foods-ch.com/anzen/kt_43964/" TargetMode="External"/><Relationship Id="rId1" Type="http://schemas.openxmlformats.org/officeDocument/2006/relationships/hyperlink" Target="https://comedydouga.com/2ch15/2022/07/31/259102/" TargetMode="External"/><Relationship Id="rId5" Type="http://schemas.openxmlformats.org/officeDocument/2006/relationships/printerSettings" Target="../printerSettings/printerSettings12.bin"/><Relationship Id="rId4" Type="http://schemas.openxmlformats.org/officeDocument/2006/relationships/hyperlink" Target="https://www.foods-ch.com/anzen/kt_4394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hlw.go.jp/file/05-Shingikai-11121000-Iyakushokuhinkyoku-Soumuka/0000155509.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chibanippo.co.jp/news/national/961075" TargetMode="External"/><Relationship Id="rId3" Type="http://schemas.openxmlformats.org/officeDocument/2006/relationships/hyperlink" Target="https://news.ntv.co.jp/nnn/104k790y475uf6e0b16" TargetMode="External"/><Relationship Id="rId7" Type="http://schemas.openxmlformats.org/officeDocument/2006/relationships/hyperlink" Target="https://news.wbs.co.jp/174883" TargetMode="External"/><Relationship Id="rId2" Type="http://schemas.openxmlformats.org/officeDocument/2006/relationships/hyperlink" Target="https://www.pref.fukuoka.lg.jp/press-release/syokuchudoku20220727.html" TargetMode="External"/><Relationship Id="rId1" Type="http://schemas.openxmlformats.org/officeDocument/2006/relationships/hyperlink" Target="https://news.yahoo.co.jp/articles/178671caf6c0ededa3460fece8cb314536513bed" TargetMode="External"/><Relationship Id="rId6" Type="http://schemas.openxmlformats.org/officeDocument/2006/relationships/hyperlink" Target="https://www.shokukanken.com/news/safety/220726-1509.html" TargetMode="External"/><Relationship Id="rId5" Type="http://schemas.openxmlformats.org/officeDocument/2006/relationships/hyperlink" Target="https://nordot.app/924599530050306048?c=768367547562557440" TargetMode="External"/><Relationship Id="rId10" Type="http://schemas.openxmlformats.org/officeDocument/2006/relationships/printerSettings" Target="../printerSettings/printerSettings6.bin"/><Relationship Id="rId4" Type="http://schemas.openxmlformats.org/officeDocument/2006/relationships/hyperlink" Target="https://www.jomo-news.co.jp/articles/-/151639" TargetMode="External"/><Relationship Id="rId9" Type="http://schemas.openxmlformats.org/officeDocument/2006/relationships/hyperlink" Target="https://news.goo.ne.jp/article/chiba/region/chiba-20220730122306.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iji.com/jc/article?k=2022072300225" TargetMode="External"/><Relationship Id="rId3" Type="http://schemas.openxmlformats.org/officeDocument/2006/relationships/hyperlink" Target="https://www.jetro.go.jp/biznews/2022/07/09c3ea5507607e51.html" TargetMode="External"/><Relationship Id="rId7" Type="http://schemas.openxmlformats.org/officeDocument/2006/relationships/hyperlink" Target="https://gigazine.net/news/20220724-fruits-bad-effect-to-nafld/" TargetMode="External"/><Relationship Id="rId2" Type="http://schemas.openxmlformats.org/officeDocument/2006/relationships/hyperlink" Target="https://www.jetro.go.jp/biznews/2022/07/679653dea284c55b.html" TargetMode="External"/><Relationship Id="rId1" Type="http://schemas.openxmlformats.org/officeDocument/2006/relationships/hyperlink" Target="https://www.nikkei.com/article/DGXZQOUC271ZK0X20C22A7000000/" TargetMode="External"/><Relationship Id="rId6" Type="http://schemas.openxmlformats.org/officeDocument/2006/relationships/hyperlink" Target="https://www.jetro.go.jp/biznews/2022/07/e36daaf9c1627c6b.html" TargetMode="External"/><Relationship Id="rId5" Type="http://schemas.openxmlformats.org/officeDocument/2006/relationships/hyperlink" Target="https://www.bloomberg.co.jp/news/articles/2022-07-26/RFLNTGT1UM0X01" TargetMode="External"/><Relationship Id="rId10" Type="http://schemas.openxmlformats.org/officeDocument/2006/relationships/printerSettings" Target="../printerSettings/printerSettings7.bin"/><Relationship Id="rId4" Type="http://schemas.openxmlformats.org/officeDocument/2006/relationships/hyperlink" Target="https://jp.reuters.com/article/remy-results-idJPKBN2P10FI" TargetMode="External"/><Relationship Id="rId9" Type="http://schemas.openxmlformats.org/officeDocument/2006/relationships/hyperlink" Target="https://www.wowkorea.jp/news/korea/2022/0724/10357169.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tabSelected="1" zoomScaleNormal="100" workbookViewId="0">
      <selection activeCell="D13" sqref="D13"/>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3" t="s">
        <v>269</v>
      </c>
      <c r="B1" s="234"/>
      <c r="C1" s="234"/>
      <c r="D1" s="234"/>
      <c r="E1" s="234"/>
      <c r="F1" s="234"/>
      <c r="G1" s="234"/>
      <c r="H1" s="234"/>
      <c r="I1" s="129"/>
    </row>
    <row r="2" spans="1:10">
      <c r="A2" s="235" t="s">
        <v>122</v>
      </c>
      <c r="B2" s="236"/>
      <c r="C2" s="236"/>
      <c r="D2" s="236"/>
      <c r="E2" s="236"/>
      <c r="F2" s="236"/>
      <c r="G2" s="236"/>
      <c r="H2" s="236"/>
      <c r="I2" s="129"/>
    </row>
    <row r="3" spans="1:10" ht="15.75" customHeight="1">
      <c r="A3" s="613" t="s">
        <v>29</v>
      </c>
      <c r="B3" s="614"/>
      <c r="C3" s="614"/>
      <c r="D3" s="614"/>
      <c r="E3" s="614"/>
      <c r="F3" s="614"/>
      <c r="G3" s="614"/>
      <c r="H3" s="615"/>
      <c r="I3" s="129"/>
    </row>
    <row r="4" spans="1:10">
      <c r="A4" s="235" t="s">
        <v>195</v>
      </c>
      <c r="B4" s="236"/>
      <c r="C4" s="236"/>
      <c r="D4" s="236"/>
      <c r="E4" s="236"/>
      <c r="F4" s="236"/>
      <c r="G4" s="236"/>
      <c r="H4" s="236"/>
      <c r="I4" s="129"/>
    </row>
    <row r="5" spans="1:10">
      <c r="A5" s="235" t="s">
        <v>123</v>
      </c>
      <c r="B5" s="236"/>
      <c r="C5" s="236"/>
      <c r="D5" s="236"/>
      <c r="E5" s="236"/>
      <c r="F5" s="236"/>
      <c r="G5" s="236"/>
      <c r="H5" s="236"/>
      <c r="I5" s="129"/>
    </row>
    <row r="6" spans="1:10">
      <c r="A6" s="237" t="s">
        <v>122</v>
      </c>
      <c r="B6" s="238"/>
      <c r="C6" s="238"/>
      <c r="D6" s="238"/>
      <c r="E6" s="238"/>
      <c r="F6" s="238"/>
      <c r="G6" s="238"/>
      <c r="H6" s="238"/>
      <c r="I6" s="129"/>
    </row>
    <row r="7" spans="1:10">
      <c r="A7" s="237" t="s">
        <v>124</v>
      </c>
      <c r="B7" s="238"/>
      <c r="C7" s="238"/>
      <c r="D7" s="238"/>
      <c r="E7" s="238"/>
      <c r="F7" s="238"/>
      <c r="G7" s="238"/>
      <c r="H7" s="238"/>
      <c r="I7" s="129"/>
    </row>
    <row r="8" spans="1:10">
      <c r="A8" s="239" t="s">
        <v>125</v>
      </c>
      <c r="B8" s="240"/>
      <c r="C8" s="240"/>
      <c r="D8" s="240"/>
      <c r="E8" s="240"/>
      <c r="F8" s="240"/>
      <c r="G8" s="240"/>
      <c r="H8" s="240"/>
      <c r="I8" s="129"/>
    </row>
    <row r="9" spans="1:10" ht="15" customHeight="1">
      <c r="A9" s="308" t="s">
        <v>126</v>
      </c>
      <c r="B9" s="309" t="str">
        <f>+'29　食中毒記事等 '!A2</f>
        <v>２７歳女性　腸管出血性大腸菌に感染、ＨＵＳ発症　千葉県内医療機関に入院</v>
      </c>
      <c r="C9" s="310"/>
      <c r="D9" s="310"/>
      <c r="E9" s="310"/>
      <c r="F9" s="310"/>
      <c r="G9" s="310"/>
      <c r="H9" s="310"/>
      <c r="I9" s="129"/>
    </row>
    <row r="10" spans="1:10" ht="15" customHeight="1">
      <c r="A10" s="308" t="s">
        <v>127</v>
      </c>
      <c r="B10" s="402" t="str">
        <f>+'29　ノロウイルス関連情報 '!H72</f>
        <v>管理レベル「2」　</v>
      </c>
      <c r="C10" s="402" t="s">
        <v>232</v>
      </c>
      <c r="D10" s="311">
        <f>+'29　ノロウイルス関連情報 '!G73</f>
        <v>3.02</v>
      </c>
      <c r="E10" s="402" t="s">
        <v>233</v>
      </c>
      <c r="F10" s="312">
        <f>+'29　ノロウイルス関連情報 '!I73</f>
        <v>-1.23</v>
      </c>
      <c r="G10" s="310" t="s">
        <v>138</v>
      </c>
      <c r="H10" s="310"/>
      <c r="I10" s="129"/>
    </row>
    <row r="11" spans="1:10" s="148" customFormat="1" ht="15" customHeight="1">
      <c r="A11" s="313" t="s">
        <v>128</v>
      </c>
      <c r="B11" s="619" t="str">
        <f>+'29 残留農薬　等 '!A2</f>
        <v>【韓国】辛ラーメンRED、欧州全土で回収　残留農薬が基準超過</v>
      </c>
      <c r="C11" s="619"/>
      <c r="D11" s="619"/>
      <c r="E11" s="619"/>
      <c r="F11" s="619"/>
      <c r="G11" s="619"/>
      <c r="H11" s="314"/>
      <c r="I11" s="147"/>
      <c r="J11" s="148" t="s">
        <v>129</v>
      </c>
    </row>
    <row r="12" spans="1:10" ht="15" customHeight="1">
      <c r="A12" s="308" t="s">
        <v>130</v>
      </c>
      <c r="B12" s="309" t="str">
        <f>+'29　食品表示'!A2</f>
        <v>食中毒防止へ県が食品の一斉点検実施　静岡・焼津さかなセンター</v>
      </c>
      <c r="C12" s="310"/>
      <c r="D12" s="310"/>
      <c r="E12" s="310"/>
      <c r="F12" s="310"/>
      <c r="G12" s="310"/>
      <c r="H12" s="310"/>
      <c r="I12" s="129"/>
    </row>
    <row r="13" spans="1:10" ht="15" customHeight="1">
      <c r="A13" s="308" t="s">
        <v>131</v>
      </c>
      <c r="B13" s="315" t="str">
        <f>+'29　海外情報'!B6</f>
        <v>ドイツ</v>
      </c>
      <c r="C13" s="310" t="str">
        <f>+'29　海外情報'!A5</f>
        <v>ドイツで食品価格が高騰、消費者は味よりも価格を重視(ドイツ、ウクライナ、ロシア) ｜ - ジェトロ</v>
      </c>
      <c r="D13" s="310"/>
      <c r="E13" s="310"/>
      <c r="F13" s="310"/>
      <c r="G13" s="310"/>
      <c r="H13" s="310"/>
      <c r="I13" s="129"/>
    </row>
    <row r="14" spans="1:10" ht="15" customHeight="1">
      <c r="A14" s="315" t="s">
        <v>132</v>
      </c>
      <c r="B14" s="316" t="str">
        <f>+'29　海外情報'!B2</f>
        <v>英国</v>
      </c>
      <c r="C14" s="616" t="str">
        <f>+'29　海外情報'!A2</f>
        <v>三菱ケミカル、食品包装材を増産　英国で数百億円投資： 日本経済新聞</v>
      </c>
      <c r="D14" s="616"/>
      <c r="E14" s="616"/>
      <c r="F14" s="616"/>
      <c r="G14" s="616"/>
      <c r="H14" s="617"/>
      <c r="I14" s="129"/>
    </row>
    <row r="15" spans="1:10" ht="15" customHeight="1">
      <c r="A15" s="308" t="s">
        <v>133</v>
      </c>
      <c r="B15" s="309" t="str">
        <f>+'29　感染症統計'!A20</f>
        <v>※2022年 第29週（7/18～7/24） 現在</v>
      </c>
      <c r="C15" s="310"/>
      <c r="D15" s="309" t="s">
        <v>175</v>
      </c>
      <c r="E15" s="310"/>
      <c r="F15" s="310"/>
      <c r="G15" s="310"/>
      <c r="H15" s="310"/>
      <c r="I15" s="129"/>
    </row>
    <row r="16" spans="1:10" ht="15" customHeight="1">
      <c r="A16" s="308" t="s">
        <v>134</v>
      </c>
      <c r="B16" s="618" t="s">
        <v>291</v>
      </c>
      <c r="C16" s="618"/>
      <c r="D16" s="618"/>
      <c r="E16" s="618"/>
      <c r="F16" s="618"/>
      <c r="G16" s="618"/>
      <c r="H16" s="310"/>
      <c r="I16" s="129"/>
    </row>
    <row r="17" spans="1:14" ht="15" customHeight="1">
      <c r="A17" s="308" t="s">
        <v>236</v>
      </c>
      <c r="B17" s="507" t="str">
        <f>+'29  衛生訓話'!A2</f>
        <v>今週のお題(食品材料を受け入れる時は、表面温度を測り記録しましょう)</v>
      </c>
      <c r="C17" s="310"/>
      <c r="D17" s="310"/>
      <c r="E17" s="310"/>
      <c r="F17" s="317"/>
      <c r="G17" s="310"/>
      <c r="H17" s="310"/>
      <c r="I17" s="129"/>
    </row>
    <row r="18" spans="1:14" ht="15" customHeight="1">
      <c r="A18" s="308" t="s">
        <v>139</v>
      </c>
      <c r="B18" s="310" t="str">
        <f>+'29　新型コロナウイルス情報'!C4</f>
        <v>今週の新型コロナ 新規感染者数　世界で719万人(対前週の増加に対して54万人減少)</v>
      </c>
      <c r="C18" s="310"/>
      <c r="D18" s="310"/>
      <c r="E18" s="310"/>
      <c r="F18" s="310" t="s">
        <v>21</v>
      </c>
      <c r="G18" s="310"/>
      <c r="H18" s="310"/>
      <c r="I18" s="129"/>
    </row>
    <row r="19" spans="1:14" s="185" customFormat="1" ht="15" customHeight="1">
      <c r="A19" s="308" t="s">
        <v>198</v>
      </c>
      <c r="B19" s="310" t="s">
        <v>261</v>
      </c>
      <c r="C19" s="310"/>
      <c r="D19" s="310"/>
      <c r="E19" s="310"/>
      <c r="F19" s="310"/>
      <c r="G19" s="310"/>
      <c r="H19" s="310"/>
      <c r="I19" s="129"/>
    </row>
    <row r="20" spans="1:14">
      <c r="A20" s="239" t="s">
        <v>125</v>
      </c>
      <c r="B20" s="240"/>
      <c r="C20" s="240"/>
      <c r="D20" s="240"/>
      <c r="E20" s="240"/>
      <c r="F20" s="240"/>
      <c r="G20" s="240"/>
      <c r="H20" s="240"/>
      <c r="I20" s="129"/>
    </row>
    <row r="21" spans="1:14">
      <c r="A21" s="237" t="s">
        <v>21</v>
      </c>
      <c r="B21" s="238"/>
      <c r="C21" s="238"/>
      <c r="D21" s="238"/>
      <c r="E21" s="238"/>
      <c r="F21" s="238"/>
      <c r="G21" s="238"/>
      <c r="H21" s="238"/>
      <c r="I21" s="129"/>
    </row>
    <row r="22" spans="1:14">
      <c r="A22" s="130" t="s">
        <v>135</v>
      </c>
      <c r="I22" s="129"/>
    </row>
    <row r="23" spans="1:14">
      <c r="A23" s="129"/>
      <c r="I23" s="129"/>
    </row>
    <row r="24" spans="1:14">
      <c r="A24" s="129"/>
      <c r="I24" s="129"/>
    </row>
    <row r="25" spans="1:14">
      <c r="A25" s="129"/>
      <c r="I25" s="129"/>
      <c r="N25" t="s">
        <v>175</v>
      </c>
    </row>
    <row r="26" spans="1:14">
      <c r="A26" s="129"/>
      <c r="I26" s="129"/>
    </row>
    <row r="27" spans="1:14">
      <c r="A27" s="129"/>
      <c r="I27" s="129"/>
    </row>
    <row r="28" spans="1:14">
      <c r="A28" s="129"/>
      <c r="I28" s="129"/>
    </row>
    <row r="29" spans="1:14">
      <c r="A29" s="129"/>
      <c r="I29" s="129"/>
    </row>
    <row r="30" spans="1:14">
      <c r="A30" s="129"/>
      <c r="I30" s="129"/>
    </row>
    <row r="31" spans="1:14">
      <c r="A31" s="129"/>
      <c r="I31" s="129"/>
    </row>
    <row r="32" spans="1:14">
      <c r="A32" s="129"/>
      <c r="I32" s="129"/>
    </row>
    <row r="33" spans="1:9" ht="13.8" thickBot="1">
      <c r="A33" s="131"/>
      <c r="B33" s="132"/>
      <c r="C33" s="132"/>
      <c r="D33" s="132"/>
      <c r="E33" s="132"/>
      <c r="F33" s="132"/>
      <c r="G33" s="132"/>
      <c r="H33" s="132"/>
      <c r="I33" s="129"/>
    </row>
    <row r="34" spans="1:9" ht="13.8" thickTop="1"/>
    <row r="37" spans="1:9" ht="24.6">
      <c r="A37" s="161" t="s">
        <v>160</v>
      </c>
    </row>
    <row r="38" spans="1:9" ht="40.5" customHeight="1">
      <c r="A38" s="620" t="s">
        <v>161</v>
      </c>
      <c r="B38" s="620"/>
      <c r="C38" s="620"/>
      <c r="D38" s="620"/>
      <c r="E38" s="620"/>
      <c r="F38" s="620"/>
      <c r="G38" s="620"/>
    </row>
    <row r="39" spans="1:9" ht="30.75" customHeight="1">
      <c r="A39" s="612" t="s">
        <v>162</v>
      </c>
      <c r="B39" s="612"/>
      <c r="C39" s="612"/>
      <c r="D39" s="612"/>
      <c r="E39" s="612"/>
      <c r="F39" s="612"/>
      <c r="G39" s="612"/>
    </row>
    <row r="40" spans="1:9" ht="15">
      <c r="A40" s="162"/>
    </row>
    <row r="41" spans="1:9" ht="69.75" customHeight="1">
      <c r="A41" s="607" t="s">
        <v>170</v>
      </c>
      <c r="B41" s="607"/>
      <c r="C41" s="607"/>
      <c r="D41" s="607"/>
      <c r="E41" s="607"/>
      <c r="F41" s="607"/>
      <c r="G41" s="607"/>
    </row>
    <row r="42" spans="1:9" ht="35.25" customHeight="1">
      <c r="A42" s="612" t="s">
        <v>163</v>
      </c>
      <c r="B42" s="612"/>
      <c r="C42" s="612"/>
      <c r="D42" s="612"/>
      <c r="E42" s="612"/>
      <c r="F42" s="612"/>
      <c r="G42" s="612"/>
    </row>
    <row r="43" spans="1:9" ht="59.25" customHeight="1">
      <c r="A43" s="607" t="s">
        <v>164</v>
      </c>
      <c r="B43" s="607"/>
      <c r="C43" s="607"/>
      <c r="D43" s="607"/>
      <c r="E43" s="607"/>
      <c r="F43" s="607"/>
      <c r="G43" s="607"/>
    </row>
    <row r="44" spans="1:9" ht="15">
      <c r="A44" s="163"/>
    </row>
    <row r="45" spans="1:9" ht="27.75" customHeight="1">
      <c r="A45" s="609" t="s">
        <v>165</v>
      </c>
      <c r="B45" s="609"/>
      <c r="C45" s="609"/>
      <c r="D45" s="609"/>
      <c r="E45" s="609"/>
      <c r="F45" s="609"/>
      <c r="G45" s="609"/>
    </row>
    <row r="46" spans="1:9" ht="53.25" customHeight="1">
      <c r="A46" s="608" t="s">
        <v>171</v>
      </c>
      <c r="B46" s="607"/>
      <c r="C46" s="607"/>
      <c r="D46" s="607"/>
      <c r="E46" s="607"/>
      <c r="F46" s="607"/>
      <c r="G46" s="607"/>
    </row>
    <row r="47" spans="1:9" ht="15">
      <c r="A47" s="163"/>
    </row>
    <row r="48" spans="1:9" ht="32.25" customHeight="1">
      <c r="A48" s="609" t="s">
        <v>166</v>
      </c>
      <c r="B48" s="609"/>
      <c r="C48" s="609"/>
      <c r="D48" s="609"/>
      <c r="E48" s="609"/>
      <c r="F48" s="609"/>
      <c r="G48" s="609"/>
    </row>
    <row r="49" spans="1:7" ht="15">
      <c r="A49" s="162"/>
    </row>
    <row r="50" spans="1:7" ht="87" customHeight="1">
      <c r="A50" s="608" t="s">
        <v>172</v>
      </c>
      <c r="B50" s="607"/>
      <c r="C50" s="607"/>
      <c r="D50" s="607"/>
      <c r="E50" s="607"/>
      <c r="F50" s="607"/>
      <c r="G50" s="607"/>
    </row>
    <row r="51" spans="1:7" ht="15">
      <c r="A51" s="163"/>
    </row>
    <row r="52" spans="1:7" ht="32.25" customHeight="1">
      <c r="A52" s="609" t="s">
        <v>167</v>
      </c>
      <c r="B52" s="609"/>
      <c r="C52" s="609"/>
      <c r="D52" s="609"/>
      <c r="E52" s="609"/>
      <c r="F52" s="609"/>
      <c r="G52" s="609"/>
    </row>
    <row r="53" spans="1:7" ht="29.25" customHeight="1">
      <c r="A53" s="607" t="s">
        <v>168</v>
      </c>
      <c r="B53" s="607"/>
      <c r="C53" s="607"/>
      <c r="D53" s="607"/>
      <c r="E53" s="607"/>
      <c r="F53" s="607"/>
      <c r="G53" s="607"/>
    </row>
    <row r="54" spans="1:7" ht="15">
      <c r="A54" s="163"/>
    </row>
    <row r="55" spans="1:7" s="148" customFormat="1" ht="110.25" customHeight="1">
      <c r="A55" s="610" t="s">
        <v>173</v>
      </c>
      <c r="B55" s="611"/>
      <c r="C55" s="611"/>
      <c r="D55" s="611"/>
      <c r="E55" s="611"/>
      <c r="F55" s="611"/>
      <c r="G55" s="611"/>
    </row>
    <row r="56" spans="1:7" ht="34.5" customHeight="1">
      <c r="A56" s="612" t="s">
        <v>169</v>
      </c>
      <c r="B56" s="612"/>
      <c r="C56" s="612"/>
      <c r="D56" s="612"/>
      <c r="E56" s="612"/>
      <c r="F56" s="612"/>
      <c r="G56" s="612"/>
    </row>
    <row r="57" spans="1:7" ht="114" customHeight="1">
      <c r="A57" s="608" t="s">
        <v>174</v>
      </c>
      <c r="B57" s="607"/>
      <c r="C57" s="607"/>
      <c r="D57" s="607"/>
      <c r="E57" s="607"/>
      <c r="F57" s="607"/>
      <c r="G57" s="607"/>
    </row>
    <row r="58" spans="1:7" ht="109.5" customHeight="1">
      <c r="A58" s="607"/>
      <c r="B58" s="607"/>
      <c r="C58" s="607"/>
      <c r="D58" s="607"/>
      <c r="E58" s="607"/>
      <c r="F58" s="607"/>
      <c r="G58" s="607"/>
    </row>
    <row r="59" spans="1:7" ht="15">
      <c r="A59" s="163"/>
    </row>
    <row r="60" spans="1:7" s="160" customFormat="1" ht="57.75" customHeight="1">
      <c r="A60" s="607"/>
      <c r="B60" s="607"/>
      <c r="C60" s="607"/>
      <c r="D60" s="607"/>
      <c r="E60" s="607"/>
      <c r="F60" s="607"/>
      <c r="G60" s="607"/>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0"/>
  <sheetViews>
    <sheetView view="pageBreakPreview" zoomScaleNormal="100" zoomScaleSheetLayoutView="100" workbookViewId="0">
      <selection activeCell="G15" sqref="G15"/>
    </sheetView>
  </sheetViews>
  <sheetFormatPr defaultColWidth="9" defaultRowHeight="13.2"/>
  <cols>
    <col min="1" max="1" width="21.33203125" style="48" customWidth="1"/>
    <col min="2" max="2" width="19.77734375" style="48" customWidth="1"/>
    <col min="3" max="3" width="80.21875" style="430" customWidth="1"/>
    <col min="4" max="4" width="14.44140625" style="49" customWidth="1"/>
    <col min="5" max="5" width="13.6640625" style="49" customWidth="1"/>
    <col min="6" max="6" width="13.88671875" style="43" customWidth="1"/>
    <col min="7" max="7" width="58.6640625" style="43" customWidth="1"/>
    <col min="8" max="10" width="9" style="43"/>
    <col min="11" max="11" width="14.109375" style="43" customWidth="1"/>
    <col min="12" max="16384" width="9" style="43"/>
  </cols>
  <sheetData>
    <row r="1" spans="1:5" ht="44.25" customHeight="1">
      <c r="A1" s="452" t="s">
        <v>297</v>
      </c>
      <c r="B1" s="453" t="s">
        <v>227</v>
      </c>
      <c r="C1" s="454" t="s">
        <v>245</v>
      </c>
      <c r="D1" s="455" t="s">
        <v>25</v>
      </c>
      <c r="E1" s="456" t="s">
        <v>26</v>
      </c>
    </row>
    <row r="2" spans="1:5" s="181" customFormat="1" ht="22.95" customHeight="1">
      <c r="A2" s="534" t="s">
        <v>262</v>
      </c>
      <c r="B2" s="457" t="s">
        <v>298</v>
      </c>
      <c r="C2" s="554" t="s">
        <v>346</v>
      </c>
      <c r="D2" s="458">
        <v>44771</v>
      </c>
      <c r="E2" s="458">
        <v>44771</v>
      </c>
    </row>
    <row r="3" spans="1:5" s="181" customFormat="1" ht="22.95" customHeight="1">
      <c r="A3" s="534" t="s">
        <v>262</v>
      </c>
      <c r="B3" s="457" t="s">
        <v>298</v>
      </c>
      <c r="C3" s="554" t="s">
        <v>347</v>
      </c>
      <c r="D3" s="458">
        <v>44771</v>
      </c>
      <c r="E3" s="458">
        <v>44771</v>
      </c>
    </row>
    <row r="4" spans="1:5" s="181" customFormat="1" ht="22.95" customHeight="1">
      <c r="A4" s="534" t="s">
        <v>262</v>
      </c>
      <c r="B4" s="457" t="s">
        <v>298</v>
      </c>
      <c r="C4" s="554" t="s">
        <v>348</v>
      </c>
      <c r="D4" s="458">
        <v>44771</v>
      </c>
      <c r="E4" s="458">
        <v>44771</v>
      </c>
    </row>
    <row r="5" spans="1:5" s="181" customFormat="1" ht="22.95" customHeight="1">
      <c r="A5" s="534" t="s">
        <v>262</v>
      </c>
      <c r="B5" s="457" t="s">
        <v>298</v>
      </c>
      <c r="C5" s="554" t="s">
        <v>349</v>
      </c>
      <c r="D5" s="458">
        <v>44771</v>
      </c>
      <c r="E5" s="458">
        <v>44771</v>
      </c>
    </row>
    <row r="6" spans="1:5" s="181" customFormat="1" ht="22.95" customHeight="1">
      <c r="A6" s="534" t="s">
        <v>262</v>
      </c>
      <c r="B6" s="457" t="s">
        <v>298</v>
      </c>
      <c r="C6" s="554" t="s">
        <v>350</v>
      </c>
      <c r="D6" s="458">
        <v>44771</v>
      </c>
      <c r="E6" s="458">
        <v>44771</v>
      </c>
    </row>
    <row r="7" spans="1:5" s="181" customFormat="1" ht="22.95" customHeight="1">
      <c r="A7" s="534" t="s">
        <v>262</v>
      </c>
      <c r="B7" s="457" t="s">
        <v>298</v>
      </c>
      <c r="C7" s="554" t="s">
        <v>351</v>
      </c>
      <c r="D7" s="458">
        <v>44771</v>
      </c>
      <c r="E7" s="458">
        <v>44771</v>
      </c>
    </row>
    <row r="8" spans="1:5" s="181" customFormat="1" ht="22.95" customHeight="1">
      <c r="A8" s="534" t="s">
        <v>262</v>
      </c>
      <c r="B8" s="457" t="s">
        <v>298</v>
      </c>
      <c r="C8" s="554" t="s">
        <v>352</v>
      </c>
      <c r="D8" s="458">
        <v>44771</v>
      </c>
      <c r="E8" s="458">
        <v>44771</v>
      </c>
    </row>
    <row r="9" spans="1:5" s="181" customFormat="1" ht="22.95" customHeight="1">
      <c r="A9" s="534" t="s">
        <v>262</v>
      </c>
      <c r="B9" s="457" t="s">
        <v>298</v>
      </c>
      <c r="C9" s="554" t="s">
        <v>353</v>
      </c>
      <c r="D9" s="458">
        <v>44771</v>
      </c>
      <c r="E9" s="458">
        <v>44771</v>
      </c>
    </row>
    <row r="10" spans="1:5" s="181" customFormat="1" ht="22.95" customHeight="1">
      <c r="A10" s="534" t="s">
        <v>262</v>
      </c>
      <c r="B10" s="457" t="s">
        <v>298</v>
      </c>
      <c r="C10" s="554" t="s">
        <v>354</v>
      </c>
      <c r="D10" s="458">
        <v>44771</v>
      </c>
      <c r="E10" s="458">
        <v>44771</v>
      </c>
    </row>
    <row r="11" spans="1:5" s="181" customFormat="1" ht="22.95" customHeight="1">
      <c r="A11" s="583" t="s">
        <v>265</v>
      </c>
      <c r="B11" s="584" t="s">
        <v>299</v>
      </c>
      <c r="C11" s="588" t="s">
        <v>355</v>
      </c>
      <c r="D11" s="585">
        <v>44771</v>
      </c>
      <c r="E11" s="585">
        <v>44771</v>
      </c>
    </row>
    <row r="12" spans="1:5" s="181" customFormat="1" ht="22.95" customHeight="1">
      <c r="A12" s="583" t="s">
        <v>264</v>
      </c>
      <c r="B12" s="584" t="s">
        <v>300</v>
      </c>
      <c r="C12" s="588" t="s">
        <v>356</v>
      </c>
      <c r="D12" s="585">
        <v>44771</v>
      </c>
      <c r="E12" s="585">
        <v>44771</v>
      </c>
    </row>
    <row r="13" spans="1:5" s="181" customFormat="1" ht="22.95" customHeight="1">
      <c r="A13" s="583" t="s">
        <v>262</v>
      </c>
      <c r="B13" s="584" t="s">
        <v>301</v>
      </c>
      <c r="C13" s="586" t="s">
        <v>357</v>
      </c>
      <c r="D13" s="585">
        <v>44770</v>
      </c>
      <c r="E13" s="585">
        <v>44771</v>
      </c>
    </row>
    <row r="14" spans="1:5" s="181" customFormat="1" ht="22.95" customHeight="1">
      <c r="A14" s="583" t="s">
        <v>264</v>
      </c>
      <c r="B14" s="584" t="s">
        <v>302</v>
      </c>
      <c r="C14" s="587" t="s">
        <v>358</v>
      </c>
      <c r="D14" s="585">
        <v>44769</v>
      </c>
      <c r="E14" s="585">
        <v>44770</v>
      </c>
    </row>
    <row r="15" spans="1:5" s="181" customFormat="1" ht="22.95" customHeight="1">
      <c r="A15" s="583" t="s">
        <v>262</v>
      </c>
      <c r="B15" s="584" t="s">
        <v>263</v>
      </c>
      <c r="C15" s="584" t="s">
        <v>359</v>
      </c>
      <c r="D15" s="585">
        <v>44769</v>
      </c>
      <c r="E15" s="585">
        <v>44770</v>
      </c>
    </row>
    <row r="16" spans="1:5" s="181" customFormat="1" ht="22.95" customHeight="1">
      <c r="A16" s="583" t="s">
        <v>262</v>
      </c>
      <c r="B16" s="584" t="s">
        <v>278</v>
      </c>
      <c r="C16" s="590" t="s">
        <v>360</v>
      </c>
      <c r="D16" s="585">
        <v>44769</v>
      </c>
      <c r="E16" s="585">
        <v>44770</v>
      </c>
    </row>
    <row r="17" spans="1:5" s="181" customFormat="1" ht="22.95" customHeight="1">
      <c r="A17" s="583" t="s">
        <v>262</v>
      </c>
      <c r="B17" s="584" t="s">
        <v>278</v>
      </c>
      <c r="C17" s="587" t="s">
        <v>361</v>
      </c>
      <c r="D17" s="585">
        <v>44769</v>
      </c>
      <c r="E17" s="585">
        <v>44770</v>
      </c>
    </row>
    <row r="18" spans="1:5" s="181" customFormat="1" ht="22.95" customHeight="1">
      <c r="A18" s="583" t="s">
        <v>262</v>
      </c>
      <c r="B18" s="584" t="s">
        <v>303</v>
      </c>
      <c r="C18" s="590" t="s">
        <v>362</v>
      </c>
      <c r="D18" s="585">
        <v>44769</v>
      </c>
      <c r="E18" s="585">
        <v>44770</v>
      </c>
    </row>
    <row r="19" spans="1:5" s="181" customFormat="1" ht="22.95" customHeight="1">
      <c r="A19" s="583" t="s">
        <v>262</v>
      </c>
      <c r="B19" s="584" t="s">
        <v>263</v>
      </c>
      <c r="C19" s="586" t="s">
        <v>363</v>
      </c>
      <c r="D19" s="585">
        <v>44769</v>
      </c>
      <c r="E19" s="585">
        <v>44770</v>
      </c>
    </row>
    <row r="20" spans="1:5" s="181" customFormat="1" ht="22.95" customHeight="1">
      <c r="A20" s="583" t="s">
        <v>262</v>
      </c>
      <c r="B20" s="584" t="s">
        <v>304</v>
      </c>
      <c r="C20" s="589" t="s">
        <v>364</v>
      </c>
      <c r="D20" s="585">
        <v>44769</v>
      </c>
      <c r="E20" s="585">
        <v>44770</v>
      </c>
    </row>
    <row r="21" spans="1:5" s="181" customFormat="1" ht="22.95" customHeight="1">
      <c r="A21" s="583" t="s">
        <v>265</v>
      </c>
      <c r="B21" s="584" t="s">
        <v>305</v>
      </c>
      <c r="C21" s="586" t="s">
        <v>306</v>
      </c>
      <c r="D21" s="585">
        <v>44769</v>
      </c>
      <c r="E21" s="585">
        <v>44769</v>
      </c>
    </row>
    <row r="22" spans="1:5" s="181" customFormat="1" ht="22.95" customHeight="1">
      <c r="A22" s="583" t="s">
        <v>262</v>
      </c>
      <c r="B22" s="584" t="s">
        <v>307</v>
      </c>
      <c r="C22" s="588" t="s">
        <v>308</v>
      </c>
      <c r="D22" s="585">
        <v>44769</v>
      </c>
      <c r="E22" s="585">
        <v>44769</v>
      </c>
    </row>
    <row r="23" spans="1:5" s="181" customFormat="1" ht="22.95" customHeight="1">
      <c r="A23" s="583" t="s">
        <v>262</v>
      </c>
      <c r="B23" s="584" t="s">
        <v>309</v>
      </c>
      <c r="C23" s="587" t="s">
        <v>310</v>
      </c>
      <c r="D23" s="585">
        <v>44768</v>
      </c>
      <c r="E23" s="585">
        <v>44769</v>
      </c>
    </row>
    <row r="24" spans="1:5" s="181" customFormat="1" ht="22.95" customHeight="1">
      <c r="A24" s="583" t="s">
        <v>262</v>
      </c>
      <c r="B24" s="584" t="s">
        <v>279</v>
      </c>
      <c r="C24" s="587" t="s">
        <v>311</v>
      </c>
      <c r="D24" s="585">
        <v>44768</v>
      </c>
      <c r="E24" s="585">
        <v>44769</v>
      </c>
    </row>
    <row r="25" spans="1:5" s="181" customFormat="1" ht="22.95" customHeight="1">
      <c r="A25" s="583" t="s">
        <v>262</v>
      </c>
      <c r="B25" s="584" t="s">
        <v>312</v>
      </c>
      <c r="C25" s="587" t="s">
        <v>313</v>
      </c>
      <c r="D25" s="585">
        <v>44768</v>
      </c>
      <c r="E25" s="585">
        <v>44769</v>
      </c>
    </row>
    <row r="26" spans="1:5" s="181" customFormat="1" ht="22.95" customHeight="1">
      <c r="A26" s="583" t="s">
        <v>265</v>
      </c>
      <c r="B26" s="584" t="s">
        <v>314</v>
      </c>
      <c r="C26" s="589" t="s">
        <v>315</v>
      </c>
      <c r="D26" s="585">
        <v>44768</v>
      </c>
      <c r="E26" s="585">
        <v>44769</v>
      </c>
    </row>
    <row r="27" spans="1:5" s="181" customFormat="1" ht="22.95" customHeight="1">
      <c r="A27" s="534" t="s">
        <v>262</v>
      </c>
      <c r="B27" s="457" t="s">
        <v>316</v>
      </c>
      <c r="C27" s="553" t="s">
        <v>317</v>
      </c>
      <c r="D27" s="458">
        <v>44768</v>
      </c>
      <c r="E27" s="458">
        <v>44769</v>
      </c>
    </row>
    <row r="28" spans="1:5" s="181" customFormat="1" ht="22.95" customHeight="1">
      <c r="A28" s="534" t="s">
        <v>264</v>
      </c>
      <c r="B28" s="457" t="s">
        <v>318</v>
      </c>
      <c r="C28" s="551" t="s">
        <v>319</v>
      </c>
      <c r="D28" s="458">
        <v>44768</v>
      </c>
      <c r="E28" s="458">
        <v>44768</v>
      </c>
    </row>
    <row r="29" spans="1:5" s="181" customFormat="1" ht="22.95" customHeight="1">
      <c r="A29" s="534" t="s">
        <v>262</v>
      </c>
      <c r="B29" s="457" t="s">
        <v>320</v>
      </c>
      <c r="C29" s="554" t="s">
        <v>321</v>
      </c>
      <c r="D29" s="458">
        <v>44767</v>
      </c>
      <c r="E29" s="458">
        <v>44768</v>
      </c>
    </row>
    <row r="30" spans="1:5" s="181" customFormat="1" ht="22.95" customHeight="1">
      <c r="A30" s="534" t="s">
        <v>262</v>
      </c>
      <c r="B30" s="457" t="s">
        <v>263</v>
      </c>
      <c r="C30" s="552" t="s">
        <v>322</v>
      </c>
      <c r="D30" s="458">
        <v>44767</v>
      </c>
      <c r="E30" s="458">
        <v>44768</v>
      </c>
    </row>
    <row r="31" spans="1:5" s="181" customFormat="1" ht="22.95" customHeight="1">
      <c r="A31" s="534" t="s">
        <v>262</v>
      </c>
      <c r="B31" s="457" t="s">
        <v>323</v>
      </c>
      <c r="C31" s="551" t="s">
        <v>324</v>
      </c>
      <c r="D31" s="458">
        <v>44767</v>
      </c>
      <c r="E31" s="458">
        <v>44768</v>
      </c>
    </row>
    <row r="32" spans="1:5" s="181" customFormat="1" ht="22.95" customHeight="1">
      <c r="A32" s="534" t="s">
        <v>264</v>
      </c>
      <c r="B32" s="457" t="s">
        <v>325</v>
      </c>
      <c r="C32" s="551" t="s">
        <v>326</v>
      </c>
      <c r="D32" s="458">
        <v>44767</v>
      </c>
      <c r="E32" s="458">
        <v>44768</v>
      </c>
    </row>
    <row r="33" spans="1:5" s="181" customFormat="1" ht="22.95" customHeight="1">
      <c r="A33" s="534" t="s">
        <v>262</v>
      </c>
      <c r="B33" s="457" t="s">
        <v>327</v>
      </c>
      <c r="C33" s="552" t="s">
        <v>328</v>
      </c>
      <c r="D33" s="458">
        <v>44767</v>
      </c>
      <c r="E33" s="458">
        <v>44768</v>
      </c>
    </row>
    <row r="34" spans="1:5" s="181" customFormat="1" ht="22.95" customHeight="1">
      <c r="A34" s="534" t="s">
        <v>262</v>
      </c>
      <c r="B34" s="457" t="s">
        <v>329</v>
      </c>
      <c r="C34" s="551" t="s">
        <v>330</v>
      </c>
      <c r="D34" s="458">
        <v>44767</v>
      </c>
      <c r="E34" s="458">
        <v>44768</v>
      </c>
    </row>
    <row r="35" spans="1:5" s="181" customFormat="1" ht="22.95" customHeight="1">
      <c r="A35" s="534" t="s">
        <v>264</v>
      </c>
      <c r="B35" s="457" t="s">
        <v>331</v>
      </c>
      <c r="C35" s="551" t="s">
        <v>332</v>
      </c>
      <c r="D35" s="458">
        <v>44767</v>
      </c>
      <c r="E35" s="458">
        <v>44768</v>
      </c>
    </row>
    <row r="36" spans="1:5" s="181" customFormat="1" ht="22.95" customHeight="1">
      <c r="A36" s="534" t="s">
        <v>262</v>
      </c>
      <c r="B36" s="457" t="s">
        <v>280</v>
      </c>
      <c r="C36" s="554" t="s">
        <v>333</v>
      </c>
      <c r="D36" s="458">
        <v>44767</v>
      </c>
      <c r="E36" s="458">
        <v>44768</v>
      </c>
    </row>
    <row r="37" spans="1:5" s="181" customFormat="1" ht="22.95" customHeight="1">
      <c r="A37" s="534" t="s">
        <v>265</v>
      </c>
      <c r="B37" s="457" t="s">
        <v>334</v>
      </c>
      <c r="C37" s="457" t="s">
        <v>335</v>
      </c>
      <c r="D37" s="458">
        <v>44767</v>
      </c>
      <c r="E37" s="458">
        <v>44767</v>
      </c>
    </row>
    <row r="38" spans="1:5" s="181" customFormat="1" ht="22.95" customHeight="1">
      <c r="A38" s="534" t="s">
        <v>264</v>
      </c>
      <c r="B38" s="457" t="s">
        <v>336</v>
      </c>
      <c r="C38" s="551" t="s">
        <v>337</v>
      </c>
      <c r="D38" s="458">
        <v>44766</v>
      </c>
      <c r="E38" s="458">
        <v>44767</v>
      </c>
    </row>
    <row r="39" spans="1:5" s="181" customFormat="1" ht="22.95" customHeight="1">
      <c r="A39" s="534" t="s">
        <v>262</v>
      </c>
      <c r="B39" s="457" t="s">
        <v>338</v>
      </c>
      <c r="C39" s="554" t="s">
        <v>339</v>
      </c>
      <c r="D39" s="458">
        <v>44764</v>
      </c>
      <c r="E39" s="458">
        <v>44767</v>
      </c>
    </row>
    <row r="40" spans="1:5" s="181" customFormat="1" ht="22.95" customHeight="1">
      <c r="A40" s="534" t="s">
        <v>267</v>
      </c>
      <c r="B40" s="457" t="s">
        <v>340</v>
      </c>
      <c r="C40" s="457" t="s">
        <v>341</v>
      </c>
      <c r="D40" s="458">
        <v>44764</v>
      </c>
      <c r="E40" s="458">
        <v>44767</v>
      </c>
    </row>
    <row r="41" spans="1:5" s="181" customFormat="1" ht="22.95" customHeight="1">
      <c r="A41" s="534" t="s">
        <v>264</v>
      </c>
      <c r="B41" s="457" t="s">
        <v>342</v>
      </c>
      <c r="C41" s="551" t="s">
        <v>343</v>
      </c>
      <c r="D41" s="458">
        <v>44764</v>
      </c>
      <c r="E41" s="458">
        <v>44767</v>
      </c>
    </row>
    <row r="42" spans="1:5" s="181" customFormat="1" ht="22.95" customHeight="1">
      <c r="A42" s="534" t="s">
        <v>264</v>
      </c>
      <c r="B42" s="457" t="s">
        <v>344</v>
      </c>
      <c r="C42" s="554" t="s">
        <v>345</v>
      </c>
      <c r="D42" s="458">
        <v>44764</v>
      </c>
      <c r="E42" s="458">
        <v>44767</v>
      </c>
    </row>
    <row r="43" spans="1:5" s="181" customFormat="1" ht="22.95" customHeight="1">
      <c r="A43" s="534"/>
      <c r="B43" s="457"/>
      <c r="C43" s="457"/>
      <c r="D43" s="458"/>
      <c r="E43" s="458"/>
    </row>
    <row r="44" spans="1:5" s="181" customFormat="1" ht="22.95" customHeight="1">
      <c r="A44" s="534"/>
      <c r="B44" s="457"/>
      <c r="C44" s="457"/>
      <c r="D44" s="458"/>
      <c r="E44" s="458"/>
    </row>
    <row r="45" spans="1:5" s="181" customFormat="1" ht="22.2" customHeight="1">
      <c r="A45" s="269"/>
      <c r="B45" s="270"/>
      <c r="C45" s="271"/>
      <c r="D45" s="270"/>
      <c r="E45" s="270"/>
    </row>
    <row r="46" spans="1:5" s="181" customFormat="1" ht="18" customHeight="1">
      <c r="A46" s="265"/>
      <c r="B46" s="266"/>
      <c r="C46" s="427" t="s">
        <v>226</v>
      </c>
      <c r="D46" s="267"/>
      <c r="E46" s="267"/>
    </row>
    <row r="47" spans="1:5" ht="18.75" customHeight="1">
      <c r="A47" s="43"/>
      <c r="B47" s="43"/>
      <c r="C47" s="181"/>
      <c r="D47" s="43"/>
      <c r="E47" s="43"/>
    </row>
    <row r="48" spans="1:5" ht="9" customHeight="1">
      <c r="A48" s="44"/>
      <c r="B48" s="45"/>
      <c r="C48" s="428"/>
      <c r="D48" s="46"/>
      <c r="E48" s="46"/>
    </row>
    <row r="49" spans="1:11" s="47" customFormat="1" ht="20.25" customHeight="1">
      <c r="A49" s="183" t="s">
        <v>176</v>
      </c>
      <c r="B49" s="183"/>
      <c r="C49" s="429"/>
      <c r="D49" s="60"/>
      <c r="E49" s="60"/>
    </row>
    <row r="50" spans="1:11" s="47" customFormat="1" ht="20.25" customHeight="1">
      <c r="A50" s="816" t="s">
        <v>27</v>
      </c>
      <c r="B50" s="816"/>
      <c r="C50" s="816"/>
      <c r="D50" s="61"/>
      <c r="E50" s="61"/>
      <c r="J50" s="182"/>
      <c r="K50" s="182"/>
    </row>
  </sheetData>
  <mergeCells count="1">
    <mergeCell ref="A50:C50"/>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topLeftCell="A9" zoomScale="91" zoomScaleNormal="91" zoomScaleSheetLayoutView="100" workbookViewId="0">
      <selection activeCell="A18" sqref="A18:N18"/>
    </sheetView>
  </sheetViews>
  <sheetFormatPr defaultColWidth="9" defaultRowHeight="16.8" customHeight="1"/>
  <cols>
    <col min="1" max="13" width="9" style="1"/>
    <col min="14" max="14" width="108.6640625" style="1" customWidth="1"/>
    <col min="15" max="15" width="26.88671875" style="13" customWidth="1"/>
    <col min="16" max="16384" width="9" style="1"/>
  </cols>
  <sheetData>
    <row r="1" spans="1:16" ht="43.8" customHeight="1" thickBot="1">
      <c r="A1" s="817" t="s">
        <v>390</v>
      </c>
      <c r="B1" s="818"/>
      <c r="C1" s="818"/>
      <c r="D1" s="818"/>
      <c r="E1" s="818"/>
      <c r="F1" s="818"/>
      <c r="G1" s="818"/>
      <c r="H1" s="818"/>
      <c r="I1" s="818"/>
      <c r="J1" s="818"/>
      <c r="K1" s="818"/>
      <c r="L1" s="818"/>
      <c r="M1" s="818"/>
      <c r="N1" s="819"/>
    </row>
    <row r="2" spans="1:16" s="296" customFormat="1" ht="47.4" customHeight="1">
      <c r="A2" s="820" t="s">
        <v>395</v>
      </c>
      <c r="B2" s="821"/>
      <c r="C2" s="821"/>
      <c r="D2" s="821"/>
      <c r="E2" s="821"/>
      <c r="F2" s="821"/>
      <c r="G2" s="821"/>
      <c r="H2" s="821"/>
      <c r="I2" s="821"/>
      <c r="J2" s="821"/>
      <c r="K2" s="821"/>
      <c r="L2" s="821"/>
      <c r="M2" s="821"/>
      <c r="N2" s="822"/>
      <c r="O2" s="13"/>
    </row>
    <row r="3" spans="1:16" s="296" customFormat="1" ht="79.2" customHeight="1" thickBot="1">
      <c r="A3" s="823" t="s">
        <v>396</v>
      </c>
      <c r="B3" s="824"/>
      <c r="C3" s="824"/>
      <c r="D3" s="824"/>
      <c r="E3" s="824"/>
      <c r="F3" s="824"/>
      <c r="G3" s="824"/>
      <c r="H3" s="824"/>
      <c r="I3" s="824"/>
      <c r="J3" s="824"/>
      <c r="K3" s="824"/>
      <c r="L3" s="824"/>
      <c r="M3" s="824"/>
      <c r="N3" s="825"/>
      <c r="O3" s="13"/>
    </row>
    <row r="4" spans="1:16" s="560" customFormat="1" ht="42" customHeight="1">
      <c r="A4" s="829" t="s">
        <v>397</v>
      </c>
      <c r="B4" s="830"/>
      <c r="C4" s="830"/>
      <c r="D4" s="830"/>
      <c r="E4" s="830"/>
      <c r="F4" s="830"/>
      <c r="G4" s="830"/>
      <c r="H4" s="830"/>
      <c r="I4" s="830"/>
      <c r="J4" s="830"/>
      <c r="K4" s="830"/>
      <c r="L4" s="830"/>
      <c r="M4" s="830"/>
      <c r="N4" s="831"/>
      <c r="O4" s="13"/>
    </row>
    <row r="5" spans="1:16" s="560" customFormat="1" ht="165.6" customHeight="1" thickBot="1">
      <c r="A5" s="826" t="s">
        <v>398</v>
      </c>
      <c r="B5" s="827"/>
      <c r="C5" s="827"/>
      <c r="D5" s="827"/>
      <c r="E5" s="827"/>
      <c r="F5" s="827"/>
      <c r="G5" s="827"/>
      <c r="H5" s="827"/>
      <c r="I5" s="827"/>
      <c r="J5" s="827"/>
      <c r="K5" s="827"/>
      <c r="L5" s="827"/>
      <c r="M5" s="827"/>
      <c r="N5" s="828"/>
      <c r="O5" s="13"/>
    </row>
    <row r="6" spans="1:16" ht="48" customHeight="1" thickBot="1">
      <c r="A6" s="832" t="s">
        <v>399</v>
      </c>
      <c r="B6" s="833"/>
      <c r="C6" s="833"/>
      <c r="D6" s="833"/>
      <c r="E6" s="833"/>
      <c r="F6" s="833"/>
      <c r="G6" s="833"/>
      <c r="H6" s="833"/>
      <c r="I6" s="833"/>
      <c r="J6" s="833"/>
      <c r="K6" s="833"/>
      <c r="L6" s="833"/>
      <c r="M6" s="833"/>
      <c r="N6" s="834"/>
    </row>
    <row r="7" spans="1:16" ht="187.2" customHeight="1" thickBot="1">
      <c r="A7" s="835" t="s">
        <v>400</v>
      </c>
      <c r="B7" s="836"/>
      <c r="C7" s="836"/>
      <c r="D7" s="836"/>
      <c r="E7" s="836"/>
      <c r="F7" s="836"/>
      <c r="G7" s="836"/>
      <c r="H7" s="836"/>
      <c r="I7" s="836"/>
      <c r="J7" s="836"/>
      <c r="K7" s="836"/>
      <c r="L7" s="836"/>
      <c r="M7" s="836"/>
      <c r="N7" s="837"/>
      <c r="O7" s="50"/>
    </row>
    <row r="8" spans="1:16" s="184" customFormat="1" ht="50.4" customHeight="1" thickBot="1">
      <c r="A8" s="841" t="s">
        <v>289</v>
      </c>
      <c r="B8" s="842"/>
      <c r="C8" s="842"/>
      <c r="D8" s="842"/>
      <c r="E8" s="842"/>
      <c r="F8" s="842"/>
      <c r="G8" s="842"/>
      <c r="H8" s="842"/>
      <c r="I8" s="842"/>
      <c r="J8" s="842"/>
      <c r="K8" s="842"/>
      <c r="L8" s="842"/>
      <c r="M8" s="842"/>
      <c r="N8" s="843"/>
      <c r="O8" s="56"/>
    </row>
    <row r="9" spans="1:16" s="184" customFormat="1" ht="210" customHeight="1">
      <c r="A9" s="844" t="s">
        <v>290</v>
      </c>
      <c r="B9" s="845"/>
      <c r="C9" s="845"/>
      <c r="D9" s="845"/>
      <c r="E9" s="845"/>
      <c r="F9" s="845"/>
      <c r="G9" s="845"/>
      <c r="H9" s="845"/>
      <c r="I9" s="845"/>
      <c r="J9" s="845"/>
      <c r="K9" s="845"/>
      <c r="L9" s="845"/>
      <c r="M9" s="845"/>
      <c r="N9" s="846"/>
      <c r="O9" s="56"/>
    </row>
    <row r="10" spans="1:16" s="138" customFormat="1" ht="57.6" hidden="1" customHeight="1">
      <c r="A10" s="849"/>
      <c r="B10" s="850"/>
      <c r="C10" s="850"/>
      <c r="D10" s="850"/>
      <c r="E10" s="850"/>
      <c r="F10" s="850"/>
      <c r="G10" s="850"/>
      <c r="H10" s="850"/>
      <c r="I10" s="850"/>
      <c r="J10" s="850"/>
      <c r="K10" s="850"/>
      <c r="L10" s="850"/>
      <c r="M10" s="850"/>
      <c r="N10" s="851"/>
      <c r="O10" s="473"/>
    </row>
    <row r="11" spans="1:16" s="138" customFormat="1" ht="213" hidden="1" customHeight="1" thickBot="1">
      <c r="A11" s="852"/>
      <c r="B11" s="853"/>
      <c r="C11" s="853"/>
      <c r="D11" s="853"/>
      <c r="E11" s="853"/>
      <c r="F11" s="853"/>
      <c r="G11" s="853"/>
      <c r="H11" s="853"/>
      <c r="I11" s="853"/>
      <c r="J11" s="853"/>
      <c r="K11" s="853"/>
      <c r="L11" s="853"/>
      <c r="M11" s="853"/>
      <c r="N11" s="854"/>
      <c r="O11" s="473"/>
    </row>
    <row r="12" spans="1:16" s="138" customFormat="1" ht="25.8" customHeight="1">
      <c r="A12" s="134"/>
      <c r="B12" s="135"/>
      <c r="C12" s="135"/>
      <c r="D12" s="135"/>
      <c r="E12" s="135"/>
      <c r="F12" s="135"/>
      <c r="G12" s="135"/>
      <c r="H12" s="135"/>
      <c r="I12" s="135"/>
      <c r="J12" s="135"/>
      <c r="K12" s="135"/>
      <c r="L12" s="135"/>
      <c r="M12" s="135"/>
      <c r="N12" s="136"/>
      <c r="O12" s="137"/>
    </row>
    <row r="13" spans="1:16" s="138" customFormat="1" ht="25.8" customHeight="1" thickBot="1">
      <c r="A13" s="134"/>
      <c r="B13" s="135"/>
      <c r="C13" s="135"/>
      <c r="D13" s="135"/>
      <c r="E13" s="135"/>
      <c r="F13" s="135"/>
      <c r="G13" s="135"/>
      <c r="H13" s="135"/>
      <c r="I13" s="135"/>
      <c r="J13" s="135"/>
      <c r="K13" s="135"/>
      <c r="L13" s="135"/>
      <c r="M13" s="135"/>
      <c r="N13" s="136"/>
      <c r="O13" s="137"/>
    </row>
    <row r="14" spans="1:16" ht="49.2" customHeight="1">
      <c r="A14" s="847" t="s">
        <v>394</v>
      </c>
      <c r="B14" s="847"/>
      <c r="C14" s="847"/>
      <c r="D14" s="847"/>
      <c r="E14" s="847"/>
      <c r="F14" s="847"/>
      <c r="G14" s="847"/>
      <c r="H14" s="847"/>
      <c r="I14" s="847"/>
      <c r="J14" s="847"/>
      <c r="K14" s="847"/>
      <c r="L14" s="847"/>
      <c r="M14" s="847"/>
      <c r="N14" s="848"/>
      <c r="P14" s="51"/>
    </row>
    <row r="15" spans="1:16" ht="21.6" customHeight="1">
      <c r="A15" s="838" t="s">
        <v>243</v>
      </c>
      <c r="B15" s="839"/>
      <c r="C15" s="839"/>
      <c r="D15" s="839"/>
      <c r="E15" s="839"/>
      <c r="F15" s="839"/>
      <c r="G15" s="839"/>
      <c r="H15" s="839"/>
      <c r="I15" s="839"/>
      <c r="J15" s="839"/>
      <c r="K15" s="839"/>
      <c r="L15" s="839"/>
      <c r="M15" s="839"/>
      <c r="N15" s="840"/>
      <c r="O15" s="62" t="s">
        <v>216</v>
      </c>
      <c r="P15" s="51"/>
    </row>
    <row r="16" spans="1:16" ht="30" customHeight="1" thickBot="1">
      <c r="A16" s="57"/>
      <c r="B16" s="58"/>
      <c r="C16" s="58"/>
      <c r="D16" s="58"/>
      <c r="E16" s="58"/>
      <c r="F16" s="58"/>
      <c r="G16" s="58"/>
      <c r="H16" s="58"/>
      <c r="I16" s="58"/>
      <c r="J16" s="58"/>
      <c r="K16" s="58"/>
      <c r="L16" s="58"/>
      <c r="M16" s="58"/>
      <c r="N16" s="59"/>
      <c r="P16" s="51"/>
    </row>
    <row r="17" spans="1:16" ht="22.8" customHeight="1">
      <c r="A17" s="782" t="s">
        <v>29</v>
      </c>
      <c r="B17" s="783"/>
      <c r="C17" s="783"/>
      <c r="D17" s="783"/>
      <c r="E17" s="783"/>
      <c r="F17" s="783"/>
      <c r="G17" s="783"/>
      <c r="H17" s="783"/>
      <c r="I17" s="783"/>
      <c r="J17" s="783"/>
      <c r="K17" s="783"/>
      <c r="L17" s="783"/>
      <c r="M17" s="783"/>
      <c r="N17" s="783"/>
      <c r="O17" s="52"/>
      <c r="P17" s="47"/>
    </row>
    <row r="18" spans="1:16" ht="40.200000000000003" customHeight="1">
      <c r="A18" s="784" t="s">
        <v>27</v>
      </c>
      <c r="B18" s="785"/>
      <c r="C18" s="785"/>
      <c r="D18" s="785"/>
      <c r="E18" s="785"/>
      <c r="F18" s="785"/>
      <c r="G18" s="785"/>
      <c r="H18" s="785"/>
      <c r="I18" s="785"/>
      <c r="J18" s="785"/>
      <c r="K18" s="785"/>
      <c r="L18" s="785"/>
      <c r="M18" s="785"/>
      <c r="N18" s="785"/>
      <c r="O18" s="52"/>
      <c r="P18" s="47"/>
    </row>
    <row r="19" spans="1:16" ht="18.600000000000001" customHeight="1"/>
    <row r="20" spans="1:16" ht="18.600000000000001" customHeight="1"/>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topLeftCell="A7" zoomScale="95" zoomScaleNormal="75" zoomScaleSheetLayoutView="95" workbookViewId="0">
      <selection activeCell="A14" sqref="A14"/>
    </sheetView>
  </sheetViews>
  <sheetFormatPr defaultColWidth="9" defaultRowHeight="14.4"/>
  <cols>
    <col min="1" max="1" width="212.109375" style="5" customWidth="1"/>
    <col min="2" max="2" width="33.109375" style="3" hidden="1" customWidth="1"/>
    <col min="3" max="3" width="23.109375" style="4" hidden="1" customWidth="1"/>
    <col min="4" max="16384" width="9" style="6"/>
  </cols>
  <sheetData>
    <row r="1" spans="1:14" s="55" customFormat="1" ht="46.2" customHeight="1" thickBot="1">
      <c r="A1" s="201" t="s">
        <v>391</v>
      </c>
      <c r="B1" s="53" t="s">
        <v>0</v>
      </c>
      <c r="C1" s="54" t="s">
        <v>2</v>
      </c>
    </row>
    <row r="2" spans="1:14" s="51" customFormat="1" ht="40.799999999999997" customHeight="1">
      <c r="A2" s="471" t="s">
        <v>401</v>
      </c>
      <c r="B2" s="2"/>
      <c r="C2" s="855"/>
    </row>
    <row r="3" spans="1:14" s="51" customFormat="1" ht="124.2" customHeight="1">
      <c r="A3" s="579" t="s">
        <v>402</v>
      </c>
      <c r="B3" s="63"/>
      <c r="C3" s="856"/>
    </row>
    <row r="4" spans="1:14" s="51" customFormat="1" ht="31.8" customHeight="1" thickBot="1">
      <c r="A4" s="172" t="s">
        <v>403</v>
      </c>
    </row>
    <row r="5" spans="1:14" s="51" customFormat="1" ht="41.4" customHeight="1">
      <c r="A5" s="464" t="s">
        <v>404</v>
      </c>
      <c r="B5" s="2"/>
      <c r="C5" s="855"/>
    </row>
    <row r="6" spans="1:14" s="51" customFormat="1" ht="167.4" customHeight="1">
      <c r="A6" s="580" t="s">
        <v>405</v>
      </c>
      <c r="B6" s="63"/>
      <c r="C6" s="856"/>
      <c r="D6" t="s">
        <v>216</v>
      </c>
    </row>
    <row r="7" spans="1:14" s="51" customFormat="1" ht="42.6" customHeight="1" thickBot="1">
      <c r="A7" s="172" t="s">
        <v>406</v>
      </c>
    </row>
    <row r="8" spans="1:14" s="51" customFormat="1" ht="43.2" customHeight="1">
      <c r="A8" s="465" t="s">
        <v>407</v>
      </c>
      <c r="B8" s="250"/>
      <c r="C8" s="855"/>
    </row>
    <row r="9" spans="1:14" s="51" customFormat="1" ht="58.2" customHeight="1">
      <c r="A9" s="451" t="s">
        <v>408</v>
      </c>
      <c r="B9" s="251"/>
      <c r="C9" s="856"/>
    </row>
    <row r="10" spans="1:14" s="51" customFormat="1" ht="28.8" customHeight="1" thickBot="1">
      <c r="A10" s="252" t="s">
        <v>409</v>
      </c>
    </row>
    <row r="11" spans="1:14" s="51" customFormat="1" ht="53.25" customHeight="1">
      <c r="A11" s="857" t="s">
        <v>410</v>
      </c>
      <c r="B11" s="280"/>
      <c r="C11" s="280"/>
      <c r="D11" s="280"/>
      <c r="E11" s="280"/>
      <c r="F11" s="280"/>
      <c r="G11" s="280"/>
      <c r="H11" s="280"/>
      <c r="I11" s="280"/>
      <c r="J11" s="280"/>
      <c r="K11" s="280"/>
      <c r="L11" s="280"/>
      <c r="M11" s="280"/>
      <c r="N11" s="281"/>
    </row>
    <row r="12" spans="1:14" s="51" customFormat="1" ht="249.6" customHeight="1" thickBot="1">
      <c r="A12" s="287" t="s">
        <v>411</v>
      </c>
      <c r="B12" s="288"/>
      <c r="C12" s="288"/>
      <c r="D12" s="288"/>
      <c r="E12" s="288"/>
      <c r="F12" s="288"/>
      <c r="G12" s="288"/>
      <c r="H12" s="288"/>
      <c r="I12" s="288"/>
      <c r="J12" s="288"/>
      <c r="K12" s="288"/>
      <c r="L12" s="288"/>
      <c r="M12" s="288"/>
      <c r="N12" s="289"/>
    </row>
    <row r="13" spans="1:14" s="51" customFormat="1" ht="42.6" customHeight="1" thickBot="1">
      <c r="A13" s="172" t="s">
        <v>412</v>
      </c>
    </row>
    <row r="14" spans="1:14" s="51" customFormat="1" ht="42.6" customHeight="1">
      <c r="A14" s="268"/>
    </row>
    <row r="15" spans="1:14" s="51" customFormat="1" ht="39" customHeight="1">
      <c r="A15" s="51" t="s">
        <v>223</v>
      </c>
    </row>
    <row r="16" spans="1:14" s="51" customFormat="1" ht="32.25" customHeight="1">
      <c r="A16" s="51" t="s">
        <v>224</v>
      </c>
    </row>
    <row r="17" spans="1:3" s="51" customFormat="1" ht="36.75" customHeight="1">
      <c r="A17" s="5"/>
      <c r="B17" s="3"/>
      <c r="C17" s="4"/>
    </row>
    <row r="18" spans="1:3" s="51" customFormat="1" ht="33" customHeight="1">
      <c r="A18" s="5"/>
      <c r="B18" s="3"/>
      <c r="C18" s="4"/>
    </row>
    <row r="19" spans="1:3" s="51" customFormat="1" ht="36.75" customHeight="1">
      <c r="A19" s="5"/>
      <c r="B19" s="3"/>
      <c r="C19" s="4"/>
    </row>
    <row r="20" spans="1:3" s="51" customFormat="1" ht="36.75" customHeight="1">
      <c r="A20" s="5"/>
      <c r="B20" s="3"/>
      <c r="C20" s="4"/>
    </row>
    <row r="21" spans="1:3" s="51" customFormat="1" ht="25.5" customHeight="1">
      <c r="A21" s="5"/>
      <c r="B21" s="3"/>
      <c r="C21" s="4"/>
    </row>
    <row r="22" spans="1:3" s="51" customFormat="1" ht="32.25" customHeight="1">
      <c r="A22" s="5"/>
      <c r="B22" s="3"/>
      <c r="C22" s="4"/>
    </row>
    <row r="23" spans="1:3" s="51" customFormat="1" ht="30.75" customHeight="1">
      <c r="A23" s="5"/>
      <c r="B23" s="3"/>
      <c r="C23" s="4"/>
    </row>
    <row r="24" spans="1:3" s="51" customFormat="1" ht="42.75" customHeight="1">
      <c r="A24" s="5"/>
      <c r="B24" s="3"/>
      <c r="C24" s="4"/>
    </row>
    <row r="25" spans="1:3" s="51" customFormat="1" ht="43.5" customHeight="1">
      <c r="A25" s="5"/>
      <c r="B25" s="3"/>
      <c r="C25" s="4"/>
    </row>
    <row r="26" spans="1:3" s="51" customFormat="1" ht="27.75" customHeight="1">
      <c r="A26" s="5"/>
      <c r="B26" s="3"/>
      <c r="C26" s="4"/>
    </row>
    <row r="27" spans="1:3" s="51" customFormat="1" ht="30.75" customHeight="1">
      <c r="A27" s="5"/>
      <c r="B27" s="3"/>
      <c r="C27" s="4"/>
    </row>
    <row r="28" spans="1:3" s="7" customFormat="1" ht="29.25" customHeight="1">
      <c r="A28" s="5"/>
      <c r="B28" s="3"/>
      <c r="C28" s="4"/>
    </row>
    <row r="29" spans="1:3" ht="27" customHeight="1"/>
    <row r="30" spans="1:3" ht="27" customHeight="1"/>
    <row r="31" spans="1:3" s="51" customFormat="1" ht="27" customHeight="1">
      <c r="A31" s="5"/>
      <c r="B31" s="3"/>
      <c r="C31" s="4"/>
    </row>
    <row r="32" spans="1:3" s="51" customFormat="1" ht="27" customHeight="1">
      <c r="A32" s="5"/>
      <c r="B32" s="3"/>
      <c r="C32" s="4"/>
    </row>
    <row r="33" spans="1:3" s="51" customFormat="1" ht="27" customHeight="1">
      <c r="A33" s="5"/>
      <c r="B33" s="3"/>
      <c r="C33" s="4"/>
    </row>
    <row r="34" spans="1:3" s="51" customFormat="1" ht="27" customHeight="1">
      <c r="A34" s="5"/>
      <c r="B34" s="3"/>
      <c r="C34" s="4"/>
    </row>
    <row r="35" spans="1:3" s="51" customFormat="1" ht="27" customHeight="1">
      <c r="A35" s="5"/>
      <c r="B35" s="3"/>
      <c r="C35" s="4"/>
    </row>
    <row r="36" spans="1:3" s="51" customFormat="1" ht="27" customHeight="1">
      <c r="A36" s="5"/>
      <c r="B36" s="3"/>
      <c r="C36" s="4"/>
    </row>
    <row r="37" spans="1:3" s="51" customFormat="1" ht="27" customHeight="1">
      <c r="A37" s="5"/>
      <c r="B37" s="3"/>
      <c r="C37" s="4"/>
    </row>
  </sheetData>
  <mergeCells count="3">
    <mergeCell ref="C2:C3"/>
    <mergeCell ref="C5:C6"/>
    <mergeCell ref="C8:C9"/>
  </mergeCells>
  <phoneticPr fontId="16"/>
  <hyperlinks>
    <hyperlink ref="A4" r:id="rId1" xr:uid="{74A853A5-EC55-43C8-992E-E0AE35258302}"/>
    <hyperlink ref="A7" r:id="rId2" xr:uid="{822BCE28-4FF6-4743-A3E7-36174D6AF3CE}"/>
    <hyperlink ref="A10" r:id="rId3" xr:uid="{11D84D62-C9D5-4E3A-81FD-2B4A33B2DE2F}"/>
    <hyperlink ref="A13" r:id="rId4" xr:uid="{02811777-6C6F-4AB2-A0AC-E2715161290D}"/>
  </hyperlinks>
  <pageMargins left="0" right="0" top="0.19685039370078741" bottom="0.39370078740157483" header="0" footer="0.19685039370078741"/>
  <pageSetup paperSize="8" scale="55" orientation="portrait" horizontalDpi="300" verticalDpi="300"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O11" sqref="O11"/>
    </sheetView>
  </sheetViews>
  <sheetFormatPr defaultColWidth="8.88671875" defaultRowHeight="13.2"/>
  <cols>
    <col min="1" max="1" width="1.6640625" style="185" customWidth="1"/>
    <col min="2" max="2" width="2.6640625" style="185" hidden="1" customWidth="1"/>
    <col min="3" max="4" width="14.77734375" style="185" customWidth="1"/>
    <col min="5" max="5" width="14.77734375" style="307" customWidth="1"/>
    <col min="6" max="6" width="8.88671875" style="307"/>
    <col min="7" max="7" width="5.21875" style="307" customWidth="1"/>
    <col min="8" max="8" width="12.5546875" style="185" customWidth="1"/>
    <col min="9" max="9" width="8.88671875" style="185"/>
    <col min="10" max="10" width="6.33203125" style="185" customWidth="1"/>
    <col min="11" max="12" width="8.88671875" style="185"/>
    <col min="13" max="13" width="6.109375" style="185" customWidth="1"/>
    <col min="14" max="16384" width="8.88671875" style="185"/>
  </cols>
  <sheetData>
    <row r="1" spans="1:14" ht="11.4" customHeight="1">
      <c r="A1" s="539" t="s">
        <v>208</v>
      </c>
      <c r="B1" s="539"/>
      <c r="C1" s="539"/>
      <c r="D1" s="539"/>
      <c r="E1" s="539"/>
      <c r="F1" s="539"/>
      <c r="G1" s="539"/>
      <c r="H1" s="539"/>
      <c r="I1" s="539"/>
      <c r="J1" s="539"/>
      <c r="K1" s="539"/>
      <c r="L1" s="539"/>
      <c r="M1" s="539"/>
      <c r="N1" s="539"/>
    </row>
    <row r="2" spans="1:14" ht="39.6" customHeight="1">
      <c r="A2" s="539"/>
      <c r="B2" s="539"/>
      <c r="C2" s="539"/>
      <c r="D2" s="539"/>
      <c r="E2" s="539"/>
      <c r="F2" s="539"/>
      <c r="G2" s="539"/>
      <c r="H2" s="539"/>
      <c r="I2" s="539"/>
      <c r="J2" s="539"/>
      <c r="K2" s="539"/>
      <c r="L2" s="539"/>
      <c r="M2" s="539"/>
      <c r="N2" s="539"/>
    </row>
    <row r="3" spans="1:14" ht="37.200000000000003" customHeight="1">
      <c r="A3" s="539"/>
      <c r="B3" s="539"/>
      <c r="C3" s="539"/>
      <c r="D3" s="539"/>
      <c r="E3" s="539"/>
      <c r="F3" s="539"/>
      <c r="G3" s="539"/>
      <c r="H3" s="539"/>
      <c r="I3" s="539"/>
      <c r="J3" s="539"/>
      <c r="K3" s="539"/>
      <c r="L3" s="539"/>
      <c r="M3" s="539"/>
      <c r="N3" s="539"/>
    </row>
    <row r="4" spans="1:14" ht="32.4" customHeight="1">
      <c r="A4" s="539"/>
      <c r="B4" s="539"/>
      <c r="C4" s="539"/>
      <c r="D4" s="539"/>
      <c r="E4" s="539"/>
      <c r="F4" s="539"/>
      <c r="G4" s="539"/>
      <c r="H4" s="539"/>
      <c r="I4" s="539"/>
      <c r="J4" s="539"/>
      <c r="K4" s="539"/>
      <c r="L4" s="539"/>
      <c r="M4" s="539"/>
      <c r="N4" s="539"/>
    </row>
    <row r="5" spans="1:14" ht="11.4" customHeight="1">
      <c r="A5" s="539"/>
      <c r="B5" s="539"/>
      <c r="C5" s="539"/>
      <c r="D5" s="539"/>
      <c r="E5" s="539"/>
      <c r="F5" s="539"/>
      <c r="G5" s="539"/>
      <c r="H5" s="539"/>
      <c r="I5" s="539"/>
      <c r="J5" s="539"/>
      <c r="K5" s="539"/>
      <c r="L5" s="539"/>
      <c r="M5" s="539"/>
      <c r="N5" s="539"/>
    </row>
    <row r="6" spans="1:14" ht="23.4" customHeight="1">
      <c r="A6" s="539"/>
      <c r="B6" s="539"/>
      <c r="C6" s="539"/>
      <c r="D6" s="539"/>
      <c r="E6" s="539"/>
      <c r="F6" s="539"/>
      <c r="G6" s="539"/>
      <c r="H6" s="539"/>
      <c r="I6" s="539"/>
      <c r="J6" s="539"/>
      <c r="K6" s="539"/>
      <c r="L6" s="539"/>
      <c r="M6" s="539"/>
      <c r="N6" s="539"/>
    </row>
    <row r="7" spans="1:14" ht="16.2" customHeight="1">
      <c r="A7" s="539"/>
      <c r="B7" s="539"/>
      <c r="C7" s="539"/>
      <c r="D7" s="539"/>
      <c r="E7" s="539"/>
      <c r="F7" s="539"/>
      <c r="G7" s="539"/>
      <c r="H7" s="539"/>
      <c r="I7" s="539"/>
      <c r="J7" s="539"/>
      <c r="K7" s="539"/>
      <c r="L7" s="539"/>
      <c r="M7" s="539"/>
      <c r="N7" s="539"/>
    </row>
    <row r="8" spans="1:14" ht="11.4" customHeight="1">
      <c r="A8" s="539"/>
      <c r="B8" s="539"/>
      <c r="C8" s="539"/>
      <c r="D8" s="539"/>
      <c r="E8" s="539"/>
      <c r="F8" s="539"/>
      <c r="G8" s="539"/>
      <c r="H8" s="539"/>
      <c r="I8" s="539"/>
      <c r="J8" s="539"/>
      <c r="K8" s="539"/>
      <c r="L8" s="539"/>
      <c r="M8" s="539"/>
      <c r="N8" s="539"/>
    </row>
    <row r="9" spans="1:14" ht="16.2" customHeight="1">
      <c r="A9" s="539"/>
      <c r="B9" s="539"/>
      <c r="C9" s="539"/>
      <c r="D9" s="539"/>
      <c r="E9" s="539"/>
      <c r="F9" s="539"/>
      <c r="G9" s="539"/>
      <c r="H9" s="539"/>
      <c r="I9" s="539"/>
      <c r="J9" s="539"/>
      <c r="K9" s="539"/>
      <c r="L9" s="539"/>
      <c r="M9" s="539"/>
      <c r="N9" s="539"/>
    </row>
    <row r="10" spans="1:14" ht="16.2" customHeight="1">
      <c r="A10" s="539"/>
      <c r="B10" s="539"/>
      <c r="C10" s="539"/>
      <c r="D10" s="539"/>
      <c r="E10" s="539"/>
      <c r="F10" s="539"/>
      <c r="G10" s="539"/>
      <c r="H10" s="539"/>
      <c r="I10" s="539"/>
      <c r="J10" s="539"/>
      <c r="K10" s="539"/>
      <c r="L10" s="539"/>
      <c r="M10" s="539"/>
      <c r="N10" s="539"/>
    </row>
    <row r="11" spans="1:14" ht="11.4" customHeight="1">
      <c r="A11" s="539"/>
      <c r="B11" s="539"/>
      <c r="C11" s="539"/>
      <c r="D11" s="539"/>
      <c r="E11" s="539"/>
      <c r="F11" s="539"/>
      <c r="G11" s="539"/>
      <c r="H11" s="539"/>
      <c r="I11" s="539"/>
      <c r="J11" s="539"/>
      <c r="K11" s="539"/>
      <c r="L11" s="539"/>
      <c r="M11" s="539"/>
      <c r="N11" s="539"/>
    </row>
    <row r="12" spans="1:14" ht="107.4" customHeight="1">
      <c r="A12" s="539"/>
      <c r="B12" s="539"/>
      <c r="C12" s="539"/>
      <c r="D12" s="539"/>
      <c r="E12" s="539"/>
      <c r="F12" s="539"/>
      <c r="G12" s="539"/>
      <c r="H12" s="539"/>
      <c r="I12" s="539"/>
      <c r="J12" s="539"/>
      <c r="K12" s="539"/>
      <c r="L12" s="539"/>
      <c r="M12" s="539"/>
      <c r="N12" s="539"/>
    </row>
    <row r="13" spans="1:14" ht="16.2" customHeight="1">
      <c r="A13" s="539"/>
      <c r="B13" s="539"/>
      <c r="C13" s="539"/>
      <c r="D13" s="539"/>
      <c r="E13" s="539"/>
      <c r="F13" s="539"/>
      <c r="G13" s="539"/>
      <c r="H13" s="539"/>
      <c r="I13" s="539"/>
      <c r="J13" s="539"/>
      <c r="K13" s="539"/>
      <c r="L13" s="539"/>
      <c r="M13" s="539"/>
      <c r="N13" s="539"/>
    </row>
    <row r="14" spans="1:14" ht="11.4" customHeight="1">
      <c r="A14" s="539"/>
      <c r="B14" s="539"/>
      <c r="C14" s="539"/>
      <c r="D14" s="539"/>
      <c r="E14" s="539"/>
      <c r="F14" s="539"/>
      <c r="G14" s="539"/>
      <c r="H14" s="539"/>
      <c r="I14" s="539"/>
      <c r="J14" s="539"/>
      <c r="K14" s="539"/>
      <c r="L14" s="539"/>
      <c r="M14" s="539"/>
      <c r="N14" s="539"/>
    </row>
    <row r="15" spans="1:14" ht="24" customHeight="1">
      <c r="A15" s="539"/>
      <c r="B15" s="539"/>
      <c r="C15" s="539"/>
      <c r="D15" s="539"/>
      <c r="E15" s="539"/>
      <c r="F15" s="539"/>
      <c r="G15" s="539"/>
      <c r="H15" s="539"/>
      <c r="I15" s="539"/>
      <c r="J15" s="539"/>
      <c r="K15" s="539"/>
      <c r="L15" s="539"/>
      <c r="M15" s="539"/>
      <c r="N15" s="539"/>
    </row>
    <row r="16" spans="1:14" ht="16.2" customHeight="1">
      <c r="A16" s="539"/>
      <c r="B16" s="539"/>
      <c r="C16" s="539"/>
      <c r="D16" s="539"/>
      <c r="E16" s="539"/>
      <c r="F16" s="539"/>
      <c r="G16" s="539"/>
      <c r="H16" s="539"/>
      <c r="I16" s="539"/>
      <c r="J16" s="539"/>
      <c r="K16" s="539"/>
      <c r="L16" s="539"/>
      <c r="M16" s="539"/>
      <c r="N16" s="539"/>
    </row>
    <row r="17" spans="1:14" ht="16.2" hidden="1" customHeight="1">
      <c r="A17" s="539"/>
      <c r="B17" s="539"/>
      <c r="C17" s="539"/>
      <c r="D17" s="539"/>
      <c r="E17" s="539"/>
      <c r="F17" s="539"/>
      <c r="G17" s="539"/>
      <c r="H17" s="539"/>
      <c r="I17" s="539"/>
      <c r="J17" s="539"/>
      <c r="K17" s="539"/>
      <c r="L17" s="539"/>
      <c r="M17" s="539"/>
      <c r="N17" s="539"/>
    </row>
    <row r="18" spans="1:14" ht="48.6" hidden="1" customHeight="1">
      <c r="A18" s="539"/>
      <c r="B18" s="539"/>
      <c r="C18" s="539"/>
      <c r="D18" s="539"/>
      <c r="E18" s="539"/>
      <c r="F18" s="539"/>
      <c r="G18" s="539"/>
      <c r="H18" s="539"/>
      <c r="I18" s="539"/>
      <c r="J18" s="539"/>
      <c r="K18" s="539"/>
      <c r="L18" s="539"/>
      <c r="M18" s="539"/>
      <c r="N18" s="539"/>
    </row>
    <row r="19" spans="1:14" ht="9.6" customHeight="1">
      <c r="A19" s="539"/>
      <c r="B19" s="539"/>
      <c r="C19" s="539"/>
      <c r="D19" s="539"/>
      <c r="E19" s="539"/>
      <c r="F19" s="539"/>
      <c r="G19" s="539"/>
      <c r="H19" s="539"/>
      <c r="I19" s="539"/>
      <c r="J19" s="539"/>
      <c r="K19" s="539"/>
      <c r="L19" s="539"/>
      <c r="M19" s="539"/>
      <c r="N19" s="539"/>
    </row>
    <row r="20" spans="1:14" ht="16.2" customHeight="1">
      <c r="A20" s="299"/>
      <c r="B20" s="299"/>
      <c r="C20" s="299"/>
      <c r="D20" s="299"/>
      <c r="E20" s="299"/>
      <c r="F20" s="414"/>
      <c r="G20" s="414"/>
      <c r="H20" s="414"/>
      <c r="I20" s="414"/>
      <c r="J20" s="415"/>
      <c r="K20" s="415"/>
      <c r="L20" s="415"/>
      <c r="M20" s="415"/>
    </row>
    <row r="21" spans="1:14" ht="16.2" customHeight="1">
      <c r="A21" s="299"/>
      <c r="B21" s="299"/>
      <c r="C21" s="299"/>
      <c r="D21" s="299"/>
      <c r="E21" s="299"/>
      <c r="F21" s="414"/>
      <c r="G21" s="414"/>
      <c r="H21" s="414"/>
      <c r="I21" s="414"/>
      <c r="J21" s="621"/>
      <c r="K21" s="621"/>
      <c r="L21" s="621"/>
      <c r="M21" s="621"/>
    </row>
    <row r="22" spans="1:14" ht="13.2" customHeight="1">
      <c r="A22" s="302"/>
      <c r="B22" s="302"/>
      <c r="C22" s="302"/>
      <c r="D22" s="302"/>
      <c r="E22" s="303"/>
      <c r="F22" s="416"/>
      <c r="G22" s="416"/>
      <c r="H22" s="416"/>
      <c r="I22" s="416"/>
      <c r="J22" s="621"/>
      <c r="K22" s="621"/>
      <c r="L22" s="621"/>
      <c r="M22" s="621"/>
    </row>
    <row r="23" spans="1:14" ht="13.2" customHeight="1">
      <c r="A23" s="302"/>
      <c r="B23" s="302"/>
      <c r="C23" s="302"/>
      <c r="D23" s="302"/>
      <c r="E23" s="303"/>
      <c r="F23" s="416"/>
      <c r="G23" s="416"/>
      <c r="H23" s="416"/>
      <c r="I23" s="416"/>
      <c r="J23" s="621"/>
      <c r="K23" s="621"/>
      <c r="L23" s="621"/>
      <c r="M23" s="621"/>
    </row>
    <row r="24" spans="1:14" ht="13.2" customHeight="1">
      <c r="A24" s="302"/>
      <c r="B24" s="302"/>
      <c r="C24" s="302"/>
      <c r="D24" s="302"/>
      <c r="E24" s="303"/>
      <c r="F24" s="303"/>
      <c r="G24" s="303"/>
      <c r="H24" s="303"/>
      <c r="I24" s="303"/>
      <c r="J24" s="301"/>
      <c r="K24" s="301"/>
      <c r="L24" s="301"/>
      <c r="M24" s="301"/>
    </row>
    <row r="25" spans="1:14" ht="13.2" customHeight="1">
      <c r="A25" s="302"/>
      <c r="B25" s="302"/>
      <c r="C25" s="302"/>
      <c r="D25" s="302"/>
      <c r="E25" s="303"/>
      <c r="F25" s="303"/>
      <c r="G25" s="303"/>
      <c r="H25" s="303"/>
      <c r="I25" s="303"/>
      <c r="J25" s="301"/>
      <c r="K25" s="301"/>
      <c r="L25" s="301"/>
      <c r="M25" s="301"/>
    </row>
    <row r="26" spans="1:14">
      <c r="A26" s="302"/>
      <c r="B26" s="302"/>
      <c r="C26" s="302"/>
      <c r="D26" s="302"/>
      <c r="E26" s="303"/>
      <c r="F26" s="303"/>
      <c r="G26" s="303"/>
      <c r="H26" s="303"/>
      <c r="I26" s="303"/>
      <c r="J26" s="303"/>
      <c r="K26" s="303"/>
      <c r="L26" s="303"/>
      <c r="M26" s="303"/>
    </row>
    <row r="27" spans="1:14">
      <c r="A27" s="302"/>
      <c r="B27" s="302"/>
      <c r="C27" s="302"/>
      <c r="D27" s="302"/>
      <c r="E27" s="303"/>
      <c r="F27" s="303"/>
      <c r="G27" s="303"/>
      <c r="H27" s="300"/>
      <c r="I27" s="300"/>
      <c r="J27" s="300"/>
      <c r="K27" s="300"/>
      <c r="L27" s="300"/>
      <c r="M27" s="300"/>
    </row>
    <row r="28" spans="1:14">
      <c r="A28" s="300"/>
      <c r="B28" s="300"/>
      <c r="C28" s="300"/>
      <c r="D28" s="300"/>
      <c r="E28" s="303"/>
      <c r="F28" s="303"/>
      <c r="G28" s="303"/>
      <c r="H28" s="300"/>
      <c r="I28" s="300"/>
      <c r="J28" s="300"/>
      <c r="K28" s="300"/>
      <c r="L28" s="300"/>
      <c r="M28" s="300"/>
    </row>
    <row r="29" spans="1:14" ht="156.6" customHeight="1">
      <c r="A29" s="300"/>
      <c r="B29" s="300"/>
      <c r="C29" s="300"/>
      <c r="D29" s="300"/>
      <c r="E29" s="304"/>
      <c r="F29" s="305"/>
      <c r="G29" s="305"/>
      <c r="H29" s="305"/>
      <c r="I29" s="305"/>
      <c r="J29" s="305"/>
      <c r="K29" s="305"/>
      <c r="L29" s="305"/>
      <c r="M29" s="305"/>
    </row>
    <row r="30" spans="1:14">
      <c r="A30" s="300"/>
      <c r="B30" s="300"/>
      <c r="C30" s="300"/>
      <c r="D30" s="300"/>
      <c r="E30" s="300"/>
      <c r="F30" s="303"/>
      <c r="G30" s="303"/>
      <c r="H30" s="300"/>
      <c r="I30" s="300"/>
      <c r="J30" s="300"/>
      <c r="K30" s="300"/>
      <c r="L30" s="300"/>
      <c r="M30" s="300"/>
    </row>
    <row r="31" spans="1:14">
      <c r="A31" s="300"/>
      <c r="B31" s="300"/>
      <c r="C31" s="300"/>
      <c r="D31" s="300"/>
      <c r="E31" s="300"/>
      <c r="F31" s="303"/>
      <c r="G31" s="303"/>
      <c r="H31" s="300"/>
      <c r="I31" s="300"/>
      <c r="J31" s="300"/>
      <c r="K31" s="300"/>
      <c r="L31" s="300"/>
      <c r="M31" s="300"/>
    </row>
    <row r="32" spans="1:14">
      <c r="A32" s="300"/>
      <c r="B32" s="300"/>
      <c r="C32" s="300"/>
      <c r="D32" s="300"/>
      <c r="E32" s="300"/>
      <c r="F32" s="303"/>
      <c r="G32" s="303"/>
      <c r="H32" s="300"/>
      <c r="I32" s="300"/>
      <c r="J32" s="300"/>
      <c r="K32" s="300"/>
      <c r="L32" s="300"/>
      <c r="M32" s="300"/>
    </row>
    <row r="33" spans="1:13">
      <c r="A33" s="300"/>
      <c r="B33" s="300"/>
      <c r="C33" s="300"/>
      <c r="D33" s="300"/>
      <c r="E33" s="300"/>
      <c r="F33" s="303"/>
      <c r="G33" s="303"/>
      <c r="H33" s="300"/>
      <c r="I33" s="300"/>
      <c r="J33" s="300"/>
      <c r="K33" s="300"/>
      <c r="L33" s="300"/>
      <c r="M33" s="300"/>
    </row>
    <row r="34" spans="1:13">
      <c r="A34" s="300"/>
      <c r="B34" s="300"/>
      <c r="C34" s="300"/>
      <c r="D34" s="300"/>
      <c r="E34" s="300"/>
      <c r="F34" s="303"/>
      <c r="G34" s="303"/>
      <c r="H34" s="300"/>
      <c r="I34" s="300"/>
      <c r="J34" s="300"/>
      <c r="K34" s="300"/>
      <c r="L34" s="300"/>
      <c r="M34" s="300"/>
    </row>
    <row r="35" spans="1:13">
      <c r="A35" s="300"/>
      <c r="B35" s="300"/>
      <c r="C35" s="300"/>
      <c r="D35" s="300"/>
      <c r="E35" s="300"/>
      <c r="F35" s="300"/>
      <c r="G35" s="300"/>
      <c r="H35" s="300"/>
      <c r="I35" s="300"/>
      <c r="J35" s="300"/>
      <c r="K35" s="300"/>
      <c r="L35" s="300"/>
      <c r="M35" s="300"/>
    </row>
    <row r="36" spans="1:13">
      <c r="A36" s="300"/>
      <c r="B36" s="300"/>
      <c r="C36" s="300"/>
      <c r="D36" s="300"/>
      <c r="E36" s="300"/>
      <c r="F36" s="300"/>
      <c r="G36" s="300"/>
      <c r="H36" s="300"/>
      <c r="I36" s="300"/>
      <c r="J36" s="300"/>
      <c r="K36" s="300"/>
      <c r="L36" s="300"/>
      <c r="M36" s="300"/>
    </row>
    <row r="37" spans="1:13">
      <c r="A37" s="300"/>
      <c r="B37" s="300"/>
      <c r="C37" s="300"/>
      <c r="D37" s="300"/>
      <c r="E37" s="300"/>
      <c r="F37" s="300"/>
      <c r="G37" s="300"/>
      <c r="H37" s="300"/>
      <c r="I37" s="300"/>
      <c r="J37" s="300"/>
      <c r="K37" s="300"/>
      <c r="L37" s="300"/>
      <c r="M37" s="300"/>
    </row>
    <row r="38" spans="1:13">
      <c r="A38" s="300"/>
      <c r="B38" s="300"/>
      <c r="C38" s="300"/>
      <c r="D38" s="300"/>
      <c r="E38" s="300"/>
      <c r="F38" s="300"/>
      <c r="G38" s="300"/>
      <c r="H38" s="300"/>
      <c r="I38" s="300"/>
      <c r="J38" s="300"/>
      <c r="K38" s="300"/>
      <c r="L38" s="300"/>
      <c r="M38" s="300"/>
    </row>
    <row r="39" spans="1:13">
      <c r="A39" s="300"/>
      <c r="B39" s="300"/>
      <c r="C39" s="300"/>
      <c r="D39" s="300"/>
      <c r="E39" s="300"/>
      <c r="F39" s="300"/>
      <c r="G39" s="300"/>
      <c r="H39" s="300"/>
      <c r="I39" s="300"/>
      <c r="J39" s="300"/>
      <c r="K39" s="300"/>
      <c r="L39" s="300"/>
      <c r="M39" s="300"/>
    </row>
    <row r="40" spans="1:13">
      <c r="A40" s="300"/>
      <c r="B40" s="300"/>
      <c r="C40" s="300"/>
      <c r="D40" s="300"/>
      <c r="E40" s="306"/>
      <c r="F40" s="303"/>
      <c r="G40" s="303"/>
      <c r="H40" s="300"/>
      <c r="I40" s="300"/>
      <c r="J40" s="300"/>
      <c r="K40" s="300"/>
      <c r="L40" s="300"/>
      <c r="M40" s="300"/>
    </row>
    <row r="41" spans="1:13">
      <c r="A41" s="300"/>
      <c r="B41" s="300"/>
      <c r="C41" s="300"/>
      <c r="D41" s="300"/>
      <c r="E41" s="303"/>
      <c r="F41" s="303"/>
      <c r="G41" s="303"/>
      <c r="H41" s="300"/>
      <c r="I41" s="300"/>
      <c r="J41" s="300"/>
      <c r="K41" s="300"/>
      <c r="L41" s="300"/>
      <c r="M41" s="300"/>
    </row>
    <row r="42" spans="1:13">
      <c r="A42" s="300"/>
      <c r="B42" s="300"/>
      <c r="C42" s="300"/>
      <c r="D42" s="300"/>
      <c r="E42" s="303"/>
      <c r="F42" s="303"/>
      <c r="G42" s="303"/>
      <c r="H42" s="300"/>
      <c r="I42" s="300"/>
      <c r="J42" s="300"/>
      <c r="K42" s="300"/>
      <c r="L42" s="300"/>
      <c r="M42" s="300"/>
    </row>
    <row r="43" spans="1:13">
      <c r="A43" s="300"/>
      <c r="B43" s="300"/>
      <c r="C43" s="300"/>
      <c r="D43" s="300"/>
      <c r="E43" s="303"/>
      <c r="F43" s="303"/>
      <c r="G43" s="303"/>
      <c r="H43" s="300"/>
      <c r="I43" s="300"/>
      <c r="J43" s="300"/>
      <c r="K43" s="300"/>
      <c r="L43" s="300"/>
      <c r="M43" s="300"/>
    </row>
    <row r="44" spans="1:13">
      <c r="A44" s="300"/>
      <c r="B44" s="300"/>
      <c r="C44" s="300"/>
      <c r="D44" s="300"/>
      <c r="E44" s="303"/>
      <c r="F44" s="303"/>
      <c r="G44" s="303"/>
      <c r="H44" s="300"/>
      <c r="I44" s="300"/>
      <c r="J44" s="300"/>
      <c r="K44" s="300"/>
      <c r="L44" s="300"/>
      <c r="M44" s="300"/>
    </row>
    <row r="45" spans="1:13">
      <c r="A45" s="300"/>
      <c r="B45" s="300"/>
      <c r="C45" s="300"/>
      <c r="D45" s="300"/>
      <c r="E45" s="303"/>
      <c r="F45" s="303"/>
      <c r="G45" s="303"/>
      <c r="H45" s="300"/>
      <c r="I45" s="300"/>
      <c r="J45" s="300"/>
      <c r="K45" s="300"/>
      <c r="L45" s="300"/>
      <c r="M45" s="300"/>
    </row>
    <row r="46" spans="1:13">
      <c r="A46" s="300"/>
      <c r="B46" s="300"/>
      <c r="C46" s="300"/>
      <c r="D46" s="300"/>
      <c r="E46" s="303"/>
      <c r="F46" s="303"/>
      <c r="G46" s="303"/>
      <c r="H46" s="300"/>
      <c r="I46" s="300"/>
      <c r="J46" s="300"/>
      <c r="K46" s="300"/>
      <c r="L46" s="300"/>
      <c r="M46" s="300"/>
    </row>
    <row r="47" spans="1:13">
      <c r="A47" s="300"/>
      <c r="B47" s="300"/>
      <c r="C47" s="300"/>
      <c r="D47" s="300"/>
      <c r="E47" s="303"/>
      <c r="F47" s="303"/>
      <c r="G47" s="303"/>
      <c r="H47" s="300"/>
      <c r="I47" s="300"/>
      <c r="J47" s="300"/>
      <c r="K47" s="300"/>
      <c r="L47" s="300"/>
      <c r="M47" s="300"/>
    </row>
    <row r="48" spans="1:13">
      <c r="A48" s="300"/>
      <c r="B48" s="300"/>
      <c r="C48" s="300"/>
      <c r="D48" s="300"/>
      <c r="E48" s="303"/>
      <c r="F48" s="303"/>
      <c r="G48" s="303"/>
      <c r="H48" s="300"/>
      <c r="I48" s="300"/>
      <c r="J48" s="300"/>
      <c r="K48" s="300"/>
      <c r="L48" s="300"/>
      <c r="M48" s="300"/>
    </row>
    <row r="49" spans="1:13">
      <c r="A49" s="300"/>
      <c r="B49" s="300"/>
      <c r="C49" s="300"/>
      <c r="D49" s="300"/>
      <c r="E49" s="303"/>
      <c r="F49" s="303"/>
      <c r="G49" s="303"/>
      <c r="H49" s="300"/>
      <c r="I49" s="300"/>
      <c r="J49" s="300"/>
      <c r="K49" s="300"/>
      <c r="L49" s="300"/>
      <c r="M49" s="300"/>
    </row>
    <row r="50" spans="1:13">
      <c r="A50" s="300"/>
      <c r="B50" s="300"/>
      <c r="C50" s="300"/>
      <c r="D50" s="300"/>
      <c r="E50" s="303"/>
      <c r="F50" s="303"/>
      <c r="G50" s="303"/>
      <c r="H50" s="300"/>
      <c r="I50" s="300"/>
      <c r="J50" s="300"/>
      <c r="K50" s="300"/>
      <c r="L50" s="300"/>
      <c r="M50" s="300"/>
    </row>
    <row r="51" spans="1:13">
      <c r="A51" s="300"/>
      <c r="B51" s="300"/>
      <c r="C51" s="300"/>
      <c r="D51" s="300"/>
      <c r="E51" s="303"/>
      <c r="F51" s="303"/>
      <c r="G51" s="303"/>
      <c r="H51" s="300"/>
      <c r="I51" s="300"/>
      <c r="J51" s="300"/>
      <c r="K51" s="300"/>
      <c r="L51" s="300"/>
      <c r="M51" s="300"/>
    </row>
    <row r="52" spans="1:13">
      <c r="A52" s="300"/>
      <c r="B52" s="300"/>
      <c r="C52" s="300"/>
      <c r="D52" s="300"/>
      <c r="E52" s="303"/>
      <c r="F52" s="303"/>
      <c r="G52" s="303"/>
      <c r="H52" s="300"/>
      <c r="I52" s="300"/>
      <c r="J52" s="300"/>
      <c r="K52" s="300"/>
      <c r="L52" s="300"/>
      <c r="M52" s="300"/>
    </row>
    <row r="53" spans="1:13">
      <c r="A53" s="300"/>
      <c r="B53" s="300"/>
      <c r="C53" s="300"/>
      <c r="D53" s="300"/>
      <c r="E53" s="303"/>
      <c r="F53" s="303"/>
      <c r="G53" s="303"/>
      <c r="H53" s="300"/>
      <c r="I53" s="300"/>
      <c r="J53" s="300"/>
      <c r="K53" s="300"/>
      <c r="L53" s="300"/>
      <c r="M53" s="300"/>
    </row>
    <row r="54" spans="1:13">
      <c r="A54" s="300"/>
      <c r="B54" s="300"/>
      <c r="C54" s="300"/>
      <c r="D54" s="300"/>
      <c r="E54" s="303"/>
      <c r="F54" s="303"/>
      <c r="G54" s="303"/>
      <c r="H54" s="300"/>
      <c r="I54" s="300"/>
      <c r="J54" s="300"/>
      <c r="K54" s="300"/>
      <c r="L54" s="300"/>
      <c r="M54" s="300"/>
    </row>
    <row r="55" spans="1:13">
      <c r="A55" s="300"/>
      <c r="B55" s="300"/>
      <c r="C55" s="300"/>
      <c r="D55" s="300"/>
      <c r="E55" s="303"/>
      <c r="F55" s="303"/>
      <c r="G55" s="303"/>
      <c r="H55" s="300"/>
      <c r="I55" s="300"/>
      <c r="J55" s="300"/>
      <c r="K55" s="300"/>
      <c r="L55" s="300"/>
      <c r="M55" s="300"/>
    </row>
    <row r="56" spans="1:13">
      <c r="A56" s="300"/>
      <c r="B56" s="300"/>
      <c r="C56" s="300"/>
      <c r="D56" s="300"/>
      <c r="E56" s="303"/>
      <c r="F56" s="303"/>
      <c r="G56" s="303"/>
      <c r="H56" s="300"/>
      <c r="I56" s="300"/>
      <c r="J56" s="300"/>
      <c r="K56" s="300"/>
      <c r="L56" s="300"/>
      <c r="M56" s="300"/>
    </row>
    <row r="57" spans="1:13">
      <c r="A57" s="300"/>
      <c r="B57" s="300"/>
      <c r="C57" s="300"/>
      <c r="D57" s="300"/>
      <c r="E57" s="303"/>
      <c r="F57" s="303"/>
      <c r="G57" s="303"/>
      <c r="H57" s="300"/>
      <c r="I57" s="300"/>
      <c r="J57" s="300"/>
      <c r="K57" s="300"/>
      <c r="L57" s="300"/>
      <c r="M57" s="300"/>
    </row>
    <row r="58" spans="1:13">
      <c r="A58" s="300"/>
      <c r="B58" s="300"/>
      <c r="C58" s="300"/>
      <c r="D58" s="300"/>
      <c r="E58" s="303"/>
      <c r="F58" s="303"/>
      <c r="G58" s="303"/>
      <c r="H58" s="300"/>
      <c r="I58" s="300"/>
      <c r="J58" s="300"/>
      <c r="K58" s="300"/>
      <c r="L58" s="300"/>
      <c r="M58" s="300"/>
    </row>
    <row r="59" spans="1:13">
      <c r="A59" s="300"/>
      <c r="B59" s="300"/>
      <c r="C59" s="300"/>
      <c r="D59" s="300"/>
      <c r="E59" s="300"/>
      <c r="F59" s="300"/>
      <c r="G59" s="300"/>
      <c r="H59" s="300"/>
      <c r="I59" s="300"/>
      <c r="J59" s="300"/>
      <c r="K59" s="300"/>
      <c r="L59" s="300"/>
      <c r="M59" s="300"/>
    </row>
    <row r="60" spans="1:13">
      <c r="A60" s="300"/>
      <c r="B60" s="300"/>
      <c r="C60" s="300"/>
      <c r="D60" s="300"/>
      <c r="E60" s="300"/>
      <c r="F60" s="300"/>
      <c r="G60" s="300"/>
      <c r="H60" s="300"/>
      <c r="I60" s="300"/>
      <c r="J60" s="300"/>
      <c r="K60" s="300"/>
      <c r="L60" s="300"/>
      <c r="M60" s="300"/>
    </row>
    <row r="61" spans="1:13">
      <c r="A61" s="300"/>
      <c r="B61" s="300"/>
      <c r="C61" s="300"/>
      <c r="D61" s="300"/>
      <c r="E61" s="300"/>
      <c r="F61" s="300"/>
      <c r="G61" s="300"/>
      <c r="H61" s="300"/>
      <c r="I61" s="300"/>
      <c r="J61" s="300"/>
      <c r="K61" s="300"/>
      <c r="L61" s="300"/>
      <c r="M61" s="300"/>
    </row>
    <row r="62" spans="1:13">
      <c r="A62" s="300"/>
      <c r="B62" s="300"/>
      <c r="C62" s="300"/>
      <c r="D62" s="300"/>
      <c r="E62" s="300"/>
      <c r="F62" s="300"/>
      <c r="G62" s="300"/>
      <c r="H62" s="300"/>
      <c r="I62" s="300"/>
      <c r="J62" s="300"/>
      <c r="K62" s="300"/>
      <c r="L62" s="300"/>
      <c r="M62" s="300"/>
    </row>
    <row r="63" spans="1:13">
      <c r="A63" s="300"/>
      <c r="B63" s="300"/>
      <c r="C63" s="300"/>
      <c r="D63" s="300"/>
      <c r="E63" s="300"/>
      <c r="F63" s="300"/>
      <c r="G63" s="300"/>
      <c r="H63" s="300"/>
      <c r="I63" s="300"/>
      <c r="J63" s="300"/>
      <c r="K63" s="300"/>
      <c r="L63" s="300"/>
      <c r="M63" s="300"/>
    </row>
    <row r="64" spans="1:13">
      <c r="A64" s="300"/>
      <c r="B64" s="300"/>
      <c r="C64" s="300"/>
      <c r="D64" s="300"/>
      <c r="E64" s="300"/>
      <c r="F64" s="300"/>
      <c r="G64" s="300"/>
      <c r="H64" s="300"/>
      <c r="I64" s="300"/>
      <c r="J64" s="300"/>
      <c r="K64" s="300"/>
      <c r="L64" s="300"/>
      <c r="M64" s="300"/>
    </row>
    <row r="65" spans="1:13">
      <c r="A65" s="300"/>
      <c r="B65" s="300"/>
      <c r="C65" s="300"/>
      <c r="D65" s="300"/>
      <c r="E65" s="300"/>
      <c r="F65" s="300"/>
      <c r="G65" s="300"/>
      <c r="H65" s="300"/>
      <c r="I65" s="300"/>
      <c r="J65" s="300"/>
      <c r="K65" s="300"/>
      <c r="L65" s="300"/>
      <c r="M65" s="300"/>
    </row>
    <row r="66" spans="1:13">
      <c r="A66" s="300"/>
      <c r="B66" s="300"/>
      <c r="C66" s="300"/>
      <c r="D66" s="300"/>
      <c r="E66" s="300"/>
      <c r="F66" s="300"/>
      <c r="G66" s="300"/>
      <c r="H66" s="300"/>
      <c r="I66" s="300"/>
      <c r="J66" s="300"/>
      <c r="K66" s="300"/>
      <c r="L66" s="300"/>
      <c r="M66" s="300"/>
    </row>
    <row r="67" spans="1:13">
      <c r="A67" s="300"/>
      <c r="B67" s="300"/>
      <c r="C67" s="300"/>
      <c r="D67" s="300"/>
      <c r="E67" s="300"/>
      <c r="F67" s="300"/>
      <c r="G67" s="300"/>
      <c r="H67" s="300"/>
      <c r="I67" s="300"/>
      <c r="J67" s="300"/>
      <c r="K67" s="300"/>
      <c r="L67" s="300"/>
      <c r="M67" s="300"/>
    </row>
    <row r="68" spans="1:13">
      <c r="A68" s="300"/>
      <c r="B68" s="300"/>
      <c r="C68" s="300"/>
      <c r="D68" s="300"/>
      <c r="E68" s="300"/>
      <c r="F68" s="300"/>
      <c r="G68" s="300"/>
      <c r="H68" s="300"/>
      <c r="I68" s="300"/>
      <c r="J68" s="300"/>
      <c r="K68" s="300"/>
      <c r="L68" s="300"/>
      <c r="M68" s="300"/>
    </row>
    <row r="69" spans="1:13">
      <c r="A69" s="300"/>
      <c r="B69" s="300"/>
      <c r="C69" s="300"/>
      <c r="D69" s="300"/>
      <c r="E69" s="300"/>
      <c r="F69" s="300"/>
      <c r="G69" s="300"/>
      <c r="H69" s="300"/>
      <c r="I69" s="300"/>
      <c r="J69" s="300"/>
      <c r="K69" s="300"/>
      <c r="L69" s="300"/>
      <c r="M69" s="300"/>
    </row>
    <row r="70" spans="1:13">
      <c r="A70" s="300"/>
      <c r="B70" s="300"/>
      <c r="C70" s="300"/>
      <c r="D70" s="300"/>
      <c r="E70" s="300"/>
      <c r="F70" s="300"/>
      <c r="G70" s="300"/>
      <c r="H70" s="300"/>
      <c r="I70" s="300"/>
      <c r="J70" s="300"/>
      <c r="K70" s="300"/>
      <c r="L70" s="300"/>
      <c r="M70" s="300"/>
    </row>
    <row r="71" spans="1:13">
      <c r="A71" s="300"/>
      <c r="B71" s="300"/>
      <c r="C71" s="300"/>
      <c r="D71" s="300"/>
      <c r="E71" s="300"/>
      <c r="F71" s="300"/>
      <c r="G71" s="300"/>
      <c r="H71" s="300"/>
      <c r="I71" s="300"/>
      <c r="J71" s="300"/>
      <c r="K71" s="300"/>
      <c r="L71" s="300"/>
      <c r="M71" s="300"/>
    </row>
    <row r="72" spans="1:13">
      <c r="A72" s="300"/>
      <c r="B72" s="300"/>
      <c r="C72" s="300"/>
      <c r="D72" s="300"/>
      <c r="E72" s="300"/>
      <c r="F72" s="300"/>
      <c r="G72" s="300"/>
      <c r="H72" s="300"/>
      <c r="I72" s="300"/>
      <c r="J72" s="300"/>
      <c r="K72" s="300"/>
      <c r="L72" s="300"/>
      <c r="M72" s="300"/>
    </row>
    <row r="73" spans="1:13">
      <c r="A73" s="300"/>
      <c r="B73" s="300"/>
      <c r="C73" s="300"/>
      <c r="D73" s="300"/>
      <c r="E73" s="300"/>
      <c r="F73" s="300"/>
      <c r="G73" s="300"/>
      <c r="H73" s="300"/>
      <c r="I73" s="300"/>
      <c r="J73" s="300"/>
      <c r="K73" s="300"/>
      <c r="L73" s="300"/>
      <c r="M73" s="300"/>
    </row>
    <row r="74" spans="1:13">
      <c r="A74" s="300"/>
      <c r="B74" s="300"/>
      <c r="C74" s="300"/>
      <c r="D74" s="300"/>
      <c r="E74" s="300"/>
      <c r="F74" s="300"/>
      <c r="G74" s="300"/>
      <c r="H74" s="300"/>
      <c r="I74" s="300"/>
      <c r="J74" s="300"/>
      <c r="K74" s="300"/>
      <c r="L74" s="300"/>
      <c r="M74" s="300"/>
    </row>
    <row r="75" spans="1:13">
      <c r="A75" s="300"/>
      <c r="B75" s="300"/>
      <c r="C75" s="300"/>
      <c r="D75" s="300"/>
      <c r="E75" s="300"/>
      <c r="F75" s="300"/>
      <c r="G75" s="300"/>
      <c r="H75" s="300"/>
      <c r="I75" s="300"/>
      <c r="J75" s="300"/>
      <c r="K75" s="300"/>
      <c r="L75" s="300"/>
      <c r="M75" s="300"/>
    </row>
    <row r="76" spans="1:13">
      <c r="A76" s="300"/>
      <c r="B76" s="300"/>
      <c r="C76" s="300"/>
      <c r="D76" s="300"/>
      <c r="E76" s="300"/>
      <c r="F76" s="300"/>
      <c r="G76" s="300"/>
      <c r="H76" s="300"/>
      <c r="I76" s="300"/>
      <c r="J76" s="300"/>
      <c r="K76" s="300"/>
      <c r="L76" s="300"/>
      <c r="M76" s="300"/>
    </row>
    <row r="77" spans="1:13">
      <c r="A77" s="300"/>
      <c r="B77" s="300"/>
      <c r="C77" s="300"/>
      <c r="D77" s="300"/>
      <c r="E77" s="300"/>
      <c r="F77" s="300"/>
      <c r="G77" s="300"/>
      <c r="H77" s="300"/>
      <c r="I77" s="300"/>
      <c r="J77" s="300"/>
      <c r="K77" s="300"/>
      <c r="L77" s="300"/>
      <c r="M77" s="300"/>
    </row>
    <row r="78" spans="1:13">
      <c r="A78" s="300"/>
      <c r="B78" s="300"/>
      <c r="C78" s="300"/>
      <c r="D78" s="300"/>
      <c r="E78" s="300"/>
      <c r="F78" s="300"/>
      <c r="G78" s="300"/>
      <c r="H78" s="300"/>
      <c r="I78" s="300"/>
      <c r="J78" s="300"/>
      <c r="K78" s="300"/>
      <c r="L78" s="300"/>
      <c r="M78" s="300"/>
    </row>
    <row r="79" spans="1:13">
      <c r="A79" s="300"/>
      <c r="B79" s="300"/>
      <c r="C79" s="300"/>
      <c r="D79" s="300"/>
      <c r="E79" s="300"/>
      <c r="F79" s="300"/>
      <c r="G79" s="300"/>
      <c r="H79" s="300"/>
      <c r="I79" s="300"/>
      <c r="J79" s="300"/>
      <c r="K79" s="300"/>
      <c r="L79" s="300"/>
      <c r="M79" s="300"/>
    </row>
    <row r="80" spans="1:13">
      <c r="A80" s="300"/>
      <c r="B80" s="300"/>
      <c r="C80" s="300"/>
      <c r="D80" s="300"/>
      <c r="E80" s="300"/>
      <c r="F80" s="300"/>
      <c r="G80" s="300"/>
      <c r="H80" s="300"/>
      <c r="I80" s="300"/>
      <c r="J80" s="300"/>
      <c r="K80" s="300"/>
      <c r="L80" s="300"/>
      <c r="M80" s="300"/>
    </row>
    <row r="81" spans="1:13">
      <c r="A81" s="300"/>
      <c r="B81" s="300"/>
      <c r="C81" s="300"/>
      <c r="D81" s="300"/>
      <c r="E81" s="300"/>
      <c r="F81" s="300"/>
      <c r="G81" s="300"/>
      <c r="H81" s="300"/>
      <c r="I81" s="300"/>
      <c r="J81" s="300"/>
      <c r="K81" s="300"/>
      <c r="L81" s="300"/>
      <c r="M81" s="300"/>
    </row>
    <row r="82" spans="1:13">
      <c r="A82" s="300"/>
      <c r="B82" s="300"/>
      <c r="C82" s="300"/>
      <c r="D82" s="300"/>
      <c r="E82" s="300"/>
      <c r="F82" s="300"/>
      <c r="G82" s="300"/>
      <c r="H82" s="300"/>
      <c r="I82" s="300"/>
      <c r="J82" s="300"/>
      <c r="K82" s="300"/>
      <c r="L82" s="300"/>
      <c r="M82" s="300"/>
    </row>
    <row r="83" spans="1:13">
      <c r="A83" s="300"/>
      <c r="B83" s="300"/>
      <c r="C83" s="300"/>
      <c r="D83" s="300"/>
      <c r="E83" s="300"/>
      <c r="F83" s="300"/>
      <c r="G83" s="300"/>
      <c r="H83" s="300"/>
      <c r="I83" s="300"/>
      <c r="J83" s="300"/>
      <c r="K83" s="300"/>
      <c r="L83" s="300"/>
      <c r="M83" s="300"/>
    </row>
    <row r="84" spans="1:13">
      <c r="A84" s="300"/>
      <c r="B84" s="300"/>
      <c r="C84" s="300"/>
      <c r="D84" s="300"/>
      <c r="E84" s="300"/>
      <c r="F84" s="300"/>
      <c r="G84" s="300"/>
      <c r="H84" s="300"/>
      <c r="I84" s="300"/>
      <c r="J84" s="300"/>
      <c r="K84" s="300"/>
      <c r="L84" s="300"/>
      <c r="M84" s="300"/>
    </row>
    <row r="85" spans="1:13">
      <c r="A85" s="300"/>
      <c r="B85" s="300"/>
      <c r="C85" s="300"/>
      <c r="D85" s="300"/>
      <c r="E85" s="300"/>
      <c r="F85" s="300"/>
      <c r="G85" s="300"/>
      <c r="H85" s="300"/>
      <c r="I85" s="300"/>
      <c r="J85" s="300"/>
      <c r="K85" s="300"/>
      <c r="L85" s="300"/>
      <c r="M85" s="300"/>
    </row>
    <row r="86" spans="1:13">
      <c r="A86" s="300"/>
      <c r="B86" s="300"/>
      <c r="C86" s="300"/>
      <c r="D86" s="300"/>
      <c r="E86" s="300"/>
      <c r="F86" s="300"/>
      <c r="G86" s="300"/>
      <c r="H86" s="300"/>
      <c r="I86" s="300"/>
      <c r="J86" s="300"/>
      <c r="K86" s="300"/>
      <c r="L86" s="300"/>
      <c r="M86" s="300"/>
    </row>
    <row r="87" spans="1:13">
      <c r="A87" s="300"/>
      <c r="B87" s="300"/>
      <c r="C87" s="300"/>
      <c r="D87" s="300"/>
      <c r="E87" s="300"/>
      <c r="F87" s="300"/>
      <c r="G87" s="300"/>
      <c r="H87" s="300"/>
      <c r="I87" s="300"/>
      <c r="J87" s="300"/>
      <c r="K87" s="300"/>
      <c r="L87" s="300"/>
      <c r="M87" s="300"/>
    </row>
    <row r="88" spans="1:13">
      <c r="A88" s="300"/>
      <c r="B88" s="300"/>
      <c r="C88" s="300"/>
      <c r="D88" s="300"/>
      <c r="E88" s="300"/>
      <c r="F88" s="300"/>
      <c r="G88" s="300"/>
      <c r="H88" s="300"/>
      <c r="I88" s="300"/>
      <c r="J88" s="300"/>
      <c r="K88" s="300"/>
      <c r="L88" s="300"/>
      <c r="M88" s="300"/>
    </row>
    <row r="89" spans="1:13">
      <c r="A89" s="300"/>
      <c r="B89" s="300"/>
      <c r="C89" s="300"/>
      <c r="D89" s="300"/>
      <c r="E89" s="300"/>
      <c r="F89" s="300"/>
      <c r="G89" s="300"/>
      <c r="H89" s="300"/>
      <c r="I89" s="300"/>
      <c r="J89" s="300"/>
      <c r="K89" s="300"/>
      <c r="L89" s="300"/>
      <c r="M89" s="300"/>
    </row>
    <row r="90" spans="1:13">
      <c r="A90" s="300"/>
      <c r="B90" s="300"/>
      <c r="C90" s="300"/>
      <c r="D90" s="300"/>
      <c r="E90" s="300"/>
      <c r="F90" s="300"/>
      <c r="G90" s="300"/>
      <c r="H90" s="300"/>
      <c r="I90" s="300"/>
      <c r="J90" s="300"/>
      <c r="K90" s="300"/>
      <c r="L90" s="300"/>
      <c r="M90" s="300"/>
    </row>
    <row r="91" spans="1:13">
      <c r="A91" s="300"/>
      <c r="B91" s="300"/>
      <c r="C91" s="300"/>
      <c r="D91" s="300"/>
      <c r="E91" s="300"/>
      <c r="F91" s="300"/>
      <c r="G91" s="300"/>
      <c r="H91" s="300"/>
      <c r="I91" s="300"/>
      <c r="J91" s="300"/>
      <c r="K91" s="300"/>
      <c r="L91" s="300"/>
      <c r="M91" s="300"/>
    </row>
    <row r="92" spans="1:13">
      <c r="A92" s="300"/>
      <c r="B92" s="300"/>
      <c r="C92" s="300"/>
      <c r="D92" s="300"/>
      <c r="E92" s="300"/>
      <c r="F92" s="300"/>
      <c r="G92" s="300"/>
      <c r="H92" s="300"/>
      <c r="I92" s="300"/>
      <c r="J92" s="300"/>
      <c r="K92" s="300"/>
      <c r="L92" s="300"/>
      <c r="M92" s="300"/>
    </row>
    <row r="93" spans="1:13">
      <c r="A93" s="300"/>
      <c r="B93" s="300"/>
      <c r="C93" s="300"/>
      <c r="D93" s="300"/>
      <c r="E93" s="300"/>
      <c r="F93" s="300"/>
      <c r="G93" s="300"/>
      <c r="H93" s="300"/>
      <c r="I93" s="300"/>
      <c r="J93" s="300"/>
      <c r="K93" s="300"/>
      <c r="L93" s="300"/>
      <c r="M93" s="300"/>
    </row>
    <row r="94" spans="1:13">
      <c r="A94" s="300"/>
      <c r="B94" s="300"/>
      <c r="C94" s="300"/>
      <c r="D94" s="300"/>
      <c r="E94" s="300"/>
      <c r="F94" s="300"/>
      <c r="G94" s="300"/>
      <c r="H94" s="300"/>
      <c r="I94" s="300"/>
      <c r="J94" s="300"/>
      <c r="K94" s="300"/>
      <c r="L94" s="300"/>
      <c r="M94" s="300"/>
    </row>
    <row r="95" spans="1:13">
      <c r="A95" s="300"/>
      <c r="B95" s="300"/>
      <c r="C95" s="300"/>
      <c r="D95" s="300"/>
      <c r="E95" s="300"/>
      <c r="F95" s="300"/>
      <c r="G95" s="300"/>
      <c r="H95" s="300"/>
      <c r="I95" s="300"/>
      <c r="J95" s="300"/>
      <c r="K95" s="300"/>
      <c r="L95" s="300"/>
      <c r="M95" s="300"/>
    </row>
    <row r="96" spans="1:13">
      <c r="A96" s="300"/>
      <c r="B96" s="300"/>
      <c r="C96" s="300"/>
      <c r="D96" s="300"/>
      <c r="E96" s="300"/>
      <c r="F96" s="300"/>
      <c r="G96" s="300"/>
      <c r="H96" s="300"/>
      <c r="I96" s="300"/>
      <c r="J96" s="300"/>
      <c r="K96" s="300"/>
      <c r="L96" s="300"/>
      <c r="M96" s="300"/>
    </row>
    <row r="97" spans="1:13">
      <c r="A97" s="300"/>
      <c r="B97" s="300"/>
      <c r="C97" s="300"/>
      <c r="D97" s="300"/>
      <c r="E97" s="300"/>
      <c r="F97" s="300"/>
      <c r="G97" s="300"/>
      <c r="H97" s="300"/>
      <c r="I97" s="300"/>
      <c r="J97" s="300"/>
      <c r="K97" s="300"/>
      <c r="L97" s="300"/>
      <c r="M97" s="300"/>
    </row>
    <row r="98" spans="1:13">
      <c r="A98" s="300"/>
      <c r="B98" s="300"/>
      <c r="C98" s="300"/>
      <c r="D98" s="300"/>
      <c r="E98" s="300"/>
      <c r="F98" s="300"/>
      <c r="G98" s="300"/>
      <c r="H98" s="300"/>
      <c r="I98" s="300"/>
      <c r="J98" s="300"/>
      <c r="K98" s="300"/>
      <c r="L98" s="300"/>
      <c r="M98" s="300"/>
    </row>
    <row r="99" spans="1:13">
      <c r="A99" s="300"/>
      <c r="B99" s="300"/>
      <c r="C99" s="300"/>
      <c r="D99" s="300"/>
      <c r="E99" s="300"/>
      <c r="F99" s="300"/>
      <c r="G99" s="300"/>
      <c r="H99" s="300"/>
      <c r="I99" s="300"/>
      <c r="J99" s="300"/>
      <c r="K99" s="300"/>
      <c r="L99" s="300"/>
      <c r="M99" s="300"/>
    </row>
    <row r="100" spans="1:13">
      <c r="A100" s="300"/>
      <c r="B100" s="300"/>
      <c r="C100" s="300"/>
      <c r="D100" s="300"/>
      <c r="E100" s="300"/>
      <c r="F100" s="300"/>
      <c r="G100" s="300"/>
      <c r="H100" s="300"/>
      <c r="I100" s="300"/>
      <c r="J100" s="300"/>
      <c r="K100" s="300"/>
      <c r="L100" s="300"/>
      <c r="M100" s="300"/>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opLeftCell="A7" zoomScaleNormal="100" zoomScaleSheetLayoutView="100" workbookViewId="0">
      <selection activeCell="H23" sqref="H23:L23"/>
    </sheetView>
  </sheetViews>
  <sheetFormatPr defaultColWidth="9" defaultRowHeight="13.2"/>
  <cols>
    <col min="1" max="1" width="12.77734375" style="72" customWidth="1"/>
    <col min="2" max="2" width="5.109375" style="72" customWidth="1"/>
    <col min="3" max="3" width="3.77734375" style="72" customWidth="1"/>
    <col min="4" max="4" width="6.88671875" style="72" customWidth="1"/>
    <col min="5" max="5" width="13.109375" style="72" customWidth="1"/>
    <col min="6" max="6" width="13.109375" style="115" customWidth="1"/>
    <col min="7" max="7" width="11.33203125" style="72" customWidth="1"/>
    <col min="8" max="8" width="26.6640625" style="89" customWidth="1"/>
    <col min="9" max="9" width="13" style="80" customWidth="1"/>
    <col min="10" max="10" width="16.109375" style="80" customWidth="1"/>
    <col min="11" max="11" width="13.44140625" style="115" customWidth="1"/>
    <col min="12" max="12" width="20.44140625" style="115" customWidth="1"/>
    <col min="13" max="13" width="13.44140625" style="87" customWidth="1"/>
    <col min="14" max="14" width="22.44140625" style="72" customWidth="1"/>
    <col min="15" max="15" width="9" style="73"/>
    <col min="16" max="16384" width="9" style="72"/>
  </cols>
  <sheetData>
    <row r="1" spans="1:16" ht="26.25" customHeight="1" thickTop="1">
      <c r="A1" s="64" t="s">
        <v>246</v>
      </c>
      <c r="B1" s="65"/>
      <c r="C1" s="65"/>
      <c r="D1" s="66"/>
      <c r="E1" s="66"/>
      <c r="F1" s="67"/>
      <c r="G1" s="68"/>
      <c r="H1" s="69"/>
      <c r="I1" s="323" t="s">
        <v>38</v>
      </c>
      <c r="J1" s="89"/>
      <c r="K1" s="70"/>
      <c r="L1" s="324"/>
      <c r="M1" s="71"/>
    </row>
    <row r="2" spans="1:16" ht="17.399999999999999">
      <c r="A2" s="74"/>
      <c r="B2" s="325"/>
      <c r="C2" s="325"/>
      <c r="D2" s="325"/>
      <c r="E2" s="325"/>
      <c r="F2" s="325"/>
      <c r="G2" s="75"/>
      <c r="H2" s="76"/>
      <c r="I2" s="326" t="s">
        <v>39</v>
      </c>
      <c r="J2" s="77"/>
      <c r="K2" s="327" t="s">
        <v>21</v>
      </c>
      <c r="L2" s="78"/>
      <c r="M2" s="71"/>
      <c r="N2" s="253"/>
      <c r="P2" s="176"/>
    </row>
    <row r="3" spans="1:16" ht="17.399999999999999">
      <c r="A3" s="328" t="s">
        <v>29</v>
      </c>
      <c r="B3" s="329"/>
      <c r="D3" s="330"/>
      <c r="E3" s="330"/>
      <c r="F3" s="330"/>
      <c r="G3" s="79"/>
      <c r="H3" s="185"/>
      <c r="J3" s="331"/>
      <c r="L3" s="70"/>
      <c r="M3" s="81"/>
    </row>
    <row r="4" spans="1:16" ht="17.399999999999999">
      <c r="A4" s="82"/>
      <c r="B4" s="329"/>
      <c r="C4" s="115"/>
      <c r="D4" s="330"/>
      <c r="E4" s="330"/>
      <c r="F4" s="332"/>
      <c r="G4" s="83"/>
      <c r="H4" s="84"/>
      <c r="I4" s="84"/>
      <c r="J4" s="89"/>
      <c r="L4" s="70"/>
      <c r="M4" s="81"/>
      <c r="N4" s="406"/>
    </row>
    <row r="5" spans="1:16">
      <c r="A5" s="333"/>
      <c r="D5" s="330"/>
      <c r="E5" s="85"/>
      <c r="F5" s="334"/>
      <c r="G5" s="86"/>
      <c r="H5"/>
      <c r="I5" s="335"/>
      <c r="J5" s="89"/>
      <c r="M5" s="81"/>
    </row>
    <row r="6" spans="1:16" ht="17.399999999999999">
      <c r="A6" s="333"/>
      <c r="D6" s="330"/>
      <c r="E6" s="334"/>
      <c r="F6" s="334"/>
      <c r="G6" s="86"/>
      <c r="H6" s="76"/>
      <c r="I6" s="336"/>
      <c r="J6" s="89"/>
      <c r="M6" s="81"/>
    </row>
    <row r="7" spans="1:16">
      <c r="A7" s="333"/>
      <c r="D7" s="330"/>
      <c r="E7" s="334"/>
      <c r="F7" s="334"/>
      <c r="G7" s="86"/>
      <c r="H7" s="337"/>
      <c r="I7" s="335"/>
      <c r="J7" s="89"/>
      <c r="M7" s="81"/>
    </row>
    <row r="8" spans="1:16">
      <c r="A8" s="333"/>
      <c r="D8" s="330"/>
      <c r="E8" s="334"/>
      <c r="F8" s="334"/>
      <c r="G8" s="86"/>
      <c r="H8" s="77"/>
      <c r="I8" s="338"/>
      <c r="J8" s="338"/>
      <c r="K8" s="338"/>
    </row>
    <row r="9" spans="1:16">
      <c r="A9" s="333"/>
      <c r="D9" s="330"/>
      <c r="E9" s="334"/>
      <c r="F9" s="334"/>
      <c r="G9" s="86"/>
      <c r="H9" s="338"/>
      <c r="I9" s="338"/>
      <c r="J9" s="338"/>
      <c r="K9" s="338"/>
      <c r="N9" s="88"/>
    </row>
    <row r="10" spans="1:16">
      <c r="A10" s="333"/>
      <c r="D10" s="330"/>
      <c r="E10" s="334"/>
      <c r="F10" s="334"/>
      <c r="G10" s="86"/>
      <c r="H10" s="338"/>
      <c r="I10" s="338"/>
      <c r="J10" s="338"/>
      <c r="K10" s="338"/>
      <c r="N10" s="88" t="s">
        <v>40</v>
      </c>
    </row>
    <row r="11" spans="1:16">
      <c r="A11" s="333"/>
      <c r="D11" s="330"/>
      <c r="E11" s="334"/>
      <c r="F11" s="334"/>
      <c r="G11" s="86"/>
      <c r="H11" s="338"/>
      <c r="I11" s="338"/>
      <c r="J11" s="338"/>
      <c r="K11" s="338"/>
    </row>
    <row r="12" spans="1:16">
      <c r="A12" s="333"/>
      <c r="D12" s="330"/>
      <c r="E12" s="334"/>
      <c r="F12" s="334"/>
      <c r="G12" s="86"/>
      <c r="H12" s="338"/>
      <c r="I12" s="338"/>
      <c r="J12" s="338"/>
      <c r="K12" s="338"/>
      <c r="N12" s="88" t="s">
        <v>41</v>
      </c>
      <c r="O12" s="506"/>
    </row>
    <row r="13" spans="1:16">
      <c r="A13" s="333"/>
      <c r="D13" s="330"/>
      <c r="E13" s="334"/>
      <c r="F13" s="334"/>
      <c r="G13" s="86"/>
      <c r="H13" s="338"/>
      <c r="I13" s="338"/>
      <c r="J13" s="338"/>
      <c r="K13" s="338"/>
    </row>
    <row r="14" spans="1:16">
      <c r="A14" s="333"/>
      <c r="D14" s="330"/>
      <c r="E14" s="334"/>
      <c r="F14" s="334"/>
      <c r="G14" s="86"/>
      <c r="H14" s="338"/>
      <c r="I14" s="338"/>
      <c r="J14" s="338"/>
      <c r="K14" s="338"/>
      <c r="N14" s="339" t="s">
        <v>42</v>
      </c>
    </row>
    <row r="15" spans="1:16">
      <c r="A15" s="333"/>
      <c r="D15" s="330"/>
      <c r="E15" s="330" t="s">
        <v>21</v>
      </c>
      <c r="F15" s="332"/>
      <c r="G15" s="79"/>
      <c r="H15" s="337"/>
      <c r="I15" s="335"/>
      <c r="J15" s="77"/>
    </row>
    <row r="16" spans="1:16">
      <c r="A16" s="333"/>
      <c r="D16" s="330"/>
      <c r="E16" s="330"/>
      <c r="F16" s="332"/>
      <c r="G16" s="79"/>
      <c r="I16" s="335"/>
      <c r="J16" s="89"/>
      <c r="N16" s="408" t="s">
        <v>235</v>
      </c>
    </row>
    <row r="17" spans="1:19" ht="20.25" customHeight="1" thickBot="1">
      <c r="A17" s="628" t="s">
        <v>292</v>
      </c>
      <c r="B17" s="629"/>
      <c r="C17" s="629"/>
      <c r="D17" s="341"/>
      <c r="E17" s="342"/>
      <c r="F17" s="629" t="s">
        <v>293</v>
      </c>
      <c r="G17" s="630"/>
      <c r="H17" s="337"/>
      <c r="I17" s="335"/>
      <c r="J17" s="77"/>
      <c r="L17" s="78"/>
      <c r="M17" s="81"/>
      <c r="N17" s="340" t="s">
        <v>136</v>
      </c>
    </row>
    <row r="18" spans="1:19" ht="39" customHeight="1" thickTop="1">
      <c r="A18" s="631" t="s">
        <v>43</v>
      </c>
      <c r="B18" s="632"/>
      <c r="C18" s="633"/>
      <c r="D18" s="343" t="s">
        <v>44</v>
      </c>
      <c r="E18" s="344"/>
      <c r="F18" s="634" t="s">
        <v>45</v>
      </c>
      <c r="G18" s="635"/>
      <c r="I18" s="335"/>
      <c r="J18" s="89"/>
      <c r="M18" s="81"/>
      <c r="Q18" s="72" t="s">
        <v>29</v>
      </c>
      <c r="S18" s="72" t="s">
        <v>21</v>
      </c>
    </row>
    <row r="19" spans="1:19" ht="30" customHeight="1">
      <c r="A19" s="636" t="s">
        <v>240</v>
      </c>
      <c r="B19" s="636"/>
      <c r="C19" s="636"/>
      <c r="D19" s="636"/>
      <c r="E19" s="636"/>
      <c r="F19" s="636"/>
      <c r="G19" s="636"/>
      <c r="H19" s="345"/>
      <c r="I19" s="90" t="s">
        <v>46</v>
      </c>
      <c r="J19" s="90"/>
      <c r="K19" s="90"/>
      <c r="L19" s="78"/>
      <c r="M19" s="81"/>
    </row>
    <row r="20" spans="1:19" ht="17.399999999999999">
      <c r="E20" s="346" t="s">
        <v>47</v>
      </c>
      <c r="F20" s="347" t="s">
        <v>48</v>
      </c>
      <c r="H20" s="519" t="s">
        <v>217</v>
      </c>
      <c r="I20" s="335"/>
      <c r="J20" s="89" t="s">
        <v>21</v>
      </c>
      <c r="K20" s="348" t="s">
        <v>21</v>
      </c>
      <c r="M20" s="81"/>
    </row>
    <row r="21" spans="1:19" ht="16.8" thickBot="1">
      <c r="A21" s="349"/>
      <c r="B21" s="637">
        <v>44773</v>
      </c>
      <c r="C21" s="638"/>
      <c r="D21" s="350" t="s">
        <v>49</v>
      </c>
      <c r="E21" s="639" t="s">
        <v>50</v>
      </c>
      <c r="F21" s="640"/>
      <c r="G21" s="80" t="s">
        <v>51</v>
      </c>
      <c r="H21" s="641" t="s">
        <v>295</v>
      </c>
      <c r="I21" s="642"/>
      <c r="J21" s="642"/>
      <c r="K21" s="642"/>
      <c r="L21" s="642"/>
      <c r="M21" s="91" t="s">
        <v>217</v>
      </c>
      <c r="N21" s="92"/>
    </row>
    <row r="22" spans="1:19" ht="36" customHeight="1" thickTop="1" thickBot="1">
      <c r="A22" s="351" t="s">
        <v>52</v>
      </c>
      <c r="B22" s="643" t="s">
        <v>53</v>
      </c>
      <c r="C22" s="644"/>
      <c r="D22" s="645"/>
      <c r="E22" s="93" t="s">
        <v>277</v>
      </c>
      <c r="F22" s="93" t="s">
        <v>294</v>
      </c>
      <c r="G22" s="352" t="s">
        <v>54</v>
      </c>
      <c r="H22" s="646" t="s">
        <v>55</v>
      </c>
      <c r="I22" s="647"/>
      <c r="J22" s="647"/>
      <c r="K22" s="647"/>
      <c r="L22" s="648"/>
      <c r="M22" s="353" t="s">
        <v>56</v>
      </c>
      <c r="N22" s="354" t="s">
        <v>57</v>
      </c>
      <c r="R22" s="72" t="s">
        <v>29</v>
      </c>
    </row>
    <row r="23" spans="1:19" ht="81.599999999999994" customHeight="1" thickBot="1">
      <c r="A23" s="355" t="s">
        <v>58</v>
      </c>
      <c r="B23" s="622" t="str">
        <f>IF(G23&gt;5,"☆☆☆☆",IF(AND(G23&gt;=2.39,G23&lt;5),"☆☆☆",IF(AND(G23&gt;=1.39,G23&lt;2.4),"☆☆",IF(AND(G23&gt;0,G23&lt;1.4),"☆",IF(AND(G23&gt;=-1.39,G23&lt;0),"★",IF(AND(G23&gt;=-2.39,G23&lt;-1.4),"★★",IF(AND(G23&gt;=-3.39,G23&lt;-2.4),"★★★")))))))</f>
        <v>★</v>
      </c>
      <c r="C23" s="623"/>
      <c r="D23" s="624"/>
      <c r="E23" s="460">
        <v>2.54</v>
      </c>
      <c r="F23" s="460">
        <v>1.49</v>
      </c>
      <c r="G23" s="562">
        <f>+F23-E23</f>
        <v>-1.05</v>
      </c>
      <c r="H23" s="626"/>
      <c r="I23" s="626"/>
      <c r="J23" s="626"/>
      <c r="K23" s="626"/>
      <c r="L23" s="627"/>
      <c r="M23" s="536"/>
      <c r="N23" s="570"/>
      <c r="O23" s="431" t="s">
        <v>234</v>
      </c>
    </row>
    <row r="24" spans="1:19" ht="66" customHeight="1" thickBot="1">
      <c r="A24" s="356" t="s">
        <v>59</v>
      </c>
      <c r="B24" s="622" t="str">
        <f t="shared" ref="B24" si="0">IF(G24&gt;5,"☆☆☆☆",IF(AND(G24&gt;=2.39,G24&lt;5),"☆☆☆",IF(AND(G24&gt;=1.39,G24&lt;2.4),"☆☆",IF(AND(G24&gt;0,G24&lt;1.4),"☆",IF(AND(G24&gt;=-1.39,G24&lt;0),"★",IF(AND(G24&gt;=-2.39,G24&lt;-1.4),"★★",IF(AND(G24&gt;=-3.39,G24&lt;-2.4),"★★★")))))))</f>
        <v>★</v>
      </c>
      <c r="C24" s="623"/>
      <c r="D24" s="624"/>
      <c r="E24" s="460">
        <v>2.17</v>
      </c>
      <c r="F24" s="460">
        <v>1.31</v>
      </c>
      <c r="G24" s="562">
        <f t="shared" ref="G24:G70" si="1">+F24-E24</f>
        <v>-0.85999999999999988</v>
      </c>
      <c r="H24" s="649"/>
      <c r="I24" s="650"/>
      <c r="J24" s="650"/>
      <c r="K24" s="650"/>
      <c r="L24" s="651"/>
      <c r="M24" s="244"/>
      <c r="N24" s="245"/>
      <c r="O24" s="431" t="s">
        <v>59</v>
      </c>
      <c r="Q24" s="72" t="s">
        <v>29</v>
      </c>
    </row>
    <row r="25" spans="1:19" ht="81" customHeight="1" thickBot="1">
      <c r="A25" s="440" t="s">
        <v>60</v>
      </c>
      <c r="B25" s="622" t="str">
        <f t="shared" ref="B25:B32" si="2">IF(G25&gt;5,"☆☆☆☆",IF(AND(G25&gt;=2.39,G25&lt;5),"☆☆☆",IF(AND(G25&gt;=1.39,G25&lt;2.4),"☆☆",IF(AND(G25&gt;0,G25&lt;1.4),"☆",IF(AND(G25&gt;=-1.39,G25&lt;0),"★",IF(AND(G25&gt;=-2.39,G25&lt;-1.4),"★★",IF(AND(G25&gt;=-3.39,G25&lt;-2.4),"★★★")))))))</f>
        <v>★</v>
      </c>
      <c r="C25" s="623"/>
      <c r="D25" s="624"/>
      <c r="E25" s="178">
        <v>3.38</v>
      </c>
      <c r="F25" s="460">
        <v>2.4</v>
      </c>
      <c r="G25" s="562">
        <f t="shared" si="1"/>
        <v>-0.98</v>
      </c>
      <c r="H25" s="625"/>
      <c r="I25" s="626"/>
      <c r="J25" s="626"/>
      <c r="K25" s="626"/>
      <c r="L25" s="627"/>
      <c r="M25" s="536"/>
      <c r="N25" s="245"/>
      <c r="O25" s="431" t="s">
        <v>60</v>
      </c>
    </row>
    <row r="26" spans="1:19" ht="83.25" customHeight="1" thickBot="1">
      <c r="A26" s="440" t="s">
        <v>61</v>
      </c>
      <c r="B26" s="622" t="str">
        <f t="shared" si="2"/>
        <v>★</v>
      </c>
      <c r="C26" s="623"/>
      <c r="D26" s="624"/>
      <c r="E26" s="178">
        <v>3.6</v>
      </c>
      <c r="F26" s="178">
        <v>3.09</v>
      </c>
      <c r="G26" s="562">
        <f t="shared" si="1"/>
        <v>-0.51000000000000023</v>
      </c>
      <c r="H26" s="625"/>
      <c r="I26" s="626"/>
      <c r="J26" s="626"/>
      <c r="K26" s="626"/>
      <c r="L26" s="627"/>
      <c r="M26" s="244"/>
      <c r="N26" s="245"/>
      <c r="O26" s="431" t="s">
        <v>61</v>
      </c>
    </row>
    <row r="27" spans="1:19" ht="78.599999999999994" customHeight="1" thickBot="1">
      <c r="A27" s="440" t="s">
        <v>62</v>
      </c>
      <c r="B27" s="622" t="str">
        <f t="shared" si="2"/>
        <v>★</v>
      </c>
      <c r="C27" s="623"/>
      <c r="D27" s="624"/>
      <c r="E27" s="460">
        <v>1.53</v>
      </c>
      <c r="F27" s="460">
        <v>1.46</v>
      </c>
      <c r="G27" s="562">
        <f t="shared" si="1"/>
        <v>-7.0000000000000062E-2</v>
      </c>
      <c r="H27" s="625"/>
      <c r="I27" s="626"/>
      <c r="J27" s="626"/>
      <c r="K27" s="626"/>
      <c r="L27" s="627"/>
      <c r="M27" s="244"/>
      <c r="N27" s="245"/>
      <c r="O27" s="431" t="s">
        <v>62</v>
      </c>
    </row>
    <row r="28" spans="1:19" ht="87" customHeight="1" thickBot="1">
      <c r="A28" s="440" t="s">
        <v>63</v>
      </c>
      <c r="B28" s="622" t="str">
        <f t="shared" si="2"/>
        <v>★</v>
      </c>
      <c r="C28" s="623"/>
      <c r="D28" s="624"/>
      <c r="E28" s="460">
        <v>2.41</v>
      </c>
      <c r="F28" s="460">
        <v>2.34</v>
      </c>
      <c r="G28" s="562">
        <f t="shared" si="1"/>
        <v>-7.0000000000000284E-2</v>
      </c>
      <c r="H28" s="625"/>
      <c r="I28" s="626"/>
      <c r="J28" s="626"/>
      <c r="K28" s="626"/>
      <c r="L28" s="627"/>
      <c r="M28" s="244"/>
      <c r="N28" s="245"/>
      <c r="O28" s="431" t="s">
        <v>63</v>
      </c>
    </row>
    <row r="29" spans="1:19" ht="71.25" customHeight="1" thickBot="1">
      <c r="A29" s="440" t="s">
        <v>64</v>
      </c>
      <c r="B29" s="622" t="str">
        <f t="shared" si="2"/>
        <v>★</v>
      </c>
      <c r="C29" s="623"/>
      <c r="D29" s="624"/>
      <c r="E29" s="460">
        <v>2.04</v>
      </c>
      <c r="F29" s="460">
        <v>1.38</v>
      </c>
      <c r="G29" s="562">
        <f t="shared" si="1"/>
        <v>-0.66000000000000014</v>
      </c>
      <c r="H29" s="625"/>
      <c r="I29" s="626"/>
      <c r="J29" s="626"/>
      <c r="K29" s="626"/>
      <c r="L29" s="627"/>
      <c r="M29" s="244"/>
      <c r="N29" s="245"/>
      <c r="O29" s="431" t="s">
        <v>64</v>
      </c>
    </row>
    <row r="30" spans="1:19" ht="73.5" customHeight="1" thickBot="1">
      <c r="A30" s="440" t="s">
        <v>65</v>
      </c>
      <c r="B30" s="622" t="str">
        <f t="shared" si="2"/>
        <v>★</v>
      </c>
      <c r="C30" s="623"/>
      <c r="D30" s="624"/>
      <c r="E30" s="178">
        <v>3.56</v>
      </c>
      <c r="F30" s="460">
        <v>2.39</v>
      </c>
      <c r="G30" s="562">
        <f t="shared" si="1"/>
        <v>-1.17</v>
      </c>
      <c r="H30" s="625"/>
      <c r="I30" s="626"/>
      <c r="J30" s="626"/>
      <c r="K30" s="626"/>
      <c r="L30" s="627"/>
      <c r="M30" s="244"/>
      <c r="N30" s="245"/>
      <c r="O30" s="431" t="s">
        <v>65</v>
      </c>
    </row>
    <row r="31" spans="1:19" ht="75.75" customHeight="1" thickBot="1">
      <c r="A31" s="440" t="s">
        <v>66</v>
      </c>
      <c r="B31" s="622" t="str">
        <f t="shared" si="2"/>
        <v>★</v>
      </c>
      <c r="C31" s="623"/>
      <c r="D31" s="624"/>
      <c r="E31" s="460">
        <v>1.94</v>
      </c>
      <c r="F31" s="460">
        <v>1.46</v>
      </c>
      <c r="G31" s="562">
        <f t="shared" si="1"/>
        <v>-0.48</v>
      </c>
      <c r="H31" s="625"/>
      <c r="I31" s="626"/>
      <c r="J31" s="626"/>
      <c r="K31" s="626"/>
      <c r="L31" s="627"/>
      <c r="M31" s="244"/>
      <c r="N31" s="245"/>
      <c r="O31" s="431" t="s">
        <v>66</v>
      </c>
    </row>
    <row r="32" spans="1:19" ht="78.599999999999994" customHeight="1" thickBot="1">
      <c r="A32" s="441" t="s">
        <v>67</v>
      </c>
      <c r="B32" s="622" t="str">
        <f t="shared" si="2"/>
        <v>★★</v>
      </c>
      <c r="C32" s="623"/>
      <c r="D32" s="624"/>
      <c r="E32" s="178">
        <v>4.43</v>
      </c>
      <c r="F32" s="460">
        <v>2.91</v>
      </c>
      <c r="G32" s="562">
        <f t="shared" si="1"/>
        <v>-1.5199999999999996</v>
      </c>
      <c r="H32" s="625"/>
      <c r="I32" s="626"/>
      <c r="J32" s="626"/>
      <c r="K32" s="626"/>
      <c r="L32" s="627"/>
      <c r="M32" s="244"/>
      <c r="N32" s="245"/>
      <c r="O32" s="431" t="s">
        <v>67</v>
      </c>
    </row>
    <row r="33" spans="1:16" ht="94.95" customHeight="1" thickBot="1">
      <c r="A33" s="442" t="s">
        <v>68</v>
      </c>
      <c r="B33" s="622" t="str">
        <f t="shared" ref="B33:B70" si="3">IF(G33&gt;5,"☆☆☆☆",IF(AND(G33&gt;=2.39,G33&lt;5),"☆☆☆",IF(AND(G33&gt;=1.39,G33&lt;2.4),"☆☆",IF(AND(G33&gt;0,G33&lt;1.4),"☆",IF(AND(G33&gt;=-1.39,G33&lt;0),"★",IF(AND(G33&gt;=-2.39,G33&lt;-1.4),"★★",IF(AND(G33&gt;=-3.39,G33&lt;-2.4),"★★★")))))))</f>
        <v>★★</v>
      </c>
      <c r="C33" s="623"/>
      <c r="D33" s="624"/>
      <c r="E33" s="459">
        <v>6.06</v>
      </c>
      <c r="F33" s="178">
        <v>4.49</v>
      </c>
      <c r="G33" s="562">
        <f t="shared" si="1"/>
        <v>-1.5699999999999994</v>
      </c>
      <c r="H33" s="625"/>
      <c r="I33" s="626"/>
      <c r="J33" s="626"/>
      <c r="K33" s="626"/>
      <c r="L33" s="627"/>
      <c r="M33" s="244"/>
      <c r="N33" s="245"/>
      <c r="O33" s="431" t="s">
        <v>68</v>
      </c>
    </row>
    <row r="34" spans="1:16" ht="81" customHeight="1" thickBot="1">
      <c r="A34" s="356" t="s">
        <v>69</v>
      </c>
      <c r="B34" s="622" t="str">
        <f t="shared" si="3"/>
        <v>★</v>
      </c>
      <c r="C34" s="623"/>
      <c r="D34" s="624"/>
      <c r="E34" s="178">
        <v>3.78</v>
      </c>
      <c r="F34" s="178">
        <v>3</v>
      </c>
      <c r="G34" s="562">
        <f t="shared" si="1"/>
        <v>-0.7799999999999998</v>
      </c>
      <c r="H34" s="625"/>
      <c r="I34" s="626"/>
      <c r="J34" s="626"/>
      <c r="K34" s="626"/>
      <c r="L34" s="627"/>
      <c r="M34" s="479"/>
      <c r="N34" s="480"/>
      <c r="O34" s="431" t="s">
        <v>69</v>
      </c>
    </row>
    <row r="35" spans="1:16" ht="94.5" customHeight="1" thickBot="1">
      <c r="A35" s="441" t="s">
        <v>70</v>
      </c>
      <c r="B35" s="622" t="str">
        <f t="shared" si="3"/>
        <v>★★</v>
      </c>
      <c r="C35" s="623"/>
      <c r="D35" s="624"/>
      <c r="E35" s="178">
        <v>5.05</v>
      </c>
      <c r="F35" s="178">
        <v>3.06</v>
      </c>
      <c r="G35" s="562">
        <f t="shared" si="1"/>
        <v>-1.9899999999999998</v>
      </c>
      <c r="H35" s="652"/>
      <c r="I35" s="653"/>
      <c r="J35" s="653"/>
      <c r="K35" s="653"/>
      <c r="L35" s="654"/>
      <c r="M35" s="481"/>
      <c r="N35" s="482"/>
      <c r="O35" s="431" t="s">
        <v>70</v>
      </c>
    </row>
    <row r="36" spans="1:16" ht="92.4" customHeight="1" thickBot="1">
      <c r="A36" s="443" t="s">
        <v>71</v>
      </c>
      <c r="B36" s="622" t="str">
        <f t="shared" si="3"/>
        <v>★★</v>
      </c>
      <c r="C36" s="623"/>
      <c r="D36" s="624"/>
      <c r="E36" s="178">
        <v>4.18</v>
      </c>
      <c r="F36" s="460">
        <v>2.52</v>
      </c>
      <c r="G36" s="562">
        <f t="shared" si="1"/>
        <v>-1.6599999999999997</v>
      </c>
      <c r="H36" s="625"/>
      <c r="I36" s="626"/>
      <c r="J36" s="626"/>
      <c r="K36" s="626"/>
      <c r="L36" s="627"/>
      <c r="M36" s="483"/>
      <c r="N36" s="484"/>
      <c r="O36" s="431" t="s">
        <v>71</v>
      </c>
    </row>
    <row r="37" spans="1:16" ht="87.75" customHeight="1" thickBot="1">
      <c r="A37" s="440" t="s">
        <v>72</v>
      </c>
      <c r="B37" s="622" t="str">
        <f t="shared" si="3"/>
        <v>★★</v>
      </c>
      <c r="C37" s="623"/>
      <c r="D37" s="624"/>
      <c r="E37" s="178">
        <v>4.96</v>
      </c>
      <c r="F37" s="178">
        <v>3.5</v>
      </c>
      <c r="G37" s="562">
        <f t="shared" si="1"/>
        <v>-1.46</v>
      </c>
      <c r="H37" s="625"/>
      <c r="I37" s="626"/>
      <c r="J37" s="626"/>
      <c r="K37" s="626"/>
      <c r="L37" s="627"/>
      <c r="M37" s="244"/>
      <c r="N37" s="245"/>
      <c r="O37" s="431" t="s">
        <v>72</v>
      </c>
    </row>
    <row r="38" spans="1:16" ht="75.75" customHeight="1" thickBot="1">
      <c r="A38" s="440" t="s">
        <v>73</v>
      </c>
      <c r="B38" s="622" t="str">
        <f t="shared" si="3"/>
        <v>★</v>
      </c>
      <c r="C38" s="623"/>
      <c r="D38" s="624"/>
      <c r="E38" s="178">
        <v>4.34</v>
      </c>
      <c r="F38" s="178">
        <v>3.69</v>
      </c>
      <c r="G38" s="562">
        <f t="shared" si="1"/>
        <v>-0.64999999999999991</v>
      </c>
      <c r="H38" s="625"/>
      <c r="I38" s="626"/>
      <c r="J38" s="626"/>
      <c r="K38" s="626"/>
      <c r="L38" s="627"/>
      <c r="M38" s="485"/>
      <c r="N38" s="486"/>
      <c r="O38" s="431" t="s">
        <v>73</v>
      </c>
    </row>
    <row r="39" spans="1:16" ht="70.2" customHeight="1" thickBot="1">
      <c r="A39" s="440" t="s">
        <v>74</v>
      </c>
      <c r="B39" s="622" t="str">
        <f t="shared" si="3"/>
        <v>★</v>
      </c>
      <c r="C39" s="623"/>
      <c r="D39" s="624"/>
      <c r="E39" s="178">
        <v>4.9000000000000004</v>
      </c>
      <c r="F39" s="178">
        <v>3.55</v>
      </c>
      <c r="G39" s="562">
        <f t="shared" si="1"/>
        <v>-1.3500000000000005</v>
      </c>
      <c r="H39" s="625"/>
      <c r="I39" s="626"/>
      <c r="J39" s="626"/>
      <c r="K39" s="626"/>
      <c r="L39" s="627"/>
      <c r="M39" s="483"/>
      <c r="N39" s="484"/>
      <c r="O39" s="431" t="s">
        <v>74</v>
      </c>
    </row>
    <row r="40" spans="1:16" ht="78.75" customHeight="1" thickBot="1">
      <c r="A40" s="440" t="s">
        <v>75</v>
      </c>
      <c r="B40" s="622" t="str">
        <f t="shared" si="3"/>
        <v>★★</v>
      </c>
      <c r="C40" s="623"/>
      <c r="D40" s="624"/>
      <c r="E40" s="178">
        <v>5.57</v>
      </c>
      <c r="F40" s="178">
        <v>3.3</v>
      </c>
      <c r="G40" s="562">
        <f t="shared" si="1"/>
        <v>-2.2700000000000005</v>
      </c>
      <c r="H40" s="625"/>
      <c r="I40" s="626"/>
      <c r="J40" s="626"/>
      <c r="K40" s="626"/>
      <c r="L40" s="627"/>
      <c r="M40" s="485"/>
      <c r="N40" s="486"/>
      <c r="O40" s="431" t="s">
        <v>75</v>
      </c>
    </row>
    <row r="41" spans="1:16" ht="66" customHeight="1" thickBot="1">
      <c r="A41" s="440" t="s">
        <v>76</v>
      </c>
      <c r="B41" s="622" t="str">
        <f t="shared" si="3"/>
        <v>★★</v>
      </c>
      <c r="C41" s="623"/>
      <c r="D41" s="624"/>
      <c r="E41" s="178">
        <v>4.21</v>
      </c>
      <c r="F41" s="460">
        <v>2.58</v>
      </c>
      <c r="G41" s="562">
        <f t="shared" si="1"/>
        <v>-1.63</v>
      </c>
      <c r="H41" s="625"/>
      <c r="I41" s="626"/>
      <c r="J41" s="626"/>
      <c r="K41" s="626"/>
      <c r="L41" s="627"/>
      <c r="M41" s="244"/>
      <c r="N41" s="245"/>
      <c r="O41" s="431" t="s">
        <v>76</v>
      </c>
    </row>
    <row r="42" spans="1:16" ht="77.25" customHeight="1" thickBot="1">
      <c r="A42" s="440" t="s">
        <v>77</v>
      </c>
      <c r="B42" s="622" t="str">
        <f t="shared" ref="B42:B44" si="4">IF(G42&gt;5,"☆☆☆☆",IF(AND(G42&gt;=2.39,G42&lt;5),"☆☆☆",IF(AND(G42&gt;=1.39,G42&lt;2.4),"☆☆",IF(AND(G42&gt;0,G42&lt;1.4),"☆",IF(AND(G42&gt;=-1.39,G42&lt;0),"★",IF(AND(G42&gt;=-2.39,G42&lt;-1.4),"★★",IF(AND(G42&gt;=-3.39,G42&lt;-2.4),"★★★")))))))</f>
        <v>★★</v>
      </c>
      <c r="C42" s="623"/>
      <c r="D42" s="624"/>
      <c r="E42" s="178">
        <v>5.62</v>
      </c>
      <c r="F42" s="178">
        <v>3.44</v>
      </c>
      <c r="G42" s="562">
        <f t="shared" si="1"/>
        <v>-2.1800000000000002</v>
      </c>
      <c r="H42" s="625"/>
      <c r="I42" s="626"/>
      <c r="J42" s="626"/>
      <c r="K42" s="626"/>
      <c r="L42" s="627"/>
      <c r="M42" s="483"/>
      <c r="N42" s="245"/>
      <c r="O42" s="431" t="s">
        <v>77</v>
      </c>
      <c r="P42" s="72" t="s">
        <v>217</v>
      </c>
    </row>
    <row r="43" spans="1:16" ht="69.75" customHeight="1" thickBot="1">
      <c r="A43" s="440" t="s">
        <v>78</v>
      </c>
      <c r="B43" s="622" t="str">
        <f t="shared" si="4"/>
        <v>★</v>
      </c>
      <c r="C43" s="623"/>
      <c r="D43" s="624"/>
      <c r="E43" s="460">
        <v>2.96</v>
      </c>
      <c r="F43" s="460">
        <v>1.66</v>
      </c>
      <c r="G43" s="562">
        <f t="shared" si="1"/>
        <v>-1.3</v>
      </c>
      <c r="H43" s="625"/>
      <c r="I43" s="626"/>
      <c r="J43" s="626"/>
      <c r="K43" s="626"/>
      <c r="L43" s="627"/>
      <c r="M43" s="244"/>
      <c r="N43" s="245"/>
      <c r="O43" s="431" t="s">
        <v>78</v>
      </c>
    </row>
    <row r="44" spans="1:16" ht="77.25" customHeight="1" thickBot="1">
      <c r="A44" s="444" t="s">
        <v>79</v>
      </c>
      <c r="B44" s="622" t="str">
        <f t="shared" si="4"/>
        <v>★</v>
      </c>
      <c r="C44" s="623"/>
      <c r="D44" s="624"/>
      <c r="E44" s="178">
        <v>4.29</v>
      </c>
      <c r="F44" s="178">
        <v>3.11</v>
      </c>
      <c r="G44" s="562">
        <f t="shared" si="1"/>
        <v>-1.1800000000000002</v>
      </c>
      <c r="H44" s="625"/>
      <c r="I44" s="626"/>
      <c r="J44" s="626"/>
      <c r="K44" s="626"/>
      <c r="L44" s="627"/>
      <c r="M44" s="244"/>
      <c r="N44" s="245"/>
      <c r="O44" s="431" t="s">
        <v>79</v>
      </c>
    </row>
    <row r="45" spans="1:16" ht="81.75" customHeight="1" thickBot="1">
      <c r="A45" s="440" t="s">
        <v>80</v>
      </c>
      <c r="B45" s="622" t="str">
        <f t="shared" si="3"/>
        <v>★</v>
      </c>
      <c r="C45" s="623"/>
      <c r="D45" s="624"/>
      <c r="E45" s="178">
        <v>3.89</v>
      </c>
      <c r="F45" s="460">
        <v>2.79</v>
      </c>
      <c r="G45" s="562">
        <f t="shared" si="1"/>
        <v>-1.1000000000000001</v>
      </c>
      <c r="H45" s="625"/>
      <c r="I45" s="626"/>
      <c r="J45" s="626"/>
      <c r="K45" s="626"/>
      <c r="L45" s="627"/>
      <c r="M45" s="244"/>
      <c r="N45" s="493"/>
      <c r="O45" s="431" t="s">
        <v>80</v>
      </c>
    </row>
    <row r="46" spans="1:16" ht="72.75" customHeight="1" thickBot="1">
      <c r="A46" s="440" t="s">
        <v>81</v>
      </c>
      <c r="B46" s="622" t="str">
        <f t="shared" si="3"/>
        <v>★</v>
      </c>
      <c r="C46" s="623"/>
      <c r="D46" s="624"/>
      <c r="E46" s="178">
        <v>4.67</v>
      </c>
      <c r="F46" s="178">
        <v>4.0199999999999996</v>
      </c>
      <c r="G46" s="562">
        <f t="shared" si="1"/>
        <v>-0.65000000000000036</v>
      </c>
      <c r="H46" s="625"/>
      <c r="I46" s="626"/>
      <c r="J46" s="626"/>
      <c r="K46" s="626"/>
      <c r="L46" s="627"/>
      <c r="M46" s="244"/>
      <c r="N46" s="245"/>
      <c r="O46" s="431" t="s">
        <v>81</v>
      </c>
    </row>
    <row r="47" spans="1:16" ht="81.75" customHeight="1" thickBot="1">
      <c r="A47" s="440" t="s">
        <v>82</v>
      </c>
      <c r="B47" s="622" t="str">
        <f t="shared" si="3"/>
        <v>★</v>
      </c>
      <c r="C47" s="623"/>
      <c r="D47" s="624"/>
      <c r="E47" s="178">
        <v>4.2300000000000004</v>
      </c>
      <c r="F47" s="178">
        <v>3.44</v>
      </c>
      <c r="G47" s="562">
        <f t="shared" si="1"/>
        <v>-0.79000000000000048</v>
      </c>
      <c r="H47" s="625"/>
      <c r="I47" s="626"/>
      <c r="J47" s="626"/>
      <c r="K47" s="626"/>
      <c r="L47" s="627"/>
      <c r="M47" s="494"/>
      <c r="N47" s="245"/>
      <c r="O47" s="431" t="s">
        <v>82</v>
      </c>
    </row>
    <row r="48" spans="1:16" ht="78.75" customHeight="1" thickBot="1">
      <c r="A48" s="440" t="s">
        <v>83</v>
      </c>
      <c r="B48" s="622" t="str">
        <f t="shared" si="3"/>
        <v>★</v>
      </c>
      <c r="C48" s="623"/>
      <c r="D48" s="624"/>
      <c r="E48" s="178">
        <v>3.01</v>
      </c>
      <c r="F48" s="460">
        <v>2.46</v>
      </c>
      <c r="G48" s="562">
        <f t="shared" si="1"/>
        <v>-0.54999999999999982</v>
      </c>
      <c r="H48" s="655"/>
      <c r="I48" s="656"/>
      <c r="J48" s="656"/>
      <c r="K48" s="656"/>
      <c r="L48" s="657"/>
      <c r="M48" s="244"/>
      <c r="N48" s="245"/>
      <c r="O48" s="431" t="s">
        <v>83</v>
      </c>
    </row>
    <row r="49" spans="1:15" ht="74.25" customHeight="1" thickBot="1">
      <c r="A49" s="440" t="s">
        <v>84</v>
      </c>
      <c r="B49" s="622" t="str">
        <f t="shared" si="3"/>
        <v>★★</v>
      </c>
      <c r="C49" s="623"/>
      <c r="D49" s="624"/>
      <c r="E49" s="178">
        <v>4.63</v>
      </c>
      <c r="F49" s="178">
        <v>3.22</v>
      </c>
      <c r="G49" s="562">
        <f t="shared" si="1"/>
        <v>-1.4099999999999997</v>
      </c>
      <c r="H49" s="625"/>
      <c r="I49" s="626"/>
      <c r="J49" s="626"/>
      <c r="K49" s="626"/>
      <c r="L49" s="627"/>
      <c r="M49" s="495"/>
      <c r="N49" s="245"/>
      <c r="O49" s="431" t="s">
        <v>84</v>
      </c>
    </row>
    <row r="50" spans="1:15" ht="73.2" customHeight="1" thickBot="1">
      <c r="A50" s="440" t="s">
        <v>85</v>
      </c>
      <c r="B50" s="622" t="str">
        <f t="shared" si="3"/>
        <v>★★</v>
      </c>
      <c r="C50" s="623"/>
      <c r="D50" s="624"/>
      <c r="E50" s="178">
        <v>5.05</v>
      </c>
      <c r="F50" s="178">
        <v>3.6</v>
      </c>
      <c r="G50" s="562">
        <f t="shared" si="1"/>
        <v>-1.4499999999999997</v>
      </c>
      <c r="H50" s="655"/>
      <c r="I50" s="656"/>
      <c r="J50" s="656"/>
      <c r="K50" s="656"/>
      <c r="L50" s="657"/>
      <c r="M50" s="244"/>
      <c r="N50" s="245"/>
      <c r="O50" s="431" t="s">
        <v>85</v>
      </c>
    </row>
    <row r="51" spans="1:15" ht="73.5" customHeight="1" thickBot="1">
      <c r="A51" s="440" t="s">
        <v>86</v>
      </c>
      <c r="B51" s="622" t="str">
        <f t="shared" si="3"/>
        <v>★</v>
      </c>
      <c r="C51" s="623"/>
      <c r="D51" s="624"/>
      <c r="E51" s="178">
        <v>3.88</v>
      </c>
      <c r="F51" s="178">
        <v>3.62</v>
      </c>
      <c r="G51" s="562">
        <f t="shared" si="1"/>
        <v>-0.25999999999999979</v>
      </c>
      <c r="H51" s="625"/>
      <c r="I51" s="626"/>
      <c r="J51" s="626"/>
      <c r="K51" s="626"/>
      <c r="L51" s="627"/>
      <c r="M51" s="485"/>
      <c r="N51" s="486"/>
      <c r="O51" s="431" t="s">
        <v>86</v>
      </c>
    </row>
    <row r="52" spans="1:15" ht="91.95" customHeight="1" thickBot="1">
      <c r="A52" s="440" t="s">
        <v>87</v>
      </c>
      <c r="B52" s="622" t="str">
        <f t="shared" si="3"/>
        <v>★</v>
      </c>
      <c r="C52" s="623"/>
      <c r="D52" s="624"/>
      <c r="E52" s="460">
        <v>2.2799999999999998</v>
      </c>
      <c r="F52" s="460">
        <v>2.0299999999999998</v>
      </c>
      <c r="G52" s="562">
        <f t="shared" si="1"/>
        <v>-0.25</v>
      </c>
      <c r="H52" s="625"/>
      <c r="I52" s="626"/>
      <c r="J52" s="626"/>
      <c r="K52" s="626"/>
      <c r="L52" s="627"/>
      <c r="M52" s="244"/>
      <c r="N52" s="245"/>
      <c r="O52" s="431" t="s">
        <v>87</v>
      </c>
    </row>
    <row r="53" spans="1:15" ht="77.25" customHeight="1" thickBot="1">
      <c r="A53" s="440" t="s">
        <v>88</v>
      </c>
      <c r="B53" s="622" t="str">
        <f t="shared" si="3"/>
        <v>★★</v>
      </c>
      <c r="C53" s="623"/>
      <c r="D53" s="624"/>
      <c r="E53" s="178">
        <v>4.63</v>
      </c>
      <c r="F53" s="460">
        <v>2.63</v>
      </c>
      <c r="G53" s="562">
        <f t="shared" si="1"/>
        <v>-2</v>
      </c>
      <c r="H53" s="625"/>
      <c r="I53" s="626"/>
      <c r="J53" s="626"/>
      <c r="K53" s="626"/>
      <c r="L53" s="627"/>
      <c r="M53" s="244"/>
      <c r="N53" s="245"/>
      <c r="O53" s="431" t="s">
        <v>88</v>
      </c>
    </row>
    <row r="54" spans="1:15" ht="63.75" customHeight="1" thickBot="1">
      <c r="A54" s="440" t="s">
        <v>89</v>
      </c>
      <c r="B54" s="622" t="str">
        <f t="shared" si="3"/>
        <v>★</v>
      </c>
      <c r="C54" s="623"/>
      <c r="D54" s="624"/>
      <c r="E54" s="178">
        <v>4.3899999999999997</v>
      </c>
      <c r="F54" s="178">
        <v>3</v>
      </c>
      <c r="G54" s="562">
        <f t="shared" si="1"/>
        <v>-1.3899999999999997</v>
      </c>
      <c r="H54" s="625"/>
      <c r="I54" s="626"/>
      <c r="J54" s="626"/>
      <c r="K54" s="626"/>
      <c r="L54" s="627"/>
      <c r="M54" s="244"/>
      <c r="N54" s="245"/>
      <c r="O54" s="431" t="s">
        <v>89</v>
      </c>
    </row>
    <row r="55" spans="1:15" ht="75" customHeight="1" thickBot="1">
      <c r="A55" s="440" t="s">
        <v>90</v>
      </c>
      <c r="B55" s="622" t="str">
        <f t="shared" si="3"/>
        <v>★</v>
      </c>
      <c r="C55" s="623"/>
      <c r="D55" s="624"/>
      <c r="E55" s="178">
        <v>4.37</v>
      </c>
      <c r="F55" s="178">
        <v>4.26</v>
      </c>
      <c r="G55" s="562">
        <f t="shared" si="1"/>
        <v>-0.11000000000000032</v>
      </c>
      <c r="H55" s="625"/>
      <c r="I55" s="626"/>
      <c r="J55" s="626"/>
      <c r="K55" s="626"/>
      <c r="L55" s="627"/>
      <c r="M55" s="244"/>
      <c r="N55" s="245"/>
      <c r="O55" s="431" t="s">
        <v>90</v>
      </c>
    </row>
    <row r="56" spans="1:15" ht="80.25" customHeight="1" thickBot="1">
      <c r="A56" s="440" t="s">
        <v>91</v>
      </c>
      <c r="B56" s="622" t="str">
        <f t="shared" si="3"/>
        <v>★★</v>
      </c>
      <c r="C56" s="623"/>
      <c r="D56" s="624"/>
      <c r="E56" s="178">
        <v>5.83</v>
      </c>
      <c r="F56" s="178">
        <v>4.21</v>
      </c>
      <c r="G56" s="562">
        <f t="shared" si="1"/>
        <v>-1.62</v>
      </c>
      <c r="H56" s="625"/>
      <c r="I56" s="626"/>
      <c r="J56" s="626"/>
      <c r="K56" s="626"/>
      <c r="L56" s="627"/>
      <c r="M56" s="244"/>
      <c r="N56" s="245"/>
      <c r="O56" s="431" t="s">
        <v>91</v>
      </c>
    </row>
    <row r="57" spans="1:15" ht="63.75" customHeight="1" thickBot="1">
      <c r="A57" s="440" t="s">
        <v>92</v>
      </c>
      <c r="B57" s="622" t="str">
        <f t="shared" si="3"/>
        <v>★</v>
      </c>
      <c r="C57" s="623"/>
      <c r="D57" s="624"/>
      <c r="E57" s="178">
        <v>3.36</v>
      </c>
      <c r="F57" s="460">
        <v>2.33</v>
      </c>
      <c r="G57" s="562">
        <f t="shared" si="1"/>
        <v>-1.0299999999999998</v>
      </c>
      <c r="H57" s="655"/>
      <c r="I57" s="656"/>
      <c r="J57" s="656"/>
      <c r="K57" s="656"/>
      <c r="L57" s="657"/>
      <c r="M57" s="244"/>
      <c r="N57" s="245"/>
      <c r="O57" s="431" t="s">
        <v>92</v>
      </c>
    </row>
    <row r="58" spans="1:15" ht="69.75" customHeight="1" thickBot="1">
      <c r="A58" s="440" t="s">
        <v>93</v>
      </c>
      <c r="B58" s="622" t="str">
        <f t="shared" si="3"/>
        <v>★★</v>
      </c>
      <c r="C58" s="623"/>
      <c r="D58" s="624"/>
      <c r="E58" s="178">
        <v>4.5199999999999996</v>
      </c>
      <c r="F58" s="178">
        <v>3.09</v>
      </c>
      <c r="G58" s="562">
        <f t="shared" si="1"/>
        <v>-1.4299999999999997</v>
      </c>
      <c r="H58" s="625"/>
      <c r="I58" s="626"/>
      <c r="J58" s="626"/>
      <c r="K58" s="626"/>
      <c r="L58" s="627"/>
      <c r="M58" s="244"/>
      <c r="N58" s="245"/>
      <c r="O58" s="431" t="s">
        <v>93</v>
      </c>
    </row>
    <row r="59" spans="1:15" ht="76.2" customHeight="1" thickBot="1">
      <c r="A59" s="440" t="s">
        <v>94</v>
      </c>
      <c r="B59" s="622" t="str">
        <f t="shared" si="3"/>
        <v>★★★</v>
      </c>
      <c r="C59" s="623"/>
      <c r="D59" s="624"/>
      <c r="E59" s="459">
        <v>6.04</v>
      </c>
      <c r="F59" s="178">
        <v>3.57</v>
      </c>
      <c r="G59" s="562">
        <f t="shared" si="1"/>
        <v>-2.4700000000000002</v>
      </c>
      <c r="H59" s="625"/>
      <c r="I59" s="626"/>
      <c r="J59" s="626"/>
      <c r="K59" s="626"/>
      <c r="L59" s="627"/>
      <c r="M59" s="485"/>
      <c r="N59" s="486"/>
      <c r="O59" s="431" t="s">
        <v>94</v>
      </c>
    </row>
    <row r="60" spans="1:15" ht="91.95" customHeight="1" thickBot="1">
      <c r="A60" s="440" t="s">
        <v>95</v>
      </c>
      <c r="B60" s="622" t="str">
        <f t="shared" si="3"/>
        <v>★</v>
      </c>
      <c r="C60" s="623"/>
      <c r="D60" s="624"/>
      <c r="E60" s="178">
        <v>5.7</v>
      </c>
      <c r="F60" s="178">
        <v>4.57</v>
      </c>
      <c r="G60" s="562">
        <f t="shared" si="1"/>
        <v>-1.1299999999999999</v>
      </c>
      <c r="H60" s="625"/>
      <c r="I60" s="626"/>
      <c r="J60" s="626"/>
      <c r="K60" s="626"/>
      <c r="L60" s="627"/>
      <c r="M60" s="244"/>
      <c r="N60" s="245"/>
      <c r="O60" s="431" t="s">
        <v>95</v>
      </c>
    </row>
    <row r="61" spans="1:15" ht="81" customHeight="1" thickBot="1">
      <c r="A61" s="440" t="s">
        <v>96</v>
      </c>
      <c r="B61" s="622" t="str">
        <f t="shared" si="3"/>
        <v>☆</v>
      </c>
      <c r="C61" s="623"/>
      <c r="D61" s="624"/>
      <c r="E61" s="460">
        <v>1.96</v>
      </c>
      <c r="F61" s="460">
        <v>2.11</v>
      </c>
      <c r="G61" s="562">
        <f t="shared" si="1"/>
        <v>0.14999999999999991</v>
      </c>
      <c r="H61" s="625"/>
      <c r="I61" s="626"/>
      <c r="J61" s="626"/>
      <c r="K61" s="626"/>
      <c r="L61" s="627"/>
      <c r="M61" s="244"/>
      <c r="N61" s="245"/>
      <c r="O61" s="431" t="s">
        <v>96</v>
      </c>
    </row>
    <row r="62" spans="1:15" ht="75.599999999999994" customHeight="1" thickBot="1">
      <c r="A62" s="440" t="s">
        <v>97</v>
      </c>
      <c r="B62" s="622" t="str">
        <f t="shared" si="3"/>
        <v>★</v>
      </c>
      <c r="C62" s="623"/>
      <c r="D62" s="624"/>
      <c r="E62" s="178">
        <v>4.5999999999999996</v>
      </c>
      <c r="F62" s="178">
        <v>4.03</v>
      </c>
      <c r="G62" s="562">
        <f t="shared" si="1"/>
        <v>-0.5699999999999994</v>
      </c>
      <c r="H62" s="625"/>
      <c r="I62" s="626"/>
      <c r="J62" s="626"/>
      <c r="K62" s="626"/>
      <c r="L62" s="627"/>
      <c r="M62" s="244"/>
      <c r="N62" s="245"/>
      <c r="O62" s="431" t="s">
        <v>97</v>
      </c>
    </row>
    <row r="63" spans="1:15" ht="87" customHeight="1" thickBot="1">
      <c r="A63" s="440" t="s">
        <v>98</v>
      </c>
      <c r="B63" s="622" t="str">
        <f t="shared" si="3"/>
        <v>★</v>
      </c>
      <c r="C63" s="623"/>
      <c r="D63" s="624"/>
      <c r="E63" s="460">
        <v>2.83</v>
      </c>
      <c r="F63" s="460">
        <v>1.7</v>
      </c>
      <c r="G63" s="562">
        <f t="shared" si="1"/>
        <v>-1.1300000000000001</v>
      </c>
      <c r="H63" s="625"/>
      <c r="I63" s="626"/>
      <c r="J63" s="626"/>
      <c r="K63" s="626"/>
      <c r="L63" s="627"/>
      <c r="M63" s="508"/>
      <c r="N63" s="245"/>
      <c r="O63" s="431" t="s">
        <v>98</v>
      </c>
    </row>
    <row r="64" spans="1:15" ht="73.2" customHeight="1" thickBot="1">
      <c r="A64" s="440" t="s">
        <v>99</v>
      </c>
      <c r="B64" s="622" t="str">
        <f t="shared" ref="B64" si="5">IF(G64&gt;5,"☆☆☆☆",IF(AND(G64&gt;=2.39,G64&lt;5),"☆☆☆",IF(AND(G64&gt;=1.39,G64&lt;2.4),"☆☆",IF(AND(G64&gt;0,G64&lt;1.4),"☆",IF(AND(G64&gt;=-1.39,G64&lt;0),"★",IF(AND(G64&gt;=-2.39,G64&lt;-1.4),"★★",IF(AND(G64&gt;=-3.39,G64&lt;-2.4),"★★★")))))))</f>
        <v>★</v>
      </c>
      <c r="C64" s="623"/>
      <c r="D64" s="624"/>
      <c r="E64" s="460">
        <v>2.86</v>
      </c>
      <c r="F64" s="460">
        <v>1.55</v>
      </c>
      <c r="G64" s="562">
        <f t="shared" si="1"/>
        <v>-1.3099999999999998</v>
      </c>
      <c r="H64" s="700"/>
      <c r="I64" s="701"/>
      <c r="J64" s="701"/>
      <c r="K64" s="701"/>
      <c r="L64" s="702"/>
      <c r="M64" s="244"/>
      <c r="N64" s="245"/>
      <c r="O64" s="431" t="s">
        <v>99</v>
      </c>
    </row>
    <row r="65" spans="1:18" ht="80.25" customHeight="1" thickBot="1">
      <c r="A65" s="440" t="s">
        <v>100</v>
      </c>
      <c r="B65" s="622" t="str">
        <f t="shared" si="3"/>
        <v>★★</v>
      </c>
      <c r="C65" s="623"/>
      <c r="D65" s="624"/>
      <c r="E65" s="178">
        <v>4.78</v>
      </c>
      <c r="F65" s="178">
        <v>3.06</v>
      </c>
      <c r="G65" s="562">
        <f t="shared" si="1"/>
        <v>-1.7200000000000002</v>
      </c>
      <c r="H65" s="703"/>
      <c r="I65" s="704"/>
      <c r="J65" s="704"/>
      <c r="K65" s="704"/>
      <c r="L65" s="705"/>
      <c r="M65" s="509"/>
      <c r="N65" s="245"/>
      <c r="O65" s="431" t="s">
        <v>100</v>
      </c>
    </row>
    <row r="66" spans="1:18" ht="88.5" customHeight="1" thickBot="1">
      <c r="A66" s="440" t="s">
        <v>101</v>
      </c>
      <c r="B66" s="622" t="str">
        <f t="shared" si="3"/>
        <v>★★</v>
      </c>
      <c r="C66" s="623"/>
      <c r="D66" s="624"/>
      <c r="E66" s="459">
        <v>8.4700000000000006</v>
      </c>
      <c r="F66" s="459">
        <v>6.25</v>
      </c>
      <c r="G66" s="562">
        <f t="shared" si="1"/>
        <v>-2.2200000000000006</v>
      </c>
      <c r="H66" s="655"/>
      <c r="I66" s="656"/>
      <c r="J66" s="656"/>
      <c r="K66" s="656"/>
      <c r="L66" s="657"/>
      <c r="M66" s="244"/>
      <c r="N66" s="245"/>
      <c r="O66" s="431" t="s">
        <v>101</v>
      </c>
    </row>
    <row r="67" spans="1:18" ht="78.75" customHeight="1" thickBot="1">
      <c r="A67" s="440" t="s">
        <v>102</v>
      </c>
      <c r="B67" s="622" t="str">
        <f t="shared" si="3"/>
        <v>★</v>
      </c>
      <c r="C67" s="623"/>
      <c r="D67" s="624"/>
      <c r="E67" s="178">
        <v>5.28</v>
      </c>
      <c r="F67" s="178">
        <v>4.03</v>
      </c>
      <c r="G67" s="562">
        <f t="shared" si="1"/>
        <v>-1.25</v>
      </c>
      <c r="H67" s="625"/>
      <c r="I67" s="626"/>
      <c r="J67" s="626"/>
      <c r="K67" s="626"/>
      <c r="L67" s="627"/>
      <c r="M67" s="244"/>
      <c r="N67" s="245"/>
      <c r="O67" s="431" t="s">
        <v>102</v>
      </c>
    </row>
    <row r="68" spans="1:18" ht="63" customHeight="1" thickBot="1">
      <c r="A68" s="443" t="s">
        <v>103</v>
      </c>
      <c r="B68" s="622" t="str">
        <f t="shared" si="3"/>
        <v>★★</v>
      </c>
      <c r="C68" s="623"/>
      <c r="D68" s="624"/>
      <c r="E68" s="178">
        <v>5.63</v>
      </c>
      <c r="F68" s="178">
        <v>3.65</v>
      </c>
      <c r="G68" s="562">
        <f t="shared" si="1"/>
        <v>-1.98</v>
      </c>
      <c r="H68" s="697"/>
      <c r="I68" s="698"/>
      <c r="J68" s="698"/>
      <c r="K68" s="698"/>
      <c r="L68" s="699"/>
      <c r="M68" s="476"/>
      <c r="N68" s="475"/>
      <c r="O68" s="431" t="s">
        <v>103</v>
      </c>
    </row>
    <row r="69" spans="1:18" ht="72.75" customHeight="1" thickBot="1">
      <c r="A69" s="441" t="s">
        <v>104</v>
      </c>
      <c r="B69" s="622" t="str">
        <f t="shared" si="3"/>
        <v>☆</v>
      </c>
      <c r="C69" s="623"/>
      <c r="D69" s="624"/>
      <c r="E69" s="461">
        <v>2.88</v>
      </c>
      <c r="F69" s="461">
        <v>2.91</v>
      </c>
      <c r="G69" s="562">
        <f t="shared" si="1"/>
        <v>3.0000000000000249E-2</v>
      </c>
      <c r="H69" s="655"/>
      <c r="I69" s="656"/>
      <c r="J69" s="656"/>
      <c r="K69" s="656"/>
      <c r="L69" s="657"/>
      <c r="M69" s="244"/>
      <c r="N69" s="245"/>
      <c r="O69" s="431" t="s">
        <v>104</v>
      </c>
    </row>
    <row r="70" spans="1:18" ht="58.5" customHeight="1" thickBot="1">
      <c r="A70" s="357" t="s">
        <v>105</v>
      </c>
      <c r="B70" s="622" t="str">
        <f t="shared" si="3"/>
        <v>★</v>
      </c>
      <c r="C70" s="623"/>
      <c r="D70" s="624"/>
      <c r="E70" s="178">
        <v>4.25</v>
      </c>
      <c r="F70" s="178">
        <v>3.02</v>
      </c>
      <c r="G70" s="562">
        <f t="shared" si="1"/>
        <v>-1.23</v>
      </c>
      <c r="H70" s="625"/>
      <c r="I70" s="626"/>
      <c r="J70" s="626"/>
      <c r="K70" s="626"/>
      <c r="L70" s="627"/>
      <c r="M70" s="358"/>
      <c r="N70" s="245"/>
      <c r="O70" s="431"/>
    </row>
    <row r="71" spans="1:18" ht="42.75" customHeight="1" thickBot="1">
      <c r="A71" s="359"/>
      <c r="B71" s="359"/>
      <c r="C71" s="359"/>
      <c r="D71" s="359"/>
      <c r="E71" s="688"/>
      <c r="F71" s="688"/>
      <c r="G71" s="688"/>
      <c r="H71" s="688"/>
      <c r="I71" s="688"/>
      <c r="J71" s="688"/>
      <c r="K71" s="688"/>
      <c r="L71" s="688"/>
      <c r="M71" s="73">
        <f>COUNTIF(E23:E69,"&gt;=10")</f>
        <v>0</v>
      </c>
      <c r="N71" s="73">
        <f>COUNTIF(F23:F69,"&gt;=10")</f>
        <v>0</v>
      </c>
      <c r="O71" s="73" t="s">
        <v>29</v>
      </c>
    </row>
    <row r="72" spans="1:18" ht="36.75" customHeight="1" thickBot="1">
      <c r="A72" s="94" t="s">
        <v>21</v>
      </c>
      <c r="B72" s="95"/>
      <c r="C72" s="159"/>
      <c r="D72" s="159"/>
      <c r="E72" s="689" t="s">
        <v>20</v>
      </c>
      <c r="F72" s="689"/>
      <c r="G72" s="689"/>
      <c r="H72" s="690" t="s">
        <v>244</v>
      </c>
      <c r="I72" s="691"/>
      <c r="J72" s="95"/>
      <c r="K72" s="96"/>
      <c r="L72" s="96"/>
      <c r="M72" s="97"/>
      <c r="N72" s="98"/>
    </row>
    <row r="73" spans="1:18" ht="36.75" customHeight="1" thickBot="1">
      <c r="A73" s="99"/>
      <c r="B73" s="360"/>
      <c r="C73" s="692" t="s">
        <v>106</v>
      </c>
      <c r="D73" s="693"/>
      <c r="E73" s="693"/>
      <c r="F73" s="694"/>
      <c r="G73" s="100">
        <f>+F70</f>
        <v>3.02</v>
      </c>
      <c r="H73" s="101" t="s">
        <v>107</v>
      </c>
      <c r="I73" s="695">
        <f>+G70</f>
        <v>-1.23</v>
      </c>
      <c r="J73" s="696"/>
      <c r="K73" s="361"/>
      <c r="L73" s="361"/>
      <c r="M73" s="362"/>
      <c r="N73" s="102"/>
    </row>
    <row r="74" spans="1:18" ht="36.75" customHeight="1" thickBot="1">
      <c r="A74" s="99"/>
      <c r="B74" s="360"/>
      <c r="C74" s="658" t="s">
        <v>108</v>
      </c>
      <c r="D74" s="659"/>
      <c r="E74" s="659"/>
      <c r="F74" s="660"/>
      <c r="G74" s="103">
        <f>+F35</f>
        <v>3.06</v>
      </c>
      <c r="H74" s="104" t="s">
        <v>107</v>
      </c>
      <c r="I74" s="661">
        <f>+G35</f>
        <v>-1.9899999999999998</v>
      </c>
      <c r="J74" s="662"/>
      <c r="K74" s="361"/>
      <c r="L74" s="361"/>
      <c r="M74" s="362"/>
      <c r="N74" s="102"/>
      <c r="R74" s="403" t="s">
        <v>21</v>
      </c>
    </row>
    <row r="75" spans="1:18" ht="36.75" customHeight="1" thickBot="1">
      <c r="A75" s="99"/>
      <c r="B75" s="360"/>
      <c r="C75" s="663" t="s">
        <v>109</v>
      </c>
      <c r="D75" s="664"/>
      <c r="E75" s="664"/>
      <c r="F75" s="105" t="str">
        <f>VLOOKUP(G75,F:P,10,0)</f>
        <v>大分県</v>
      </c>
      <c r="G75" s="106">
        <f>MAX(F23:F70)</f>
        <v>6.25</v>
      </c>
      <c r="H75" s="665" t="s">
        <v>110</v>
      </c>
      <c r="I75" s="666"/>
      <c r="J75" s="666"/>
      <c r="K75" s="107">
        <f>+N71</f>
        <v>0</v>
      </c>
      <c r="L75" s="108" t="s">
        <v>111</v>
      </c>
      <c r="M75" s="109">
        <f>N71-M71</f>
        <v>0</v>
      </c>
      <c r="N75" s="102"/>
      <c r="R75" s="404"/>
    </row>
    <row r="76" spans="1:18" ht="36.75" customHeight="1" thickBot="1">
      <c r="A76" s="110"/>
      <c r="B76" s="111"/>
      <c r="C76" s="111"/>
      <c r="D76" s="111"/>
      <c r="E76" s="111"/>
      <c r="F76" s="111"/>
      <c r="G76" s="111"/>
      <c r="H76" s="111"/>
      <c r="I76" s="111"/>
      <c r="J76" s="111"/>
      <c r="K76" s="112"/>
      <c r="L76" s="112"/>
      <c r="M76" s="113"/>
      <c r="N76" s="114"/>
      <c r="R76" s="404"/>
    </row>
    <row r="77" spans="1:18" ht="30.75" customHeight="1">
      <c r="A77" s="143"/>
      <c r="B77" s="143"/>
      <c r="C77" s="143"/>
      <c r="D77" s="143"/>
      <c r="E77" s="143"/>
      <c r="F77" s="143"/>
      <c r="G77" s="143"/>
      <c r="H77" s="143"/>
      <c r="I77" s="143"/>
      <c r="J77" s="143"/>
      <c r="K77" s="363"/>
      <c r="L77" s="363"/>
      <c r="M77" s="364"/>
      <c r="N77" s="365"/>
      <c r="R77" s="405"/>
    </row>
    <row r="78" spans="1:18" ht="30.75" customHeight="1" thickBot="1">
      <c r="A78" s="366"/>
      <c r="B78" s="366"/>
      <c r="C78" s="366"/>
      <c r="D78" s="366"/>
      <c r="E78" s="366"/>
      <c r="F78" s="366"/>
      <c r="G78" s="366"/>
      <c r="H78" s="366"/>
      <c r="I78" s="366"/>
      <c r="J78" s="366"/>
      <c r="K78" s="367"/>
      <c r="L78" s="367"/>
      <c r="M78" s="368"/>
      <c r="N78" s="366"/>
    </row>
    <row r="79" spans="1:18" ht="24.75" customHeight="1" thickTop="1">
      <c r="A79" s="667">
        <v>2</v>
      </c>
      <c r="B79" s="670" t="s">
        <v>241</v>
      </c>
      <c r="C79" s="671"/>
      <c r="D79" s="671"/>
      <c r="E79" s="671"/>
      <c r="F79" s="672"/>
      <c r="G79" s="679" t="s">
        <v>242</v>
      </c>
      <c r="H79" s="680"/>
      <c r="I79" s="680"/>
      <c r="J79" s="680"/>
      <c r="K79" s="680"/>
      <c r="L79" s="680"/>
      <c r="M79" s="680"/>
      <c r="N79" s="681"/>
    </row>
    <row r="80" spans="1:18" ht="24.75" customHeight="1">
      <c r="A80" s="668"/>
      <c r="B80" s="673"/>
      <c r="C80" s="674"/>
      <c r="D80" s="674"/>
      <c r="E80" s="674"/>
      <c r="F80" s="675"/>
      <c r="G80" s="682"/>
      <c r="H80" s="683"/>
      <c r="I80" s="683"/>
      <c r="J80" s="683"/>
      <c r="K80" s="683"/>
      <c r="L80" s="683"/>
      <c r="M80" s="683"/>
      <c r="N80" s="684"/>
      <c r="O80" s="369" t="s">
        <v>29</v>
      </c>
      <c r="P80" s="369"/>
    </row>
    <row r="81" spans="1:16" ht="24.75" customHeight="1">
      <c r="A81" s="668"/>
      <c r="B81" s="673"/>
      <c r="C81" s="674"/>
      <c r="D81" s="674"/>
      <c r="E81" s="674"/>
      <c r="F81" s="675"/>
      <c r="G81" s="682"/>
      <c r="H81" s="683"/>
      <c r="I81" s="683"/>
      <c r="J81" s="683"/>
      <c r="K81" s="683"/>
      <c r="L81" s="683"/>
      <c r="M81" s="683"/>
      <c r="N81" s="684"/>
      <c r="O81" s="369" t="s">
        <v>21</v>
      </c>
      <c r="P81" s="369" t="s">
        <v>112</v>
      </c>
    </row>
    <row r="82" spans="1:16" ht="24.75" customHeight="1">
      <c r="A82" s="668"/>
      <c r="B82" s="673"/>
      <c r="C82" s="674"/>
      <c r="D82" s="674"/>
      <c r="E82" s="674"/>
      <c r="F82" s="675"/>
      <c r="G82" s="682"/>
      <c r="H82" s="683"/>
      <c r="I82" s="683"/>
      <c r="J82" s="683"/>
      <c r="K82" s="683"/>
      <c r="L82" s="683"/>
      <c r="M82" s="683"/>
      <c r="N82" s="684"/>
      <c r="O82" s="370"/>
      <c r="P82" s="369"/>
    </row>
    <row r="83" spans="1:16" ht="46.2" customHeight="1" thickBot="1">
      <c r="A83" s="669"/>
      <c r="B83" s="676"/>
      <c r="C83" s="677"/>
      <c r="D83" s="677"/>
      <c r="E83" s="677"/>
      <c r="F83" s="678"/>
      <c r="G83" s="685"/>
      <c r="H83" s="686"/>
      <c r="I83" s="686"/>
      <c r="J83" s="686"/>
      <c r="K83" s="686"/>
      <c r="L83" s="686"/>
      <c r="M83" s="686"/>
      <c r="N83" s="687"/>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75CD-3921-4E59-ABAD-B32EE1EA6F36}">
  <dimension ref="A1:R31"/>
  <sheetViews>
    <sheetView view="pageBreakPreview" zoomScale="95" zoomScaleNormal="75" zoomScaleSheetLayoutView="95" workbookViewId="0">
      <selection activeCell="P23" sqref="P23"/>
    </sheetView>
  </sheetViews>
  <sheetFormatPr defaultColWidth="9" defaultRowHeight="13.2"/>
  <cols>
    <col min="1" max="1" width="4.88671875" style="567" customWidth="1"/>
    <col min="2" max="10" width="9" style="567"/>
    <col min="11" max="11" width="17.21875" style="567" customWidth="1"/>
    <col min="12" max="12" width="22.88671875" style="567" customWidth="1"/>
    <col min="13" max="13" width="4.21875" style="567" customWidth="1"/>
    <col min="14" max="14" width="3.44140625" style="567" customWidth="1"/>
    <col min="15" max="16384" width="9" style="567"/>
  </cols>
  <sheetData>
    <row r="1" spans="1:18" ht="23.4">
      <c r="A1" s="706" t="s">
        <v>276</v>
      </c>
      <c r="B1" s="706"/>
      <c r="C1" s="706"/>
      <c r="D1" s="706"/>
      <c r="E1" s="706"/>
      <c r="F1" s="706"/>
      <c r="G1" s="706"/>
      <c r="H1" s="706"/>
      <c r="I1" s="706"/>
      <c r="J1" s="707"/>
      <c r="K1" s="707"/>
      <c r="L1" s="707"/>
      <c r="M1" s="707"/>
    </row>
    <row r="2" spans="1:18" ht="17.399999999999999">
      <c r="A2" s="858" t="s">
        <v>413</v>
      </c>
      <c r="B2" s="858"/>
      <c r="C2" s="858"/>
      <c r="D2" s="858"/>
      <c r="E2" s="858"/>
      <c r="F2" s="858"/>
      <c r="G2" s="858"/>
      <c r="H2" s="858"/>
      <c r="I2" s="858"/>
      <c r="J2" s="859"/>
      <c r="K2" s="859"/>
      <c r="L2" s="859"/>
      <c r="M2" s="859"/>
      <c r="N2" s="581"/>
      <c r="P2" s="568"/>
    </row>
    <row r="3" spans="1:18" ht="33.75" customHeight="1">
      <c r="A3" s="860" t="s">
        <v>414</v>
      </c>
      <c r="B3" s="860"/>
      <c r="C3" s="860"/>
      <c r="D3" s="860"/>
      <c r="E3" s="860"/>
      <c r="F3" s="860"/>
      <c r="G3" s="860"/>
      <c r="H3" s="860"/>
      <c r="I3" s="860"/>
      <c r="J3" s="861"/>
      <c r="K3" s="861"/>
      <c r="L3" s="861"/>
      <c r="M3" s="861"/>
      <c r="N3" s="708"/>
      <c r="O3" s="569"/>
      <c r="P3" s="582"/>
    </row>
    <row r="4" spans="1:18" ht="16.2">
      <c r="A4" s="862" t="s">
        <v>415</v>
      </c>
      <c r="B4" s="862"/>
      <c r="C4" s="862"/>
      <c r="D4" s="862"/>
      <c r="E4" s="862"/>
      <c r="F4" s="862"/>
      <c r="G4" s="862"/>
      <c r="H4" s="862"/>
      <c r="I4" s="862"/>
      <c r="J4" s="859"/>
      <c r="K4" s="859"/>
      <c r="L4" s="859"/>
      <c r="M4" s="859"/>
      <c r="N4" s="708"/>
      <c r="P4" s="582"/>
    </row>
    <row r="5" spans="1:18" ht="16.2">
      <c r="A5" s="863"/>
      <c r="B5" s="864"/>
      <c r="C5" s="864"/>
      <c r="D5" s="864"/>
      <c r="E5" s="864"/>
      <c r="F5" s="864"/>
      <c r="G5" s="864"/>
      <c r="H5" s="864"/>
      <c r="I5" s="864"/>
      <c r="J5" s="864"/>
      <c r="K5" s="864"/>
      <c r="L5" s="864"/>
      <c r="M5" s="864"/>
      <c r="N5" s="708"/>
      <c r="P5" s="582"/>
    </row>
    <row r="6" spans="1:18" ht="18" customHeight="1">
      <c r="A6" s="864"/>
      <c r="B6" s="865" t="s">
        <v>29</v>
      </c>
      <c r="C6" s="866"/>
      <c r="D6" s="866"/>
      <c r="E6" s="866"/>
      <c r="F6" s="864"/>
      <c r="G6" s="864"/>
      <c r="H6" s="867" t="s">
        <v>418</v>
      </c>
      <c r="I6" s="868"/>
      <c r="J6" s="868"/>
      <c r="K6" s="868"/>
      <c r="L6" s="868"/>
      <c r="M6" s="864"/>
      <c r="N6" s="708"/>
      <c r="O6" s="569"/>
      <c r="P6" s="582"/>
      <c r="Q6" s="582"/>
    </row>
    <row r="7" spans="1:18" ht="16.2">
      <c r="A7" s="864"/>
      <c r="B7" s="869"/>
      <c r="C7" s="869"/>
      <c r="D7" s="869"/>
      <c r="E7" s="869"/>
      <c r="F7" s="864"/>
      <c r="G7" s="864"/>
      <c r="H7" s="868"/>
      <c r="I7" s="868"/>
      <c r="J7" s="868"/>
      <c r="K7" s="868"/>
      <c r="L7" s="868"/>
      <c r="M7" s="864"/>
      <c r="N7" s="708"/>
      <c r="O7" s="567" t="s">
        <v>21</v>
      </c>
      <c r="P7" s="582"/>
      <c r="Q7" s="582"/>
    </row>
    <row r="8" spans="1:18" ht="16.2">
      <c r="A8" s="864"/>
      <c r="B8" s="869"/>
      <c r="C8" s="869"/>
      <c r="D8" s="869"/>
      <c r="E8" s="869"/>
      <c r="F8" s="864"/>
      <c r="G8" s="864"/>
      <c r="H8" s="868"/>
      <c r="I8" s="868"/>
      <c r="J8" s="868"/>
      <c r="K8" s="868"/>
      <c r="L8" s="868"/>
      <c r="M8" s="864"/>
      <c r="P8" s="582"/>
      <c r="Q8" s="582"/>
    </row>
    <row r="9" spans="1:18" ht="16.2">
      <c r="A9" s="864"/>
      <c r="B9" s="869"/>
      <c r="C9" s="869"/>
      <c r="D9" s="869"/>
      <c r="E9" s="869"/>
      <c r="F9" s="864"/>
      <c r="G9" s="864"/>
      <c r="H9" s="868"/>
      <c r="I9" s="868"/>
      <c r="J9" s="868"/>
      <c r="K9" s="868"/>
      <c r="L9" s="868"/>
      <c r="M9" s="864"/>
      <c r="P9" s="582"/>
      <c r="Q9" s="582"/>
    </row>
    <row r="10" spans="1:18" ht="16.2">
      <c r="A10" s="864"/>
      <c r="B10" s="869"/>
      <c r="C10" s="869"/>
      <c r="D10" s="869"/>
      <c r="E10" s="869"/>
      <c r="F10" s="864"/>
      <c r="G10" s="864"/>
      <c r="H10" s="868"/>
      <c r="I10" s="868"/>
      <c r="J10" s="868"/>
      <c r="K10" s="868"/>
      <c r="L10" s="868"/>
      <c r="M10" s="864"/>
      <c r="P10" s="870"/>
      <c r="Q10" s="582"/>
      <c r="R10" s="871"/>
    </row>
    <row r="11" spans="1:18" ht="16.2">
      <c r="A11" s="864"/>
      <c r="B11" s="869"/>
      <c r="C11" s="869"/>
      <c r="D11" s="869"/>
      <c r="E11" s="869"/>
      <c r="F11" s="872"/>
      <c r="G11" s="872"/>
      <c r="H11" s="868"/>
      <c r="I11" s="868"/>
      <c r="J11" s="868"/>
      <c r="K11" s="868"/>
      <c r="L11" s="868"/>
      <c r="M11" s="864"/>
      <c r="P11" s="582"/>
      <c r="Q11" s="582"/>
    </row>
    <row r="12" spans="1:18" ht="16.2">
      <c r="A12" s="864"/>
      <c r="B12" s="869"/>
      <c r="C12" s="869"/>
      <c r="D12" s="869"/>
      <c r="E12" s="869"/>
      <c r="F12" s="873"/>
      <c r="G12" s="873"/>
      <c r="H12" s="868"/>
      <c r="I12" s="868"/>
      <c r="J12" s="868"/>
      <c r="K12" s="868"/>
      <c r="L12" s="868"/>
      <c r="M12" s="864"/>
      <c r="P12" s="582"/>
      <c r="Q12" s="582"/>
    </row>
    <row r="13" spans="1:18" ht="16.2">
      <c r="A13" s="864"/>
      <c r="B13" s="874"/>
      <c r="C13" s="874"/>
      <c r="D13" s="874"/>
      <c r="E13" s="874"/>
      <c r="F13" s="873"/>
      <c r="G13" s="873"/>
      <c r="H13" s="868"/>
      <c r="I13" s="868"/>
      <c r="J13" s="868"/>
      <c r="K13" s="868"/>
      <c r="L13" s="868"/>
      <c r="M13" s="864"/>
      <c r="P13" s="875" t="s">
        <v>21</v>
      </c>
      <c r="Q13" s="582"/>
    </row>
    <row r="14" spans="1:18" ht="16.2">
      <c r="A14" s="864"/>
      <c r="B14" s="874"/>
      <c r="C14" s="874"/>
      <c r="D14" s="874"/>
      <c r="E14" s="874"/>
      <c r="F14" s="872"/>
      <c r="G14" s="872"/>
      <c r="H14" s="868"/>
      <c r="I14" s="868"/>
      <c r="J14" s="868"/>
      <c r="K14" s="868"/>
      <c r="L14" s="868"/>
      <c r="M14" s="864"/>
      <c r="P14" s="876"/>
      <c r="Q14" s="582"/>
    </row>
    <row r="15" spans="1:18" ht="16.2">
      <c r="A15" s="864"/>
      <c r="B15" s="864"/>
      <c r="C15" s="864"/>
      <c r="D15" s="864"/>
      <c r="E15" s="864"/>
      <c r="F15" s="864"/>
      <c r="G15" s="864"/>
      <c r="H15" s="864" t="s">
        <v>21</v>
      </c>
      <c r="I15" s="864"/>
      <c r="J15" s="864"/>
      <c r="K15" s="864"/>
      <c r="L15" s="864"/>
      <c r="M15" s="864"/>
      <c r="P15" s="875" t="s">
        <v>21</v>
      </c>
      <c r="Q15" s="582"/>
    </row>
    <row r="16" spans="1:18" ht="16.2">
      <c r="A16" s="878"/>
      <c r="B16" s="879" t="s">
        <v>416</v>
      </c>
      <c r="C16" s="880"/>
      <c r="D16" s="880"/>
      <c r="E16" s="880"/>
      <c r="F16" s="880"/>
      <c r="G16" s="880"/>
      <c r="H16" s="880"/>
      <c r="I16" s="880"/>
      <c r="J16" s="880"/>
      <c r="K16" s="880"/>
      <c r="L16" s="880"/>
      <c r="M16" s="880"/>
      <c r="P16" s="582"/>
      <c r="Q16" s="582"/>
    </row>
    <row r="17" spans="1:17" ht="16.8" thickBot="1">
      <c r="A17" s="878"/>
      <c r="B17" s="879"/>
      <c r="C17" s="880"/>
      <c r="D17" s="880"/>
      <c r="E17" s="880"/>
      <c r="F17" s="880"/>
      <c r="G17" s="880"/>
      <c r="H17" s="880"/>
      <c r="I17" s="880"/>
      <c r="J17" s="880"/>
      <c r="K17" s="880"/>
      <c r="L17" s="880"/>
      <c r="M17" s="880"/>
      <c r="P17" s="582"/>
      <c r="Q17" s="582"/>
    </row>
    <row r="18" spans="1:17" ht="25.2" customHeight="1" thickTop="1">
      <c r="A18" s="880"/>
      <c r="B18" s="881" t="s">
        <v>419</v>
      </c>
      <c r="C18" s="882"/>
      <c r="D18" s="882"/>
      <c r="E18" s="882"/>
      <c r="F18" s="882"/>
      <c r="G18" s="882"/>
      <c r="H18" s="882"/>
      <c r="I18" s="882"/>
      <c r="J18" s="882"/>
      <c r="K18" s="882"/>
      <c r="L18" s="883"/>
      <c r="M18" s="880"/>
      <c r="P18" s="582"/>
      <c r="Q18" s="582"/>
    </row>
    <row r="19" spans="1:17" ht="16.5" customHeight="1">
      <c r="A19" s="880"/>
      <c r="B19" s="884" t="s">
        <v>417</v>
      </c>
      <c r="C19" s="885"/>
      <c r="D19" s="885"/>
      <c r="E19" s="885"/>
      <c r="F19" s="885"/>
      <c r="G19" s="885"/>
      <c r="H19" s="885"/>
      <c r="I19" s="885"/>
      <c r="J19" s="885"/>
      <c r="K19" s="885"/>
      <c r="L19" s="886"/>
      <c r="M19" s="880"/>
      <c r="P19" s="582"/>
      <c r="Q19" s="582"/>
    </row>
    <row r="20" spans="1:17" ht="19.5" customHeight="1">
      <c r="A20" s="880"/>
      <c r="B20" s="887" t="s">
        <v>420</v>
      </c>
      <c r="C20" s="888"/>
      <c r="D20" s="888"/>
      <c r="E20" s="888"/>
      <c r="F20" s="888"/>
      <c r="G20" s="888"/>
      <c r="H20" s="888"/>
      <c r="I20" s="888"/>
      <c r="J20" s="888"/>
      <c r="K20" s="888"/>
      <c r="L20" s="889"/>
      <c r="M20" s="880"/>
      <c r="P20" s="582"/>
      <c r="Q20" s="582"/>
    </row>
    <row r="21" spans="1:17" ht="19.5" customHeight="1">
      <c r="A21" s="880"/>
      <c r="B21" s="890"/>
      <c r="C21" s="888"/>
      <c r="D21" s="888"/>
      <c r="E21" s="888"/>
      <c r="F21" s="888"/>
      <c r="G21" s="888"/>
      <c r="H21" s="888"/>
      <c r="I21" s="888"/>
      <c r="J21" s="888"/>
      <c r="K21" s="888"/>
      <c r="L21" s="889"/>
      <c r="M21" s="880"/>
    </row>
    <row r="22" spans="1:17" ht="19.5" customHeight="1">
      <c r="A22" s="880"/>
      <c r="B22" s="890"/>
      <c r="C22" s="888"/>
      <c r="D22" s="888"/>
      <c r="E22" s="888"/>
      <c r="F22" s="888"/>
      <c r="G22" s="888"/>
      <c r="H22" s="888"/>
      <c r="I22" s="888"/>
      <c r="J22" s="888"/>
      <c r="K22" s="888"/>
      <c r="L22" s="889"/>
      <c r="M22" s="880"/>
    </row>
    <row r="23" spans="1:17" ht="19.5" customHeight="1">
      <c r="A23" s="880"/>
      <c r="B23" s="890"/>
      <c r="C23" s="888"/>
      <c r="D23" s="888"/>
      <c r="E23" s="888"/>
      <c r="F23" s="888"/>
      <c r="G23" s="888"/>
      <c r="H23" s="888"/>
      <c r="I23" s="888"/>
      <c r="J23" s="888"/>
      <c r="K23" s="888"/>
      <c r="L23" s="889"/>
      <c r="M23" s="880"/>
    </row>
    <row r="24" spans="1:17" ht="19.5" customHeight="1">
      <c r="A24" s="880"/>
      <c r="B24" s="890"/>
      <c r="C24" s="888"/>
      <c r="D24" s="888"/>
      <c r="E24" s="888"/>
      <c r="F24" s="888"/>
      <c r="G24" s="888"/>
      <c r="H24" s="888"/>
      <c r="I24" s="888"/>
      <c r="J24" s="888"/>
      <c r="K24" s="888"/>
      <c r="L24" s="889"/>
      <c r="M24" s="880"/>
    </row>
    <row r="25" spans="1:17" ht="11.4" customHeight="1" thickBot="1">
      <c r="A25" s="880"/>
      <c r="B25" s="891"/>
      <c r="C25" s="892"/>
      <c r="D25" s="892"/>
      <c r="E25" s="892"/>
      <c r="F25" s="892"/>
      <c r="G25" s="892"/>
      <c r="H25" s="892"/>
      <c r="I25" s="892"/>
      <c r="J25" s="892"/>
      <c r="K25" s="892"/>
      <c r="L25" s="893"/>
      <c r="M25" s="880"/>
    </row>
    <row r="26" spans="1:17" ht="14.4" thickTop="1" thickBot="1">
      <c r="A26" s="880"/>
      <c r="B26" s="894"/>
      <c r="C26" s="895"/>
      <c r="D26" s="895"/>
      <c r="E26" s="895"/>
      <c r="F26" s="895"/>
      <c r="G26" s="895"/>
      <c r="H26" s="895"/>
      <c r="I26" s="895"/>
      <c r="J26" s="895"/>
      <c r="K26" s="895"/>
      <c r="L26" s="895"/>
      <c r="M26" s="880"/>
    </row>
    <row r="27" spans="1:17" ht="21" customHeight="1" thickTop="1">
      <c r="A27" s="896"/>
      <c r="B27" s="897" t="s">
        <v>421</v>
      </c>
      <c r="C27" s="897"/>
      <c r="D27" s="897"/>
      <c r="E27" s="897"/>
      <c r="F27" s="897"/>
      <c r="G27" s="897"/>
      <c r="H27" s="897"/>
      <c r="I27" s="897"/>
      <c r="J27" s="897"/>
      <c r="K27" s="897"/>
      <c r="L27" s="897"/>
      <c r="M27" s="898"/>
      <c r="N27" s="877"/>
    </row>
    <row r="28" spans="1:17" ht="26.4" customHeight="1">
      <c r="A28" s="899"/>
      <c r="B28" s="900"/>
      <c r="C28" s="900"/>
      <c r="D28" s="900"/>
      <c r="E28" s="900"/>
      <c r="F28" s="900"/>
      <c r="G28" s="900"/>
      <c r="H28" s="900"/>
      <c r="I28" s="900"/>
      <c r="J28" s="900"/>
      <c r="K28" s="900"/>
      <c r="L28" s="900"/>
      <c r="M28" s="901"/>
      <c r="N28" s="877"/>
    </row>
    <row r="29" spans="1:17" ht="28.2" customHeight="1" thickBot="1">
      <c r="A29" s="902"/>
      <c r="B29" s="903"/>
      <c r="C29" s="903"/>
      <c r="D29" s="903"/>
      <c r="E29" s="903"/>
      <c r="F29" s="903"/>
      <c r="G29" s="903"/>
      <c r="H29" s="903"/>
      <c r="I29" s="903"/>
      <c r="J29" s="903"/>
      <c r="K29" s="903"/>
      <c r="L29" s="903"/>
      <c r="M29" s="904"/>
      <c r="N29" s="877"/>
    </row>
    <row r="30" spans="1:17" ht="13.8" thickTop="1">
      <c r="A30" s="877"/>
      <c r="B30" s="877"/>
      <c r="C30" s="877"/>
      <c r="D30" s="877"/>
      <c r="E30" s="877"/>
      <c r="F30" s="877"/>
      <c r="G30" s="877"/>
      <c r="H30" s="877"/>
      <c r="I30" s="877"/>
      <c r="J30" s="877"/>
      <c r="K30" s="877"/>
      <c r="L30" s="877"/>
      <c r="M30" s="877"/>
      <c r="N30" s="877"/>
    </row>
    <row r="31" spans="1:17">
      <c r="A31" s="877"/>
      <c r="B31" s="877"/>
      <c r="C31" s="877"/>
      <c r="D31" s="877"/>
      <c r="E31" s="877"/>
      <c r="F31" s="877"/>
      <c r="G31" s="877"/>
      <c r="H31" s="877"/>
      <c r="I31" s="877"/>
      <c r="J31" s="877"/>
      <c r="K31" s="877"/>
      <c r="L31" s="877"/>
      <c r="M31" s="877"/>
      <c r="N31" s="877"/>
    </row>
  </sheetData>
  <mergeCells count="12">
    <mergeCell ref="B18:L18"/>
    <mergeCell ref="B19:L19"/>
    <mergeCell ref="B20:L25"/>
    <mergeCell ref="B26:L26"/>
    <mergeCell ref="B27:L29"/>
    <mergeCell ref="A1:M1"/>
    <mergeCell ref="A2:M2"/>
    <mergeCell ref="A3:M3"/>
    <mergeCell ref="N3:N7"/>
    <mergeCell ref="A4:M4"/>
    <mergeCell ref="B6:E14"/>
    <mergeCell ref="H6:L14"/>
  </mergeCells>
  <phoneticPr fontId="106"/>
  <hyperlinks>
    <hyperlink ref="B19" r:id="rId1" xr:uid="{9F62D7C0-C10E-4AA7-9D94-39147AFD70A9}"/>
  </hyperlinks>
  <pageMargins left="0.74803149606299213" right="0.74803149606299213" top="0.98425196850393704" bottom="0.98425196850393704" header="0.51181102362204722" footer="0.51181102362204722"/>
  <pageSetup paperSize="9" scale="89" orientation="landscape" horizontalDpi="200" verticalDpi="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topLeftCell="B1" zoomScale="75" zoomScaleNormal="75" workbookViewId="0">
      <selection activeCell="P3" sqref="P3"/>
    </sheetView>
  </sheetViews>
  <sheetFormatPr defaultColWidth="8.88671875" defaultRowHeight="14.4"/>
  <cols>
    <col min="1" max="1" width="12.77734375" style="139" customWidth="1"/>
    <col min="2" max="2" width="25" style="185" customWidth="1"/>
    <col min="3" max="3" width="9.109375" style="185" customWidth="1"/>
    <col min="4" max="4" width="23" style="185" customWidth="1"/>
    <col min="5" max="5" width="19.44140625" style="185" customWidth="1"/>
    <col min="6" max="6" width="12.21875" style="185" customWidth="1"/>
    <col min="7" max="7" width="14.77734375" style="185" customWidth="1"/>
    <col min="8" max="8" width="20.88671875" style="185" customWidth="1"/>
    <col min="9" max="9" width="19" style="185" customWidth="1"/>
    <col min="10" max="10" width="13.21875" style="185" customWidth="1"/>
    <col min="11" max="11" width="10.88671875" style="185" customWidth="1"/>
    <col min="12" max="12" width="13" style="185" customWidth="1"/>
    <col min="13" max="13" width="16.109375" style="185" customWidth="1"/>
    <col min="14" max="14" width="28.77734375" style="185" customWidth="1"/>
    <col min="15" max="15" width="7.88671875" style="185" customWidth="1"/>
    <col min="16" max="16" width="40.44140625" style="256" customWidth="1"/>
    <col min="17" max="17" width="40.44140625" style="185" customWidth="1"/>
    <col min="18" max="16384" width="8.88671875" style="185"/>
  </cols>
  <sheetData>
    <row r="1" spans="2:19" ht="31.2" customHeight="1">
      <c r="B1" s="145"/>
      <c r="C1" s="407" t="s">
        <v>365</v>
      </c>
      <c r="D1" s="199"/>
      <c r="E1" s="199"/>
      <c r="F1" s="199"/>
      <c r="G1" s="199" t="s">
        <v>260</v>
      </c>
      <c r="H1" s="199"/>
      <c r="I1" s="199"/>
      <c r="J1" s="199"/>
      <c r="K1" s="199"/>
      <c r="L1" s="199"/>
      <c r="M1" s="199"/>
      <c r="N1" s="199"/>
      <c r="O1" s="139"/>
      <c r="P1" s="255"/>
    </row>
    <row r="2" spans="2:19" ht="31.2" customHeight="1">
      <c r="B2" s="145"/>
      <c r="C2" s="199"/>
      <c r="D2" s="199"/>
      <c r="E2" s="199"/>
      <c r="F2" s="199"/>
      <c r="G2" s="199"/>
      <c r="H2" s="199"/>
      <c r="I2" s="199"/>
      <c r="J2" s="199"/>
      <c r="K2" s="199"/>
      <c r="L2" s="199"/>
      <c r="M2" s="199"/>
      <c r="N2" s="199"/>
      <c r="O2" s="139"/>
      <c r="P2" s="255"/>
    </row>
    <row r="3" spans="2:19" ht="266.39999999999998" customHeight="1">
      <c r="B3" s="733"/>
      <c r="C3" s="733"/>
      <c r="D3" s="733"/>
      <c r="E3" s="733"/>
      <c r="F3" s="733"/>
      <c r="G3" s="733"/>
      <c r="H3" s="733"/>
      <c r="I3" s="733"/>
      <c r="J3" s="733"/>
      <c r="K3" s="733"/>
      <c r="L3" s="733"/>
      <c r="M3" s="733"/>
      <c r="N3" s="733"/>
      <c r="O3" s="139" t="s">
        <v>208</v>
      </c>
      <c r="P3" s="255"/>
    </row>
    <row r="4" spans="2:19" ht="29.25" customHeight="1">
      <c r="B4" s="221"/>
      <c r="C4" s="222" t="s">
        <v>366</v>
      </c>
      <c r="D4" s="223"/>
      <c r="E4" s="223"/>
      <c r="F4" s="223"/>
      <c r="G4" s="224"/>
      <c r="H4" s="223"/>
      <c r="I4" s="223"/>
      <c r="J4" s="225"/>
      <c r="K4" s="225"/>
      <c r="L4" s="225"/>
      <c r="M4" s="225"/>
      <c r="N4" s="226"/>
      <c r="O4" s="139"/>
      <c r="P4" s="246"/>
    </row>
    <row r="5" spans="2:19" ht="267" customHeight="1">
      <c r="B5" s="738" t="s">
        <v>367</v>
      </c>
      <c r="C5" s="739"/>
      <c r="D5" s="739"/>
      <c r="E5" s="739"/>
      <c r="F5" s="739"/>
      <c r="G5" s="739"/>
      <c r="H5" s="739"/>
      <c r="I5" s="739"/>
      <c r="J5" s="739"/>
      <c r="K5" s="739"/>
      <c r="L5" s="739"/>
      <c r="M5" s="739"/>
      <c r="N5" s="739"/>
      <c r="O5" s="139"/>
      <c r="P5" s="487" t="s">
        <v>208</v>
      </c>
      <c r="Q5" s="185" t="s">
        <v>266</v>
      </c>
    </row>
    <row r="6" spans="2:19" ht="32.4" customHeight="1">
      <c r="B6" s="742" t="s">
        <v>281</v>
      </c>
      <c r="C6" s="743"/>
      <c r="D6" s="743"/>
      <c r="E6" s="743"/>
      <c r="F6" s="743"/>
      <c r="G6" s="743"/>
      <c r="H6" s="743"/>
      <c r="I6" s="743"/>
      <c r="J6" s="743"/>
      <c r="K6" s="743"/>
      <c r="L6" s="743"/>
      <c r="M6" s="743"/>
      <c r="N6" s="743"/>
      <c r="O6" s="139"/>
      <c r="P6" s="243"/>
    </row>
    <row r="7" spans="2:19" ht="11.4" customHeight="1">
      <c r="B7" s="740"/>
      <c r="C7" s="741"/>
      <c r="D7" s="741"/>
      <c r="E7" s="741"/>
      <c r="F7" s="741"/>
      <c r="G7" s="741"/>
      <c r="H7" s="741"/>
      <c r="I7" s="741"/>
      <c r="J7" s="741"/>
      <c r="K7" s="741"/>
      <c r="L7" s="741"/>
      <c r="M7" s="741"/>
      <c r="N7" s="741"/>
      <c r="O7" s="139"/>
      <c r="P7" s="243"/>
      <c r="R7" s="185" t="s">
        <v>225</v>
      </c>
    </row>
    <row r="8" spans="2:19" ht="21.6" customHeight="1">
      <c r="B8" s="230"/>
      <c r="C8" s="734" t="s">
        <v>368</v>
      </c>
      <c r="D8" s="734"/>
      <c r="E8" s="734"/>
      <c r="F8" s="734"/>
      <c r="G8" s="734"/>
      <c r="H8" s="734"/>
      <c r="I8" s="734"/>
      <c r="J8" s="734"/>
      <c r="K8" s="734"/>
      <c r="L8" s="734"/>
      <c r="M8" s="146" t="s">
        <v>208</v>
      </c>
      <c r="N8" s="146"/>
      <c r="O8" s="139"/>
      <c r="P8" s="278"/>
      <c r="Q8" s="533">
        <f>+H13-G13</f>
        <v>7188147</v>
      </c>
    </row>
    <row r="9" spans="2:19" ht="21.6" customHeight="1">
      <c r="B9" s="230"/>
      <c r="C9" s="735" t="s">
        <v>178</v>
      </c>
      <c r="D9" s="735"/>
      <c r="E9" s="735"/>
      <c r="F9" s="735"/>
      <c r="G9" s="735"/>
      <c r="H9" s="735"/>
      <c r="I9" s="735"/>
      <c r="J9" s="735"/>
      <c r="K9" s="735"/>
      <c r="L9" s="735"/>
      <c r="M9" s="146"/>
      <c r="N9" s="171"/>
      <c r="O9" s="139"/>
      <c r="P9" s="279"/>
    </row>
    <row r="10" spans="2:19" ht="21.6" customHeight="1">
      <c r="B10" s="146"/>
      <c r="C10" s="146"/>
      <c r="D10" s="171"/>
      <c r="E10" s="171"/>
      <c r="F10" s="171"/>
      <c r="G10" s="191"/>
      <c r="H10" s="171"/>
      <c r="I10" s="171"/>
      <c r="J10" s="171"/>
      <c r="K10" s="171"/>
      <c r="L10" s="171"/>
      <c r="M10" s="171"/>
      <c r="N10" s="171"/>
      <c r="O10" s="139"/>
      <c r="P10" s="283"/>
    </row>
    <row r="11" spans="2:19" ht="15" customHeight="1">
      <c r="B11" s="139"/>
      <c r="C11" s="139"/>
      <c r="D11" s="192"/>
      <c r="E11" s="192"/>
      <c r="F11" s="192"/>
      <c r="G11" s="193"/>
      <c r="H11" s="192"/>
      <c r="I11" s="192"/>
      <c r="J11" s="192"/>
      <c r="K11" s="192"/>
      <c r="L11" s="192"/>
      <c r="M11" s="192"/>
      <c r="N11" s="192"/>
      <c r="O11" s="139"/>
      <c r="P11" s="521">
        <f>+H13-G13</f>
        <v>7188147</v>
      </c>
      <c r="Q11" s="496"/>
      <c r="R11" s="496"/>
      <c r="S11" s="496"/>
    </row>
    <row r="12" spans="2:19" ht="13.5" customHeight="1">
      <c r="B12" s="139"/>
      <c r="C12" s="139"/>
      <c r="D12" s="736" t="s">
        <v>179</v>
      </c>
      <c r="E12" s="736"/>
      <c r="F12" s="194"/>
      <c r="G12" s="195" t="s">
        <v>180</v>
      </c>
      <c r="H12" s="196" t="s">
        <v>181</v>
      </c>
      <c r="I12" s="197" t="s">
        <v>182</v>
      </c>
      <c r="J12" s="196" t="s">
        <v>183</v>
      </c>
      <c r="K12" s="196" t="s">
        <v>184</v>
      </c>
      <c r="L12" s="198" t="s">
        <v>197</v>
      </c>
      <c r="M12" s="192"/>
      <c r="N12" s="192"/>
      <c r="O12" s="139"/>
      <c r="P12" s="283"/>
      <c r="Q12" s="496"/>
      <c r="R12" s="496"/>
      <c r="S12" s="496"/>
    </row>
    <row r="13" spans="2:19" ht="18" customHeight="1">
      <c r="B13" s="139"/>
      <c r="C13" s="139"/>
      <c r="D13" s="736"/>
      <c r="E13" s="736"/>
      <c r="F13" s="232" t="s">
        <v>185</v>
      </c>
      <c r="G13" s="264">
        <v>569455471</v>
      </c>
      <c r="H13" s="264">
        <v>576643618</v>
      </c>
      <c r="I13" s="229">
        <f t="shared" ref="I13:I23" si="0">+H13/$H$13</f>
        <v>1</v>
      </c>
      <c r="J13" s="520">
        <v>6399091</v>
      </c>
      <c r="K13" s="410">
        <f>+J13/G13</f>
        <v>1.1237210503505726E-2</v>
      </c>
      <c r="L13" s="229">
        <f t="shared" ref="L13:L30" si="1">+H13/G13</f>
        <v>1.0126228429895969</v>
      </c>
      <c r="M13" s="737" t="s">
        <v>186</v>
      </c>
      <c r="N13" s="737"/>
      <c r="O13" s="522"/>
      <c r="P13" s="591"/>
      <c r="Q13" s="496"/>
      <c r="R13" s="496"/>
      <c r="S13" s="496"/>
    </row>
    <row r="14" spans="2:19" ht="17.25" customHeight="1">
      <c r="B14" s="139"/>
      <c r="C14" s="139"/>
      <c r="D14" s="736"/>
      <c r="E14" s="736"/>
      <c r="F14" s="510" t="s">
        <v>249</v>
      </c>
      <c r="G14" s="285">
        <v>90390185</v>
      </c>
      <c r="H14" s="285">
        <v>91307144</v>
      </c>
      <c r="I14" s="229">
        <f t="shared" si="0"/>
        <v>0.15834241661545623</v>
      </c>
      <c r="J14" s="432">
        <v>1029913</v>
      </c>
      <c r="K14" s="426">
        <f>+J14/H14</f>
        <v>1.1279654087088739E-2</v>
      </c>
      <c r="L14" s="258">
        <f t="shared" si="1"/>
        <v>1.0101444531837167</v>
      </c>
      <c r="M14" s="731" t="s">
        <v>217</v>
      </c>
      <c r="N14" s="523">
        <f>+H13-G13</f>
        <v>7188147</v>
      </c>
      <c r="O14" s="522"/>
      <c r="P14" s="591"/>
      <c r="Q14" s="496"/>
      <c r="R14" s="496"/>
      <c r="S14" s="496"/>
    </row>
    <row r="15" spans="2:19" ht="17.25" customHeight="1">
      <c r="B15" s="139"/>
      <c r="C15" s="139"/>
      <c r="D15" s="736"/>
      <c r="E15" s="736"/>
      <c r="F15" s="511" t="s">
        <v>247</v>
      </c>
      <c r="G15" s="285">
        <v>4061530</v>
      </c>
      <c r="H15" s="285">
        <v>4091778</v>
      </c>
      <c r="I15" s="229">
        <f t="shared" si="0"/>
        <v>7.0958523987340828E-3</v>
      </c>
      <c r="J15" s="499">
        <v>42949</v>
      </c>
      <c r="K15" s="426">
        <f>+J15/G15</f>
        <v>1.0574586424327778E-2</v>
      </c>
      <c r="L15" s="258">
        <f t="shared" si="1"/>
        <v>1.0074474397579238</v>
      </c>
      <c r="M15" s="731"/>
      <c r="N15" s="537" t="s">
        <v>208</v>
      </c>
      <c r="O15" s="522"/>
      <c r="P15" s="591"/>
      <c r="Q15" s="282"/>
      <c r="R15" s="496"/>
      <c r="S15" s="496"/>
    </row>
    <row r="16" spans="2:19" ht="17.25" customHeight="1">
      <c r="B16" s="139"/>
      <c r="C16" s="139"/>
      <c r="D16" s="736"/>
      <c r="E16" s="736"/>
      <c r="F16" s="512" t="s">
        <v>250</v>
      </c>
      <c r="G16" s="284">
        <v>6588854</v>
      </c>
      <c r="H16" s="284">
        <v>6711847</v>
      </c>
      <c r="I16" s="229">
        <f t="shared" si="0"/>
        <v>1.1639506257398655E-2</v>
      </c>
      <c r="J16" s="231">
        <v>327525</v>
      </c>
      <c r="K16" s="413">
        <f t="shared" ref="K16:K23" si="2">+J16/H16</f>
        <v>4.8798043221187852E-2</v>
      </c>
      <c r="L16" s="258">
        <f t="shared" si="1"/>
        <v>1.0186668273420538</v>
      </c>
      <c r="M16" s="524"/>
      <c r="N16" s="524"/>
      <c r="O16" s="522"/>
      <c r="P16" s="472" t="s">
        <v>370</v>
      </c>
      <c r="Q16" s="283"/>
      <c r="R16" s="496"/>
      <c r="S16" s="496"/>
    </row>
    <row r="17" spans="2:19" ht="17.25" customHeight="1">
      <c r="B17" s="139"/>
      <c r="C17" s="139"/>
      <c r="D17" s="736"/>
      <c r="E17" s="736"/>
      <c r="F17" s="513" t="s">
        <v>251</v>
      </c>
      <c r="G17" s="284">
        <v>33555526</v>
      </c>
      <c r="H17" s="284">
        <v>33790698</v>
      </c>
      <c r="I17" s="229">
        <f t="shared" si="0"/>
        <v>5.8598928255198343E-2</v>
      </c>
      <c r="J17" s="259">
        <v>678313</v>
      </c>
      <c r="K17" s="412">
        <f t="shared" si="2"/>
        <v>2.0073956448014185E-2</v>
      </c>
      <c r="L17" s="258">
        <f t="shared" si="1"/>
        <v>1.0070084432590924</v>
      </c>
      <c r="M17" s="524"/>
      <c r="N17" s="524"/>
      <c r="O17" s="522"/>
      <c r="P17" s="472" t="s">
        <v>371</v>
      </c>
      <c r="Q17" s="498"/>
      <c r="R17" s="496"/>
      <c r="S17" s="496"/>
    </row>
    <row r="18" spans="2:19" ht="17.25" customHeight="1">
      <c r="B18" s="139"/>
      <c r="C18" s="139"/>
      <c r="D18" s="736"/>
      <c r="E18" s="736"/>
      <c r="F18" s="511" t="s">
        <v>187</v>
      </c>
      <c r="G18" s="284">
        <v>9465827</v>
      </c>
      <c r="H18" s="284">
        <v>9507562</v>
      </c>
      <c r="I18" s="229">
        <f t="shared" si="0"/>
        <v>1.6487760729886374E-2</v>
      </c>
      <c r="J18" s="231">
        <v>129278</v>
      </c>
      <c r="K18" s="257">
        <f t="shared" si="2"/>
        <v>1.3597387006258807E-2</v>
      </c>
      <c r="L18" s="258">
        <f t="shared" si="1"/>
        <v>1.0044090178280249</v>
      </c>
      <c r="M18" s="524"/>
      <c r="N18" s="524"/>
      <c r="O18" s="522"/>
      <c r="P18" s="472" t="s">
        <v>369</v>
      </c>
      <c r="Q18" s="282"/>
      <c r="R18" s="496"/>
      <c r="S18" s="496"/>
    </row>
    <row r="19" spans="2:19" ht="17.25" customHeight="1">
      <c r="B19" s="139"/>
      <c r="C19" s="139"/>
      <c r="D19" s="736"/>
      <c r="E19" s="736"/>
      <c r="F19" s="561" t="s">
        <v>271</v>
      </c>
      <c r="G19" s="284">
        <v>4177517</v>
      </c>
      <c r="H19" s="284">
        <v>4233549</v>
      </c>
      <c r="I19" s="229">
        <f t="shared" si="0"/>
        <v>7.3417078900195167E-3</v>
      </c>
      <c r="J19" s="231">
        <v>59552</v>
      </c>
      <c r="K19" s="257">
        <f t="shared" si="2"/>
        <v>1.4066684949199833E-2</v>
      </c>
      <c r="L19" s="258">
        <f t="shared" si="1"/>
        <v>1.0134127521204581</v>
      </c>
      <c r="M19" s="524"/>
      <c r="N19" s="524"/>
      <c r="O19" s="522"/>
      <c r="P19" s="472" t="s">
        <v>372</v>
      </c>
      <c r="Q19" s="283"/>
      <c r="R19" s="496"/>
      <c r="S19" s="496"/>
    </row>
    <row r="20" spans="2:19" ht="17.25" customHeight="1">
      <c r="B20" s="139"/>
      <c r="C20" s="139"/>
      <c r="D20" s="736"/>
      <c r="E20" s="736"/>
      <c r="F20" s="532" t="s">
        <v>252</v>
      </c>
      <c r="G20" s="284">
        <v>4002133</v>
      </c>
      <c r="H20" s="284">
        <v>4004555</v>
      </c>
      <c r="I20" s="229">
        <f t="shared" si="0"/>
        <v>6.9445925958379374E-3</v>
      </c>
      <c r="J20" s="231">
        <v>101982</v>
      </c>
      <c r="K20" s="531">
        <f t="shared" si="2"/>
        <v>2.5466500023098696E-2</v>
      </c>
      <c r="L20" s="258">
        <f t="shared" si="1"/>
        <v>1.0006051772892106</v>
      </c>
      <c r="M20" s="524"/>
      <c r="N20" s="524"/>
      <c r="O20" s="522"/>
      <c r="P20" s="472" t="s">
        <v>373</v>
      </c>
      <c r="Q20" s="498"/>
      <c r="R20" s="496"/>
      <c r="S20" s="496"/>
    </row>
    <row r="21" spans="2:19" ht="17.25" customHeight="1">
      <c r="B21" s="139"/>
      <c r="C21" s="139"/>
      <c r="D21" s="736"/>
      <c r="E21" s="736"/>
      <c r="F21" s="604" t="s">
        <v>253</v>
      </c>
      <c r="G21" s="605">
        <v>15524071</v>
      </c>
      <c r="H21" s="605">
        <v>15889495</v>
      </c>
      <c r="I21" s="600">
        <f t="shared" si="0"/>
        <v>2.755513891770844E-2</v>
      </c>
      <c r="J21" s="606">
        <v>99341</v>
      </c>
      <c r="K21" s="602">
        <f t="shared" si="2"/>
        <v>6.2519922753995639E-3</v>
      </c>
      <c r="L21" s="603">
        <f t="shared" si="1"/>
        <v>1.0235391863384289</v>
      </c>
      <c r="M21" s="524"/>
      <c r="N21" s="524"/>
      <c r="O21" s="522"/>
      <c r="P21" s="472" t="s">
        <v>374</v>
      </c>
      <c r="Q21" s="282"/>
      <c r="R21" s="496"/>
      <c r="S21" s="496"/>
    </row>
    <row r="22" spans="2:19" ht="17.25" customHeight="1">
      <c r="B22" s="139"/>
      <c r="C22" s="139"/>
      <c r="D22" s="736"/>
      <c r="E22" s="736"/>
      <c r="F22" s="597" t="s">
        <v>254</v>
      </c>
      <c r="G22" s="297">
        <v>7319322</v>
      </c>
      <c r="H22" s="297">
        <v>7381299</v>
      </c>
      <c r="I22" s="229">
        <f t="shared" si="0"/>
        <v>1.28004520809593E-2</v>
      </c>
      <c r="J22" s="231">
        <v>141937</v>
      </c>
      <c r="K22" s="462">
        <f t="shared" si="2"/>
        <v>1.9229271162162651E-2</v>
      </c>
      <c r="L22" s="258">
        <f t="shared" si="1"/>
        <v>1.0084675875716358</v>
      </c>
      <c r="M22" s="524"/>
      <c r="N22" s="524"/>
      <c r="O22" s="522"/>
      <c r="P22" s="472" t="s">
        <v>375</v>
      </c>
      <c r="Q22" s="283"/>
      <c r="R22" s="496"/>
      <c r="S22" s="496"/>
    </row>
    <row r="23" spans="2:19" ht="17.25" customHeight="1">
      <c r="B23" s="139"/>
      <c r="C23" s="139"/>
      <c r="D23" s="736"/>
      <c r="E23" s="736"/>
      <c r="F23" s="510" t="s">
        <v>255</v>
      </c>
      <c r="G23" s="285">
        <v>43868476</v>
      </c>
      <c r="H23" s="285">
        <v>44000138</v>
      </c>
      <c r="I23" s="229">
        <f t="shared" si="0"/>
        <v>7.6303867113985818E-2</v>
      </c>
      <c r="J23" s="286">
        <v>526312</v>
      </c>
      <c r="K23" s="257">
        <f t="shared" si="2"/>
        <v>1.1961598847712704E-2</v>
      </c>
      <c r="L23" s="258">
        <f t="shared" si="1"/>
        <v>1.0030012895820679</v>
      </c>
      <c r="M23" s="524"/>
      <c r="N23" s="524"/>
      <c r="O23" s="522"/>
      <c r="P23" s="472" t="s">
        <v>376</v>
      </c>
      <c r="Q23" s="498"/>
      <c r="R23" s="496"/>
      <c r="S23" s="496"/>
    </row>
    <row r="24" spans="2:19" ht="17.25" customHeight="1">
      <c r="B24" s="139"/>
      <c r="C24" s="139"/>
      <c r="D24" s="736"/>
      <c r="E24" s="736"/>
      <c r="F24" s="514" t="s">
        <v>256</v>
      </c>
      <c r="G24" s="520">
        <v>1549766</v>
      </c>
      <c r="H24" s="520">
        <v>1553325</v>
      </c>
      <c r="I24" s="229">
        <f>+G24/$H$13</f>
        <v>2.687562909956631E-3</v>
      </c>
      <c r="J24" s="520">
        <v>30483</v>
      </c>
      <c r="K24" s="462">
        <f>+J24/G24</f>
        <v>1.966942106098598E-2</v>
      </c>
      <c r="L24" s="258">
        <f t="shared" si="1"/>
        <v>1.0022964757260129</v>
      </c>
      <c r="M24" s="524"/>
      <c r="N24" s="524"/>
      <c r="O24" s="522"/>
      <c r="P24" s="472" t="s">
        <v>377</v>
      </c>
      <c r="Q24" s="282"/>
      <c r="R24" s="496"/>
      <c r="S24" s="496"/>
    </row>
    <row r="25" spans="2:19" ht="17.25" customHeight="1">
      <c r="B25" s="139"/>
      <c r="C25" s="139"/>
      <c r="D25" s="736"/>
      <c r="E25" s="736"/>
      <c r="F25" s="515" t="s">
        <v>257</v>
      </c>
      <c r="G25" s="411">
        <v>18254644</v>
      </c>
      <c r="H25" s="411">
        <v>18318445</v>
      </c>
      <c r="I25" s="229">
        <f t="shared" ref="I25:I30" si="3">+H25/$H$13</f>
        <v>3.1767359298165335E-2</v>
      </c>
      <c r="J25" s="231">
        <v>374645</v>
      </c>
      <c r="K25" s="462">
        <f t="shared" ref="K25:K30" si="4">+J25/H25</f>
        <v>2.0451790531346957E-2</v>
      </c>
      <c r="L25" s="258">
        <f t="shared" si="1"/>
        <v>1.0034950558334634</v>
      </c>
      <c r="M25" s="524"/>
      <c r="N25" s="524"/>
      <c r="O25" s="522"/>
      <c r="P25" s="472" t="s">
        <v>378</v>
      </c>
      <c r="Q25" s="283"/>
      <c r="R25" s="496"/>
      <c r="S25" s="496"/>
    </row>
    <row r="26" spans="2:19" ht="17.25" customHeight="1">
      <c r="B26" s="139"/>
      <c r="C26" s="139"/>
      <c r="D26" s="736"/>
      <c r="E26" s="736"/>
      <c r="F26" s="529" t="s">
        <v>258</v>
      </c>
      <c r="G26" s="411">
        <v>13204863</v>
      </c>
      <c r="H26" s="411">
        <v>13226579</v>
      </c>
      <c r="I26" s="229">
        <f t="shared" si="3"/>
        <v>2.2937180933128788E-2</v>
      </c>
      <c r="J26" s="231">
        <v>110719</v>
      </c>
      <c r="K26" s="530">
        <f t="shared" si="4"/>
        <v>8.3709476199401219E-3</v>
      </c>
      <c r="L26" s="258">
        <f t="shared" si="1"/>
        <v>1.0016445456495837</v>
      </c>
      <c r="M26" s="524"/>
      <c r="N26" s="524"/>
      <c r="O26" s="522"/>
      <c r="P26" s="472" t="s">
        <v>379</v>
      </c>
      <c r="Q26" s="498"/>
      <c r="R26" s="496"/>
      <c r="S26" s="496"/>
    </row>
    <row r="27" spans="2:19" ht="17.25" customHeight="1">
      <c r="B27" s="139"/>
      <c r="C27" s="139"/>
      <c r="D27" s="736"/>
      <c r="E27" s="736"/>
      <c r="F27" s="516" t="s">
        <v>248</v>
      </c>
      <c r="G27" s="411">
        <v>33621366</v>
      </c>
      <c r="H27" s="411">
        <v>33997224</v>
      </c>
      <c r="I27" s="229">
        <f t="shared" si="3"/>
        <v>5.8957080142348857E-2</v>
      </c>
      <c r="J27" s="231">
        <v>153023</v>
      </c>
      <c r="K27" s="257">
        <f t="shared" si="4"/>
        <v>4.5010439675898248E-3</v>
      </c>
      <c r="L27" s="258">
        <f t="shared" si="1"/>
        <v>1.0111791412639213</v>
      </c>
      <c r="M27" s="524"/>
      <c r="N27" s="524"/>
      <c r="O27" s="522"/>
      <c r="P27" s="472" t="s">
        <v>369</v>
      </c>
      <c r="Q27" s="282"/>
      <c r="R27" s="496"/>
      <c r="S27" s="496"/>
    </row>
    <row r="28" spans="2:19" ht="22.2" customHeight="1">
      <c r="B28" s="139"/>
      <c r="C28" s="139"/>
      <c r="D28" s="736"/>
      <c r="E28" s="736"/>
      <c r="F28" s="528" t="s">
        <v>196</v>
      </c>
      <c r="G28" s="284">
        <v>30331131</v>
      </c>
      <c r="H28" s="284">
        <v>30853312</v>
      </c>
      <c r="I28" s="229">
        <f t="shared" si="3"/>
        <v>5.3504991708761093E-2</v>
      </c>
      <c r="J28" s="527">
        <v>143972</v>
      </c>
      <c r="K28" s="257">
        <f t="shared" si="4"/>
        <v>4.6663385765521705E-3</v>
      </c>
      <c r="L28" s="258">
        <f t="shared" si="1"/>
        <v>1.0172160081996282</v>
      </c>
      <c r="M28" s="732" t="s">
        <v>274</v>
      </c>
      <c r="N28" s="731"/>
      <c r="O28" s="522"/>
      <c r="P28" s="472"/>
      <c r="Q28" s="283"/>
      <c r="R28" s="496"/>
      <c r="S28" s="496"/>
    </row>
    <row r="29" spans="2:19" ht="22.2" customHeight="1">
      <c r="B29" s="139"/>
      <c r="C29" s="139"/>
      <c r="D29" s="730"/>
      <c r="E29" s="730"/>
      <c r="F29" s="598" t="s">
        <v>206</v>
      </c>
      <c r="G29" s="599">
        <v>11196063</v>
      </c>
      <c r="H29" s="599">
        <v>12581505</v>
      </c>
      <c r="I29" s="600">
        <f t="shared" si="3"/>
        <v>2.1818510787714986E-2</v>
      </c>
      <c r="J29" s="601">
        <v>32527</v>
      </c>
      <c r="K29" s="602">
        <f t="shared" si="4"/>
        <v>2.5853027916771481E-3</v>
      </c>
      <c r="L29" s="603">
        <f t="shared" si="1"/>
        <v>1.1237436766834914</v>
      </c>
      <c r="M29" s="731"/>
      <c r="N29" s="731"/>
      <c r="O29" s="522"/>
      <c r="P29" s="472"/>
      <c r="Q29" s="498"/>
      <c r="R29" s="496"/>
      <c r="S29" s="496"/>
    </row>
    <row r="30" spans="2:19" ht="22.2" customHeight="1">
      <c r="B30" s="144"/>
      <c r="C30" s="139"/>
      <c r="D30" s="254"/>
      <c r="E30" s="254"/>
      <c r="F30" s="592" t="s">
        <v>273</v>
      </c>
      <c r="G30" s="593">
        <v>2219135</v>
      </c>
      <c r="H30" s="593">
        <v>2255573</v>
      </c>
      <c r="I30" s="594">
        <f t="shared" si="3"/>
        <v>3.9115546059854253E-3</v>
      </c>
      <c r="J30" s="595">
        <v>14734</v>
      </c>
      <c r="K30" s="596">
        <f t="shared" si="4"/>
        <v>6.5322647504647375E-3</v>
      </c>
      <c r="L30" s="258">
        <f t="shared" si="1"/>
        <v>1.0164199113618595</v>
      </c>
      <c r="M30" s="731"/>
      <c r="N30" s="731"/>
      <c r="O30" s="522"/>
      <c r="P30" s="472"/>
      <c r="Q30" s="282"/>
      <c r="R30" s="496"/>
      <c r="S30" s="496"/>
    </row>
    <row r="31" spans="2:19" ht="17.399999999999999" customHeight="1">
      <c r="B31" s="139"/>
      <c r="C31" s="139"/>
      <c r="D31" s="139"/>
      <c r="E31" s="139"/>
      <c r="F31" s="139"/>
      <c r="G31" s="139"/>
      <c r="H31" s="139"/>
      <c r="I31" s="139"/>
      <c r="J31" s="139"/>
      <c r="K31" s="139"/>
      <c r="L31" s="139"/>
      <c r="M31" s="522"/>
      <c r="N31" s="522"/>
      <c r="O31" s="522"/>
      <c r="P31" s="472"/>
      <c r="Q31" s="283"/>
      <c r="R31" s="496"/>
      <c r="S31" s="496"/>
    </row>
    <row r="32" spans="2:19" ht="21.6" customHeight="1">
      <c r="B32" s="179"/>
      <c r="C32" s="179"/>
      <c r="D32" s="179"/>
      <c r="E32" s="179"/>
      <c r="F32" s="179"/>
      <c r="G32" s="179"/>
      <c r="H32" s="179"/>
      <c r="I32" s="179"/>
      <c r="J32" s="179"/>
      <c r="K32" s="179"/>
      <c r="L32" s="709" t="s">
        <v>275</v>
      </c>
      <c r="M32" s="709"/>
      <c r="N32" s="709"/>
      <c r="O32" s="522"/>
      <c r="P32" s="472"/>
      <c r="Q32" s="498"/>
      <c r="R32" s="496"/>
      <c r="S32" s="496"/>
    </row>
    <row r="33" spans="2:19" ht="21.6" customHeight="1">
      <c r="B33" s="179"/>
      <c r="C33" s="179"/>
      <c r="D33" s="179"/>
      <c r="E33" s="179"/>
      <c r="F33" s="179"/>
      <c r="G33" s="179"/>
      <c r="H33" s="179"/>
      <c r="I33" s="179"/>
      <c r="J33" s="179"/>
      <c r="K33" s="179"/>
      <c r="L33" s="709"/>
      <c r="M33" s="709"/>
      <c r="N33" s="709"/>
      <c r="O33" s="522" t="s">
        <v>208</v>
      </c>
      <c r="P33" s="472"/>
      <c r="Q33" s="282"/>
      <c r="R33" s="496"/>
      <c r="S33" s="496"/>
    </row>
    <row r="34" spans="2:19" ht="21.6" customHeight="1">
      <c r="B34" s="179"/>
      <c r="C34" s="179"/>
      <c r="D34" s="179"/>
      <c r="E34" s="179"/>
      <c r="F34" s="179"/>
      <c r="G34" s="179"/>
      <c r="H34" s="179"/>
      <c r="I34" s="179"/>
      <c r="J34" s="179"/>
      <c r="K34" s="179"/>
      <c r="L34" s="709"/>
      <c r="M34" s="709"/>
      <c r="N34" s="709"/>
      <c r="O34" s="526"/>
      <c r="P34" s="472"/>
      <c r="Q34" s="283"/>
      <c r="R34" s="496"/>
      <c r="S34" s="496"/>
    </row>
    <row r="35" spans="2:19" ht="21.6" customHeight="1">
      <c r="B35" s="179"/>
      <c r="C35" s="179"/>
      <c r="D35" s="179"/>
      <c r="E35" s="179"/>
      <c r="F35" s="179"/>
      <c r="G35" s="179"/>
      <c r="H35" s="179"/>
      <c r="I35" s="179"/>
      <c r="J35" s="179"/>
      <c r="K35" s="179"/>
      <c r="L35" s="709"/>
      <c r="M35" s="709"/>
      <c r="N35" s="709"/>
      <c r="O35" s="526"/>
      <c r="P35" s="472"/>
      <c r="Q35" s="498"/>
      <c r="R35" s="496"/>
      <c r="S35" s="496"/>
    </row>
    <row r="36" spans="2:19" ht="21.6" customHeight="1">
      <c r="B36" s="179"/>
      <c r="C36" s="179"/>
      <c r="D36" s="179"/>
      <c r="E36" s="179"/>
      <c r="F36" s="179"/>
      <c r="G36" s="179"/>
      <c r="H36" s="179"/>
      <c r="I36" s="179"/>
      <c r="J36" s="179"/>
      <c r="K36" s="179"/>
      <c r="L36" s="709"/>
      <c r="M36" s="709"/>
      <c r="N36" s="709"/>
      <c r="O36" s="526"/>
      <c r="P36" s="472"/>
      <c r="Q36" s="282"/>
      <c r="R36" s="496"/>
      <c r="S36" s="496"/>
    </row>
    <row r="37" spans="2:19" ht="21.6" customHeight="1">
      <c r="B37" s="474"/>
      <c r="C37" s="179"/>
      <c r="D37" s="179"/>
      <c r="E37" s="179"/>
      <c r="F37" s="179"/>
      <c r="G37" s="179"/>
      <c r="H37" s="179"/>
      <c r="I37" s="179"/>
      <c r="J37" s="179"/>
      <c r="K37" s="179"/>
      <c r="L37" s="709"/>
      <c r="M37" s="709"/>
      <c r="N37" s="709"/>
      <c r="O37" s="526"/>
      <c r="P37" s="472"/>
      <c r="Q37" s="283"/>
      <c r="R37" s="496"/>
      <c r="S37" s="496"/>
    </row>
    <row r="38" spans="2:19" ht="21.6" customHeight="1">
      <c r="B38" s="179"/>
      <c r="C38" s="179"/>
      <c r="D38" s="179"/>
      <c r="E38" s="179"/>
      <c r="F38" s="179"/>
      <c r="G38" s="179"/>
      <c r="H38" s="179"/>
      <c r="I38" s="179"/>
      <c r="J38" s="179"/>
      <c r="K38" s="179"/>
      <c r="L38" s="709"/>
      <c r="M38" s="709"/>
      <c r="N38" s="709"/>
      <c r="O38" s="526"/>
      <c r="P38" s="472"/>
      <c r="Q38" s="498"/>
      <c r="R38" s="496"/>
      <c r="S38" s="496"/>
    </row>
    <row r="39" spans="2:19" ht="21.6" customHeight="1">
      <c r="B39" s="179"/>
      <c r="C39" s="179"/>
      <c r="D39" s="179"/>
      <c r="E39" s="179"/>
      <c r="F39" s="179"/>
      <c r="G39" s="179"/>
      <c r="H39" s="179"/>
      <c r="I39" s="179"/>
      <c r="J39" s="179"/>
      <c r="K39" s="179"/>
      <c r="L39" s="709"/>
      <c r="M39" s="709"/>
      <c r="N39" s="709"/>
      <c r="O39" s="526"/>
      <c r="P39" s="472"/>
      <c r="Q39" s="282"/>
      <c r="R39" s="496"/>
      <c r="S39" s="496"/>
    </row>
    <row r="40" spans="2:19" ht="21.6" customHeight="1">
      <c r="B40" s="179"/>
      <c r="C40" s="179"/>
      <c r="D40" s="179"/>
      <c r="E40" s="179"/>
      <c r="F40" s="179"/>
      <c r="G40" s="179"/>
      <c r="H40" s="179"/>
      <c r="I40" s="179"/>
      <c r="J40" s="179"/>
      <c r="K40" s="179"/>
      <c r="L40" s="709"/>
      <c r="M40" s="709"/>
      <c r="N40" s="709"/>
      <c r="O40" s="526"/>
      <c r="P40" s="472"/>
      <c r="Q40" s="283"/>
      <c r="R40" s="496"/>
      <c r="S40" s="496"/>
    </row>
    <row r="41" spans="2:19" ht="21.6" customHeight="1">
      <c r="B41" s="179"/>
      <c r="C41" s="179"/>
      <c r="D41" s="179"/>
      <c r="E41" s="179"/>
      <c r="F41" s="179"/>
      <c r="G41" s="179"/>
      <c r="H41" s="179"/>
      <c r="I41" s="179"/>
      <c r="J41" s="179"/>
      <c r="K41" s="179"/>
      <c r="L41" s="709"/>
      <c r="M41" s="709"/>
      <c r="N41" s="709"/>
      <c r="O41" s="526"/>
      <c r="P41" s="472"/>
      <c r="Q41" s="498"/>
      <c r="R41" s="496"/>
      <c r="S41" s="496"/>
    </row>
    <row r="42" spans="2:19" ht="21.6" customHeight="1">
      <c r="B42" s="179"/>
      <c r="C42" s="179"/>
      <c r="D42" s="179"/>
      <c r="E42" s="179"/>
      <c r="F42" s="179"/>
      <c r="G42" s="179"/>
      <c r="H42" s="179"/>
      <c r="I42" s="179"/>
      <c r="J42" s="179"/>
      <c r="K42" s="179"/>
      <c r="L42" s="709"/>
      <c r="M42" s="709"/>
      <c r="N42" s="709"/>
      <c r="O42" s="526"/>
      <c r="P42" s="472"/>
      <c r="Q42" s="282"/>
      <c r="R42" s="496"/>
      <c r="S42" s="496"/>
    </row>
    <row r="43" spans="2:19" ht="21.6" customHeight="1">
      <c r="B43" s="139"/>
      <c r="C43" s="139"/>
      <c r="D43" s="139"/>
      <c r="E43" s="139"/>
      <c r="F43" s="139"/>
      <c r="G43" s="139"/>
      <c r="H43" s="139"/>
      <c r="I43" s="139"/>
      <c r="J43" s="139"/>
      <c r="K43" s="139"/>
      <c r="L43" s="477"/>
      <c r="M43" s="525"/>
      <c r="N43" s="525"/>
      <c r="O43" s="526"/>
      <c r="P43" s="472"/>
      <c r="Q43" s="283"/>
      <c r="R43" s="496"/>
      <c r="S43" s="496"/>
    </row>
    <row r="44" spans="2:19" ht="21.6" customHeight="1">
      <c r="B44" s="139"/>
      <c r="C44" s="139"/>
      <c r="D44" s="139"/>
      <c r="E44" s="139"/>
      <c r="F44" s="139"/>
      <c r="G44" s="139"/>
      <c r="H44" s="139"/>
      <c r="I44" s="139"/>
      <c r="J44" s="139"/>
      <c r="K44" s="139"/>
      <c r="L44" s="477"/>
      <c r="M44" s="525"/>
      <c r="N44" s="525"/>
      <c r="O44" s="526"/>
      <c r="P44" s="472"/>
      <c r="Q44" s="498"/>
      <c r="R44" s="496"/>
      <c r="S44" s="496"/>
    </row>
    <row r="45" spans="2:19" ht="32.4">
      <c r="B45" s="710" t="s">
        <v>188</v>
      </c>
      <c r="C45" s="710"/>
      <c r="D45" s="710"/>
      <c r="E45" s="710"/>
      <c r="F45" s="710"/>
      <c r="G45" s="710"/>
      <c r="H45" s="710"/>
      <c r="I45" s="150"/>
      <c r="J45" s="149"/>
      <c r="K45" s="139"/>
      <c r="L45" s="139"/>
      <c r="M45" s="139"/>
      <c r="N45" s="139"/>
      <c r="O45" s="139"/>
      <c r="Q45" s="283"/>
    </row>
    <row r="46" spans="2:19" ht="18">
      <c r="B46" s="180" t="s">
        <v>140</v>
      </c>
      <c r="C46" s="139"/>
      <c r="D46" s="139"/>
      <c r="E46" s="139"/>
      <c r="F46" s="139"/>
      <c r="G46" s="139"/>
      <c r="H46" s="139"/>
      <c r="I46" s="139"/>
      <c r="J46" s="139"/>
      <c r="K46" s="139"/>
      <c r="L46" s="139"/>
      <c r="M46" s="139"/>
      <c r="N46" s="139"/>
      <c r="O46" s="139"/>
      <c r="P46" s="282"/>
      <c r="Q46" s="498"/>
    </row>
    <row r="47" spans="2:19" ht="18">
      <c r="B47" s="711" t="s">
        <v>141</v>
      </c>
      <c r="C47" s="711"/>
      <c r="D47" s="711"/>
      <c r="E47" s="711"/>
      <c r="F47" s="711"/>
      <c r="G47" s="711"/>
      <c r="H47" s="711"/>
      <c r="I47" s="711"/>
      <c r="J47" s="711"/>
      <c r="K47" s="711"/>
      <c r="L47" s="711"/>
      <c r="M47" s="711"/>
      <c r="N47" s="139"/>
      <c r="O47" s="139"/>
      <c r="P47" s="283"/>
    </row>
    <row r="48" spans="2:19" ht="18">
      <c r="B48" s="712" t="s">
        <v>142</v>
      </c>
      <c r="C48" s="712"/>
      <c r="D48" s="712"/>
      <c r="E48" s="712"/>
      <c r="F48" s="712"/>
      <c r="G48" s="712"/>
      <c r="H48" s="712"/>
      <c r="I48" s="712"/>
      <c r="J48" s="712"/>
      <c r="K48" s="712"/>
      <c r="L48" s="712"/>
      <c r="M48" s="712"/>
      <c r="N48" s="139"/>
      <c r="O48" s="139"/>
      <c r="P48" s="283"/>
    </row>
    <row r="49" spans="2:16" ht="22.5" customHeight="1">
      <c r="B49" s="717" t="s">
        <v>203</v>
      </c>
      <c r="C49" s="718"/>
      <c r="D49" s="718"/>
      <c r="E49" s="718"/>
      <c r="F49" s="718"/>
      <c r="G49" s="718"/>
      <c r="H49" s="718"/>
      <c r="I49" s="718"/>
      <c r="J49" s="718"/>
      <c r="K49" s="718"/>
      <c r="L49" s="718"/>
      <c r="M49" s="719"/>
      <c r="N49" s="713" t="s">
        <v>189</v>
      </c>
      <c r="O49" s="139"/>
      <c r="P49" s="282"/>
    </row>
    <row r="50" spans="2:16" ht="22.5" customHeight="1">
      <c r="B50" s="214" t="s">
        <v>209</v>
      </c>
      <c r="C50" s="212"/>
      <c r="D50" s="212"/>
      <c r="E50" s="212"/>
      <c r="F50" s="212"/>
      <c r="G50" s="212"/>
      <c r="H50" s="212"/>
      <c r="I50" s="212"/>
      <c r="J50" s="212"/>
      <c r="K50" s="212"/>
      <c r="L50" s="212"/>
      <c r="M50" s="213"/>
      <c r="N50" s="713"/>
      <c r="O50" s="139"/>
      <c r="P50" s="283"/>
    </row>
    <row r="51" spans="2:16" ht="18">
      <c r="B51" s="711" t="s">
        <v>199</v>
      </c>
      <c r="C51" s="711"/>
      <c r="D51" s="711"/>
      <c r="E51" s="711"/>
      <c r="F51" s="711"/>
      <c r="G51" s="711"/>
      <c r="H51" s="711"/>
      <c r="I51" s="711"/>
      <c r="J51" s="711"/>
      <c r="K51" s="711"/>
      <c r="L51" s="711"/>
      <c r="M51" s="711"/>
      <c r="N51" s="713"/>
      <c r="O51" s="139"/>
      <c r="P51" s="283"/>
    </row>
    <row r="52" spans="2:16" ht="18">
      <c r="B52" s="712" t="s">
        <v>200</v>
      </c>
      <c r="C52" s="712"/>
      <c r="D52" s="712"/>
      <c r="E52" s="712"/>
      <c r="F52" s="712"/>
      <c r="G52" s="712"/>
      <c r="H52" s="712"/>
      <c r="I52" s="712"/>
      <c r="J52" s="712"/>
      <c r="K52" s="712"/>
      <c r="L52" s="712"/>
      <c r="M52" s="712"/>
      <c r="N52" s="713"/>
      <c r="O52" s="139"/>
      <c r="P52" s="282"/>
    </row>
    <row r="53" spans="2:16" ht="18">
      <c r="B53" s="711" t="s">
        <v>201</v>
      </c>
      <c r="C53" s="711"/>
      <c r="D53" s="711"/>
      <c r="E53" s="711"/>
      <c r="F53" s="711"/>
      <c r="G53" s="711"/>
      <c r="H53" s="711"/>
      <c r="I53" s="711"/>
      <c r="J53" s="711"/>
      <c r="K53" s="711"/>
      <c r="L53" s="711"/>
      <c r="M53" s="711"/>
      <c r="N53" s="713"/>
      <c r="O53" s="139"/>
      <c r="P53" s="283"/>
    </row>
    <row r="54" spans="2:16" ht="18">
      <c r="B54" s="711" t="s">
        <v>202</v>
      </c>
      <c r="C54" s="711"/>
      <c r="D54" s="711"/>
      <c r="E54" s="711"/>
      <c r="F54" s="711"/>
      <c r="G54" s="711"/>
      <c r="H54" s="711"/>
      <c r="I54" s="711"/>
      <c r="J54" s="711"/>
      <c r="K54" s="711"/>
      <c r="L54" s="711"/>
      <c r="M54" s="711"/>
      <c r="N54" s="713"/>
      <c r="O54" s="139"/>
      <c r="P54" s="283"/>
    </row>
    <row r="55" spans="2:16" ht="18">
      <c r="B55" s="152"/>
      <c r="M55" s="139"/>
      <c r="N55" s="713"/>
      <c r="O55" s="139"/>
      <c r="P55" s="282"/>
    </row>
    <row r="56" spans="2:16" ht="17.25" customHeight="1">
      <c r="B56" s="714" t="s">
        <v>143</v>
      </c>
      <c r="C56" s="715"/>
      <c r="D56" s="715"/>
      <c r="E56" s="715"/>
      <c r="F56" s="715"/>
      <c r="G56" s="715"/>
      <c r="H56" s="715"/>
      <c r="I56" s="715"/>
      <c r="J56" s="715"/>
      <c r="K56" s="715"/>
      <c r="L56" s="715"/>
      <c r="M56" s="716"/>
      <c r="N56" s="713"/>
      <c r="O56" s="139"/>
      <c r="P56" s="283"/>
    </row>
    <row r="57" spans="2:16" ht="17.25" customHeight="1">
      <c r="B57" s="714" t="s">
        <v>144</v>
      </c>
      <c r="C57" s="715"/>
      <c r="D57" s="715"/>
      <c r="E57" s="715"/>
      <c r="F57" s="715"/>
      <c r="G57" s="715"/>
      <c r="H57" s="715"/>
      <c r="I57" s="715"/>
      <c r="J57" s="715"/>
      <c r="K57" s="715"/>
      <c r="L57" s="715"/>
      <c r="M57" s="716"/>
      <c r="N57" s="713"/>
      <c r="O57" s="139"/>
      <c r="P57" s="283"/>
    </row>
    <row r="58" spans="2:16" ht="17.25" customHeight="1">
      <c r="B58" s="714" t="s">
        <v>145</v>
      </c>
      <c r="C58" s="715"/>
      <c r="D58" s="715"/>
      <c r="E58" s="715"/>
      <c r="F58" s="715"/>
      <c r="G58" s="715"/>
      <c r="H58" s="715"/>
      <c r="I58" s="715"/>
      <c r="J58" s="715"/>
      <c r="K58" s="715"/>
      <c r="L58" s="715"/>
      <c r="M58" s="716"/>
      <c r="N58" s="713"/>
      <c r="O58" s="139"/>
      <c r="P58" s="282"/>
    </row>
    <row r="59" spans="2:16" ht="18">
      <c r="B59" s="714" t="s">
        <v>146</v>
      </c>
      <c r="C59" s="715"/>
      <c r="D59" s="715"/>
      <c r="E59" s="715"/>
      <c r="F59" s="715"/>
      <c r="G59" s="715"/>
      <c r="H59" s="715"/>
      <c r="I59" s="715"/>
      <c r="J59" s="715"/>
      <c r="K59" s="715"/>
      <c r="L59" s="715"/>
      <c r="M59" s="716"/>
      <c r="N59" s="713"/>
      <c r="O59" s="139"/>
      <c r="P59" s="283"/>
    </row>
    <row r="60" spans="2:16" ht="18">
      <c r="B60" s="714" t="s">
        <v>147</v>
      </c>
      <c r="C60" s="715"/>
      <c r="D60" s="715"/>
      <c r="E60" s="715"/>
      <c r="F60" s="715"/>
      <c r="G60" s="715"/>
      <c r="H60" s="715"/>
      <c r="I60" s="715"/>
      <c r="J60" s="715"/>
      <c r="K60" s="715"/>
      <c r="L60" s="715"/>
      <c r="M60" s="716"/>
      <c r="N60" s="713"/>
      <c r="O60" s="139"/>
      <c r="P60" s="283"/>
    </row>
    <row r="61" spans="2:16" ht="18">
      <c r="B61" s="720" t="s">
        <v>148</v>
      </c>
      <c r="C61" s="721"/>
      <c r="D61" s="721"/>
      <c r="E61" s="721"/>
      <c r="F61" s="721"/>
      <c r="G61" s="721"/>
      <c r="H61" s="721"/>
      <c r="I61" s="721"/>
      <c r="J61" s="721"/>
      <c r="K61" s="721"/>
      <c r="L61" s="721"/>
      <c r="M61" s="722"/>
      <c r="N61" s="139"/>
      <c r="O61" s="139"/>
      <c r="P61" s="282"/>
    </row>
    <row r="62" spans="2:16" ht="18">
      <c r="B62" s="723" t="s">
        <v>149</v>
      </c>
      <c r="C62" s="724"/>
      <c r="D62" s="724"/>
      <c r="E62" s="724"/>
      <c r="F62" s="724"/>
      <c r="G62" s="724"/>
      <c r="H62" s="724"/>
      <c r="I62" s="724"/>
      <c r="J62" s="724"/>
      <c r="K62" s="724"/>
      <c r="L62" s="724"/>
      <c r="M62" s="725"/>
      <c r="N62" s="139"/>
      <c r="O62" s="139"/>
      <c r="P62" s="283"/>
    </row>
    <row r="63" spans="2:16" ht="18">
      <c r="B63" s="714" t="s">
        <v>207</v>
      </c>
      <c r="C63" s="715"/>
      <c r="D63" s="715"/>
      <c r="E63" s="715"/>
      <c r="F63" s="715"/>
      <c r="G63" s="715"/>
      <c r="H63" s="715"/>
      <c r="I63" s="715"/>
      <c r="J63" s="715"/>
      <c r="K63" s="715"/>
      <c r="L63" s="715"/>
      <c r="M63" s="716"/>
      <c r="N63" s="139"/>
      <c r="O63" s="139"/>
      <c r="P63" s="283"/>
    </row>
    <row r="64" spans="2:16" ht="18">
      <c r="B64" s="152"/>
      <c r="M64" s="139"/>
      <c r="N64" s="139"/>
      <c r="O64" s="139"/>
      <c r="P64" s="282"/>
    </row>
    <row r="65" spans="1:16" ht="18.600000000000001" thickBot="1">
      <c r="B65" s="152"/>
      <c r="M65" s="139"/>
      <c r="N65" s="139"/>
      <c r="O65" s="139"/>
      <c r="P65" s="283"/>
    </row>
    <row r="66" spans="1:16" ht="20.25" customHeight="1">
      <c r="B66" s="726" t="s">
        <v>150</v>
      </c>
      <c r="C66" s="726" t="s">
        <v>151</v>
      </c>
      <c r="D66" s="726" t="s">
        <v>152</v>
      </c>
      <c r="E66" s="726" t="s">
        <v>153</v>
      </c>
      <c r="F66" s="153" t="s">
        <v>154</v>
      </c>
      <c r="G66" s="173" t="s">
        <v>215</v>
      </c>
      <c r="H66" s="728" t="s">
        <v>214</v>
      </c>
      <c r="I66" s="728" t="s">
        <v>156</v>
      </c>
      <c r="J66" s="728" t="s">
        <v>157</v>
      </c>
      <c r="K66" s="728" t="s">
        <v>190</v>
      </c>
      <c r="L66" s="726" t="s">
        <v>158</v>
      </c>
      <c r="M66" s="726" t="s">
        <v>210</v>
      </c>
      <c r="N66" s="139"/>
      <c r="O66" s="139"/>
      <c r="P66" s="283"/>
    </row>
    <row r="67" spans="1:16" ht="18.600000000000001" thickBot="1">
      <c r="B67" s="727"/>
      <c r="C67" s="727"/>
      <c r="D67" s="727"/>
      <c r="E67" s="727"/>
      <c r="F67" s="154" t="s">
        <v>155</v>
      </c>
      <c r="G67" s="174"/>
      <c r="H67" s="729"/>
      <c r="I67" s="729"/>
      <c r="J67" s="729"/>
      <c r="K67" s="729"/>
      <c r="L67" s="727"/>
      <c r="M67" s="727"/>
      <c r="N67" s="139"/>
      <c r="O67" s="139"/>
      <c r="P67" s="283"/>
    </row>
    <row r="68" spans="1:16" ht="18.600000000000001" thickBot="1">
      <c r="B68" s="155">
        <v>1</v>
      </c>
      <c r="C68" s="156" t="s">
        <v>159</v>
      </c>
      <c r="D68" s="157"/>
      <c r="E68" s="157"/>
      <c r="F68" s="157"/>
      <c r="G68" s="175"/>
      <c r="H68" s="157"/>
      <c r="I68" s="157"/>
      <c r="J68" s="157"/>
      <c r="K68" s="158" t="s">
        <v>159</v>
      </c>
      <c r="L68" s="157"/>
      <c r="M68" s="157"/>
      <c r="N68" s="139"/>
      <c r="O68" s="139"/>
      <c r="P68" s="283"/>
    </row>
    <row r="69" spans="1:16" ht="18.600000000000001" thickBot="1">
      <c r="A69" s="167" t="s">
        <v>29</v>
      </c>
      <c r="B69" s="168">
        <v>2</v>
      </c>
      <c r="C69" s="169" t="s">
        <v>159</v>
      </c>
      <c r="D69" s="170" t="s">
        <v>159</v>
      </c>
      <c r="E69" s="170" t="s">
        <v>159</v>
      </c>
      <c r="F69" s="170" t="s">
        <v>191</v>
      </c>
      <c r="G69" s="175"/>
      <c r="H69" s="157"/>
      <c r="I69" s="157"/>
      <c r="J69" s="170" t="s">
        <v>192</v>
      </c>
      <c r="K69" s="170" t="s">
        <v>159</v>
      </c>
      <c r="L69" s="157"/>
      <c r="M69" s="157"/>
      <c r="N69" s="139" t="s">
        <v>193</v>
      </c>
      <c r="O69" s="139"/>
      <c r="P69" s="282"/>
    </row>
    <row r="70" spans="1:16" ht="18.600000000000001" thickBot="1">
      <c r="A70" s="167" t="s">
        <v>21</v>
      </c>
      <c r="B70" s="168">
        <v>3</v>
      </c>
      <c r="C70" s="169" t="s">
        <v>159</v>
      </c>
      <c r="D70" s="170" t="s">
        <v>159</v>
      </c>
      <c r="E70" s="170" t="s">
        <v>159</v>
      </c>
      <c r="F70" s="170" t="s">
        <v>159</v>
      </c>
      <c r="G70" s="175"/>
      <c r="H70" s="157"/>
      <c r="I70" s="157"/>
      <c r="J70" s="170" t="s">
        <v>159</v>
      </c>
      <c r="K70" s="170" t="s">
        <v>159</v>
      </c>
      <c r="L70" s="170" t="s">
        <v>159</v>
      </c>
      <c r="M70" s="157"/>
      <c r="N70" s="139"/>
      <c r="O70" s="139"/>
      <c r="P70" s="283"/>
    </row>
    <row r="71" spans="1:16" ht="18.600000000000001" thickBot="1">
      <c r="A71" s="167" t="s">
        <v>194</v>
      </c>
      <c r="B71" s="164">
        <v>4</v>
      </c>
      <c r="C71" s="165" t="s">
        <v>159</v>
      </c>
      <c r="D71" s="166" t="s">
        <v>159</v>
      </c>
      <c r="E71" s="166" t="s">
        <v>159</v>
      </c>
      <c r="F71" s="166" t="s">
        <v>159</v>
      </c>
      <c r="G71" s="166" t="s">
        <v>159</v>
      </c>
      <c r="H71" s="166" t="s">
        <v>159</v>
      </c>
      <c r="I71" s="157" t="s">
        <v>212</v>
      </c>
      <c r="J71" s="166" t="s">
        <v>159</v>
      </c>
      <c r="K71" s="166" t="s">
        <v>159</v>
      </c>
      <c r="L71" s="166" t="s">
        <v>159</v>
      </c>
      <c r="M71" s="166" t="s">
        <v>159</v>
      </c>
      <c r="N71" s="185" t="s">
        <v>211</v>
      </c>
      <c r="O71" s="139"/>
      <c r="P71" s="283"/>
    </row>
    <row r="72" spans="1:16" ht="18.600000000000001" thickBot="1">
      <c r="A72" s="167"/>
      <c r="B72" s="168">
        <v>5</v>
      </c>
      <c r="C72" s="169" t="s">
        <v>159</v>
      </c>
      <c r="D72" s="170" t="s">
        <v>159</v>
      </c>
      <c r="E72" s="170" t="s">
        <v>159</v>
      </c>
      <c r="F72" s="170" t="s">
        <v>159</v>
      </c>
      <c r="G72" s="170" t="s">
        <v>159</v>
      </c>
      <c r="H72" s="170" t="s">
        <v>159</v>
      </c>
      <c r="I72" s="170" t="s">
        <v>159</v>
      </c>
      <c r="J72" s="170" t="s">
        <v>159</v>
      </c>
      <c r="K72" s="170" t="s">
        <v>159</v>
      </c>
      <c r="L72" s="170" t="s">
        <v>159</v>
      </c>
      <c r="M72" s="170" t="s">
        <v>159</v>
      </c>
      <c r="N72" s="139"/>
      <c r="O72" s="139"/>
    </row>
    <row r="73" spans="1:16" ht="18.600000000000001" thickBot="1">
      <c r="B73" s="155">
        <v>6</v>
      </c>
      <c r="C73" s="156" t="s">
        <v>159</v>
      </c>
      <c r="D73" s="158" t="s">
        <v>159</v>
      </c>
      <c r="E73" s="158" t="s">
        <v>159</v>
      </c>
      <c r="F73" s="158" t="s">
        <v>159</v>
      </c>
      <c r="G73" s="158" t="s">
        <v>159</v>
      </c>
      <c r="H73" s="158" t="s">
        <v>159</v>
      </c>
      <c r="I73" s="158" t="s">
        <v>159</v>
      </c>
      <c r="J73" s="158" t="s">
        <v>159</v>
      </c>
      <c r="K73" s="158" t="s">
        <v>159</v>
      </c>
      <c r="L73" s="158" t="s">
        <v>159</v>
      </c>
      <c r="M73" s="158" t="s">
        <v>159</v>
      </c>
      <c r="N73" s="139"/>
      <c r="O73" s="139"/>
    </row>
    <row r="74" spans="1:16" ht="18.600000000000001" thickBot="1">
      <c r="B74" s="155">
        <v>7</v>
      </c>
      <c r="C74" s="156" t="s">
        <v>159</v>
      </c>
      <c r="D74" s="158" t="s">
        <v>159</v>
      </c>
      <c r="E74" s="158" t="s">
        <v>159</v>
      </c>
      <c r="F74" s="158" t="s">
        <v>159</v>
      </c>
      <c r="G74" s="158" t="s">
        <v>159</v>
      </c>
      <c r="H74" s="158" t="s">
        <v>159</v>
      </c>
      <c r="I74" s="158" t="s">
        <v>159</v>
      </c>
      <c r="J74" s="158" t="s">
        <v>159</v>
      </c>
      <c r="K74" s="158" t="s">
        <v>159</v>
      </c>
      <c r="L74" s="158" t="s">
        <v>159</v>
      </c>
      <c r="M74" s="158" t="s">
        <v>159</v>
      </c>
      <c r="N74" s="139"/>
      <c r="O74" s="139"/>
    </row>
    <row r="75" spans="1:16">
      <c r="N75" s="139"/>
      <c r="O75" s="139"/>
    </row>
    <row r="76" spans="1:16">
      <c r="I76" s="185" t="s">
        <v>213</v>
      </c>
      <c r="N76" s="139"/>
      <c r="O76" s="139"/>
    </row>
    <row r="77" spans="1:16">
      <c r="N77" s="139"/>
      <c r="O77" s="139"/>
    </row>
  </sheetData>
  <mergeCells count="39">
    <mergeCell ref="D29:E29"/>
    <mergeCell ref="M14:M15"/>
    <mergeCell ref="M28:N30"/>
    <mergeCell ref="B3:N3"/>
    <mergeCell ref="C8:L8"/>
    <mergeCell ref="C9:L9"/>
    <mergeCell ref="D12:E28"/>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L32:N42"/>
    <mergeCell ref="B45:H45"/>
    <mergeCell ref="B47:M47"/>
    <mergeCell ref="B48:M48"/>
    <mergeCell ref="B52:M52"/>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C2" sqref="C2:C4"/>
    </sheetView>
  </sheetViews>
  <sheetFormatPr defaultColWidth="9" defaultRowHeight="19.2"/>
  <cols>
    <col min="1" max="1" width="193.44140625" style="492" customWidth="1"/>
    <col min="2" max="2" width="11.21875" style="490" customWidth="1"/>
    <col min="3" max="3" width="27.44140625" style="490" customWidth="1"/>
    <col min="4" max="4" width="17.88671875" style="491" customWidth="1"/>
    <col min="5" max="16384" width="9" style="6"/>
  </cols>
  <sheetData>
    <row r="1" spans="1:4" s="55" customFormat="1" ht="44.25" customHeight="1" thickBot="1">
      <c r="A1" s="290" t="s">
        <v>393</v>
      </c>
      <c r="B1" s="291" t="s">
        <v>0</v>
      </c>
      <c r="C1" s="292" t="s">
        <v>1</v>
      </c>
      <c r="D1" s="488" t="s">
        <v>2</v>
      </c>
    </row>
    <row r="2" spans="1:4" s="186" customFormat="1" ht="44.25" customHeight="1">
      <c r="A2" s="272" t="s">
        <v>490</v>
      </c>
      <c r="B2" s="779" t="s">
        <v>283</v>
      </c>
      <c r="C2" s="752" t="s">
        <v>284</v>
      </c>
      <c r="D2" s="755">
        <v>44772</v>
      </c>
    </row>
    <row r="3" spans="1:4" s="186" customFormat="1" ht="122.4" customHeight="1">
      <c r="A3" s="571" t="s">
        <v>491</v>
      </c>
      <c r="B3" s="747"/>
      <c r="C3" s="753"/>
      <c r="D3" s="756"/>
    </row>
    <row r="4" spans="1:4" s="186" customFormat="1" ht="36.6" customHeight="1" thickBot="1">
      <c r="A4" s="273" t="s">
        <v>492</v>
      </c>
      <c r="B4" s="748"/>
      <c r="C4" s="754"/>
      <c r="D4" s="757"/>
    </row>
    <row r="5" spans="1:4" s="186" customFormat="1" ht="44.25" customHeight="1">
      <c r="A5" s="272" t="s">
        <v>422</v>
      </c>
      <c r="B5" s="779" t="s">
        <v>283</v>
      </c>
      <c r="C5" s="752" t="s">
        <v>284</v>
      </c>
      <c r="D5" s="755">
        <v>44771</v>
      </c>
    </row>
    <row r="6" spans="1:4" s="186" customFormat="1" ht="116.4" customHeight="1">
      <c r="A6" s="571" t="s">
        <v>423</v>
      </c>
      <c r="B6" s="747"/>
      <c r="C6" s="753"/>
      <c r="D6" s="756"/>
    </row>
    <row r="7" spans="1:4" s="186" customFormat="1" ht="36.6" customHeight="1" thickBot="1">
      <c r="A7" s="273" t="s">
        <v>424</v>
      </c>
      <c r="B7" s="748"/>
      <c r="C7" s="754"/>
      <c r="D7" s="757"/>
    </row>
    <row r="8" spans="1:4" s="186" customFormat="1" ht="54.6" customHeight="1" thickBot="1">
      <c r="A8" s="272" t="s">
        <v>425</v>
      </c>
      <c r="B8" s="261"/>
      <c r="C8" s="752" t="s">
        <v>429</v>
      </c>
      <c r="D8" s="758">
        <v>44771</v>
      </c>
    </row>
    <row r="9" spans="1:4" s="186" customFormat="1" ht="192" customHeight="1" thickBot="1">
      <c r="A9" s="571" t="s">
        <v>426</v>
      </c>
      <c r="B9" s="563" t="s">
        <v>428</v>
      </c>
      <c r="C9" s="753"/>
      <c r="D9" s="759"/>
    </row>
    <row r="10" spans="1:4" s="186" customFormat="1" ht="34.950000000000003" customHeight="1" thickBot="1">
      <c r="A10" s="273" t="s">
        <v>427</v>
      </c>
      <c r="B10" s="263"/>
      <c r="C10" s="754"/>
      <c r="D10" s="759"/>
    </row>
    <row r="11" spans="1:4" s="186" customFormat="1" ht="43.8" customHeight="1" thickTop="1">
      <c r="A11" s="275" t="s">
        <v>430</v>
      </c>
      <c r="B11" s="749" t="s">
        <v>433</v>
      </c>
      <c r="C11" s="752" t="s">
        <v>434</v>
      </c>
      <c r="D11" s="755">
        <v>44769</v>
      </c>
    </row>
    <row r="12" spans="1:4" s="186" customFormat="1" ht="269.39999999999998" customHeight="1">
      <c r="A12" s="572" t="s">
        <v>431</v>
      </c>
      <c r="B12" s="750"/>
      <c r="C12" s="753"/>
      <c r="D12" s="756"/>
    </row>
    <row r="13" spans="1:4" s="186" customFormat="1" ht="34.950000000000003" customHeight="1" thickBot="1">
      <c r="A13" s="276" t="s">
        <v>432</v>
      </c>
      <c r="B13" s="751"/>
      <c r="C13" s="754"/>
      <c r="D13" s="757"/>
    </row>
    <row r="14" spans="1:4" s="186" customFormat="1" ht="44.25" customHeight="1" thickTop="1">
      <c r="A14" s="272" t="s">
        <v>435</v>
      </c>
      <c r="B14" s="261"/>
      <c r="C14" s="752" t="s">
        <v>436</v>
      </c>
      <c r="D14" s="755">
        <v>44769</v>
      </c>
    </row>
    <row r="15" spans="1:4" s="186" customFormat="1" ht="172.8" customHeight="1">
      <c r="A15" s="571" t="s">
        <v>437</v>
      </c>
      <c r="B15" s="262" t="s">
        <v>453</v>
      </c>
      <c r="C15" s="753"/>
      <c r="D15" s="756"/>
    </row>
    <row r="16" spans="1:4" s="186" customFormat="1" ht="35.4" customHeight="1" thickBot="1">
      <c r="A16" s="273" t="s">
        <v>438</v>
      </c>
      <c r="B16" s="263"/>
      <c r="C16" s="754"/>
      <c r="D16" s="757"/>
    </row>
    <row r="17" spans="1:4" s="186" customFormat="1" ht="44.25" customHeight="1" thickBot="1">
      <c r="A17" s="272" t="s">
        <v>439</v>
      </c>
      <c r="B17" s="261"/>
      <c r="C17" s="752" t="s">
        <v>441</v>
      </c>
      <c r="D17" s="758">
        <v>44769</v>
      </c>
    </row>
    <row r="18" spans="1:4" s="186" customFormat="1" ht="171" customHeight="1" thickBot="1">
      <c r="A18" s="571" t="s">
        <v>440</v>
      </c>
      <c r="B18" s="559" t="s">
        <v>442</v>
      </c>
      <c r="C18" s="753"/>
      <c r="D18" s="759"/>
    </row>
    <row r="19" spans="1:4" s="186" customFormat="1" ht="38.4" customHeight="1" thickBot="1">
      <c r="A19" s="273" t="s">
        <v>443</v>
      </c>
      <c r="B19" s="263"/>
      <c r="C19" s="754"/>
      <c r="D19" s="759"/>
    </row>
    <row r="20" spans="1:4" s="55" customFormat="1" ht="44.25" customHeight="1" thickBot="1">
      <c r="A20" s="540" t="s">
        <v>444</v>
      </c>
      <c r="B20" s="768" t="s">
        <v>446</v>
      </c>
      <c r="C20" s="762" t="s">
        <v>445</v>
      </c>
      <c r="D20" s="758">
        <v>44768</v>
      </c>
    </row>
    <row r="21" spans="1:4" s="55" customFormat="1" ht="145.19999999999999" customHeight="1" thickBot="1">
      <c r="A21" s="573" t="s">
        <v>447</v>
      </c>
      <c r="B21" s="769"/>
      <c r="C21" s="763"/>
      <c r="D21" s="759"/>
    </row>
    <row r="22" spans="1:4" s="55" customFormat="1" ht="46.2" customHeight="1" thickBot="1">
      <c r="A22" s="318" t="s">
        <v>448</v>
      </c>
      <c r="B22" s="770"/>
      <c r="C22" s="771"/>
      <c r="D22" s="759"/>
    </row>
    <row r="23" spans="1:4" s="186" customFormat="1" ht="52.2" customHeight="1" thickTop="1" thickBot="1">
      <c r="A23" s="272" t="s">
        <v>449</v>
      </c>
      <c r="B23" s="261"/>
      <c r="C23" s="752" t="s">
        <v>452</v>
      </c>
      <c r="D23" s="758">
        <v>44768</v>
      </c>
    </row>
    <row r="24" spans="1:4" s="186" customFormat="1" ht="65.400000000000006" customHeight="1" thickBot="1">
      <c r="A24" s="571" t="s">
        <v>450</v>
      </c>
      <c r="B24" s="262" t="s">
        <v>282</v>
      </c>
      <c r="C24" s="753"/>
      <c r="D24" s="759"/>
    </row>
    <row r="25" spans="1:4" s="186" customFormat="1" ht="45" customHeight="1" thickBot="1">
      <c r="A25" s="273" t="s">
        <v>451</v>
      </c>
      <c r="B25" s="263"/>
      <c r="C25" s="754"/>
      <c r="D25" s="759"/>
    </row>
    <row r="26" spans="1:4" s="186" customFormat="1" ht="48.6" customHeight="1" thickTop="1">
      <c r="A26" s="517" t="s">
        <v>454</v>
      </c>
      <c r="B26" s="746" t="s">
        <v>456</v>
      </c>
      <c r="C26" s="752" t="s">
        <v>458</v>
      </c>
      <c r="D26" s="765">
        <v>44766</v>
      </c>
    </row>
    <row r="27" spans="1:4" s="186" customFormat="1" ht="135.6" customHeight="1">
      <c r="A27" s="277" t="s">
        <v>455</v>
      </c>
      <c r="B27" s="747"/>
      <c r="C27" s="753"/>
      <c r="D27" s="766"/>
    </row>
    <row r="28" spans="1:4" s="186" customFormat="1" ht="43.2" customHeight="1" thickBot="1">
      <c r="A28" s="500" t="s">
        <v>457</v>
      </c>
      <c r="B28" s="748"/>
      <c r="C28" s="754"/>
      <c r="D28" s="767"/>
    </row>
    <row r="29" spans="1:4" s="186" customFormat="1" ht="52.2" hidden="1" customHeight="1" thickTop="1" thickBot="1">
      <c r="A29" s="274"/>
      <c r="B29" s="768"/>
      <c r="C29" s="768"/>
      <c r="D29" s="758"/>
    </row>
    <row r="30" spans="1:4" s="186" customFormat="1" ht="191.4" hidden="1" customHeight="1" thickBot="1">
      <c r="A30" s="478"/>
      <c r="B30" s="769"/>
      <c r="C30" s="769"/>
      <c r="D30" s="759"/>
    </row>
    <row r="31" spans="1:4" s="186" customFormat="1" ht="43.2" hidden="1" customHeight="1" thickBot="1">
      <c r="A31" s="564"/>
      <c r="B31" s="770"/>
      <c r="C31" s="770"/>
      <c r="D31" s="759"/>
    </row>
    <row r="32" spans="1:4" s="186" customFormat="1" ht="48.6" hidden="1" customHeight="1" thickTop="1" thickBot="1">
      <c r="A32" s="275"/>
      <c r="B32" s="749"/>
      <c r="C32" s="762"/>
      <c r="D32" s="758"/>
    </row>
    <row r="33" spans="1:4" s="186" customFormat="1" ht="97.2" hidden="1" customHeight="1" thickBot="1">
      <c r="A33" s="744"/>
      <c r="B33" s="750"/>
      <c r="C33" s="763"/>
      <c r="D33" s="759"/>
    </row>
    <row r="34" spans="1:4" s="186" customFormat="1" ht="328.2" hidden="1" customHeight="1" thickBot="1">
      <c r="A34" s="745"/>
      <c r="B34" s="750"/>
      <c r="C34" s="763"/>
      <c r="D34" s="760"/>
    </row>
    <row r="35" spans="1:4" s="186" customFormat="1" ht="40.950000000000003" hidden="1" customHeight="1" thickBot="1">
      <c r="A35" s="541"/>
      <c r="B35" s="751"/>
      <c r="C35" s="764"/>
      <c r="D35" s="761"/>
    </row>
    <row r="36" spans="1:4" s="186" customFormat="1" ht="54.6" hidden="1" customHeight="1" thickTop="1">
      <c r="A36" s="200"/>
      <c r="B36" s="497"/>
      <c r="C36" s="774"/>
      <c r="D36" s="501"/>
    </row>
    <row r="37" spans="1:4" s="186" customFormat="1" ht="110.4" hidden="1" customHeight="1">
      <c r="A37" s="489"/>
      <c r="B37" s="772"/>
      <c r="C37" s="775"/>
      <c r="D37" s="502"/>
    </row>
    <row r="38" spans="1:4" s="186" customFormat="1" ht="37.950000000000003" hidden="1" customHeight="1" thickBot="1">
      <c r="A38" s="558"/>
      <c r="B38" s="777"/>
      <c r="C38" s="778"/>
      <c r="D38" s="503"/>
    </row>
    <row r="39" spans="1:4" s="186" customFormat="1" ht="37.950000000000003" hidden="1" customHeight="1">
      <c r="A39" s="200"/>
      <c r="B39" s="497"/>
      <c r="C39" s="774"/>
      <c r="D39" s="501"/>
    </row>
    <row r="40" spans="1:4" s="186" customFormat="1" ht="216" hidden="1" customHeight="1">
      <c r="A40" s="489"/>
      <c r="B40" s="772"/>
      <c r="C40" s="775"/>
      <c r="D40" s="502"/>
    </row>
    <row r="41" spans="1:4" s="186" customFormat="1" ht="37.950000000000003" hidden="1" customHeight="1" thickBot="1">
      <c r="A41" s="504"/>
      <c r="B41" s="773"/>
      <c r="C41" s="776"/>
      <c r="D41" s="505"/>
    </row>
    <row r="42" spans="1:4" ht="19.8" thickTop="1"/>
  </sheetData>
  <mergeCells count="34">
    <mergeCell ref="C14:C16"/>
    <mergeCell ref="D14:D16"/>
    <mergeCell ref="B2:B4"/>
    <mergeCell ref="C2:C4"/>
    <mergeCell ref="D2:D4"/>
    <mergeCell ref="C8:C10"/>
    <mergeCell ref="D8:D10"/>
    <mergeCell ref="B5:B7"/>
    <mergeCell ref="C5:C7"/>
    <mergeCell ref="D5:D7"/>
    <mergeCell ref="C23:C25"/>
    <mergeCell ref="D23:D25"/>
    <mergeCell ref="B40:B41"/>
    <mergeCell ref="C39:C41"/>
    <mergeCell ref="B37:B38"/>
    <mergeCell ref="C36:C38"/>
    <mergeCell ref="C26:C28"/>
    <mergeCell ref="B32:B35"/>
    <mergeCell ref="A33:A34"/>
    <mergeCell ref="B26:B28"/>
    <mergeCell ref="B11:B13"/>
    <mergeCell ref="C11:C13"/>
    <mergeCell ref="D11:D13"/>
    <mergeCell ref="C17:C19"/>
    <mergeCell ref="D17:D19"/>
    <mergeCell ref="D32:D35"/>
    <mergeCell ref="C32:C35"/>
    <mergeCell ref="D26:D28"/>
    <mergeCell ref="B20:B22"/>
    <mergeCell ref="C20:C22"/>
    <mergeCell ref="D20:D22"/>
    <mergeCell ref="B29:B31"/>
    <mergeCell ref="C29:C31"/>
    <mergeCell ref="D29:D31"/>
  </mergeCells>
  <phoneticPr fontId="16"/>
  <hyperlinks>
    <hyperlink ref="A10" r:id="rId1" xr:uid="{7B29BA41-5ECA-45EB-A373-7DA71B8A5516}"/>
    <hyperlink ref="A13" r:id="rId2" xr:uid="{4BF8AC9D-5874-4D98-9C1D-EBA6F5747F43}"/>
    <hyperlink ref="A16" r:id="rId3" xr:uid="{FF251C96-E8FA-457F-9779-5AFCAAA1484D}"/>
    <hyperlink ref="A19" r:id="rId4" xr:uid="{760D7E4A-A73B-4BDE-8BBD-088D22AB1310}"/>
    <hyperlink ref="A22" r:id="rId5" xr:uid="{052E1E13-CFD5-4A4E-8CD6-4C7E2D6B7AE3}"/>
    <hyperlink ref="A25" r:id="rId6" xr:uid="{213C9E0B-6938-4FE3-97F2-BC6F61C8614A}"/>
    <hyperlink ref="A28" r:id="rId7" xr:uid="{2BAB6F1A-D601-4AF1-84D5-108375A2B9DC}"/>
    <hyperlink ref="A7" r:id="rId8" xr:uid="{C7BB324F-DEAF-4E1F-8420-B3FE2F335453}"/>
    <hyperlink ref="A4" r:id="rId9" xr:uid="{78A03D14-8635-498B-8A40-24C8FC48EF4E}"/>
  </hyperlinks>
  <pageMargins left="0" right="0" top="0.19685039370078741" bottom="0.39370078740157483" header="0" footer="0.19685039370078741"/>
  <pageSetup paperSize="8" scale="28" orientation="portrait" horizontalDpi="300" verticalDpi="300"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7"/>
  <sheetViews>
    <sheetView defaultGridColor="0" view="pageBreakPreview" topLeftCell="A4" colorId="56" zoomScale="83" zoomScaleNormal="66" zoomScaleSheetLayoutView="83" workbookViewId="0">
      <selection activeCell="C2" sqref="C2:C3"/>
    </sheetView>
  </sheetViews>
  <sheetFormatPr defaultColWidth="9" defaultRowHeight="19.2"/>
  <cols>
    <col min="1" max="1" width="213.21875" style="535" customWidth="1"/>
    <col min="2" max="2" width="18" style="210" customWidth="1"/>
    <col min="3" max="3" width="20.109375" style="211" customWidth="1"/>
    <col min="4" max="16384" width="9" style="42"/>
  </cols>
  <sheetData>
    <row r="1" spans="1:3" ht="58.95" customHeight="1" thickBot="1">
      <c r="A1" s="41" t="s">
        <v>392</v>
      </c>
      <c r="B1" s="466" t="s">
        <v>24</v>
      </c>
      <c r="C1" s="467" t="s">
        <v>2</v>
      </c>
    </row>
    <row r="2" spans="1:3" ht="48" customHeight="1">
      <c r="A2" s="470" t="s">
        <v>459</v>
      </c>
      <c r="B2" s="746" t="s">
        <v>286</v>
      </c>
      <c r="C2" s="780">
        <v>44768</v>
      </c>
    </row>
    <row r="3" spans="1:3" s="547" customFormat="1" ht="274.8" customHeight="1" thickBot="1">
      <c r="A3" s="575" t="s">
        <v>477</v>
      </c>
      <c r="B3" s="748"/>
      <c r="C3" s="781"/>
    </row>
    <row r="4" spans="1:3" s="547" customFormat="1" ht="38.4" customHeight="1" thickBot="1">
      <c r="A4" s="548" t="s">
        <v>468</v>
      </c>
      <c r="B4" s="566"/>
      <c r="C4" s="549"/>
    </row>
    <row r="5" spans="1:3" ht="48" customHeight="1">
      <c r="A5" s="470" t="s">
        <v>460</v>
      </c>
      <c r="B5" s="261"/>
      <c r="C5" s="544"/>
    </row>
    <row r="6" spans="1:3" ht="398.4" customHeight="1">
      <c r="A6" s="576" t="s">
        <v>478</v>
      </c>
      <c r="B6" s="563" t="s">
        <v>485</v>
      </c>
      <c r="C6" s="468">
        <v>44768</v>
      </c>
    </row>
    <row r="7" spans="1:3" ht="39.75" customHeight="1" thickBot="1">
      <c r="A7" s="220" t="s">
        <v>473</v>
      </c>
      <c r="B7" s="263"/>
      <c r="C7" s="546"/>
    </row>
    <row r="8" spans="1:3" ht="45.6" customHeight="1">
      <c r="A8" s="470" t="s">
        <v>461</v>
      </c>
      <c r="B8" s="261"/>
      <c r="C8" s="544"/>
    </row>
    <row r="9" spans="1:3" ht="285.60000000000002" customHeight="1">
      <c r="A9" s="577" t="s">
        <v>479</v>
      </c>
      <c r="B9" s="262" t="s">
        <v>288</v>
      </c>
      <c r="C9" s="545">
        <v>44767</v>
      </c>
    </row>
    <row r="10" spans="1:3" ht="37.799999999999997" customHeight="1" thickBot="1">
      <c r="A10" s="538" t="s">
        <v>469</v>
      </c>
      <c r="B10" s="263"/>
      <c r="C10" s="546"/>
    </row>
    <row r="11" spans="1:3" ht="42" customHeight="1">
      <c r="A11" s="470" t="s">
        <v>462</v>
      </c>
      <c r="B11" s="261"/>
      <c r="C11" s="544"/>
    </row>
    <row r="12" spans="1:3" ht="386.4" customHeight="1" thickBot="1">
      <c r="A12" s="574" t="s">
        <v>480</v>
      </c>
      <c r="B12" s="469" t="s">
        <v>287</v>
      </c>
      <c r="C12" s="545">
        <v>44767</v>
      </c>
    </row>
    <row r="13" spans="1:3" ht="36" customHeight="1" thickBot="1">
      <c r="A13" s="538" t="s">
        <v>470</v>
      </c>
      <c r="B13" s="469"/>
      <c r="C13" s="546"/>
    </row>
    <row r="14" spans="1:3" ht="52.2" customHeight="1">
      <c r="A14" s="187" t="s">
        <v>463</v>
      </c>
      <c r="B14" s="202"/>
      <c r="C14" s="203"/>
    </row>
    <row r="15" spans="1:3" ht="151.80000000000001" customHeight="1">
      <c r="A15" s="574" t="s">
        <v>481</v>
      </c>
      <c r="B15" s="207" t="s">
        <v>486</v>
      </c>
      <c r="C15" s="204">
        <v>44767</v>
      </c>
    </row>
    <row r="16" spans="1:3" ht="36" customHeight="1" thickBot="1">
      <c r="A16" s="538" t="s">
        <v>471</v>
      </c>
      <c r="B16" s="205"/>
      <c r="C16" s="206"/>
    </row>
    <row r="17" spans="1:3" ht="50.4" customHeight="1">
      <c r="A17" s="518" t="s">
        <v>464</v>
      </c>
      <c r="B17" s="207"/>
      <c r="C17" s="204"/>
    </row>
    <row r="18" spans="1:3" ht="220.8" customHeight="1">
      <c r="A18" s="574" t="s">
        <v>489</v>
      </c>
      <c r="B18" s="207" t="s">
        <v>287</v>
      </c>
      <c r="C18" s="204">
        <v>44766</v>
      </c>
    </row>
    <row r="19" spans="1:3" ht="34.200000000000003" customHeight="1" thickBot="1">
      <c r="A19" s="550" t="s">
        <v>472</v>
      </c>
      <c r="B19" s="205"/>
      <c r="C19" s="206"/>
    </row>
    <row r="20" spans="1:3" ht="45" customHeight="1">
      <c r="A20" s="187" t="s">
        <v>465</v>
      </c>
      <c r="B20" s="202"/>
      <c r="C20" s="203"/>
    </row>
    <row r="21" spans="1:3" ht="67.2" customHeight="1">
      <c r="A21" s="574" t="s">
        <v>482</v>
      </c>
      <c r="B21" s="207" t="s">
        <v>487</v>
      </c>
      <c r="C21" s="204">
        <v>44766</v>
      </c>
    </row>
    <row r="22" spans="1:3" ht="34.200000000000003" customHeight="1" thickBot="1">
      <c r="A22" s="550" t="s">
        <v>475</v>
      </c>
      <c r="B22" s="205"/>
      <c r="C22" s="206"/>
    </row>
    <row r="23" spans="1:3" ht="43.2" customHeight="1">
      <c r="A23" s="518" t="s">
        <v>466</v>
      </c>
      <c r="B23" s="207"/>
      <c r="C23" s="204"/>
    </row>
    <row r="24" spans="1:3" ht="378.6" customHeight="1">
      <c r="A24" s="574" t="s">
        <v>483</v>
      </c>
      <c r="B24" s="557" t="s">
        <v>488</v>
      </c>
      <c r="C24" s="204">
        <v>44766</v>
      </c>
    </row>
    <row r="25" spans="1:3" ht="32.4" customHeight="1" thickBot="1">
      <c r="A25" s="550" t="s">
        <v>474</v>
      </c>
      <c r="B25" s="205"/>
      <c r="C25" s="206"/>
    </row>
    <row r="26" spans="1:3" ht="54" customHeight="1">
      <c r="A26" s="187" t="s">
        <v>467</v>
      </c>
      <c r="B26" s="202"/>
      <c r="C26" s="203"/>
    </row>
    <row r="27" spans="1:3" ht="303.60000000000002" customHeight="1">
      <c r="A27" s="574" t="s">
        <v>484</v>
      </c>
      <c r="B27" s="578" t="s">
        <v>285</v>
      </c>
      <c r="C27" s="204">
        <v>44766</v>
      </c>
    </row>
    <row r="28" spans="1:3" ht="35.4" customHeight="1" thickBot="1">
      <c r="A28" s="550" t="s">
        <v>476</v>
      </c>
      <c r="B28" s="205"/>
      <c r="C28" s="206"/>
    </row>
    <row r="29" spans="1:3" ht="58.2" hidden="1" customHeight="1">
      <c r="A29" s="187"/>
      <c r="B29" s="202"/>
      <c r="C29" s="203"/>
    </row>
    <row r="30" spans="1:3" ht="140.4" hidden="1" customHeight="1">
      <c r="A30" s="574"/>
      <c r="B30" s="207"/>
      <c r="C30" s="204"/>
    </row>
    <row r="31" spans="1:3" ht="32.4" hidden="1" customHeight="1" thickBot="1">
      <c r="A31" s="550"/>
      <c r="B31" s="205"/>
      <c r="C31" s="206"/>
    </row>
    <row r="32" spans="1:3" s="556" customFormat="1" ht="32.4" customHeight="1">
      <c r="A32" s="555"/>
      <c r="B32" s="208"/>
      <c r="C32" s="209"/>
    </row>
    <row r="33" spans="1:3" s="556" customFormat="1" ht="32.4" customHeight="1" thickBot="1">
      <c r="A33" s="565"/>
      <c r="B33" s="208"/>
      <c r="C33" s="209"/>
    </row>
    <row r="34" spans="1:3" ht="26.25" customHeight="1">
      <c r="A34" s="782" t="s">
        <v>28</v>
      </c>
      <c r="B34" s="783"/>
      <c r="C34" s="783"/>
    </row>
    <row r="35" spans="1:3" ht="26.25" customHeight="1">
      <c r="A35" s="784" t="s">
        <v>27</v>
      </c>
      <c r="B35" s="785"/>
      <c r="C35" s="785"/>
    </row>
    <row r="36" spans="1:3" ht="199.5" customHeight="1">
      <c r="A36" s="535" t="s">
        <v>268</v>
      </c>
    </row>
    <row r="37" spans="1:3" ht="33.75" customHeight="1"/>
    <row r="38" spans="1:3" ht="48.75" customHeight="1"/>
    <row r="39" spans="1:3" ht="233.25" customHeight="1"/>
    <row r="40" spans="1:3" ht="33.75" customHeight="1"/>
    <row r="41" spans="1:3" ht="19.5" customHeight="1"/>
    <row r="42" spans="1:3" ht="19.5" customHeight="1"/>
    <row r="43" spans="1:3" ht="28.5" customHeight="1"/>
    <row r="44" spans="1:3" ht="35.25" customHeight="1"/>
    <row r="45" spans="1:3" ht="218.25" customHeight="1"/>
    <row r="46" spans="1:3" ht="218.25" customHeight="1"/>
    <row r="47" spans="1:3" ht="218.25" customHeight="1"/>
  </sheetData>
  <mergeCells count="4">
    <mergeCell ref="A34:C34"/>
    <mergeCell ref="A35:C35"/>
    <mergeCell ref="C2:C3"/>
    <mergeCell ref="B2:B3"/>
  </mergeCells>
  <phoneticPr fontId="16"/>
  <hyperlinks>
    <hyperlink ref="A4" r:id="rId1" xr:uid="{2B5D3956-5BE3-44A7-B364-46C8B688B7BC}"/>
    <hyperlink ref="A10" r:id="rId2" xr:uid="{424EBC83-54CE-4A54-B26D-B538F9E97056}"/>
    <hyperlink ref="A13" r:id="rId3" xr:uid="{2116CE8D-8EED-484D-B491-4C7CE4DB9054}"/>
    <hyperlink ref="A16" r:id="rId4" xr:uid="{1B271732-1E27-400F-BCD4-0FC3D2A46F21}"/>
    <hyperlink ref="A19" r:id="rId5" xr:uid="{1343767D-75F6-48A4-A267-BEE7A349CD14}"/>
    <hyperlink ref="A7" r:id="rId6" xr:uid="{5BA246C4-21E6-42C8-A712-73175D32EC34}"/>
    <hyperlink ref="A25" r:id="rId7" xr:uid="{FEF7AAAF-C2FC-44D7-9E95-D99EC273F17F}"/>
    <hyperlink ref="A22" r:id="rId8" xr:uid="{FA0CE9B7-4678-4DE5-8F58-CE562B2080D0}"/>
    <hyperlink ref="A28" r:id="rId9" xr:uid="{78CEC954-9A12-410C-8462-DCE6BA1142AD}"/>
  </hyperlinks>
  <pageMargins left="0.74803149606299213" right="0.74803149606299213" top="0.98425196850393704" bottom="0.98425196850393704" header="0.51181102362204722" footer="0.51181102362204722"/>
  <pageSetup paperSize="9" scale="18" fitToHeight="3" orientation="portrait" r:id="rId1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topLeftCell="A13" zoomScaleNormal="112" zoomScaleSheetLayoutView="115" workbookViewId="0">
      <selection activeCell="D29" sqref="D29"/>
    </sheetView>
  </sheetViews>
  <sheetFormatPr defaultColWidth="9" defaultRowHeight="13.2"/>
  <cols>
    <col min="1" max="1" width="2.109375" style="320" customWidth="1"/>
    <col min="2" max="2" width="25.77734375" style="116" customWidth="1"/>
    <col min="3" max="3" width="65.33203125" style="320" customWidth="1"/>
    <col min="4" max="4" width="92.5546875" style="320" customWidth="1"/>
    <col min="5" max="5" width="3.88671875" style="320" customWidth="1"/>
    <col min="6" max="16384" width="9" style="320"/>
  </cols>
  <sheetData>
    <row r="1" spans="2:7" ht="18.75" customHeight="1">
      <c r="B1" s="116" t="s">
        <v>113</v>
      </c>
    </row>
    <row r="2" spans="2:7" ht="17.25" customHeight="1" thickBot="1">
      <c r="B2" t="s">
        <v>380</v>
      </c>
      <c r="D2" s="788"/>
      <c r="E2" s="707"/>
    </row>
    <row r="3" spans="2:7" ht="16.5" customHeight="1" thickBot="1">
      <c r="B3" s="117" t="s">
        <v>114</v>
      </c>
      <c r="C3" s="319" t="s">
        <v>115</v>
      </c>
      <c r="D3" s="220" t="s">
        <v>221</v>
      </c>
    </row>
    <row r="4" spans="2:7" ht="17.25" customHeight="1" thickBot="1">
      <c r="B4" s="118" t="s">
        <v>116</v>
      </c>
      <c r="C4" s="151" t="s">
        <v>381</v>
      </c>
      <c r="D4" s="119"/>
    </row>
    <row r="5" spans="2:7" ht="17.25" customHeight="1">
      <c r="B5" s="789" t="s">
        <v>177</v>
      </c>
      <c r="C5" s="792" t="s">
        <v>218</v>
      </c>
      <c r="D5" s="793"/>
    </row>
    <row r="6" spans="2:7" ht="19.2" customHeight="1">
      <c r="B6" s="790"/>
      <c r="C6" s="794" t="s">
        <v>219</v>
      </c>
      <c r="D6" s="795"/>
      <c r="G6" s="247"/>
    </row>
    <row r="7" spans="2:7" ht="19.95" customHeight="1">
      <c r="B7" s="790"/>
      <c r="C7" s="321" t="s">
        <v>220</v>
      </c>
      <c r="D7" s="322"/>
      <c r="G7" s="247"/>
    </row>
    <row r="8" spans="2:7" ht="19.8" customHeight="1" thickBot="1">
      <c r="B8" s="791"/>
      <c r="C8" s="249" t="s">
        <v>222</v>
      </c>
      <c r="D8" s="248"/>
      <c r="G8" s="247"/>
    </row>
    <row r="9" spans="2:7" ht="34.200000000000003" customHeight="1" thickBot="1">
      <c r="B9" s="120" t="s">
        <v>117</v>
      </c>
      <c r="C9" s="796" t="s">
        <v>270</v>
      </c>
      <c r="D9" s="797"/>
    </row>
    <row r="10" spans="2:7" ht="76.8" customHeight="1" thickBot="1">
      <c r="B10" s="121" t="s">
        <v>118</v>
      </c>
      <c r="C10" s="798" t="s">
        <v>382</v>
      </c>
      <c r="D10" s="799"/>
    </row>
    <row r="11" spans="2:7" ht="76.8" customHeight="1" thickBot="1">
      <c r="B11" s="122"/>
      <c r="C11" s="123" t="s">
        <v>383</v>
      </c>
      <c r="D11" s="260" t="s">
        <v>384</v>
      </c>
      <c r="F11" s="320" t="s">
        <v>21</v>
      </c>
    </row>
    <row r="12" spans="2:7" ht="42.6" customHeight="1" thickBot="1">
      <c r="B12" s="120" t="s">
        <v>386</v>
      </c>
      <c r="C12" s="125" t="s">
        <v>385</v>
      </c>
      <c r="D12" s="124"/>
    </row>
    <row r="13" spans="2:7" ht="114.6" customHeight="1" thickBot="1">
      <c r="B13" s="126" t="s">
        <v>119</v>
      </c>
      <c r="C13" s="127" t="s">
        <v>387</v>
      </c>
      <c r="D13" s="215" t="s">
        <v>388</v>
      </c>
      <c r="F13" s="185" t="s">
        <v>29</v>
      </c>
    </row>
    <row r="14" spans="2:7" ht="79.2" customHeight="1" thickBot="1">
      <c r="B14" s="128" t="s">
        <v>120</v>
      </c>
      <c r="C14" s="786" t="s">
        <v>389</v>
      </c>
      <c r="D14" s="787"/>
    </row>
    <row r="15" spans="2:7" ht="17.25" customHeight="1"/>
    <row r="16" spans="2:7" ht="17.25" customHeight="1">
      <c r="C16" s="320" t="s">
        <v>121</v>
      </c>
    </row>
    <row r="17" spans="2:5">
      <c r="C17" s="320" t="s">
        <v>29</v>
      </c>
    </row>
    <row r="18" spans="2:5">
      <c r="E18" s="320" t="s">
        <v>21</v>
      </c>
    </row>
    <row r="21" spans="2:5">
      <c r="B21" s="116"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topLeftCell="A13" zoomScale="94" zoomScaleNormal="94" zoomScaleSheetLayoutView="100" workbookViewId="0">
      <selection activeCell="AE44" sqref="AE44"/>
    </sheetView>
  </sheetViews>
  <sheetFormatPr defaultColWidth="9" defaultRowHeight="13.2"/>
  <cols>
    <col min="1" max="1" width="7.33203125" style="433" customWidth="1"/>
    <col min="2" max="13" width="6.77734375" style="433" customWidth="1"/>
    <col min="14" max="14" width="7.44140625" style="433" customWidth="1"/>
    <col min="15" max="15" width="5.88671875" style="433" customWidth="1"/>
    <col min="16" max="16" width="7.44140625" style="433" customWidth="1"/>
    <col min="17" max="29" width="6.77734375" style="433" customWidth="1"/>
    <col min="30" max="16384" width="9" style="433"/>
  </cols>
  <sheetData>
    <row r="1" spans="1:29" ht="15" customHeight="1">
      <c r="A1" s="802" t="s">
        <v>3</v>
      </c>
      <c r="B1" s="803"/>
      <c r="C1" s="803"/>
      <c r="D1" s="803"/>
      <c r="E1" s="803"/>
      <c r="F1" s="803"/>
      <c r="G1" s="803"/>
      <c r="H1" s="803"/>
      <c r="I1" s="803"/>
      <c r="J1" s="803"/>
      <c r="K1" s="803"/>
      <c r="L1" s="803"/>
      <c r="M1" s="803"/>
      <c r="N1" s="804"/>
      <c r="P1" s="805" t="s">
        <v>4</v>
      </c>
      <c r="Q1" s="806"/>
      <c r="R1" s="806"/>
      <c r="S1" s="806"/>
      <c r="T1" s="806"/>
      <c r="U1" s="806"/>
      <c r="V1" s="806"/>
      <c r="W1" s="806"/>
      <c r="X1" s="806"/>
      <c r="Y1" s="806"/>
      <c r="Z1" s="806"/>
      <c r="AA1" s="806"/>
      <c r="AB1" s="806"/>
      <c r="AC1" s="807"/>
    </row>
    <row r="2" spans="1:29" ht="18" customHeight="1" thickBot="1">
      <c r="A2" s="808" t="s">
        <v>5</v>
      </c>
      <c r="B2" s="809"/>
      <c r="C2" s="809"/>
      <c r="D2" s="809"/>
      <c r="E2" s="809"/>
      <c r="F2" s="809"/>
      <c r="G2" s="809"/>
      <c r="H2" s="809"/>
      <c r="I2" s="809"/>
      <c r="J2" s="809"/>
      <c r="K2" s="809"/>
      <c r="L2" s="809"/>
      <c r="M2" s="809"/>
      <c r="N2" s="810"/>
      <c r="P2" s="811" t="s">
        <v>6</v>
      </c>
      <c r="Q2" s="809"/>
      <c r="R2" s="809"/>
      <c r="S2" s="809"/>
      <c r="T2" s="809"/>
      <c r="U2" s="809"/>
      <c r="V2" s="809"/>
      <c r="W2" s="809"/>
      <c r="X2" s="809"/>
      <c r="Y2" s="809"/>
      <c r="Z2" s="809"/>
      <c r="AA2" s="809"/>
      <c r="AB2" s="809"/>
      <c r="AC2" s="812"/>
    </row>
    <row r="3" spans="1:29" ht="13.8" thickBot="1">
      <c r="A3" s="8"/>
      <c r="B3" s="228" t="s">
        <v>239</v>
      </c>
      <c r="C3" s="228" t="s">
        <v>7</v>
      </c>
      <c r="D3" s="228" t="s">
        <v>8</v>
      </c>
      <c r="E3" s="228" t="s">
        <v>9</v>
      </c>
      <c r="F3" s="228" t="s">
        <v>10</v>
      </c>
      <c r="G3" s="228" t="s">
        <v>11</v>
      </c>
      <c r="H3" s="217" t="s">
        <v>12</v>
      </c>
      <c r="I3" s="228" t="s">
        <v>13</v>
      </c>
      <c r="J3" s="228" t="s">
        <v>14</v>
      </c>
      <c r="K3" s="228" t="s">
        <v>15</v>
      </c>
      <c r="L3" s="228" t="s">
        <v>16</v>
      </c>
      <c r="M3" s="228" t="s">
        <v>17</v>
      </c>
      <c r="N3" s="9" t="s">
        <v>18</v>
      </c>
      <c r="P3" s="10"/>
      <c r="Q3" s="228" t="s">
        <v>239</v>
      </c>
      <c r="R3" s="228" t="s">
        <v>7</v>
      </c>
      <c r="S3" s="228" t="s">
        <v>8</v>
      </c>
      <c r="T3" s="228" t="s">
        <v>9</v>
      </c>
      <c r="U3" s="228" t="s">
        <v>10</v>
      </c>
      <c r="V3" s="228" t="s">
        <v>11</v>
      </c>
      <c r="W3" s="217" t="s">
        <v>12</v>
      </c>
      <c r="X3" s="227" t="s">
        <v>13</v>
      </c>
      <c r="Y3" s="228" t="s">
        <v>14</v>
      </c>
      <c r="Z3" s="228" t="s">
        <v>15</v>
      </c>
      <c r="AA3" s="228" t="s">
        <v>16</v>
      </c>
      <c r="AB3" s="228" t="s">
        <v>17</v>
      </c>
      <c r="AC3" s="11" t="s">
        <v>19</v>
      </c>
    </row>
    <row r="4" spans="1:29" ht="19.8" thickBot="1">
      <c r="A4" s="409" t="s">
        <v>237</v>
      </c>
      <c r="B4" s="371">
        <f>AVERAGE(B8:B17)</f>
        <v>65.400000000000006</v>
      </c>
      <c r="C4" s="371">
        <f t="shared" ref="C4:M4" si="0">AVERAGE(C7:C17)</f>
        <v>55.545454545454547</v>
      </c>
      <c r="D4" s="371">
        <f t="shared" si="0"/>
        <v>64.454545454545453</v>
      </c>
      <c r="E4" s="371">
        <f t="shared" si="0"/>
        <v>102.36363636363636</v>
      </c>
      <c r="F4" s="371">
        <f t="shared" si="0"/>
        <v>184.81818181818181</v>
      </c>
      <c r="G4" s="371">
        <f t="shared" si="0"/>
        <v>404.63636363636363</v>
      </c>
      <c r="H4" s="371">
        <f t="shared" si="0"/>
        <v>594.27272727272725</v>
      </c>
      <c r="I4" s="371">
        <f t="shared" si="0"/>
        <v>905.9</v>
      </c>
      <c r="J4" s="371">
        <f t="shared" si="0"/>
        <v>563.4</v>
      </c>
      <c r="K4" s="371">
        <f t="shared" si="0"/>
        <v>366.4</v>
      </c>
      <c r="L4" s="371">
        <f t="shared" si="0"/>
        <v>210.8</v>
      </c>
      <c r="M4" s="371">
        <f t="shared" si="0"/>
        <v>131.5</v>
      </c>
      <c r="N4" s="371">
        <f>SUM(B4:M4)</f>
        <v>3649.4909090909096</v>
      </c>
      <c r="O4" s="13"/>
      <c r="P4" s="12" t="str">
        <f>+A4</f>
        <v>12-21年月平均</v>
      </c>
      <c r="Q4" s="371">
        <f t="shared" ref="Q4:AB4" si="1">AVERAGE(Q8:Q17)</f>
        <v>9.6999999999999993</v>
      </c>
      <c r="R4" s="371">
        <f t="shared" si="1"/>
        <v>9.9</v>
      </c>
      <c r="S4" s="371">
        <f t="shared" si="1"/>
        <v>15</v>
      </c>
      <c r="T4" s="371">
        <f t="shared" si="1"/>
        <v>7.5</v>
      </c>
      <c r="U4" s="371">
        <f t="shared" si="1"/>
        <v>10.7</v>
      </c>
      <c r="V4" s="371">
        <f t="shared" si="1"/>
        <v>9.9</v>
      </c>
      <c r="W4" s="371">
        <f t="shared" si="1"/>
        <v>8.9</v>
      </c>
      <c r="X4" s="371">
        <f t="shared" si="1"/>
        <v>12.6</v>
      </c>
      <c r="Y4" s="371">
        <f t="shared" si="1"/>
        <v>10.9</v>
      </c>
      <c r="Z4" s="371">
        <f t="shared" si="1"/>
        <v>21.8</v>
      </c>
      <c r="AA4" s="371">
        <f t="shared" si="1"/>
        <v>12.8</v>
      </c>
      <c r="AB4" s="371">
        <f t="shared" si="1"/>
        <v>12.9</v>
      </c>
      <c r="AC4" s="371">
        <f>SUM(Q4:AB4)</f>
        <v>142.6</v>
      </c>
    </row>
    <row r="5" spans="1:29" ht="13.8" thickBot="1">
      <c r="A5" s="418"/>
      <c r="B5" s="418"/>
      <c r="C5" s="133"/>
      <c r="D5" s="133"/>
      <c r="E5" s="133"/>
      <c r="F5" s="133"/>
      <c r="G5" s="133"/>
      <c r="H5" s="14" t="s">
        <v>20</v>
      </c>
      <c r="I5" s="373"/>
      <c r="J5" s="373"/>
      <c r="K5" s="373"/>
      <c r="L5" s="373"/>
      <c r="M5" s="373"/>
      <c r="N5" s="373"/>
      <c r="O5" s="138"/>
      <c r="P5" s="219"/>
      <c r="Q5" s="219"/>
      <c r="R5" s="133"/>
      <c r="S5" s="133"/>
      <c r="T5" s="133"/>
      <c r="U5" s="133"/>
      <c r="V5" s="133"/>
      <c r="W5" s="14" t="s">
        <v>20</v>
      </c>
      <c r="X5" s="373"/>
      <c r="Y5" s="373"/>
      <c r="Z5" s="373"/>
      <c r="AA5" s="373"/>
      <c r="AB5" s="373"/>
      <c r="AC5" s="373"/>
    </row>
    <row r="6" spans="1:29" ht="13.8" thickBot="1">
      <c r="A6" s="216"/>
      <c r="B6" s="216"/>
      <c r="C6" s="463"/>
      <c r="D6" s="463"/>
      <c r="E6" s="463"/>
      <c r="F6" s="463"/>
      <c r="G6" s="463"/>
      <c r="H6" s="298">
        <v>120</v>
      </c>
      <c r="I6" s="372"/>
      <c r="J6" s="372"/>
      <c r="K6" s="372"/>
      <c r="L6" s="372"/>
      <c r="M6" s="372"/>
      <c r="N6" s="373"/>
      <c r="O6" s="13"/>
      <c r="P6" s="219"/>
      <c r="Q6" s="219"/>
      <c r="R6" s="463"/>
      <c r="S6" s="463"/>
      <c r="T6" s="463"/>
      <c r="U6" s="463"/>
      <c r="V6" s="463"/>
      <c r="W6" s="298">
        <v>0</v>
      </c>
      <c r="X6" s="133"/>
      <c r="Y6" s="133"/>
      <c r="Z6" s="133"/>
      <c r="AA6" s="133"/>
      <c r="AB6" s="133"/>
      <c r="AC6" s="373"/>
    </row>
    <row r="7" spans="1:29" ht="18" customHeight="1" thickBot="1">
      <c r="A7" s="419" t="s">
        <v>238</v>
      </c>
      <c r="B7" s="447">
        <v>81</v>
      </c>
      <c r="C7" s="448">
        <v>39</v>
      </c>
      <c r="D7" s="448">
        <v>72</v>
      </c>
      <c r="E7" s="542">
        <v>88</v>
      </c>
      <c r="F7" s="542">
        <v>258</v>
      </c>
      <c r="G7" s="542">
        <v>409</v>
      </c>
      <c r="H7" s="543">
        <v>327</v>
      </c>
      <c r="I7" s="372"/>
      <c r="J7" s="372"/>
      <c r="K7" s="372"/>
      <c r="L7" s="372"/>
      <c r="M7" s="372"/>
      <c r="N7" s="218">
        <f t="shared" ref="N7:N18" si="2">SUM(B7:M7)</f>
        <v>1274</v>
      </c>
      <c r="O7" s="143" t="s">
        <v>21</v>
      </c>
      <c r="P7" s="419" t="s">
        <v>238</v>
      </c>
      <c r="Q7" s="447">
        <v>0</v>
      </c>
      <c r="R7" s="448">
        <v>5</v>
      </c>
      <c r="S7" s="448">
        <v>4</v>
      </c>
      <c r="T7" s="448">
        <v>1</v>
      </c>
      <c r="U7" s="448">
        <v>1</v>
      </c>
      <c r="V7" s="448">
        <v>1</v>
      </c>
      <c r="W7" s="448">
        <v>1</v>
      </c>
      <c r="X7" s="372"/>
      <c r="Y7" s="372"/>
      <c r="Z7" s="372"/>
      <c r="AA7" s="372"/>
      <c r="AB7" s="372"/>
      <c r="AC7" s="218">
        <f t="shared" ref="AC7:AC18" si="3">SUM(Q7:AB7)</f>
        <v>13</v>
      </c>
    </row>
    <row r="8" spans="1:29" ht="18" customHeight="1" thickBot="1">
      <c r="A8" s="419" t="s">
        <v>205</v>
      </c>
      <c r="B8" s="445">
        <v>81</v>
      </c>
      <c r="C8" s="445">
        <v>48</v>
      </c>
      <c r="D8" s="446">
        <v>71</v>
      </c>
      <c r="E8" s="445">
        <v>128</v>
      </c>
      <c r="F8" s="445">
        <v>171</v>
      </c>
      <c r="G8" s="445">
        <v>350</v>
      </c>
      <c r="H8" s="445">
        <v>569</v>
      </c>
      <c r="I8" s="445">
        <v>553</v>
      </c>
      <c r="J8" s="445">
        <v>458</v>
      </c>
      <c r="K8" s="445">
        <v>306</v>
      </c>
      <c r="L8" s="445">
        <v>220</v>
      </c>
      <c r="M8" s="446">
        <v>229</v>
      </c>
      <c r="N8" s="439">
        <f t="shared" si="2"/>
        <v>3184</v>
      </c>
      <c r="O8" s="417"/>
      <c r="P8" s="420" t="s">
        <v>204</v>
      </c>
      <c r="Q8" s="449">
        <v>1</v>
      </c>
      <c r="R8" s="449">
        <v>2</v>
      </c>
      <c r="S8" s="449">
        <v>1</v>
      </c>
      <c r="T8" s="449">
        <v>0</v>
      </c>
      <c r="U8" s="449">
        <v>0</v>
      </c>
      <c r="V8" s="449">
        <v>0</v>
      </c>
      <c r="W8" s="449">
        <v>1</v>
      </c>
      <c r="X8" s="449">
        <v>1</v>
      </c>
      <c r="Y8" s="449">
        <v>0</v>
      </c>
      <c r="Z8" s="449">
        <v>1</v>
      </c>
      <c r="AA8" s="449">
        <v>0</v>
      </c>
      <c r="AB8" s="449">
        <v>0</v>
      </c>
      <c r="AC8" s="450">
        <f t="shared" si="3"/>
        <v>7</v>
      </c>
    </row>
    <row r="9" spans="1:29" ht="18" customHeight="1" thickBot="1">
      <c r="A9" s="420" t="s">
        <v>137</v>
      </c>
      <c r="B9" s="293">
        <v>112</v>
      </c>
      <c r="C9" s="293">
        <v>85</v>
      </c>
      <c r="D9" s="293">
        <v>60</v>
      </c>
      <c r="E9" s="293">
        <v>97</v>
      </c>
      <c r="F9" s="293">
        <v>95</v>
      </c>
      <c r="G9" s="293">
        <v>305</v>
      </c>
      <c r="H9" s="293">
        <v>544</v>
      </c>
      <c r="I9" s="293">
        <v>449</v>
      </c>
      <c r="J9" s="293">
        <v>475</v>
      </c>
      <c r="K9" s="293">
        <v>505</v>
      </c>
      <c r="L9" s="293">
        <v>219</v>
      </c>
      <c r="M9" s="294">
        <v>98</v>
      </c>
      <c r="N9" s="438">
        <f t="shared" si="2"/>
        <v>3044</v>
      </c>
      <c r="O9" s="143"/>
      <c r="P9" s="420" t="s">
        <v>137</v>
      </c>
      <c r="Q9" s="374">
        <v>16</v>
      </c>
      <c r="R9" s="374">
        <v>1</v>
      </c>
      <c r="S9" s="374">
        <v>19</v>
      </c>
      <c r="T9" s="372">
        <v>3</v>
      </c>
      <c r="U9" s="372">
        <v>13</v>
      </c>
      <c r="V9" s="372">
        <v>1</v>
      </c>
      <c r="W9" s="372">
        <v>2</v>
      </c>
      <c r="X9" s="372">
        <v>2</v>
      </c>
      <c r="Y9" s="372">
        <v>0</v>
      </c>
      <c r="Z9" s="372">
        <v>24</v>
      </c>
      <c r="AA9" s="372">
        <v>4</v>
      </c>
      <c r="AB9" s="372">
        <v>1</v>
      </c>
      <c r="AC9" s="437">
        <f t="shared" si="3"/>
        <v>86</v>
      </c>
    </row>
    <row r="10" spans="1:29" ht="18" customHeight="1" thickBot="1">
      <c r="A10" s="421" t="s">
        <v>30</v>
      </c>
      <c r="B10" s="375">
        <v>84</v>
      </c>
      <c r="C10" s="375">
        <v>100</v>
      </c>
      <c r="D10" s="376">
        <v>77</v>
      </c>
      <c r="E10" s="376">
        <v>80</v>
      </c>
      <c r="F10" s="189">
        <v>236</v>
      </c>
      <c r="G10" s="189">
        <v>438</v>
      </c>
      <c r="H10" s="190">
        <v>631</v>
      </c>
      <c r="I10" s="189">
        <v>752</v>
      </c>
      <c r="J10" s="188">
        <v>523</v>
      </c>
      <c r="K10" s="189">
        <v>427</v>
      </c>
      <c r="L10" s="188">
        <v>253</v>
      </c>
      <c r="M10" s="377">
        <v>136</v>
      </c>
      <c r="N10" s="424">
        <f t="shared" si="2"/>
        <v>3737</v>
      </c>
      <c r="O10" s="143"/>
      <c r="P10" s="422" t="s">
        <v>22</v>
      </c>
      <c r="Q10" s="378">
        <v>7</v>
      </c>
      <c r="R10" s="378">
        <v>7</v>
      </c>
      <c r="S10" s="379">
        <v>13</v>
      </c>
      <c r="T10" s="379">
        <v>3</v>
      </c>
      <c r="U10" s="379">
        <v>8</v>
      </c>
      <c r="V10" s="379">
        <v>11</v>
      </c>
      <c r="W10" s="378">
        <v>5</v>
      </c>
      <c r="X10" s="379">
        <v>11</v>
      </c>
      <c r="Y10" s="379">
        <v>9</v>
      </c>
      <c r="Z10" s="379">
        <v>9</v>
      </c>
      <c r="AA10" s="380">
        <v>20</v>
      </c>
      <c r="AB10" s="380">
        <v>35</v>
      </c>
      <c r="AC10" s="435">
        <f t="shared" si="3"/>
        <v>138</v>
      </c>
    </row>
    <row r="11" spans="1:29" ht="18" customHeight="1" thickBot="1">
      <c r="A11" s="421" t="s">
        <v>31</v>
      </c>
      <c r="B11" s="379">
        <v>41</v>
      </c>
      <c r="C11" s="379">
        <v>44</v>
      </c>
      <c r="D11" s="379">
        <v>67</v>
      </c>
      <c r="E11" s="379">
        <v>103</v>
      </c>
      <c r="F11" s="381">
        <v>311</v>
      </c>
      <c r="G11" s="379">
        <v>415</v>
      </c>
      <c r="H11" s="379">
        <v>539</v>
      </c>
      <c r="I11" s="381">
        <v>1165</v>
      </c>
      <c r="J11" s="379">
        <v>534</v>
      </c>
      <c r="K11" s="379">
        <v>297</v>
      </c>
      <c r="L11" s="378">
        <v>205</v>
      </c>
      <c r="M11" s="382">
        <v>92</v>
      </c>
      <c r="N11" s="425">
        <f t="shared" si="2"/>
        <v>3813</v>
      </c>
      <c r="O11" s="143"/>
      <c r="P11" s="421" t="s">
        <v>31</v>
      </c>
      <c r="Q11" s="379">
        <v>9</v>
      </c>
      <c r="R11" s="379">
        <v>22</v>
      </c>
      <c r="S11" s="378">
        <v>18</v>
      </c>
      <c r="T11" s="379">
        <v>9</v>
      </c>
      <c r="U11" s="383">
        <v>21</v>
      </c>
      <c r="V11" s="379">
        <v>14</v>
      </c>
      <c r="W11" s="379">
        <v>6</v>
      </c>
      <c r="X11" s="379">
        <v>13</v>
      </c>
      <c r="Y11" s="379">
        <v>7</v>
      </c>
      <c r="Z11" s="384">
        <v>81</v>
      </c>
      <c r="AA11" s="383">
        <v>31</v>
      </c>
      <c r="AB11" s="384">
        <v>37</v>
      </c>
      <c r="AC11" s="436">
        <f t="shared" si="3"/>
        <v>268</v>
      </c>
    </row>
    <row r="12" spans="1:29" ht="18" customHeight="1" thickBot="1">
      <c r="A12" s="421" t="s">
        <v>32</v>
      </c>
      <c r="B12" s="379">
        <v>57</v>
      </c>
      <c r="C12" s="378">
        <v>35</v>
      </c>
      <c r="D12" s="379">
        <v>95</v>
      </c>
      <c r="E12" s="378">
        <v>112</v>
      </c>
      <c r="F12" s="379">
        <v>131</v>
      </c>
      <c r="G12" s="17">
        <v>340</v>
      </c>
      <c r="H12" s="17">
        <v>483</v>
      </c>
      <c r="I12" s="18">
        <v>1339</v>
      </c>
      <c r="J12" s="17">
        <v>614</v>
      </c>
      <c r="K12" s="17">
        <v>349</v>
      </c>
      <c r="L12" s="17">
        <v>236</v>
      </c>
      <c r="M12" s="385">
        <v>68</v>
      </c>
      <c r="N12" s="424">
        <f t="shared" si="2"/>
        <v>3859</v>
      </c>
      <c r="O12" s="143"/>
      <c r="P12" s="421" t="s">
        <v>32</v>
      </c>
      <c r="Q12" s="379">
        <v>19</v>
      </c>
      <c r="R12" s="379">
        <v>12</v>
      </c>
      <c r="S12" s="379">
        <v>8</v>
      </c>
      <c r="T12" s="378">
        <v>12</v>
      </c>
      <c r="U12" s="379">
        <v>7</v>
      </c>
      <c r="V12" s="379">
        <v>15</v>
      </c>
      <c r="W12" s="17">
        <v>16</v>
      </c>
      <c r="X12" s="385">
        <v>12</v>
      </c>
      <c r="Y12" s="378">
        <v>16</v>
      </c>
      <c r="Z12" s="379">
        <v>6</v>
      </c>
      <c r="AA12" s="378">
        <v>12</v>
      </c>
      <c r="AB12" s="378">
        <v>6</v>
      </c>
      <c r="AC12" s="435">
        <f t="shared" si="3"/>
        <v>141</v>
      </c>
    </row>
    <row r="13" spans="1:29" ht="18" customHeight="1" thickBot="1">
      <c r="A13" s="421" t="s">
        <v>33</v>
      </c>
      <c r="B13" s="386">
        <v>68</v>
      </c>
      <c r="C13" s="379">
        <v>42</v>
      </c>
      <c r="D13" s="379">
        <v>44</v>
      </c>
      <c r="E13" s="378">
        <v>75</v>
      </c>
      <c r="F13" s="378">
        <v>135</v>
      </c>
      <c r="G13" s="378">
        <v>448</v>
      </c>
      <c r="H13" s="379">
        <v>507</v>
      </c>
      <c r="I13" s="379">
        <v>808</v>
      </c>
      <c r="J13" s="383">
        <v>795</v>
      </c>
      <c r="K13" s="378">
        <v>313</v>
      </c>
      <c r="L13" s="378">
        <v>246</v>
      </c>
      <c r="M13" s="378">
        <v>143</v>
      </c>
      <c r="N13" s="424">
        <f t="shared" si="2"/>
        <v>3624</v>
      </c>
      <c r="O13" s="143"/>
      <c r="P13" s="421" t="s">
        <v>33</v>
      </c>
      <c r="Q13" s="388">
        <v>9</v>
      </c>
      <c r="R13" s="379">
        <v>16</v>
      </c>
      <c r="S13" s="379">
        <v>12</v>
      </c>
      <c r="T13" s="378">
        <v>6</v>
      </c>
      <c r="U13" s="389">
        <v>7</v>
      </c>
      <c r="V13" s="389">
        <v>14</v>
      </c>
      <c r="W13" s="379">
        <v>9</v>
      </c>
      <c r="X13" s="379">
        <v>14</v>
      </c>
      <c r="Y13" s="379">
        <v>9</v>
      </c>
      <c r="Z13" s="379">
        <v>9</v>
      </c>
      <c r="AA13" s="389">
        <v>8</v>
      </c>
      <c r="AB13" s="389">
        <v>7</v>
      </c>
      <c r="AC13" s="435">
        <f t="shared" si="3"/>
        <v>120</v>
      </c>
    </row>
    <row r="14" spans="1:29" ht="18" customHeight="1" thickBot="1">
      <c r="A14" s="16" t="s">
        <v>34</v>
      </c>
      <c r="B14" s="390">
        <v>71</v>
      </c>
      <c r="C14" s="390">
        <v>97</v>
      </c>
      <c r="D14" s="390">
        <v>61</v>
      </c>
      <c r="E14" s="391">
        <v>105</v>
      </c>
      <c r="F14" s="391">
        <v>198</v>
      </c>
      <c r="G14" s="391">
        <v>442</v>
      </c>
      <c r="H14" s="392">
        <v>790</v>
      </c>
      <c r="I14" s="19">
        <v>674</v>
      </c>
      <c r="J14" s="19">
        <v>594</v>
      </c>
      <c r="K14" s="391">
        <v>275</v>
      </c>
      <c r="L14" s="391">
        <v>133</v>
      </c>
      <c r="M14" s="391">
        <v>108</v>
      </c>
      <c r="N14" s="424">
        <f t="shared" si="2"/>
        <v>3548</v>
      </c>
      <c r="O14" s="13"/>
      <c r="P14" s="423" t="s">
        <v>34</v>
      </c>
      <c r="Q14" s="390">
        <v>7</v>
      </c>
      <c r="R14" s="390">
        <v>13</v>
      </c>
      <c r="S14" s="390">
        <v>11</v>
      </c>
      <c r="T14" s="391">
        <v>11</v>
      </c>
      <c r="U14" s="391">
        <v>12</v>
      </c>
      <c r="V14" s="391">
        <v>15</v>
      </c>
      <c r="W14" s="391">
        <v>20</v>
      </c>
      <c r="X14" s="391">
        <v>15</v>
      </c>
      <c r="Y14" s="391">
        <v>15</v>
      </c>
      <c r="Z14" s="391">
        <v>20</v>
      </c>
      <c r="AA14" s="391">
        <v>9</v>
      </c>
      <c r="AB14" s="391">
        <v>7</v>
      </c>
      <c r="AC14" s="434">
        <f t="shared" si="3"/>
        <v>155</v>
      </c>
    </row>
    <row r="15" spans="1:29" ht="13.8" hidden="1" thickBot="1">
      <c r="A15" s="21" t="s">
        <v>35</v>
      </c>
      <c r="B15" s="388">
        <v>38</v>
      </c>
      <c r="C15" s="391">
        <v>19</v>
      </c>
      <c r="D15" s="391">
        <v>38</v>
      </c>
      <c r="E15" s="391">
        <v>203</v>
      </c>
      <c r="F15" s="391">
        <v>146</v>
      </c>
      <c r="G15" s="391">
        <v>439</v>
      </c>
      <c r="H15" s="392">
        <v>964</v>
      </c>
      <c r="I15" s="392">
        <v>1154</v>
      </c>
      <c r="J15" s="391">
        <v>423</v>
      </c>
      <c r="K15" s="391">
        <v>388</v>
      </c>
      <c r="L15" s="391">
        <v>176</v>
      </c>
      <c r="M15" s="391">
        <v>143</v>
      </c>
      <c r="N15" s="393">
        <f t="shared" si="2"/>
        <v>4131</v>
      </c>
      <c r="O15" s="13"/>
      <c r="P15" s="20" t="s">
        <v>35</v>
      </c>
      <c r="Q15" s="391">
        <v>7</v>
      </c>
      <c r="R15" s="391">
        <v>7</v>
      </c>
      <c r="S15" s="391">
        <v>8</v>
      </c>
      <c r="T15" s="391">
        <v>12</v>
      </c>
      <c r="U15" s="391">
        <v>9</v>
      </c>
      <c r="V15" s="391">
        <v>6</v>
      </c>
      <c r="W15" s="391">
        <v>11</v>
      </c>
      <c r="X15" s="391">
        <v>8</v>
      </c>
      <c r="Y15" s="391">
        <v>16</v>
      </c>
      <c r="Z15" s="391">
        <v>40</v>
      </c>
      <c r="AA15" s="391">
        <v>17</v>
      </c>
      <c r="AB15" s="391">
        <v>16</v>
      </c>
      <c r="AC15" s="391">
        <f t="shared" si="3"/>
        <v>157</v>
      </c>
    </row>
    <row r="16" spans="1:29" ht="13.8" hidden="1" thickBot="1">
      <c r="A16" s="394" t="s">
        <v>36</v>
      </c>
      <c r="B16" s="19">
        <v>49</v>
      </c>
      <c r="C16" s="19">
        <v>63</v>
      </c>
      <c r="D16" s="19">
        <v>50</v>
      </c>
      <c r="E16" s="19">
        <v>71</v>
      </c>
      <c r="F16" s="19">
        <v>144</v>
      </c>
      <c r="G16" s="19">
        <v>374</v>
      </c>
      <c r="H16" s="140">
        <v>729</v>
      </c>
      <c r="I16" s="140">
        <v>1097</v>
      </c>
      <c r="J16" s="140">
        <v>650</v>
      </c>
      <c r="K16" s="19">
        <v>397</v>
      </c>
      <c r="L16" s="19">
        <v>192</v>
      </c>
      <c r="M16" s="19">
        <v>217</v>
      </c>
      <c r="N16" s="393">
        <f t="shared" si="2"/>
        <v>4033</v>
      </c>
      <c r="O16" s="13"/>
      <c r="P16" s="22" t="s">
        <v>36</v>
      </c>
      <c r="Q16" s="19">
        <v>10</v>
      </c>
      <c r="R16" s="19">
        <v>6</v>
      </c>
      <c r="S16" s="19">
        <v>14</v>
      </c>
      <c r="T16" s="19">
        <v>10</v>
      </c>
      <c r="U16" s="19">
        <v>10</v>
      </c>
      <c r="V16" s="19">
        <v>19</v>
      </c>
      <c r="W16" s="19">
        <v>11</v>
      </c>
      <c r="X16" s="19">
        <v>20</v>
      </c>
      <c r="Y16" s="19">
        <v>15</v>
      </c>
      <c r="Z16" s="19">
        <v>8</v>
      </c>
      <c r="AA16" s="19">
        <v>11</v>
      </c>
      <c r="AB16" s="19">
        <v>8</v>
      </c>
      <c r="AC16" s="391">
        <f t="shared" si="3"/>
        <v>142</v>
      </c>
    </row>
    <row r="17" spans="1:30" ht="13.8" hidden="1" thickBot="1">
      <c r="A17" s="21" t="s">
        <v>37</v>
      </c>
      <c r="B17" s="19">
        <v>53</v>
      </c>
      <c r="C17" s="19">
        <v>39</v>
      </c>
      <c r="D17" s="19">
        <v>74</v>
      </c>
      <c r="E17" s="19">
        <v>64</v>
      </c>
      <c r="F17" s="19">
        <v>208</v>
      </c>
      <c r="G17" s="19">
        <v>491</v>
      </c>
      <c r="H17" s="19">
        <v>454</v>
      </c>
      <c r="I17" s="140">
        <v>1068</v>
      </c>
      <c r="J17" s="19">
        <v>568</v>
      </c>
      <c r="K17" s="19">
        <v>407</v>
      </c>
      <c r="L17" s="19">
        <v>228</v>
      </c>
      <c r="M17" s="19">
        <v>81</v>
      </c>
      <c r="N17" s="387">
        <f t="shared" si="2"/>
        <v>3735</v>
      </c>
      <c r="O17" s="13"/>
      <c r="P17" s="20" t="s">
        <v>37</v>
      </c>
      <c r="Q17" s="19">
        <v>12</v>
      </c>
      <c r="R17" s="19">
        <v>13</v>
      </c>
      <c r="S17" s="19">
        <v>46</v>
      </c>
      <c r="T17" s="19">
        <v>9</v>
      </c>
      <c r="U17" s="19">
        <v>20</v>
      </c>
      <c r="V17" s="19">
        <v>4</v>
      </c>
      <c r="W17" s="19">
        <v>8</v>
      </c>
      <c r="X17" s="19">
        <v>30</v>
      </c>
      <c r="Y17" s="19">
        <v>22</v>
      </c>
      <c r="Z17" s="19">
        <v>20</v>
      </c>
      <c r="AA17" s="19">
        <v>16</v>
      </c>
      <c r="AB17" s="19">
        <v>12</v>
      </c>
      <c r="AC17" s="395">
        <f t="shared" si="3"/>
        <v>212</v>
      </c>
    </row>
    <row r="18" spans="1:30" ht="13.8" hidden="1" thickBot="1">
      <c r="A18" s="21" t="s">
        <v>23</v>
      </c>
      <c r="B18" s="141">
        <v>67</v>
      </c>
      <c r="C18" s="141">
        <v>62</v>
      </c>
      <c r="D18" s="141">
        <v>57</v>
      </c>
      <c r="E18" s="141">
        <v>77</v>
      </c>
      <c r="F18" s="141">
        <v>473</v>
      </c>
      <c r="G18" s="141">
        <v>468</v>
      </c>
      <c r="H18" s="142">
        <v>659</v>
      </c>
      <c r="I18" s="141">
        <v>851</v>
      </c>
      <c r="J18" s="141">
        <v>542</v>
      </c>
      <c r="K18" s="141">
        <v>270</v>
      </c>
      <c r="L18" s="141">
        <v>208</v>
      </c>
      <c r="M18" s="141">
        <v>174</v>
      </c>
      <c r="N18" s="396">
        <f t="shared" si="2"/>
        <v>3908</v>
      </c>
      <c r="O18" s="13" t="s">
        <v>29</v>
      </c>
      <c r="P18" s="22" t="s">
        <v>23</v>
      </c>
      <c r="Q18" s="19">
        <v>6</v>
      </c>
      <c r="R18" s="19">
        <v>25</v>
      </c>
      <c r="S18" s="19">
        <v>29</v>
      </c>
      <c r="T18" s="19">
        <v>4</v>
      </c>
      <c r="U18" s="19">
        <v>17</v>
      </c>
      <c r="V18" s="19">
        <v>19</v>
      </c>
      <c r="W18" s="19">
        <v>14</v>
      </c>
      <c r="X18" s="19">
        <v>37</v>
      </c>
      <c r="Y18" s="23">
        <v>76</v>
      </c>
      <c r="Z18" s="19">
        <v>34</v>
      </c>
      <c r="AA18" s="19">
        <v>17</v>
      </c>
      <c r="AB18" s="19">
        <v>18</v>
      </c>
      <c r="AC18" s="395">
        <f t="shared" si="3"/>
        <v>296</v>
      </c>
    </row>
    <row r="19" spans="1:30">
      <c r="A19" s="24"/>
      <c r="B19" s="397"/>
      <c r="C19" s="397"/>
      <c r="D19" s="397"/>
      <c r="E19" s="397"/>
      <c r="F19" s="397"/>
      <c r="G19" s="397"/>
      <c r="H19" s="397"/>
      <c r="I19" s="397"/>
      <c r="J19" s="397"/>
      <c r="K19" s="397"/>
      <c r="L19" s="397"/>
      <c r="M19" s="397"/>
      <c r="N19" s="25"/>
      <c r="O19" s="13"/>
      <c r="P19" s="26"/>
      <c r="Q19" s="398"/>
      <c r="R19" s="398"/>
      <c r="S19" s="398"/>
      <c r="T19" s="398"/>
      <c r="U19" s="398"/>
      <c r="V19" s="398"/>
      <c r="W19" s="398"/>
      <c r="X19" s="398"/>
      <c r="Y19" s="398"/>
      <c r="Z19" s="398"/>
      <c r="AA19" s="398"/>
      <c r="AB19" s="398"/>
      <c r="AC19" s="397"/>
    </row>
    <row r="20" spans="1:30" ht="13.5" customHeight="1">
      <c r="A20" s="813" t="s">
        <v>296</v>
      </c>
      <c r="B20" s="814"/>
      <c r="C20" s="814"/>
      <c r="D20" s="814"/>
      <c r="E20" s="814"/>
      <c r="F20" s="814"/>
      <c r="G20" s="814"/>
      <c r="H20" s="814"/>
      <c r="I20" s="814"/>
      <c r="J20" s="814"/>
      <c r="K20" s="814"/>
      <c r="L20" s="814"/>
      <c r="M20" s="814"/>
      <c r="N20" s="815"/>
      <c r="O20" s="13"/>
      <c r="P20" s="813" t="str">
        <f>+A20</f>
        <v>※2022年 第29週（7/18～7/24） 現在</v>
      </c>
      <c r="Q20" s="814"/>
      <c r="R20" s="814"/>
      <c r="S20" s="814"/>
      <c r="T20" s="814"/>
      <c r="U20" s="814"/>
      <c r="V20" s="814"/>
      <c r="W20" s="814"/>
      <c r="X20" s="814"/>
      <c r="Y20" s="814"/>
      <c r="Z20" s="814"/>
      <c r="AA20" s="814"/>
      <c r="AB20" s="814"/>
      <c r="AC20" s="815"/>
    </row>
    <row r="21" spans="1:30" ht="13.8" thickBot="1">
      <c r="A21" s="27"/>
      <c r="B21" s="13"/>
      <c r="C21" s="13"/>
      <c r="D21" s="13"/>
      <c r="E21" s="13"/>
      <c r="F21" s="13"/>
      <c r="G21" s="13" t="s">
        <v>21</v>
      </c>
      <c r="H21" s="13"/>
      <c r="I21" s="13"/>
      <c r="J21" s="13"/>
      <c r="K21" s="13"/>
      <c r="L21" s="13"/>
      <c r="M21" s="13"/>
      <c r="N21" s="28"/>
      <c r="O21" s="13"/>
      <c r="P21" s="241"/>
      <c r="Q21" s="13"/>
      <c r="R21" s="13"/>
      <c r="S21" s="13"/>
      <c r="T21" s="13"/>
      <c r="U21" s="13"/>
      <c r="V21" s="13"/>
      <c r="W21" s="13"/>
      <c r="X21" s="13"/>
      <c r="Y21" s="13"/>
      <c r="Z21" s="13"/>
      <c r="AA21" s="13"/>
      <c r="AB21" s="13"/>
      <c r="AC21" s="30"/>
    </row>
    <row r="22" spans="1:30" ht="17.25" customHeight="1" thickBot="1">
      <c r="A22" s="27"/>
      <c r="B22" s="399" t="s">
        <v>228</v>
      </c>
      <c r="C22" s="13"/>
      <c r="D22" s="31" t="s">
        <v>272</v>
      </c>
      <c r="E22" s="32"/>
      <c r="F22" s="13"/>
      <c r="G22" s="13" t="s">
        <v>21</v>
      </c>
      <c r="H22" s="13"/>
      <c r="I22" s="13"/>
      <c r="J22" s="13"/>
      <c r="K22" s="13"/>
      <c r="L22" s="13"/>
      <c r="M22" s="13"/>
      <c r="N22" s="28"/>
      <c r="O22" s="143" t="s">
        <v>21</v>
      </c>
      <c r="P22" s="242"/>
      <c r="Q22" s="400" t="s">
        <v>229</v>
      </c>
      <c r="R22" s="800" t="s">
        <v>259</v>
      </c>
      <c r="S22" s="801"/>
      <c r="T22" s="13" t="s">
        <v>21</v>
      </c>
      <c r="U22" s="13"/>
      <c r="V22" s="13"/>
      <c r="W22" s="13"/>
      <c r="X22" s="13"/>
      <c r="Y22" s="13"/>
      <c r="Z22" s="13"/>
      <c r="AA22" s="13"/>
      <c r="AB22" s="13"/>
      <c r="AC22" s="30"/>
    </row>
    <row r="23" spans="1:30" ht="15" customHeight="1">
      <c r="A23" s="27"/>
      <c r="B23" s="13"/>
      <c r="C23" s="13"/>
      <c r="D23" s="13" t="s">
        <v>29</v>
      </c>
      <c r="E23" s="13"/>
      <c r="F23" s="13"/>
      <c r="G23" s="13"/>
      <c r="H23" s="13"/>
      <c r="I23" s="13"/>
      <c r="J23" s="13"/>
      <c r="K23" s="13"/>
      <c r="L23" s="13"/>
      <c r="M23" s="13"/>
      <c r="N23" s="28"/>
      <c r="O23" s="143" t="s">
        <v>21</v>
      </c>
      <c r="P23" s="241"/>
      <c r="Q23" s="13"/>
      <c r="R23" s="13"/>
      <c r="S23" s="13"/>
      <c r="T23" s="13"/>
      <c r="U23" s="13"/>
      <c r="V23" s="13"/>
      <c r="W23" s="13"/>
      <c r="X23" s="13"/>
      <c r="Y23" s="13"/>
      <c r="Z23" s="13"/>
      <c r="AA23" s="13"/>
      <c r="AB23" s="13"/>
      <c r="AC23" s="30"/>
    </row>
    <row r="24" spans="1:30" ht="9" customHeight="1">
      <c r="A24" s="27"/>
      <c r="B24" s="13"/>
      <c r="C24" s="13"/>
      <c r="D24" s="13"/>
      <c r="E24" s="13"/>
      <c r="F24" s="13"/>
      <c r="G24" s="13"/>
      <c r="H24" s="13"/>
      <c r="I24" s="13"/>
      <c r="J24" s="13"/>
      <c r="K24" s="13"/>
      <c r="L24" s="13"/>
      <c r="M24" s="13"/>
      <c r="N24" s="28"/>
      <c r="O24" s="143" t="s">
        <v>21</v>
      </c>
      <c r="P24" s="29"/>
      <c r="Q24" s="13"/>
      <c r="R24" s="13"/>
      <c r="S24" s="13"/>
      <c r="T24" s="13"/>
      <c r="U24" s="13"/>
      <c r="V24" s="13"/>
      <c r="W24" s="13"/>
      <c r="X24" s="13"/>
      <c r="Y24" s="13"/>
      <c r="Z24" s="13"/>
      <c r="AA24" s="13"/>
      <c r="AB24" s="13"/>
      <c r="AC24" s="30"/>
    </row>
    <row r="25" spans="1:30">
      <c r="A25" s="27"/>
      <c r="B25" s="13"/>
      <c r="C25" s="13"/>
      <c r="D25" s="13"/>
      <c r="E25" s="13"/>
      <c r="F25" s="13"/>
      <c r="G25" s="13"/>
      <c r="H25" s="13"/>
      <c r="I25" s="13"/>
      <c r="J25" s="13"/>
      <c r="K25" s="13"/>
      <c r="L25" s="13"/>
      <c r="M25" s="13"/>
      <c r="N25" s="28"/>
      <c r="O25" s="13" t="s">
        <v>21</v>
      </c>
      <c r="P25" s="15"/>
      <c r="AC25" s="33"/>
    </row>
    <row r="26" spans="1:30">
      <c r="A26" s="27"/>
      <c r="B26" s="13"/>
      <c r="C26" s="13"/>
      <c r="D26" s="13"/>
      <c r="E26" s="13"/>
      <c r="F26" s="13"/>
      <c r="G26" s="13"/>
      <c r="H26" s="13"/>
      <c r="I26" s="13"/>
      <c r="J26" s="13"/>
      <c r="K26" s="13"/>
      <c r="L26" s="13"/>
      <c r="M26" s="13"/>
      <c r="N26" s="28"/>
      <c r="O26" s="13" t="s">
        <v>21</v>
      </c>
      <c r="P26" s="15"/>
      <c r="AC26" s="33"/>
    </row>
    <row r="27" spans="1:30">
      <c r="A27" s="27"/>
      <c r="B27" s="13"/>
      <c r="C27" s="13"/>
      <c r="D27" s="13"/>
      <c r="E27" s="13"/>
      <c r="F27" s="13"/>
      <c r="G27" s="13"/>
      <c r="H27" s="13"/>
      <c r="I27" s="13"/>
      <c r="J27" s="13"/>
      <c r="K27" s="13"/>
      <c r="L27" s="13"/>
      <c r="M27" s="13"/>
      <c r="N27" s="28"/>
      <c r="O27" s="13" t="s">
        <v>21</v>
      </c>
      <c r="P27" s="15"/>
      <c r="AC27" s="33"/>
      <c r="AD27" s="295"/>
    </row>
    <row r="28" spans="1:30">
      <c r="A28" s="27"/>
      <c r="B28" s="13"/>
      <c r="C28" s="13"/>
      <c r="D28" s="13"/>
      <c r="E28" s="13"/>
      <c r="F28" s="13"/>
      <c r="G28" s="13"/>
      <c r="H28" s="13"/>
      <c r="I28" s="13"/>
      <c r="J28" s="13"/>
      <c r="K28" s="13"/>
      <c r="L28" s="13"/>
      <c r="M28" s="13"/>
      <c r="N28" s="28"/>
      <c r="O28" s="13"/>
      <c r="P28" s="15"/>
      <c r="AC28" s="33"/>
    </row>
    <row r="29" spans="1:30">
      <c r="A29" s="27"/>
      <c r="B29" s="13"/>
      <c r="C29" s="13"/>
      <c r="D29" s="13"/>
      <c r="E29" s="13"/>
      <c r="F29" s="13"/>
      <c r="G29" s="13"/>
      <c r="H29" s="13"/>
      <c r="I29" s="13"/>
      <c r="J29" s="13"/>
      <c r="K29" s="13"/>
      <c r="L29" s="13"/>
      <c r="M29" s="13"/>
      <c r="N29" s="28"/>
      <c r="O29" s="13"/>
      <c r="P29" s="15"/>
      <c r="AC29" s="33"/>
    </row>
    <row r="30" spans="1:30" ht="13.8" thickBot="1">
      <c r="A30" s="34"/>
      <c r="B30" s="35"/>
      <c r="C30" s="35"/>
      <c r="D30" s="35"/>
      <c r="E30" s="35"/>
      <c r="F30" s="35"/>
      <c r="G30" s="35"/>
      <c r="H30" s="35"/>
      <c r="I30" s="35"/>
      <c r="J30" s="35"/>
      <c r="K30" s="35"/>
      <c r="L30" s="35"/>
      <c r="M30" s="35"/>
      <c r="N30" s="36"/>
      <c r="O30" s="13"/>
      <c r="P30" s="37"/>
      <c r="Q30" s="38"/>
      <c r="R30" s="38"/>
      <c r="S30" s="38"/>
      <c r="T30" s="38"/>
      <c r="U30" s="38"/>
      <c r="V30" s="38"/>
      <c r="W30" s="38"/>
      <c r="X30" s="38"/>
      <c r="Y30" s="38"/>
      <c r="Z30" s="38"/>
      <c r="AA30" s="38"/>
      <c r="AB30" s="38"/>
      <c r="AC30" s="39"/>
    </row>
    <row r="31" spans="1:30">
      <c r="A31" s="40"/>
      <c r="C31" s="13"/>
      <c r="D31" s="13"/>
      <c r="E31" s="13"/>
      <c r="F31" s="13"/>
      <c r="G31" s="13"/>
      <c r="H31" s="13"/>
      <c r="I31" s="13"/>
      <c r="J31" s="13"/>
      <c r="K31" s="13"/>
      <c r="L31" s="13"/>
      <c r="M31" s="13"/>
      <c r="N31" s="13"/>
      <c r="O31" s="13"/>
    </row>
    <row r="32" spans="1:30">
      <c r="O32" s="13"/>
    </row>
    <row r="33" spans="1:29">
      <c r="K33" s="401" t="s">
        <v>29</v>
      </c>
      <c r="O33" s="13"/>
    </row>
    <row r="34" spans="1:29">
      <c r="O34" s="13"/>
    </row>
    <row r="35" spans="1:29">
      <c r="O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Q37" s="177" t="s">
        <v>230</v>
      </c>
      <c r="R37" s="177"/>
      <c r="S37" s="177"/>
      <c r="T37" s="177"/>
      <c r="U37" s="177"/>
      <c r="V37" s="177"/>
      <c r="W37" s="177"/>
      <c r="X37" s="177"/>
    </row>
    <row r="38" spans="1:29">
      <c r="Q38" s="177" t="s">
        <v>231</v>
      </c>
      <c r="R38" s="177"/>
      <c r="S38" s="177"/>
      <c r="T38" s="177"/>
      <c r="U38" s="177"/>
      <c r="V38" s="177"/>
      <c r="W38" s="177"/>
      <c r="X38" s="177"/>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29　ノロウイルス関連情報 </vt:lpstr>
      <vt:lpstr>29  衛生訓話</vt:lpstr>
      <vt:lpstr>29　新型コロナウイルス情報</vt:lpstr>
      <vt:lpstr>29　食中毒記事等 </vt:lpstr>
      <vt:lpstr>29　海外情報</vt:lpstr>
      <vt:lpstr>28　感染症情報</vt:lpstr>
      <vt:lpstr>29　感染症統計</vt:lpstr>
      <vt:lpstr>29 食品回収</vt:lpstr>
      <vt:lpstr>29　食品表示</vt:lpstr>
      <vt:lpstr>29 残留農薬　等 </vt:lpstr>
      <vt:lpstr>'28　感染症情報'!Print_Area</vt:lpstr>
      <vt:lpstr>'29  衛生訓話'!Print_Area</vt:lpstr>
      <vt:lpstr>'29　ノロウイルス関連情報 '!Print_Area</vt:lpstr>
      <vt:lpstr>'29　海外情報'!Print_Area</vt:lpstr>
      <vt:lpstr>'29　感染症統計'!Print_Area</vt:lpstr>
      <vt:lpstr>'29 残留農薬　等 '!Print_Area</vt:lpstr>
      <vt:lpstr>'29　食中毒記事等 '!Print_Area</vt:lpstr>
      <vt:lpstr>'29 食品回収'!Print_Area</vt:lpstr>
      <vt:lpstr>'29　食品表示'!Print_Area</vt:lpstr>
      <vt:lpstr>スポンサー広告!Print_Area</vt:lpstr>
      <vt:lpstr>'29 残留農薬　等 '!Print_Titles</vt:lpstr>
      <vt:lpstr>'29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2022-07-31T00:49:19Z</dcterms:modified>
</cp:coreProperties>
</file>