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filterPrivacy="1" codeName="ThisWorkbook"/>
  <xr:revisionPtr revIDLastSave="0" documentId="13_ncr:1_{0FC888F5-480A-4094-A59E-79157759BF51}" xr6:coauthVersionLast="47" xr6:coauthVersionMax="47" xr10:uidLastSave="{00000000-0000-0000-0000-000000000000}"/>
  <bookViews>
    <workbookView xWindow="-108" yWindow="-108" windowWidth="23256" windowHeight="12576" firstSheet="1" activeTab="2" xr2:uid="{00000000-000D-0000-FFFF-FFFF00000000}"/>
  </bookViews>
  <sheets>
    <sheet name="ヘッドライン" sheetId="78" state="hidden" r:id="rId1"/>
    <sheet name="スポンサー広告" sheetId="95" r:id="rId2"/>
    <sheet name="28　ノロウイルス関連情報 " sheetId="101" r:id="rId3"/>
    <sheet name="28 衛生訓話" sheetId="112" r:id="rId4"/>
    <sheet name="28　新型コロナウイルス情報" sheetId="82" r:id="rId5"/>
    <sheet name="28　食中毒記事等 " sheetId="29" r:id="rId6"/>
    <sheet name="28　海外情報" sheetId="31" r:id="rId7"/>
    <sheet name="26　感染症情報" sheetId="103" state="hidden" r:id="rId8"/>
    <sheet name="28　感染症統計" sheetId="106" r:id="rId9"/>
    <sheet name="28 食品回収" sheetId="60" r:id="rId10"/>
    <sheet name="28　食品表示" sheetId="34" r:id="rId11"/>
    <sheet name="28 残留農薬　等 " sheetId="35" r:id="rId12"/>
  </sheets>
  <definedNames>
    <definedName name="_xlnm._FilterDatabase" localSheetId="2" hidden="1">'28　ノロウイルス関連情報 '!$A$22:$G$75</definedName>
    <definedName name="_xlnm._FilterDatabase" localSheetId="11" hidden="1">'28 残留農薬　等 '!$A$1:$C$1</definedName>
    <definedName name="_xlnm._FilterDatabase" localSheetId="5" hidden="1">'28　食中毒記事等 '!$A$1:$D$1</definedName>
    <definedName name="_xlnm.Print_Area" localSheetId="7">'26　感染症情報'!$A$1:$E$21</definedName>
    <definedName name="_xlnm.Print_Area" localSheetId="2">'28　ノロウイルス関連情報 '!$A$1:$N$84</definedName>
    <definedName name="_xlnm.Print_Area" localSheetId="3">'28 衛生訓話'!$A$1:$M$26</definedName>
    <definedName name="_xlnm.Print_Area" localSheetId="6">'28　海外情報'!$A$1:$C$38</definedName>
    <definedName name="_xlnm.Print_Area" localSheetId="8">'28　感染症統計'!$A$1:$AC$36</definedName>
    <definedName name="_xlnm.Print_Area" localSheetId="11">'28 残留農薬　等 '!$A$1:$A$16</definedName>
    <definedName name="_xlnm.Print_Area" localSheetId="5">'28　食中毒記事等 '!$A$1:$D$37</definedName>
    <definedName name="_xlnm.Print_Area" localSheetId="9">'28 食品回収'!$A$1:$E$38</definedName>
    <definedName name="_xlnm.Print_Area" localSheetId="10">'28　食品表示'!$A$1:$N$18</definedName>
    <definedName name="_xlnm.Print_Area" localSheetId="1">スポンサー広告!$A$1:$M$19</definedName>
    <definedName name="_xlnm.Print_Titles" localSheetId="11">'28 残留農薬　等 '!$1:$1</definedName>
    <definedName name="_xlnm.Print_Titles" localSheetId="5">'28　食中毒記事等 '!$1:$1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7" i="78" l="1"/>
  <c r="M71" i="101" l="1"/>
  <c r="N71" i="101"/>
  <c r="G74" i="101" l="1"/>
  <c r="B64" i="101"/>
  <c r="G24" i="101"/>
  <c r="G25" i="101"/>
  <c r="G26" i="101"/>
  <c r="G27" i="101"/>
  <c r="G28" i="101"/>
  <c r="G29" i="101"/>
  <c r="G30" i="101"/>
  <c r="G31" i="101"/>
  <c r="G32" i="101"/>
  <c r="G33" i="101"/>
  <c r="G34" i="101"/>
  <c r="G35" i="101"/>
  <c r="G36" i="101"/>
  <c r="G37" i="101"/>
  <c r="G38" i="101"/>
  <c r="G39" i="101"/>
  <c r="G40" i="101"/>
  <c r="G41" i="101"/>
  <c r="G42" i="101"/>
  <c r="G43" i="101"/>
  <c r="G44" i="101"/>
  <c r="G45" i="101"/>
  <c r="G46" i="101"/>
  <c r="G47" i="101"/>
  <c r="G48" i="101"/>
  <c r="G49" i="101"/>
  <c r="G50" i="101"/>
  <c r="G51" i="101"/>
  <c r="G52" i="101"/>
  <c r="G53" i="101"/>
  <c r="G54" i="101"/>
  <c r="G55" i="101"/>
  <c r="G56" i="101"/>
  <c r="G57" i="101"/>
  <c r="G58" i="101"/>
  <c r="G59" i="101"/>
  <c r="G60" i="101"/>
  <c r="G61" i="101"/>
  <c r="G62" i="101"/>
  <c r="G63" i="101"/>
  <c r="G64" i="101"/>
  <c r="G65" i="101"/>
  <c r="G66" i="101"/>
  <c r="G67" i="101"/>
  <c r="G68" i="101"/>
  <c r="G69" i="101"/>
  <c r="G70" i="101"/>
  <c r="G23" i="101"/>
  <c r="B9" i="78"/>
  <c r="B11" i="78" l="1"/>
  <c r="C13" i="78"/>
  <c r="B13" i="78"/>
  <c r="I23" i="82" l="1"/>
  <c r="B42" i="101"/>
  <c r="B43" i="101"/>
  <c r="B44" i="101"/>
  <c r="B12" i="78" l="1"/>
  <c r="P11" i="82" l="1"/>
  <c r="Q8" i="82" l="1"/>
  <c r="C14" i="78" l="1"/>
  <c r="B14" i="78"/>
  <c r="L30" i="82" l="1"/>
  <c r="K28" i="82"/>
  <c r="K29" i="82"/>
  <c r="K30" i="82"/>
  <c r="I30" i="82"/>
  <c r="L27" i="82"/>
  <c r="B15" i="78" l="1"/>
  <c r="B4" i="106"/>
  <c r="C4" i="106"/>
  <c r="D4" i="106"/>
  <c r="E4" i="106"/>
  <c r="F4" i="106"/>
  <c r="G4" i="106"/>
  <c r="H4" i="106"/>
  <c r="I4" i="106"/>
  <c r="J4" i="106"/>
  <c r="K4" i="106"/>
  <c r="L4" i="106"/>
  <c r="M4" i="106"/>
  <c r="P4" i="106"/>
  <c r="Q4" i="106"/>
  <c r="AC4" i="106" s="1"/>
  <c r="R4" i="106"/>
  <c r="S4" i="106"/>
  <c r="T4" i="106"/>
  <c r="U4" i="106"/>
  <c r="V4" i="106"/>
  <c r="W4" i="106"/>
  <c r="X4" i="106"/>
  <c r="Y4" i="106"/>
  <c r="Z4" i="106"/>
  <c r="AA4" i="106"/>
  <c r="AB4" i="106"/>
  <c r="N7" i="106"/>
  <c r="AC7" i="106"/>
  <c r="N8" i="106"/>
  <c r="AC8" i="106"/>
  <c r="N9" i="106"/>
  <c r="AC9" i="106"/>
  <c r="N10" i="106"/>
  <c r="AC10" i="106"/>
  <c r="N11" i="106"/>
  <c r="AC11" i="106"/>
  <c r="N12" i="106"/>
  <c r="AC12" i="106"/>
  <c r="N13" i="106"/>
  <c r="AC13" i="106"/>
  <c r="N14" i="106"/>
  <c r="AC14" i="106"/>
  <c r="N15" i="106"/>
  <c r="AC15" i="106"/>
  <c r="N16" i="106"/>
  <c r="AC16" i="106"/>
  <c r="N17" i="106"/>
  <c r="AC17" i="106"/>
  <c r="N18" i="106"/>
  <c r="AC18" i="106"/>
  <c r="P20" i="106"/>
  <c r="N4" i="106" l="1"/>
  <c r="I18" i="82"/>
  <c r="N14" i="82" l="1"/>
  <c r="I22" i="82"/>
  <c r="B10" i="78" l="1"/>
  <c r="G75" i="101" l="1"/>
  <c r="F75" i="101" s="1"/>
  <c r="G73" i="101"/>
  <c r="D10" i="78" s="1"/>
  <c r="B70" i="101"/>
  <c r="B69" i="101"/>
  <c r="B68" i="101"/>
  <c r="B67" i="101"/>
  <c r="B66" i="101"/>
  <c r="B65" i="101"/>
  <c r="B63" i="101"/>
  <c r="B62" i="101"/>
  <c r="B61" i="101"/>
  <c r="B60" i="101"/>
  <c r="B59" i="101"/>
  <c r="B58" i="101"/>
  <c r="B57" i="101"/>
  <c r="B56" i="101"/>
  <c r="B55" i="101"/>
  <c r="B54" i="101"/>
  <c r="B53" i="101"/>
  <c r="B52" i="101"/>
  <c r="B51" i="101"/>
  <c r="B50" i="101"/>
  <c r="B49" i="101"/>
  <c r="B48" i="101"/>
  <c r="B47" i="101"/>
  <c r="B46" i="101"/>
  <c r="B45" i="101"/>
  <c r="B41" i="101"/>
  <c r="B40" i="101"/>
  <c r="B39" i="101"/>
  <c r="B38" i="101"/>
  <c r="B37" i="101"/>
  <c r="B36" i="101"/>
  <c r="B35" i="101"/>
  <c r="B34" i="101"/>
  <c r="B33" i="101"/>
  <c r="B32" i="101"/>
  <c r="B31" i="101"/>
  <c r="B30" i="101"/>
  <c r="B29" i="101"/>
  <c r="B28" i="101"/>
  <c r="B27" i="101"/>
  <c r="B26" i="101"/>
  <c r="B25" i="101"/>
  <c r="B24" i="101"/>
  <c r="B23" i="101"/>
  <c r="I74" i="101" l="1"/>
  <c r="I73" i="101"/>
  <c r="F10" i="78" s="1"/>
  <c r="M75" i="101"/>
  <c r="K75" i="101"/>
  <c r="K23" i="82" l="1"/>
  <c r="I21" i="82"/>
  <c r="K13" i="82" l="1"/>
  <c r="L24" i="82" l="1"/>
  <c r="B18" i="78" l="1"/>
  <c r="K14" i="82" l="1"/>
  <c r="I13" i="82" l="1"/>
  <c r="L26" i="82" l="1"/>
  <c r="K27" i="82" l="1"/>
  <c r="K26" i="82"/>
  <c r="K18" i="82"/>
  <c r="K19" i="82"/>
  <c r="K20" i="82"/>
  <c r="K21" i="82"/>
  <c r="K22" i="82"/>
  <c r="K24" i="82"/>
  <c r="K25" i="82"/>
  <c r="K17" i="82"/>
  <c r="K16" i="82"/>
  <c r="K15" i="82"/>
  <c r="L15" i="82"/>
  <c r="I14" i="82" l="1"/>
  <c r="L13" i="82" l="1"/>
  <c r="L14" i="82"/>
  <c r="I15" i="82"/>
  <c r="I16" i="82"/>
  <c r="I17" i="82"/>
  <c r="I19" i="82"/>
  <c r="I20"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<sst xmlns="http://schemas.openxmlformats.org/spreadsheetml/2006/main" count="679" uniqueCount="465">
  <si>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</si>
  <si>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</si>
  <si>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</si>
  <si>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</si>
  <si>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</si>
  <si>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</si>
  <si>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</si>
  <si>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</si>
  <si>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</si>
  <si>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</si>
  <si>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</si>
  <si>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</si>
  <si>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</si>
  <si>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</si>
  <si>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</si>
  <si>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</si>
  <si>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</si>
  <si>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</si>
  <si>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</si>
  <si>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</si>
  <si>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</si>
  <si>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</si>
  <si>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</si>
  <si>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</si>
  <si>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</si>
  <si>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</si>
  <si>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</si>
  <si>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</si>
  <si>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</si>
  <si>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</si>
  <si>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</si>
  <si>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</si>
  <si>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</si>
  <si>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</si>
  <si>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</si>
  <si>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</si>
  <si>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</si>
  <si>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</si>
  <si>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</si>
  <si>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</si>
  <si>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</si>
  <si>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</si>
  <si>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</si>
  <si>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</si>
  <si>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</si>
  <si>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</si>
  <si>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</si>
  <si>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</si>
  <si>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</si>
  <si>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</si>
  <si>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</si>
  <si>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</si>
  <si>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</si>
  <si>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</si>
  <si>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</si>
  <si>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</si>
  <si>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</si>
  <si>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</si>
  <si>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</si>
  <si>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</si>
  <si>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</si>
  <si>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</si>
  <si>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</si>
  <si>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</si>
  <si>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</si>
  <si>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</si>
  <si>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</si>
  <si>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</si>
  <si>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</si>
  <si>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</si>
  <si>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</si>
  <si>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</si>
  <si>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</si>
  <si>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</si>
  <si>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</si>
  <si>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</si>
  <si>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</si>
  <si>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</si>
  <si>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</si>
  <si>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</si>
  <si>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</si>
  <si>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</si>
  <si>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</si>
  <si>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</si>
  <si>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</si>
  <si>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</si>
  <si>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</si>
  <si>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</si>
  <si>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</si>
  <si>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</si>
  <si>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</si>
  <si>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</si>
  <si>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</si>
  <si>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</si>
  <si>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</si>
  <si>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</si>
  <si>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</si>
  <si>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</si>
  <si>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</si>
  <si>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</si>
  <si>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</si>
  <si>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</si>
  <si>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</si>
  <si>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</si>
  <si>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</si>
  <si>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</si>
  <si>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先週に比べて全国平均は</t>
    <phoneticPr fontId="5"/>
  </si>
  <si>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</si>
  <si>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</si>
  <si>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</si>
  <si>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</si>
  <si>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</si>
  <si>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</si>
  <si>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</si>
  <si>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</si>
  <si>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</si>
  <si>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</si>
  <si>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</si>
  <si>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</si>
  <si>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</si>
  <si>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</si>
  <si>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その他は割愛</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</si>
  <si>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</si>
  <si>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</si>
  <si>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</si>
  <si>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</si>
  <si>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</si>
  <si>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</si>
  <si>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</si>
  <si>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</si>
  <si>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</si>
  <si>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</si>
  <si>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</si>
  <si>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</si>
  <si>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</si>
  <si>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</si>
  <si>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</si>
  <si>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</si>
  <si>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 xml:space="preserve"> </t>
    <phoneticPr fontId="33"/>
  </si>
  <si>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</si>
  <si>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</si>
  <si>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</si>
  <si>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</si>
  <si>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</si>
  <si>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</si>
  <si>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</si>
  <si>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</si>
  <si>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</si>
  <si>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</si>
  <si>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</si>
  <si>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</si>
  <si>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</si>
  <si>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</si>
  <si>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</si>
  <si>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</si>
  <si>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</si>
  <si>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</si>
  <si>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</si>
  <si>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</si>
  <si>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</si>
  <si>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</si>
  <si>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</si>
  <si>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</si>
  <si>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</si>
  <si>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</si>
  <si>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</si>
  <si>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</si>
  <si>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</si>
  <si>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</si>
  <si>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</si>
  <si>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</si>
  <si>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</si>
  <si>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</si>
  <si>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</si>
  <si>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</si>
  <si>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　</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</si>
  <si>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</si>
  <si>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</si>
  <si>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</si>
  <si>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</si>
  <si>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</si>
  <si>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</si>
  <si>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</si>
  <si>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</si>
  <si>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</si>
  <si>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</si>
  <si>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</si>
  <si>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</si>
  <si>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</si>
  <si>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</si>
  <si>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</si>
  <si>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</si>
  <si>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</si>
  <si>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</si>
  <si>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</si>
  <si>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</si>
  <si>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</si>
  <si>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</si>
  <si>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</si>
  <si>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</si>
  <si>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</si>
  <si>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</si>
  <si>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</si>
  <si>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</si>
  <si>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</si>
  <si>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</si>
  <si>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</si>
  <si>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</si>
  <si>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</si>
  <si>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</si>
  <si>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</si>
  <si>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</si>
  <si>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</si>
  <si>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</si>
  <si>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</si>
  <si>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</si>
  <si>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</si>
  <si>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</si>
  <si>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</si>
  <si>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</si>
  <si>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</si>
  <si>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</si>
  <si>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</si>
  <si>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</si>
  <si>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</si>
  <si>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</si>
  <si>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r>
      <rPr>
        <sz val="10"/>
        <color rgb="FFFFC000"/>
        <rFont val="ＭＳ Ｐゴシック"/>
        <family val="3"/>
        <charset val="128"/>
      </rPr>
      <t>■</t>
    </r>
    <r>
      <rPr>
        <sz val="10"/>
        <rFont val="ＭＳ Ｐゴシック"/>
        <family val="3"/>
        <charset val="128"/>
      </rPr>
      <t>賞味消費期限　　</t>
    </r>
    <r>
      <rPr>
        <sz val="10"/>
        <color indexed="50"/>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</si>
  <si>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</si>
  <si>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</si>
  <si>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</si>
  <si>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</si>
  <si>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</si>
  <si>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 xml:space="preserve"> 全国指数</t>
    <phoneticPr fontId="5"/>
  </si>
  <si>
    <t>先週より</t>
    <phoneticPr fontId="5"/>
  </si>
  <si>
    <t>北海道</t>
    <rPh sb="0" eb="3">
      <t>ホッカイドウ</t>
    </rPh>
    <phoneticPr fontId="106"/>
  </si>
  <si>
    <t>　    レベル2</t>
    <phoneticPr fontId="5"/>
  </si>
  <si>
    <t>8．衛生訓話</t>
    <rPh sb="2" eb="4">
      <t>エイセイ</t>
    </rPh>
    <rPh sb="4" eb="6">
      <t>クンワ</t>
    </rPh>
    <phoneticPr fontId="5"/>
  </si>
  <si>
    <t>12-21年月平均</t>
  </si>
  <si>
    <t>2022年</t>
    <phoneticPr fontId="5"/>
  </si>
  <si>
    <t>1月</t>
    <phoneticPr fontId="106"/>
  </si>
  <si>
    <t>ノロウイルスが流行しています</t>
    <rPh sb="7" eb="9">
      <t>リュウコウ</t>
    </rPh>
    <phoneticPr fontId="5"/>
  </si>
  <si>
    <t>9-10月、4月以降　
施設の所在市町村で流行・食中毒が報告される　
定点観測値が5.00前後</t>
    <phoneticPr fontId="5"/>
  </si>
  <si>
    <t>【情報共有】　週間・情報収集/情報は毎週確認する
【常設】　嘔吐物処理セットの配備
【体調管理】従業員の健康状況を徹底し、不良者は調理・加工ラインより外す</t>
    <rPh sb="26" eb="28">
      <t>ジョウセツ</t>
    </rPh>
    <rPh sb="30" eb="32">
      <t>オウト</t>
    </rPh>
    <rPh sb="32" eb="33">
      <t>ブツ</t>
    </rPh>
    <rPh sb="33" eb="35">
      <t>ショリ</t>
    </rPh>
    <rPh sb="39" eb="41">
      <t>ハイビ</t>
    </rPh>
    <phoneticPr fontId="5"/>
  </si>
  <si>
    <t xml:space="preserve">  
</t>
    <phoneticPr fontId="16"/>
  </si>
  <si>
    <t>管理レベル「2」　</t>
    <phoneticPr fontId="5"/>
  </si>
  <si>
    <r>
      <t xml:space="preserve">タイトル </t>
    </r>
    <r>
      <rPr>
        <sz val="14"/>
        <color theme="0"/>
        <rFont val="ＭＳ Ｐゴシック"/>
        <family val="3"/>
        <charset val="128"/>
      </rPr>
      <t>(ラベル表示の記載ミスや抜けが目立ちました!!)</t>
    </r>
    <rPh sb="9" eb="11">
      <t>ヒョウジ</t>
    </rPh>
    <rPh sb="12" eb="14">
      <t>キサイ</t>
    </rPh>
    <rPh sb="17" eb="18">
      <t>ヌ</t>
    </rPh>
    <rPh sb="20" eb="22">
      <t>メダ</t>
    </rPh>
    <phoneticPr fontId="5"/>
  </si>
  <si>
    <t>ノロウイルス指数平年より低いものの散発事故あり</t>
    <rPh sb="6" eb="8">
      <t>シスウ</t>
    </rPh>
    <rPh sb="8" eb="10">
      <t>ヘイネン</t>
    </rPh>
    <rPh sb="12" eb="13">
      <t>ヒク</t>
    </rPh>
    <rPh sb="17" eb="19">
      <t>サンパツ</t>
    </rPh>
    <rPh sb="19" eb="21">
      <t>ジコ</t>
    </rPh>
    <phoneticPr fontId="5"/>
  </si>
  <si>
    <t>カナダ</t>
    <phoneticPr fontId="5"/>
  </si>
  <si>
    <t>フランス</t>
    <phoneticPr fontId="106"/>
  </si>
  <si>
    <r>
      <rPr>
        <b/>
        <sz val="13"/>
        <color theme="0"/>
        <rFont val="ＭＳ Ｐゴシック"/>
        <family val="3"/>
        <charset val="128"/>
      </rPr>
      <t>米国</t>
    </r>
    <rPh sb="0" eb="2">
      <t>ベイコク</t>
    </rPh>
    <phoneticPr fontId="5"/>
  </si>
  <si>
    <r>
      <rPr>
        <b/>
        <sz val="13"/>
        <color theme="0"/>
        <rFont val="ＭＳ Ｐゴシック"/>
        <family val="3"/>
        <charset val="128"/>
      </rPr>
      <t>メキシコ</t>
    </r>
    <phoneticPr fontId="5"/>
  </si>
  <si>
    <r>
      <rPr>
        <b/>
        <sz val="13"/>
        <color theme="0"/>
        <rFont val="ＭＳ Ｐゴシック"/>
        <family val="3"/>
        <charset val="128"/>
      </rPr>
      <t>ブラジル</t>
    </r>
    <phoneticPr fontId="5"/>
  </si>
  <si>
    <r>
      <rPr>
        <b/>
        <sz val="13"/>
        <color theme="0"/>
        <rFont val="ＭＳ Ｐゴシック"/>
        <family val="3"/>
        <charset val="128"/>
      </rPr>
      <t>南アフリカ</t>
    </r>
    <rPh sb="0" eb="1">
      <t>ミナミ</t>
    </rPh>
    <phoneticPr fontId="5"/>
  </si>
  <si>
    <r>
      <rPr>
        <b/>
        <sz val="13"/>
        <color theme="0"/>
        <rFont val="ＭＳ Ｐゴシック"/>
        <family val="3"/>
        <charset val="128"/>
      </rPr>
      <t>トルコ</t>
    </r>
    <phoneticPr fontId="5"/>
  </si>
  <si>
    <r>
      <rPr>
        <b/>
        <sz val="13"/>
        <color theme="0"/>
        <rFont val="ＭＳ Ｐゴシック"/>
        <family val="3"/>
        <charset val="128"/>
      </rPr>
      <t>イラン</t>
    </r>
    <phoneticPr fontId="5"/>
  </si>
  <si>
    <r>
      <rPr>
        <b/>
        <sz val="13"/>
        <color theme="0"/>
        <rFont val="ＭＳ Ｐゴシック"/>
        <family val="3"/>
        <charset val="128"/>
      </rPr>
      <t>インド</t>
    </r>
    <phoneticPr fontId="5"/>
  </si>
  <si>
    <r>
      <rPr>
        <b/>
        <sz val="13"/>
        <color theme="0"/>
        <rFont val="ＭＳ Ｐゴシック"/>
        <family val="3"/>
        <charset val="128"/>
      </rPr>
      <t>パキスタン</t>
    </r>
    <phoneticPr fontId="5"/>
  </si>
  <si>
    <r>
      <rPr>
        <b/>
        <sz val="13"/>
        <color theme="0"/>
        <rFont val="ＭＳ Ｐゴシック"/>
        <family val="3"/>
        <charset val="128"/>
      </rPr>
      <t>ロシア</t>
    </r>
    <phoneticPr fontId="5"/>
  </si>
  <si>
    <r>
      <rPr>
        <b/>
        <sz val="13"/>
        <color theme="0"/>
        <rFont val="Inherit"/>
        <family val="2"/>
      </rPr>
      <t>スペイン</t>
    </r>
    <phoneticPr fontId="106"/>
  </si>
  <si>
    <t>非常に少ない</t>
    <rPh sb="0" eb="2">
      <t>ヒジョウ</t>
    </rPh>
    <rPh sb="3" eb="4">
      <t>スク</t>
    </rPh>
    <phoneticPr fontId="5"/>
  </si>
  <si>
    <t>コロナは既にWITHの時代、時期新興感染に備えて</t>
    <rPh sb="4" eb="5">
      <t>スデ</t>
    </rPh>
    <rPh sb="11" eb="13">
      <t>ジダイ</t>
    </rPh>
    <rPh sb="14" eb="16">
      <t>ジキ</t>
    </rPh>
    <rPh sb="16" eb="20">
      <t>シンコウカンセン</t>
    </rPh>
    <rPh sb="21" eb="22">
      <t>ソナ</t>
    </rPh>
    <phoneticPr fontId="106"/>
  </si>
  <si>
    <t>Food-Safety業務案内</t>
    <rPh sb="11" eb="15">
      <t>ギョウムアンナイ</t>
    </rPh>
    <phoneticPr fontId="33"/>
  </si>
  <si>
    <t>回収＆返金</t>
  </si>
  <si>
    <t>マックスバリュ西...</t>
  </si>
  <si>
    <t>回収＆返金/交換</t>
  </si>
  <si>
    <t>回収</t>
  </si>
  <si>
    <t>ddf</t>
    <phoneticPr fontId="106"/>
  </si>
  <si>
    <t>回収＆交換</t>
  </si>
  <si>
    <t>ベルク</t>
  </si>
  <si>
    <t>　</t>
    <phoneticPr fontId="16"/>
  </si>
  <si>
    <t>皆様  週刊情報2022-25を配信いたします</t>
    <phoneticPr fontId="5"/>
  </si>
  <si>
    <t>ベイシア</t>
  </si>
  <si>
    <t>細菌性赤痢1例 菌種：S. sonnei（D群）＿感染地域：ホンジュラス</t>
    <phoneticPr fontId="106"/>
  </si>
  <si>
    <t xml:space="preserve">パラチフス
</t>
    <phoneticPr fontId="5"/>
  </si>
  <si>
    <r>
      <rPr>
        <sz val="13"/>
        <color theme="0"/>
        <rFont val="ＭＳ Ｐゴシック"/>
        <family val="3"/>
        <charset val="128"/>
      </rPr>
      <t>チリ</t>
    </r>
    <phoneticPr fontId="5"/>
  </si>
  <si>
    <t>2022/27週</t>
    <phoneticPr fontId="5"/>
  </si>
  <si>
    <t>非常に少ない</t>
    <rPh sb="0" eb="2">
      <t>ヒジョウ</t>
    </rPh>
    <rPh sb="3" eb="4">
      <t>スク</t>
    </rPh>
    <phoneticPr fontId="106"/>
  </si>
  <si>
    <t>生活協同組合コー...</t>
  </si>
  <si>
    <t>Reported 7/17　 6:20 (前週より693万人) 　　世界は感染　第四波は終息中、アジアでは一部拡大傾向</t>
    <rPh sb="21" eb="23">
      <t>ゼンシュウ</t>
    </rPh>
    <rPh sb="22" eb="23">
      <t>シュウ</t>
    </rPh>
    <rPh sb="23" eb="24">
      <t>ゼンシュウ</t>
    </rPh>
    <rPh sb="28" eb="30">
      <t>マンニン</t>
    </rPh>
    <rPh sb="34" eb="36">
      <t>セカイ</t>
    </rPh>
    <rPh sb="37" eb="39">
      <t>カンセン</t>
    </rPh>
    <rPh sb="40" eb="42">
      <t>ダイヨン</t>
    </rPh>
    <rPh sb="42" eb="43">
      <t>ナミ</t>
    </rPh>
    <rPh sb="44" eb="46">
      <t>シュウソク</t>
    </rPh>
    <rPh sb="46" eb="47">
      <t>チュウ</t>
    </rPh>
    <rPh sb="53" eb="55">
      <t>イチブ</t>
    </rPh>
    <rPh sb="55" eb="59">
      <t>カクダイケイコウ</t>
    </rPh>
    <phoneticPr fontId="5"/>
  </si>
  <si>
    <r>
      <rPr>
        <b/>
        <sz val="12.55"/>
        <color theme="0"/>
        <rFont val="Inherit"/>
        <family val="2"/>
      </rPr>
      <t>中国</t>
    </r>
    <rPh sb="0" eb="2">
      <t>チュウゴク</t>
    </rPh>
    <phoneticPr fontId="106"/>
  </si>
  <si>
    <t>日本の感染状況は、いまだ世界平均の2倍ほど多い。中国の増加状況はやや吐出気味</t>
    <rPh sb="0" eb="2">
      <t>ニホン</t>
    </rPh>
    <rPh sb="3" eb="5">
      <t>カンセン</t>
    </rPh>
    <rPh sb="5" eb="7">
      <t>ジョウキョウ</t>
    </rPh>
    <rPh sb="12" eb="14">
      <t>セカイ</t>
    </rPh>
    <rPh sb="14" eb="16">
      <t>ヘイキン</t>
    </rPh>
    <rPh sb="18" eb="19">
      <t>バイ</t>
    </rPh>
    <rPh sb="21" eb="22">
      <t>オオ</t>
    </rPh>
    <rPh sb="24" eb="26">
      <t>チュウゴク</t>
    </rPh>
    <rPh sb="27" eb="29">
      <t>ゾウカ</t>
    </rPh>
    <rPh sb="29" eb="31">
      <t>ジョウキョウ</t>
    </rPh>
    <rPh sb="34" eb="38">
      <t>トシュツギミ</t>
    </rPh>
    <phoneticPr fontId="106"/>
  </si>
  <si>
    <r>
      <t xml:space="preserve">世界的にみて感染増加率は前週の0.6%になっています。また感染症の世界的流行以来でも致死率は1.2%、最近のオミクロン株以降ではやはり0.6%以下です。こうなると感染症法の位置づけとしても5類相当が適当となります。
</t>
    </r>
    <r>
      <rPr>
        <b/>
        <sz val="20"/>
        <color rgb="FFFF0000"/>
        <rFont val="ＭＳ Ｐゴシック"/>
        <family val="3"/>
        <charset val="128"/>
        <scheme val="minor"/>
      </rPr>
      <t>第六波に確実に入る</t>
    </r>
    <rPh sb="0" eb="3">
      <t>セカイテキ</t>
    </rPh>
    <rPh sb="6" eb="11">
      <t>カンセンゾウカリツ</t>
    </rPh>
    <rPh sb="12" eb="14">
      <t>ゼンシュウ</t>
    </rPh>
    <rPh sb="29" eb="32">
      <t>カンセンショウ</t>
    </rPh>
    <rPh sb="33" eb="36">
      <t>セカイテキ</t>
    </rPh>
    <rPh sb="36" eb="40">
      <t>リュウコウイライ</t>
    </rPh>
    <rPh sb="42" eb="45">
      <t>チシリツ</t>
    </rPh>
    <rPh sb="51" eb="53">
      <t>サイキン</t>
    </rPh>
    <rPh sb="59" eb="62">
      <t>カブイコウ</t>
    </rPh>
    <rPh sb="71" eb="73">
      <t>イカ</t>
    </rPh>
    <rPh sb="81" eb="85">
      <t>カンセンショウホウ</t>
    </rPh>
    <rPh sb="86" eb="88">
      <t>イチ</t>
    </rPh>
    <rPh sb="95" eb="98">
      <t>ルイソウトウ</t>
    </rPh>
    <rPh sb="99" eb="101">
      <t>テキトウ</t>
    </rPh>
    <rPh sb="109" eb="111">
      <t>ダイロッ</t>
    </rPh>
    <rPh sb="111" eb="112">
      <t>ナミ</t>
    </rPh>
    <rPh sb="113" eb="115">
      <t>カクジツ</t>
    </rPh>
    <rPh sb="116" eb="117">
      <t>ハイ</t>
    </rPh>
    <phoneticPr fontId="106"/>
  </si>
  <si>
    <t>2022年第26週（6月27日〜7月3日）</t>
  </si>
  <si>
    <t>結核例220</t>
    <phoneticPr fontId="5"/>
  </si>
  <si>
    <t>年齢群：‌1歳（2例）、2歳（1例）、3歳（1例）、4歳（1例）、7歳（1例）、
10代（17例）、20代（12例）、30代（15例）、40代（8例）、50代（9例）、
60代（7例）、70代（7例）、80代（4例）、90代以上（2例）</t>
    <phoneticPr fontId="106"/>
  </si>
  <si>
    <t xml:space="preserve">腸管出血性大腸菌感染症87例（有症者57例、うちHUS 2例）
感染地域：国内73例、韓国1例、国内・国外不明13例
国内の感染地域：‌東京都8例、福岡県7例、愛知県6例、秋田県4例、群馬県4例、千葉県4例、栃木県3例、神奈川県3例、富山県3例、大阪府3例、兵庫県3例、広島県3例、岩手県2例、
静岡県2例、熊本県2例、鹿児島県2例、北海道1例、宮城県1例、茨城県1例、新潟県1例、石川県1例、山梨県1例、長野県1例、岐阜県1例、滋賀県1例、京都府1例、
国内（都道府県不明）4例
</t>
    <phoneticPr fontId="106"/>
  </si>
  <si>
    <t>血清群・毒素型：‌O157 VT1・VT2（21例）、O157 VT2（17例）、O26 VT1（10例）、O103 VT1（6例）、
O121VT2（4例）、O146 VT1・VT2（2例）、O111VT1（2例）、O145 VT2（1例）、O26 VT1・VT2（1例）、
O111 VT1・VT2（1例）、その他・不明（22例）
累積報告数：937例（有症者571例、うちHUS 11例．死亡なし）</t>
    <phoneticPr fontId="106"/>
  </si>
  <si>
    <t xml:space="preserve"> 感染地域：インド</t>
    <phoneticPr fontId="106"/>
  </si>
  <si>
    <t xml:space="preserve">E型肝炎5例 感染地域（感染源）：‌群馬県1例（馬刺し）、静岡県1例（不明）、   愛知県1例（豚レバー）、国内・国外不明2例（不明2例）
</t>
    <phoneticPr fontId="106"/>
  </si>
  <si>
    <t>レジオネラ症76例（肺炎型73例、ポンティアック型3例）
感染地域：‌愛知県6例、兵庫県6例、山形県3例、埼玉県3例、長野県3例、岐阜県3例、福岡県3例、北海道2例、群馬県2例、神奈川県2例、静岡県2例、大阪府2例、奈良県2例、広島県2例、岩手県1例、宮城県1例、
秋田県1例、茨城県1例、東京都1例、新潟県1例、三重県1例、滋賀県1例、京都府1例、岡山県1例、
佐賀県1例、大分県1例、千葉県/栃木県1例、神奈川県/静岡県1例、長野県/群馬県1例、
岐阜県/長野県/三重県1例、国内（都道府県不明）6例、国内・国外不明13例
年齢群：30代（1例）、40代（4例）、50代（17例）、60代（18例）、70代（19例）、80代（16例）、90代以上（1例）
累積報告数：859例</t>
    <phoneticPr fontId="106"/>
  </si>
  <si>
    <t>アメーバ赤痢9例（腸管アメーバ症8例、腸管及び腸管外アメーバ症1例）
感染地域：‌兵庫県2例、京都府1例、国内（都道府県不明）3例、
メキシコ/中国1例、国内・国外不明2例
感染経路：‌性的接触2例（同性間1例、異性間・同性間不明1例）、
経口感染3例、その他・不明4例</t>
    <phoneticPr fontId="106"/>
  </si>
  <si>
    <t>市立函館保健所は１４日、市内の保育所でノロウイルスが原因とみられる集団感染性胃腸炎が発生したと発表した</t>
    <phoneticPr fontId="106"/>
  </si>
  <si>
    <t>函館新聞</t>
    <rPh sb="0" eb="4">
      <t>ハコダテシンブン</t>
    </rPh>
    <phoneticPr fontId="106"/>
  </si>
  <si>
    <t>都留市と甲府市の２か所の斎場で食事をした人たち、合わせて３４人が下痢やおう吐などの症状を訴え、保健所はノロウイルスによる食中毒と断定し、食事を調理した施設を１１日から当面の間、営業禁止処分にしました。</t>
    <phoneticPr fontId="106"/>
  </si>
  <si>
    <t>NHK</t>
    <phoneticPr fontId="106"/>
  </si>
  <si>
    <t>毎週　　ひとつ　　覚えていきましょう</t>
    <phoneticPr fontId="5"/>
  </si>
  <si>
    <t>今週のニュース（Noroｖｉｒｕｓ）　(7/18-7/24)</t>
    <rPh sb="0" eb="2">
      <t>コンシュウ</t>
    </rPh>
    <phoneticPr fontId="5"/>
  </si>
  <si>
    <t>2022/28週</t>
    <phoneticPr fontId="5"/>
  </si>
  <si>
    <t xml:space="preserve"> GⅡ　27週　1例</t>
    <rPh sb="6" eb="7">
      <t>シュウ</t>
    </rPh>
    <phoneticPr fontId="5"/>
  </si>
  <si>
    <t xml:space="preserve"> GⅡ　28週　0例</t>
    <rPh sb="9" eb="10">
      <t>レイ</t>
    </rPh>
    <phoneticPr fontId="5"/>
  </si>
  <si>
    <t>食中毒情報　(7/18-7/24)</t>
    <rPh sb="0" eb="3">
      <t>ショクチュウドク</t>
    </rPh>
    <rPh sb="3" eb="5">
      <t>ジョウホウ</t>
    </rPh>
    <phoneticPr fontId="5"/>
  </si>
  <si>
    <t>海外情報　(7/18-7/24)</t>
    <rPh sb="0" eb="2">
      <t>カイガイ</t>
    </rPh>
    <rPh sb="2" eb="4">
      <t>ジョウホウ</t>
    </rPh>
    <phoneticPr fontId="5"/>
  </si>
  <si>
    <t>食品リコール・回収情報
　(7/18-7/24)　</t>
    <rPh sb="0" eb="2">
      <t>ショクヒン</t>
    </rPh>
    <rPh sb="7" eb="9">
      <t>カイシュウ</t>
    </rPh>
    <rPh sb="9" eb="11">
      <t>ジョウホウ</t>
    </rPh>
    <phoneticPr fontId="5"/>
  </si>
  <si>
    <t>食品表示　(7/18-7/24)</t>
    <rPh sb="0" eb="2">
      <t>ショクヒン</t>
    </rPh>
    <rPh sb="2" eb="4">
      <t>ヒョウジ</t>
    </rPh>
    <phoneticPr fontId="5"/>
  </si>
  <si>
    <t>残留農薬　(7/18-7/24)</t>
    <phoneticPr fontId="16"/>
  </si>
  <si>
    <t>太田市農業協同組...</t>
  </si>
  <si>
    <t>英楽</t>
  </si>
  <si>
    <t>日本ルナ</t>
  </si>
  <si>
    <t>タイヨー</t>
  </si>
  <si>
    <t>西友</t>
  </si>
  <si>
    <t>ツルヤ</t>
  </si>
  <si>
    <t>大浦葡萄酒</t>
  </si>
  <si>
    <t>小岩井農牧</t>
  </si>
  <si>
    <t>丸喜</t>
  </si>
  <si>
    <t>たまや</t>
  </si>
  <si>
    <t>ヨークベニマル</t>
  </si>
  <si>
    <t>ダイヨーセンコー...</t>
  </si>
  <si>
    <t>鵡川漁業協同組合...</t>
  </si>
  <si>
    <t>プライフーズ</t>
  </si>
  <si>
    <t>西山商店</t>
  </si>
  <si>
    <t>お詫び</t>
  </si>
  <si>
    <t>ウルトラキッチン...</t>
  </si>
  <si>
    <t>新和</t>
  </si>
  <si>
    <t>ANA FEST...</t>
  </si>
  <si>
    <t>ドール</t>
  </si>
  <si>
    <t>エバタ</t>
  </si>
  <si>
    <t>Makkoi 一部殺菌工程管理不十分</t>
  </si>
  <si>
    <t>イオン九州</t>
  </si>
  <si>
    <t>笠之原店 昆布〆ます握り鮨４貫 賞味期限誤表示</t>
  </si>
  <si>
    <t>プレシア</t>
  </si>
  <si>
    <t>白玉クリームぜんざい 一部パッケージと中身異なる</t>
  </si>
  <si>
    <t>ベースフード</t>
  </si>
  <si>
    <t>ベースブレッド(メープル) 一部の包装にピンホール</t>
  </si>
  <si>
    <t>レタス 一部残留農薬基準超過</t>
  </si>
  <si>
    <t>クローバー食品</t>
  </si>
  <si>
    <t>味付け竹の子125g 一部製品に異臭</t>
  </si>
  <si>
    <t>小松菜 一部残留農薬基準値超過</t>
  </si>
  <si>
    <t>丹波黒どりたたき 使用原料規格に不備</t>
  </si>
  <si>
    <t>Isey SKYR プレーン 一部容器破損の恐れ</t>
  </si>
  <si>
    <t>フーデリア店 角型厚切りハムカツ一部 消費期限誤表記</t>
  </si>
  <si>
    <t>サニー姪浜店 塩銀鮭甘口(養殖)一部 ラベル誤貼付</t>
  </si>
  <si>
    <t>平田店 パン一部 アレルゲン(卵、乳成分、大豆)表示欠落</t>
  </si>
  <si>
    <t>大浦葡萄ジュース(デラウェア)一部 カビ発生の恐れ</t>
  </si>
  <si>
    <t>小岩井農場ミニチーズタルト(プレーン) 消費期限誤表記</t>
  </si>
  <si>
    <t>西宇部店 塩さばフィーレ一部 消費期限誤表示</t>
  </si>
  <si>
    <t>愛知県産釜揚げしらす(解凍) 一部サバフグ属の混入の恐れ</t>
  </si>
  <si>
    <t>ツナマカロニサラダ ラベル誤貼付でアレルギー(小麦)表示欠落</t>
  </si>
  <si>
    <t>生餃子 一部硬質異物混入の恐れ</t>
  </si>
  <si>
    <t>ほっきがい(うばがい) 一部貝毒発生</t>
  </si>
  <si>
    <t>みなみ北海道サーモン(淡雪)入2色丼 特定原材料(卵)表示欠落</t>
  </si>
  <si>
    <t>二種のまぐろ巻 アレルゲン(小麦)表示欠落</t>
  </si>
  <si>
    <t>国産若どりもも肉角切り 一部消費期限誤表示</t>
  </si>
  <si>
    <t>あさり志ぐれ,のりつくだ煮 アレルギー(小麦)表示欠落</t>
  </si>
  <si>
    <t>ジュウニブン ベーカリー 一部商品に異物混入</t>
  </si>
  <si>
    <t>万座温泉 高原花まめ蒸しきんつば 一部ラベル誤貼付で表示欠落</t>
  </si>
  <si>
    <t>ぷりぷりエビのエビマヨネーズ(小) 一部ラベル誤貼付で表示欠落</t>
  </si>
  <si>
    <t>本鮪赤身にぎり(冷凍) 一部消費期限誤表示,アレルゲン表示欠落</t>
  </si>
  <si>
    <t>ふくのや あえもの明太子 いか 一部賞味期限シール誤貼付</t>
  </si>
  <si>
    <t>メキシコ産ブドウ 一部残留農薬基準超過</t>
  </si>
  <si>
    <t>※2022年 第28週（7/11～7/17） 現在</t>
    <phoneticPr fontId="5"/>
  </si>
  <si>
    <t>累計感染者数の増加ペース 119</t>
    <rPh sb="0" eb="2">
      <t>ルイケイ</t>
    </rPh>
    <rPh sb="2" eb="5">
      <t>カンセンシャ</t>
    </rPh>
    <rPh sb="5" eb="6">
      <t>スウ</t>
    </rPh>
    <rPh sb="7" eb="9">
      <t>ゾウカ</t>
    </rPh>
    <phoneticPr fontId="5"/>
  </si>
  <si>
    <t>今週の新型コロナ 新規感染者数　世界で763万人(対前週の増加に対して70万人増加)</t>
    <rPh sb="0" eb="2">
      <t>コンシュウ</t>
    </rPh>
    <rPh sb="9" eb="15">
      <t>シンキカンセンシャスウ</t>
    </rPh>
    <rPh sb="23" eb="24">
      <t>ニン</t>
    </rPh>
    <rPh sb="24" eb="25">
      <t>タイ</t>
    </rPh>
    <rPh sb="25" eb="27">
      <t>ゼンシュウ</t>
    </rPh>
    <rPh sb="28" eb="30">
      <t>ゾウカ</t>
    </rPh>
    <rPh sb="31" eb="32">
      <t>タイ</t>
    </rPh>
    <rPh sb="34" eb="35">
      <t>サラ</t>
    </rPh>
    <rPh sb="37" eb="39">
      <t>マンニン</t>
    </rPh>
    <rPh sb="39" eb="41">
      <t>ゾウカ</t>
    </rPh>
    <phoneticPr fontId="5"/>
  </si>
  <si>
    <t xml:space="preserve">
世界の新規感染者数: 763万人で感染拡大 　世界は第4波が確実にピークアウト
北半球は春から夏に向かう。</t>
    <rPh sb="1" eb="3">
      <t>セカイ</t>
    </rPh>
    <rPh sb="4" eb="6">
      <t>シンキ</t>
    </rPh>
    <rPh sb="6" eb="10">
      <t>カンセンシャスウ</t>
    </rPh>
    <rPh sb="15" eb="17">
      <t>マンニン</t>
    </rPh>
    <rPh sb="18" eb="22">
      <t>カンセンカクダイ</t>
    </rPh>
    <rPh sb="24" eb="26">
      <t>セカイ</t>
    </rPh>
    <rPh sb="27" eb="28">
      <t>ダイ</t>
    </rPh>
    <rPh sb="29" eb="30">
      <t>ハ</t>
    </rPh>
    <rPh sb="31" eb="33">
      <t>カクジツ</t>
    </rPh>
    <rPh sb="41" eb="44">
      <t>キタハンキュウ</t>
    </rPh>
    <rPh sb="45" eb="46">
      <t>ハル</t>
    </rPh>
    <rPh sb="48" eb="49">
      <t>ナツ</t>
    </rPh>
    <rPh sb="50" eb="51">
      <t>ム</t>
    </rPh>
    <phoneticPr fontId="5"/>
  </si>
  <si>
    <t>コロナ・ワクチン接種予定と内容　(元阿部首相と菅前首相の最大の功績)</t>
    <rPh sb="8" eb="10">
      <t>セッシュ</t>
    </rPh>
    <rPh sb="10" eb="12">
      <t>ヨテイ</t>
    </rPh>
    <rPh sb="13" eb="15">
      <t>ナイヨウ</t>
    </rPh>
    <rPh sb="17" eb="18">
      <t>モト</t>
    </rPh>
    <rPh sb="18" eb="20">
      <t>アベ</t>
    </rPh>
    <rPh sb="20" eb="22">
      <t>シュショウ</t>
    </rPh>
    <rPh sb="23" eb="24">
      <t>スガ</t>
    </rPh>
    <rPh sb="24" eb="27">
      <t>ゼンシュショウ</t>
    </rPh>
    <rPh sb="28" eb="30">
      <t>サイダイ</t>
    </rPh>
    <rPh sb="31" eb="33">
      <t>コウセキ</t>
    </rPh>
    <phoneticPr fontId="106"/>
  </si>
  <si>
    <t xml:space="preserve">小学校で育てたイモで45人食中毒（ヨミドクター（読売新聞）） 長野県は２２日 </t>
    <phoneticPr fontId="16"/>
  </si>
  <si>
    <t>長野県</t>
    <rPh sb="0" eb="3">
      <t>ナガノケン</t>
    </rPh>
    <phoneticPr fontId="16"/>
  </si>
  <si>
    <t>長野県は２２日、千曲市の小学校で、授業でジャガイモを調理して食べた児童計４５人が嘔吐（おうと）や腹痛などの症状を訴えたと発表した。全員快方に向かっているという。小学校で育てたジャガイモ、授業中ゆでて皮付きで食べて…児童４５人が嘔吐や腹痛
　児童は２１日午前１０時２０分頃から正午にかけ、家庭科の授業で、学校で育てたジャガイモをゆでて皮付きで食べていた。県長野保健所は、ジャガイモの芽などに含まれる有毒物質ソラニンによる食中毒と断定した。</t>
    <phoneticPr fontId="16"/>
  </si>
  <si>
    <t>https://topics.smt.docomo.ne.jp/article/yomidr/region/yomidr-1045264?fm=topics</t>
    <phoneticPr fontId="16"/>
  </si>
  <si>
    <t>読売新聞</t>
    <phoneticPr fontId="16"/>
  </si>
  <si>
    <t>食中毒が発生しました(アニサキス)</t>
    <phoneticPr fontId="16"/>
  </si>
  <si>
    <t>令和4年7月20日(水曜日)、市内の医療機関から松山市保健所に、「アニサキス食中毒の患者を診た。」と連絡がありました。　
　市保健所が発症者を調査し、松山市内の飲食店でシメサバを喫食していたことが分かりました。
　アニサキスが発症者の体内から検出されたことと、潜伏時間や発症状況から、胃アニサキス症の特徴と合致するため、当該施設で提供されたシメサバが原因の食中毒と断定しました。　原因のシメサバは既に消費されており、新しい被害が発生する恐れがないこと、今後の再発防止措置を速やかに行ったことから、厚生労働省通知を考慮し、施設に行政処分は行いません。
　厚生労働省がまとめた令和3年食中毒発生状況では、アニサキス食中毒の事件数は全食中毒の中で全国的に最も多くなっています。魚介類の取り扱いに注意してください。
　　喫食日時：令和4年7月18日（月曜日）22時頃
　　発生日時：令和4年7月19日（火曜日）3時頃
　　発症者数：1名（40代男性）
　　受診者数：1名（40代男性）、1医療機関（市内1）　入院なし
　　主な症状：胃痛
　　　　現在の状況：回復しています。</t>
    <phoneticPr fontId="16"/>
  </si>
  <si>
    <t>https://www.city.matsuyama.ehime.jp/hodo/202207/shokuchudoku6.html</t>
    <phoneticPr fontId="16"/>
  </si>
  <si>
    <t>松山市公表</t>
    <rPh sb="0" eb="3">
      <t>マツヤマシ</t>
    </rPh>
    <rPh sb="3" eb="5">
      <t>コウヒョウ</t>
    </rPh>
    <phoneticPr fontId="16"/>
  </si>
  <si>
    <t>愛媛県</t>
    <rPh sb="0" eb="3">
      <t>エヒメケン</t>
    </rPh>
    <phoneticPr fontId="16"/>
  </si>
  <si>
    <t>食中毒の発生について(ウェルシュ菌)</t>
    <rPh sb="16" eb="17">
      <t>キン</t>
    </rPh>
    <phoneticPr fontId="16"/>
  </si>
  <si>
    <t>令和4年7月12日（火曜日）午前9時40分、あきる野市内の高齢者施設から西多摩保健所に「入所者のうち24名が、7月11日（月曜日）夜から下痢症状を呈した。」旨、連絡があった。西多摩保健所は、直ちに食中毒と感染症の両面から調査を実施した。
患者は、当該施設の入所者27名で、7月11日（月曜日）午後7時から同月12日（火曜日）午後11時にかけて、下痢、腹痛の症状を呈していた。
当該施設の給食施設では、入所者に朝食、昼食及び夕食の三食とおやつを提供していた。
　　患者全員に共通する食事は、当該給食施設が提供した食事のみであった。
　　患者12名のふん便からウエルシュ菌を検出し、患者の症状がウエルシュ菌によるものと一致していた。
　　患者の発症時間に一峰性がみられた。
　　検食1検体（7月11日朝食：冬瓜と鶏肉の煮物）からウエルシュ菌を検出した。
　　施設内で感染症を疑う情報がないことを確認した。
本日、西多摩保健所は、以下の理由により、本件を当該給食施設が調理、提供した食事を原因とする、ウエルシュ菌による食中毒と断定した。
患者の共通食は、当該給食施設が提供した食事以外にはなかった。</t>
    <phoneticPr fontId="16"/>
  </si>
  <si>
    <t>https://www.metro.tokyo.lg.jp/tosei/hodohappyo/press/2022/07/21/02.html</t>
    <phoneticPr fontId="16"/>
  </si>
  <si>
    <t>東京都</t>
    <rPh sb="0" eb="3">
      <t>トウキョウト</t>
    </rPh>
    <phoneticPr fontId="16"/>
  </si>
  <si>
    <t>西多摩保健所公表</t>
    <rPh sb="6" eb="8">
      <t>コウヒョウ</t>
    </rPh>
    <phoneticPr fontId="16"/>
  </si>
  <si>
    <t>スーパーで販売のシラスパック、２・５ｃｍのサバフグ混入…食べるとしびれる可能性</t>
    <phoneticPr fontId="16"/>
  </si>
  <si>
    <t>神奈川県茅ヶ崎市は２０日、同市のスーパー「たまや浜見平店」が販売したシラスに、サバフグ属の魚１匹が混入していたと発表した。食べるとしびれる可能性があるとして、注意を呼びかけている。　市保健所によると、１４日に販売された「愛知県産釜上しらす」に体長約２・５センチの魚が入っていた。同店では１３〜１８日にシラス５３２パックを販売。これまでに健康被害の連絡はないという。
あわせて読む
シラスのパックにフグの稚魚？混入　茅ケ崎のスーパー
(朝日新聞デジタル)　07月21日 03:00
ちりめんパックにフグ混入、愛知　スーパーが自主回収
(共同通信)　06月10日 17:02</t>
    <phoneticPr fontId="16"/>
  </si>
  <si>
    <t>https://news.goo.ne.jp/article/yomiuri/nation/20220721-567-OYT1T50151.html</t>
    <phoneticPr fontId="16"/>
  </si>
  <si>
    <t>神奈川県</t>
    <rPh sb="0" eb="4">
      <t>カナガワケン</t>
    </rPh>
    <phoneticPr fontId="16"/>
  </si>
  <si>
    <t>浜松市の焼肉店で食中毒　8日に食事した客4人に症状　保健所は注意呼び掛け</t>
    <phoneticPr fontId="16"/>
  </si>
  <si>
    <t>静岡県</t>
    <rPh sb="0" eb="2">
      <t>シズオカケン</t>
    </rPh>
    <phoneticPr fontId="16"/>
  </si>
  <si>
    <t>浜松市の飲食店を利用した客4人が食中毒と診断され、保健所はこの店に営業禁止を命じました。
 食中毒が発生したのは浜松市東区にある飲食店「個室焼肉　暖」です。8日に食事をした5人のグループの内4人が下痢や腹痛、発熱などの症状を訴えました。保健所が検査をした結果、この内2人から食中毒の原因となる細菌が検出されました。保健所は衛生状況の改善が確認されるまでの間、店を営業禁止としました。　保健所はバーベキューや焼肉をする際には、生肉に触れたトングや箸で焼いた後の肉に触れないよう注意を呼び掛けています。</t>
    <phoneticPr fontId="16"/>
  </si>
  <si>
    <t>https://news.yahoo.co.jp/articles/1183b751ff56af72722bd8cc46fbd08e380bf4ec</t>
    <phoneticPr fontId="16"/>
  </si>
  <si>
    <t>静岡朝日テレビ</t>
    <rPh sb="0" eb="2">
      <t>シズオカ</t>
    </rPh>
    <rPh sb="2" eb="4">
      <t>アサヒ</t>
    </rPh>
    <phoneticPr fontId="16"/>
  </si>
  <si>
    <t>税務大学校で集団食中毒、O121検出も…食堂を営業停止処分　千葉・船橋</t>
    <phoneticPr fontId="16"/>
  </si>
  <si>
    <t>千葉県船橋市は18日、同市行田の税務大学校東京研修所の食堂で食事をした18～22歳の寮生13人が下痢や血便などの症状を訴え、そのうち5人と調理者2人の計7人から食中毒の原因となる腸管出血性大腸菌O121が検出されたと発表した。
　市は、同食堂で6月22日に出された料理が原因の食中毒と断定。同大学校が委託するコンパスグループ・ジャパン（東京都）の同食堂での営業について、18日から3日間停止処分とした。</t>
    <phoneticPr fontId="16"/>
  </si>
  <si>
    <t>https://news.yahoo.co.jp/articles/6f194a05155f77a0faa3fa65560076a584f6af89</t>
    <phoneticPr fontId="16"/>
  </si>
  <si>
    <t>千葉県</t>
    <rPh sb="0" eb="3">
      <t>チバケン</t>
    </rPh>
    <phoneticPr fontId="16"/>
  </si>
  <si>
    <t>千葉日報</t>
    <rPh sb="0" eb="4">
      <t>チバニッポウ</t>
    </rPh>
    <phoneticPr fontId="16"/>
  </si>
  <si>
    <t>タイ・葬式ご飯で食中毒、250人以上が病院へ</t>
    <phoneticPr fontId="16"/>
  </si>
  <si>
    <r>
      <t xml:space="preserve">タイ北部ランパーン県ワンヌア区で行われた、100歳を越えて亡くなった方の葬式に参加した人々らが食中毒となり、病院へ向かいました。
報道によると、2022年7月17日に執り行われた葬式には700人ほどが参加しており、そのうち251人が食中毒で病院向い、数十人が入院。多くの人は、薬を受け取って帰宅しています。食中毒の原因は、葬式の参加者に配られた「赤豚ご飯（カオムーデーン  </t>
    </r>
    <r>
      <rPr>
        <b/>
        <sz val="16"/>
        <rFont val="Tahoma"/>
        <family val="3"/>
        <charset val="222"/>
      </rPr>
      <t>ข้าวหมูแดง</t>
    </r>
    <r>
      <rPr>
        <b/>
        <sz val="16"/>
        <rFont val="游ゴシック"/>
        <family val="3"/>
        <charset val="128"/>
      </rPr>
      <t xml:space="preserve">）」と考えられており、それを食べた人たちが下痢、嘔吐、倦怠感を覚え始めたとのことです。タイは現在雨季真っ只中で、食べ物が傷みやすい時期。食中毒にはご注意を。
</t>
    </r>
    <phoneticPr fontId="16"/>
  </si>
  <si>
    <t>タイランドハイパーリンク</t>
    <phoneticPr fontId="16"/>
  </si>
  <si>
    <t>タイ国</t>
    <rPh sb="2" eb="3">
      <t>クニ</t>
    </rPh>
    <phoneticPr fontId="16"/>
  </si>
  <si>
    <t>https://www.thaich.net/news/20220718if.htm</t>
    <phoneticPr fontId="16"/>
  </si>
  <si>
    <t>★食品医薬品安全処、ペプシゼロシュガーの悪臭について苦情調査…ロッテ七星飲料「異常なし」</t>
  </si>
  <si>
    <t xml:space="preserve">★韓国政府、外食産業育成…宅配ロボット規制を緩和し、外国人就職を拡大 - Yahoo!ニュース </t>
  </si>
  <si>
    <t>★しょうゆなど減塩政策に対応急がれる(コロンビア) ｜  - ジェトロ</t>
  </si>
  <si>
    <t>★英政府、食用昆虫認可の移行措置案を発表(英国) ｜ - ジェトロ</t>
  </si>
  <si>
    <t>★Xinhua Silk Road：中国酒類ブランドのTingHuaがノーベル賞受賞者を主任研究員として雇用</t>
  </si>
  <si>
    <t>★米ラム・ウェストン、21年末比15%高 外食需要に期待 - 日本経済新聞</t>
  </si>
  <si>
    <t>★上海で店内飲食が再開 利用時間は1時間半に限定（CNS（China News Service））</t>
  </si>
  <si>
    <t xml:space="preserve">★マレーシア:ジェトロKLが日本産食品プロモ、地場高級スーパーと提携 </t>
  </si>
  <si>
    <t xml:space="preserve">★タイ最大の乳製品メーカーの工場が閉鎖に。フォーモスは生産停止。（X-bomber Thailand） </t>
  </si>
  <si>
    <t>★大麻入り食品は他商品と区分、小売店に指示 - NNA ASIA・タイ・食品・飲料</t>
  </si>
  <si>
    <t>★ハーゲンダッツ、バニラ以外も11種販売停止 - NNA ASIA・インドネシア・食品・飲料</t>
  </si>
  <si>
    <t>https://www.wowkorea.jp/news/korea/2022/0721/10356934.html</t>
    <phoneticPr fontId="16"/>
  </si>
  <si>
    <t>https://news.yahoo.co.jp/articles/125e7ca64afa0e0d582bb8ae788060cbfe3fd5c7</t>
    <phoneticPr fontId="16"/>
  </si>
  <si>
    <t>https://www.jetro.go.jp/biznews/2022/07/496b71dbcb3488eb.html</t>
    <phoneticPr fontId="16"/>
  </si>
  <si>
    <t>https://www.jetro.go.jp/biznews/2022/07/e1cd79654339bb2b.html</t>
    <phoneticPr fontId="16"/>
  </si>
  <si>
    <t>https://kyodonewsprwire.jp/release/202207193995</t>
    <phoneticPr fontId="16"/>
  </si>
  <si>
    <t>https://www.nikkei.com/article/DGXZQOUB194X20Z10C22A7000000/</t>
    <phoneticPr fontId="16"/>
  </si>
  <si>
    <t>https://news.yahoo.co.jp/articles/af13e4f82e013a40b4d5f64deda48986fb7ad3e9</t>
    <phoneticPr fontId="16"/>
  </si>
  <si>
    <t>https://www.asiax.biz/news/60695/</t>
    <phoneticPr fontId="16"/>
  </si>
  <si>
    <t>https://www.nna.jp/news/show/2364808</t>
    <phoneticPr fontId="16"/>
  </si>
  <si>
    <t>https://www.nna.jp/news/show/2366882</t>
    <phoneticPr fontId="16"/>
  </si>
  <si>
    <t>ロッテ七星飲料が製造する炭酸飲料‘ペプシゼロシュガー’から悪臭がするという苦情が寄せられた。食品医薬品安全処（食薬処）は調査に着手した。21日、食薬処と業界などによると、最近、キョンギド（京畿道）のある地方自治体に当該苦情が寄せられ、自主調査を行っている。食薬処も他の地域の同じ製品を回収し、比較調査を行っている。これは最近、SNSにペプシゼロシュガーのペットボトル内から変な匂いがするという不満が相次いで提起されていることと無関係ではない。ロッテ七星飲料はこれに関して「ペプシゼロシュガー500mL製品のペットボトル容器と蓋などから異臭（変な匂い）がする状況で、内容物の品質や味、香りには全く異常はない」と明らかにした。
続いて「最近、梅雨にともなう高温多湿な環境で製品を流通するなど、保管過程上の問題と把握しており、他の可能性も念頭に置いて総合的に原因を分析している」と述べた。
現在、ロッテ七星飲料は消費者の要請がある場合、当該製品を交換している。
2022/07/21 21:49配信  Copyright(C) herald wowkorea.jp 83</t>
    <phoneticPr fontId="16"/>
  </si>
  <si>
    <t>韓国政府が外食産業の先導国家として飛躍するために今後５年間約９３００億ウォン（約９７９億円）を投じる。
これを通じてフードテックのユニコーン企業（企業価値１０億ドル以上のスタートアップ）１０社、売り上げ１兆ウォン以上である外食企業５社、外食企業海外店舗数５０００カ所の達成を目指す。農林畜産食品部は２０日、このような内容を盛り込んだ「外食産業革新プラス対策」を発表した。まず、外食産業の革新を妨げる規制改善を推進する。来年までに宅配ロボットの歩道通行が可能になるように「知能型ロボット法」と「道路交通法」を改正する。訪問就職資格（Ｈ－２）外国人の就職許容業種を韓国料理・外国食など一部から外食業全体に拡大する。また、外食分野のフードテック研究・開発支援を増やし、関連スタートアップ製品の商用化を支援する予定だ。
韓国国内の外食企業の世界化も支援する。有望な海外進出国家に「商談デスク」を運営し、韓流コンテンツと海外有名インフルアンサーを活用して国内の外食ブランドの認知度を高める計画だ。
外食産業が農業と共生できるように農水産食品取引所（ｅａＴ）システムと農食品オンライン取引所を活用して企業と生産者間食材料の直取引を活性化する方針だ。農食品オンライン取引所は来年構築する。同時に、外食企業が食材料として地域特産物や地域農産物（ローカルフード）を利用するように誘導し、郷土料理の簡便式商品化を支援して農村観光と地域外食景気を活性化する。農食品部のヤン・ジュピル食品産業政策官は「その間新型コロナとグローバルサプライチェーンの危機によって萎縮していた外食産業が未来の成長産業として飛躍できることを期待している」と話した。</t>
    <phoneticPr fontId="16"/>
  </si>
  <si>
    <t>コロンビアで、国民の塩分摂取量低減を目指して2020年に公付した59の食品への塩分含有量規制が2022年11月に第1段階の順守期限を迎える。しょうゆや調味料など代表的な日本食材を扱う関連企業でも、製造元との成分調整の交渉などで困難な対応が迫られている。
同国保健省が2020年11月9日に交付した決議2013号では、2022年11月9日（第1段階）、2024年11月9日（第2段階）までに、食品ごとの最大ナトリウム含有量を各段階で定めた数値内とすることを求めている（添付資料表参照）。同数値を順守していない食品は、第1段階で2022年11月9日までに、第2段階では2025年11月9日までに市場から撤去することとなっており、販売ができなくなる。このほか、2021年6月16日付決議810号では、ラベルの栄養表示に100グラム当たりと、1食当たりのナトリウム含有量（ミリグラム）をそれぞれ明記することを義務付けている。同ラベル表示義務は2022年12月16日まで猶予を設けている。
日本から現在輸入している商品では、シリアル、マヨネーズ、しょうゆベース調味料、ソース、カレーペースト、スープベースなどが対象になるとみられる。当地通関統計によると、2021年にこれらの商品の日本からの輸入額は約35万ドル、米国からはしょうゆだけで約71万ドルが輸入されている。
アジア食材を専門に扱う輸入会社によると、減塩タイプのしょうゆでも第2段階の数値を超えてしまう。また、同社の販売先の大手小売店の中には2022年8月以降、数値を超える商品の納入を行わないと通知しているところもあるという。対応が迫られているのはアジア食材関連だけではない。一般食材を扱っているある卸売会社も既に顧客から基準内の食品の納入を求められるようになった。現在、この減塩政策と通貨ペソ安は食品輸入ビジネスにとって二重の困難になっていると指摘する。市場に浸透した商品の成分を各社が変更するのは産業全体にとって大きな負担となるはずだが、現在までにあまりそれに関連する報道などはなく、11月までに対応の動きは加速すると予想される。ある地場のソースメーカーはこれから対応するというが、必要ならば味を変えずに塩分の配合を変えることになろうと話している。食品関連会社では、コロンビアのこの規制は諸外国と比べて厳しく、短期間での達成は困難ではないかとの見方も多くある。</t>
    <phoneticPr fontId="16"/>
  </si>
  <si>
    <t>英国食品基準庁は7月13日、食用昆虫の新規食品（Novel Foods）認可の移行措置の変更に関するパブリックコメント外部サイトへ、新しいウィンドウで開きますの募集を開始した。2021年8月に、食品基準庁は食用昆虫認可の移行措置が終了した旨の通知を出していたが、この通知は誤りで移行措置は引き続き有効だとした上で、新たな移行措置案を発表し、2022年8月10日まで意見を募集している（英国食品基準庁の同日付ニュース外部サイトへ、新しいウィンドウで開きます）。
食用昆虫の新規食品認可について、新規食品規則（後述の「維持されたEU法」に該当）（EU）2015/2283第35条外部サイトへ、新しいウィンドウで開きます第2項により、2018年1月1日までに適法に上市（市場投入）され、2019年1月1日までにEUに認可申請が行われた食用昆虫は、欧州委員会が認可に関する判断を下すまでの間、上市を引き続き認めるという移行措置が定められている（2022年7月13日付パブリックコメント公募案内PDFファイル(外部サイトへ、新しいウィンドウで開きます)パブリックコメントで提案されている新たな移行措置案は、英国法および英国市場との整合を取るため、2018年1月1日までにEU域内あるいは英国内で販売され、2019年1月1日までにEUに認可申請が行われた食用昆虫について、2023年12月31日までに英国（北アイルランドを除く）に認可申請を行えば、英国当局が認可の判断を下すまでの間、引き続き英国での上市を認めるというものだ。食品基準庁が2022年1月に公表した代替タンパク質に関する調査PDFファイル(外部サイトへ、新しいウィンドウで開きます)では、肉代替という観点から、健康的で持続可能な食品に対する英国消費者の関心と需要が高まっており、食用昆虫を試食してみたい英国消費者は約4分の1になるとされている（2022年3月15日付地域・分析レポート参照）。英国食用昆虫協会のニック・ルソー代表は「昆虫食分野は継続的に成長しており、われわれの調査によると、適切に飼育され、製造された食用昆虫製品は、環境を意識する消費者に対して、栄養があり、おいしく、安全な食料を提供し、必要タンパク質量の相当な割合を満たすことができる」としている（英国食品基準庁の7月13日付ニュース外部サイトへ、新しいウィンドウで開きます）。英国では、EU離脱の移行期間終了時点で適用されていたEU法が「維持されたEU法（retained EU law）」として、移行期間終了後も英国国内法として適用されている（2022年2月1日記事参照）。今回の移行措置案は、「維持されたEU法」と英国国内法の整合を取ることが１つの目的とされているが、動物飼料・食品接触材・抽出溶媒それぞれに関する「維持されたEU法」へ技術的修正を行う法案についても、同日付でパブリックコメント外部サイトへ、新しいウィンドウで開きますの募集が開始されている。</t>
    <phoneticPr fontId="16"/>
  </si>
  <si>
    <t>Qinghai Spring Medicinal Resources Technology Co., Ltd.（Qinghai Spring、600381.SH）は、同社酒類ブランドTingHuaの主任研究員として、ノーベル賞受賞者のフェリド・ムラド（Ferid Murad）、アーリー・ウォーシェル（Arieh Warshel）両氏を雇用したとこのほど発表した。ノーベル賞の公式サイトによると、1936年米インディアナ州生まれのフェリド・ムラド氏は、心臓血管系内の情報伝達分子としての一酸化窒素の発見で、1988年のノーベル生理学・医学賞を共同受賞した。生体分子の機能性に関する計算科学的研究のパイオニアとして知られるアーリー・ウォーシェル氏は、「複雑な化学系のマルチスケールモデル開発」で、2013年のノーベル化学賞を受賞した。ムラド氏は、学際的な科学的手法を使うことで、酒造りのような日常生活の環境の中にある一酸化窒素などの物質の幅広い応用に関する研究と検証でチームを指導したいと語った。
一方、ウォーシェル氏は、自分が率いるチームが実現した科学的研究の結果が、TingHua白酒など中国酒の醸造技術をさらに改善するための多次元の参考になるとみている。Qinghai SpringのZhang Xuefeng会長によると、ノーベル賞受賞者との協働は酒造産業のより深い研究と探求に取り組むという同ブランドのコミットメントを示すものだという。業界関係者はまた、2人のノーベル賞受賞者とQinghai Springの協力関係が世界市場での中国白酒の販売促進に積極的な役割を果たすとみている。
オリジナルリンク：https://en.imsilkroad.com/p/329086.html を参照</t>
    <phoneticPr fontId="16"/>
  </si>
  <si>
    <t>大手加工食品メーカーの米ラム・ウェストン・ホールディングス株の値動きが堅調だ。18日時点の株価は2021年末比で15%上昇し、米S&amp;P500種株価指数が2割下落する中で逆行高となっている。新型コロナウイルス禍からの経済正常化で外食チェーンなどの業務向け食品の需要が高まるとの業績成長期待から買いが広がっている。同社は北米最大手の冷凍ポテト専門の食品メーカー。レストランや家庭などに向け、フライドポテトなど冷凍ポテト製品の製造や流通、販売を手掛ける。欧州やアジアなど100カ国以上で事業を展開する。
外食チェーンなどの業務向けの販売が主力事業で、世界的な経済再開の動きは追い風だ。原材料費は上昇するが、会社側は商品価格に転嫁できていると話す。QUICK・ファクトセットによると、2023年5月期の純利益予想は4億2400万ドルと19年5月期の約4億7000万ドルに迫り、コロナ禍前の水準に回復する見通しだ。
東海東京調査センターの長田清英チーフストラテジストは「自社で農場を所有しており、製造から販売まで一気通貫で手がけて商品のコストを抑えられる独自の強みがある。競合他社も少ないため、業績拡大は続きそうだ」と話す。</t>
    <phoneticPr fontId="16"/>
  </si>
  <si>
    <t>中国・上海市で飲食店内の食事が再開した6月29日の正午、市中心部の観光エリア・豫園（Yuyuan）周辺にある火鍋チェーン店「海底撈（Haidilao）」に会社員の龐岩（Pang Yan）さん（仮名）が同僚と訪れた。「この火鍋のにおいが懐かしい！」と喜びの声をあげ、「デリバリーで食事を注文することもできるけど、店で食べる雰囲気はやっぱり違うよ」と満足げだった。　入店時には検温や手指の消毒をして、店内の座席は間隔を空けて座る。海底撈の程偉（Cheng Wei）店長は「最大で座席数の50％まで受け入れています。予約されるお客が多いですね」と笑顔を浮かべる。
　上海市では6月29日から、感染リスクが低い地域または過去1週間に感染者が出ていない地域は、レストランでの外食を再開。高級上海料理の「緑波廊（Lu Bo Lang）」や小籠包で有名な「南翔（Nanxiang）饅頭店」、精進料理の「春風松月楼（Chunfeng Songyuelou）」、さらに「松鶴楼（Songhelou）麺館」「德興（Dexing）菜館」「和豊楼（Hefenglou）」「老桐椿（Laotongchun）」などの老舗料理店に多くの客が「この日を待っていた」と詰めかけた。
「緑波廊」の陸亜明（Lu Yaming）社長は「従業員の兼状態は毎日確認し、店内は換気や清掃を徹底しています。お客さまが一斉に多く来られた場合、整理番号を渡して外で買い物などをしてもらい、順番が近づいたらスタッフが電話をしています」という。
　外食再開と言っても食事時間は1時間半程度に制限されている。程さんは「お客さまに来店時にお知らせしているだけ。皆さん、ご自身で時間のルールを守っています」と話す。(c)CNS/JCM/AFPBB News※この記事は、CNS（China News Service）のニュースをJCMが日本語訳したものです。CNSは1952年に設立された中華人民共和国の国営通信社です。</t>
    <phoneticPr fontId="16"/>
  </si>
  <si>
    <t>日本貿易振興機構（ジェトロ）クアラルンプール事務所は、7月14日から8月7日まで地場高級スーパーマーケット経営会社、ザ・フード・パーベイヤーと提携して日本産食品のプロモーションを実施すると発表した。 
　JETROが以前から行っているECポータルを用いた日本産食品の販売促進を目的とする「JAPAN MALL事業」の一環で、今年度では最初の実施となる。ザ・フード・パーベイヤーは▽ビレッジ・グローサー▽ベンズ・インデペンデント・グローサー（BIG）▽BSCファインフーズ▽レジャー・グローサー▽パサラヤOTK――の5つの高級スーパーマーケット・ブランドを首都圏クランバレー、ジョホールバル、ペナンで30店舗以上運営している。
 　 日本産のもち、ゼリー、グミなどの菓子類、ナッツ、ドライフルーツ、抹茶アーモンドなどのスナック、ソース、味噌、みりん、柚子こしょうなどの調味料、ラーメン、おかゆ、鍋スープなどの加工食品、緑茶、果汁入りはちみつなどの飲料を販売する。
 　ザ・フード・パーベイヤーの自社ECサイト「Bites Shop」や大手ECサイトのショッピー及びラザダ内に開設したBIGショップ、そしてビレッジ・グローサーの創業者が設立した別ブランドの高級食料品スーパー、ザ・フード・マーチャントのハッピーフレッシュECショップで取り扱う。またBIGパブリカ店及びザ・フード・マーチャント・ブキジャリル店で実店舗販売を行う。</t>
    <phoneticPr fontId="16"/>
  </si>
  <si>
    <t>https://x-bomberth.com/20220719formos/</t>
    <phoneticPr fontId="16"/>
  </si>
  <si>
    <t>フリースランドカンピーナ（タイランド）社は、「Foremost（フォーモス）」ブランドの低温殺菌ミルクの生産と販売を停止すると発表しました。
最近、スーパーマーケットでフォーモスが売りに出されていないことがタイネット界隈で話題となり、同社の発表に至りました。
公式サイトでは、7月1日よりラックシーにある工場を閉鎖し、低温殺菌ミルクが現在生産されていないことに言及しています。しかし、消費者は依然として全国のスーパーマーケットで、同社の他の主要な乳製品を購入できると付け加えています。フリースランドカンピーナ（タイランド）社は、UHT牛乳、低温殺菌牛乳、コンデンスミルク、レディトゥドリンクヨーグルトを販売する、国内最大の乳製品生産工場です。フォーモスの他に、同社はalcon、Debic、Ship、MyBoyなどのブランドを製造および販売しています。オランダの多国籍企業は1956年にタイ部門を立ち上げ、滅菌ミルク、UHTミルク、乳製品で国内最大シェアを獲得しました。しかし事業開発局のデータによると、フリースランドカンピーナ（タイランド）社は2021年に13.6億バーツの純損失を被り、2020年の利益から180％減少し、今回の事業縮小となったと付けくわえています。
うちの娘も飲んでいたブランドだったので残念です。以前、日本でも牛乳が売れなくて、それでも乳は搾り続けないといけないので、そのまま大量に放棄していたニュースを映像を見たことがあります。世の中には食べれない人もいる中、上手くいかないものですね。</t>
    <phoneticPr fontId="16"/>
  </si>
  <si>
    <t>大麻入り食品は他商品と区分、小売店に指示
タイの保健省食品医薬品委員会（ＦＤＡ）は17日、コンビニエンスストアや商業施設など小売業者に対し、大麻入り食品・飲料と他の商品の陳列棚を明確に区分し、20歳未満の未成年者に販売しないよう指示した。子どもが大麻入りのスナック菓子を誤って食べて体調が悪くなる事故があっ…
関連国・地域： タイ
関連業種： 食品・飲料／小売り・卸売り</t>
    <phoneticPr fontId="16"/>
  </si>
  <si>
    <t>ハーゲンダッツ、バニラ以外も11種販売停止
インドネシアで高級アイスクリーム「ハーゲンダッツ」を販売するハーゲンダッツ・インドネシアは20日、アイスクリーム11種の販売を一時停止すると明らかにした。医薬品食品監督庁（ＢＰＯＭ）が19日、フランスから輸入された「ハーゲンダッツ」のバニラアイスクリームについて、基…
関連国・地域： インドネシア
関連業種： 食品・飲料／小売り・卸売り／社会・事件</t>
    <phoneticPr fontId="16"/>
  </si>
  <si>
    <t>韓国</t>
    <rPh sb="0" eb="2">
      <t>カンコク</t>
    </rPh>
    <phoneticPr fontId="16"/>
  </si>
  <si>
    <t>コロンビア</t>
    <phoneticPr fontId="16"/>
  </si>
  <si>
    <t>英国</t>
    <rPh sb="0" eb="2">
      <t>エイコク</t>
    </rPh>
    <phoneticPr fontId="16"/>
  </si>
  <si>
    <t>中國</t>
    <rPh sb="0" eb="2">
      <t>チュウゴク</t>
    </rPh>
    <phoneticPr fontId="16"/>
  </si>
  <si>
    <t>米国</t>
    <rPh sb="0" eb="2">
      <t>ベイコク</t>
    </rPh>
    <phoneticPr fontId="16"/>
  </si>
  <si>
    <t>マレーシア</t>
    <phoneticPr fontId="16"/>
  </si>
  <si>
    <t>タイ</t>
    <phoneticPr fontId="16"/>
  </si>
  <si>
    <t>インドネシア</t>
    <phoneticPr fontId="16"/>
  </si>
  <si>
    <t>22年の外食市場は拡大　料飲店は「前年比69.3％増」と予想　　富士経済の調査</t>
    <phoneticPr fontId="16"/>
  </si>
  <si>
    <t>富士経済は、外食産業の国内市場について調査を実施した。その結果、2022年の「料飲店」市場は、前年比で69.3％増えると予測している。専門性の高い業態を中心に、客足が戻りつつあることなどを理由に挙げた。この調査では、「料飲店」「ファミリーレストラン」「喫茶」「西洋料理」「日本料理」「東洋料理」「エスニック料理」「宿泊宴会場」といった8カテゴリー68業態の市場について、現状を調査。今後を予想している。21年の「料飲店」は、営業時間の短縮や酒類提供時間の制限、宴会需要の減退などにより都市部の店舗が苦戦した。上位企業の業態転換や不採算店舗の整理によって店舗数も減少。市場は大幅に縮小する結果となっている。
　一方の22年は、営業時間が通常に戻りつつあることから客数が回復し、居酒屋や炉端焼などが好調だ。少人数での利用が多いやきとり専門店やクラフトビールレストランなど専門性の高い業態でも需要獲得が進んでいて、市場は前年比69.3％増が見込まれるという。
「ファミリーレストラン」市場は前年比5.8％へ
　21年の「ファミリーレストラン」は、営業時間短縮や臨時休業で都市部を中心に客数が減少。特に単価の高いディナーが落ち込んだ。テークアウトやデリバリーで需要獲得への動きがみられたものの、市場は前年比2桁減となった。
　22年は、時短営業の解除によって客数が回復に向かっている。ディナーのアルコール需要増加もプラス要因となり、市場は前年比5.8％増が見込まれる。
「喫茶」市場は拡大へ
　21年の「喫茶」は、在宅勤務の定着によって低価格型コーヒーショップを中心にオフィス街や繁華街立地の店舗で客数が減少。コロナ禍以前への回復には至らず、前年比8.4％増となった。　22年は、各社がコーヒー豆などの店頭販売やフードメニューの拡充による客単価の向上に取り組み、新規出店も増加していることから、市場拡大が予想される。</t>
    <phoneticPr fontId="16"/>
  </si>
  <si>
    <t>マルキョウが九州農政局より指導～中国産焼鳥の原産地表記せず</t>
    <phoneticPr fontId="16"/>
  </si>
  <si>
    <t>（株）マルキョウは９日、自社で販売していた焼き鳥（商品名：炭火焼鳥「かわ・もも」）について、農林水産省九州農政局より不適切表示を行って販売していたことで、食品表示法に基づき、表示の是正について指示を受けていたことを発表した。これは同局の立ち入り検査で判明した。
　同社は今年５月23日から7月19日までの間、自社惣菜センターで小分けした焼鳥について、焼鳥の原材料と原産国「中国」を表示せず、同社の92店舗で８万8,649パック販売していた。同社はこの指導を重く受け止め、再発防止に向けて真しに取り組んでいきたいとしている。</t>
    <phoneticPr fontId="16"/>
  </si>
  <si>
    <t>今度は冷凍マグロ2万匹以上に不適正表示！まだまだ増えそうな「産地偽装」の闇</t>
    <phoneticPr fontId="16"/>
  </si>
  <si>
    <t>　東京の水産加工会社「築地魚市場」が2万匹以上の冷凍メバチマグロの原産地を偽って販売していたとして、農林水産省は7月15日、食品表示法に基づく是正などを求める指示を出したことが明らかとなった。　アサリにワカメにウナギなど今年に入って多くの産地偽装が問題となっているが、今後さらに増える可能性もあるという。
「農水省によると、同社は豊洲市場に7社しかない“セリ”で販売する大卸の1つで、133社の仲卸業者へ少なくとも2018年4月〜21年10月に販売した2万3530匹の冷凍メバチマグロについて、中国産を台湾産、バヌアツ産を台湾産、中国産を日本太平洋産と表示するなど不適切な表示があったといいます。築地魚市場の担当者は『食品表示制度を守らなければいけないという認識がなかった』と話しており、扱う冷凍マグロの2割で表示が異なっていたとみられています」（社会部記者）
　今年1月に熊本県産アサリの97%が外国産だった可能性が高いことが明るみになると、奈良県のウナギ料理店が中国産を国産と偽っていたことや、静岡の食品加工会社が外国産ワカメを鳴門産と偽っていたことが次々と発覚。それだけにネット上では、《アサリもそうだけど、これだけ大量に長期間にわたって偽装をしているのなら明確に悪意がある。それが是正指示で済まされる意味が分からない》《水産業者では産地偽装が横行しているし、同業者のタレコミがなければ分からない状態。もっと産地偽装を厳しく罰して抑止力を与えるべきだと思う》など厳罰化を求める声も少なくない。
「これだけ産地偽装が連続で発覚すると、自分たちの食べているものが本当に正しい産地が表示されているか疑心暗鬼になってしまいますよね。しかし、今後、さらに産地偽装が増えるかもしれません。というのも、原油の高騰によって水産物の価格も値上がりしているため、できるだけ消費者に手にとってもらえるように産地を偽装して販売する業者がさらに出てくる可能性があるのです。大卸でさえ食品表示制度を守る認識がないほどコンプライアンス意識が低かったわけですからね…」</t>
    <phoneticPr fontId="16"/>
  </si>
  <si>
    <t>「食品表示基準Ｑ＆Ａ」が改正されました。（2022.6.15）</t>
    <phoneticPr fontId="16"/>
  </si>
  <si>
    <t>令和4年6月15日に、「食品表示基準Ｑ＆Ａ」（平成27年3月30日消食表第140号）が改正されました。
＜主な改正内容＞
　近年の新たな魚種の輸入・流通の拡大、分類学的研究の進展による魚介類の名称の変更などを踏まえ、別添「魚介類の名称のガイドライン」におけるエビやカニなどの甲殻類の名称について所要の改正が行われました。
〔新規収載〕
○「食品表示基準Ｑ＆Ａ」の一部改正について（令和4年6月15日消食表第243号）
〔改正通知〕
○食品表示基準Ｑ＆Ａについて（平成27年3月30日消食表第140号）
※省庁別の制度動向や法律改正の詳細な内容はこちら（食品表示コンシェルジュ）</t>
    <phoneticPr fontId="16"/>
  </si>
  <si>
    <t>「カロリーゼロ」は本当にゼロなの？</t>
    <phoneticPr fontId="16"/>
  </si>
  <si>
    <t>「カロリーゼロ」の定義とは？
栄養成分表示において、カロリーゼロと謳うことができるのは「100gあたり（飲料の場合は100mLあたり）5kcal未満」のものだけです。カロリーゼロと表示されていても必ずしも0kcalというわけではなく、商品によっては少量のカロリーが含まれていることがあります。
普段何気なく使っているカロリーという言葉ですが「そもそもカロリーって何だっけ？」と思う方もいるかもしれません。カロリーとは熱量を表す単位で、1Ｌの水の温度を1℃上げるために必要なエネルギーが1kcal（１キロカロリー）となります。
摂取カロリーが消費カロリーを上回ると、消費されなかったエネルギーが身体に蓄積されてしまい、肥満の原因になります。余分な脂肪や体重を減らすためには、摂取カロリーを減らす、もしくは消費カロリーを増やすことが必要です。
カロリーゼロとよく似た言葉に「カロリーオフ」がありますが、これは100gあたり40kcal以下（飲料の場合は100mLあたり20kcal以下）であることを表しています。この基準を満たせば、「低カロリー」「ライト」と表示することも可能です。
つまり、カロリーオフの表記がある清涼飲料水であっても、500mL飲めば100kcal摂取する可能性があるということですね。</t>
    <phoneticPr fontId="16"/>
  </si>
  <si>
    <t>機能性表示食7/24現在　5,665品目です　(A18,A89,A178,A217を除く)</t>
    <phoneticPr fontId="16"/>
  </si>
  <si>
    <t>小松菜 一部残留農薬基準値超過</t>
    <phoneticPr fontId="16"/>
  </si>
  <si>
    <t>https://www.foods-ch.com/anzen/kt_43891/</t>
    <phoneticPr fontId="16"/>
  </si>
  <si>
    <t>7月3日～15日に出荷販売した「小松菜」において、基準値を超えるフェニトロチオンが検出されたため、回収する。今回検出された成分を原因とした健康上の影響は出ないと考えらる。これまで健康被害の報告はない。(リコールプラス)
【対象】
商品名　小松菜　内容量　200g　　形態　　袋詰め
生産地　群馬県太田市産
JANコード　4908320011309
販売期間　7月4日～21日
下記の各市場へ7月3日～15日出荷販売　群馬県央青果・前橋青果・熊谷青果・大宮中央青果・　JA全農青果東京C・東京シティ青果・東京青果・
東京新宿ベジフル・東京千住青果・東京多摩青果・横浜丸中青果・JA全農青果センター神奈川C・三条中央青果・上越青果・山梨中央青果・長野県連合青果長野支社
出荷合計数量　15,875袋出荷
【対処方法】
回収については市場で回収を行う。回収があった場合については返金にて対応。
問い合わせ先　JA太田市営農部　藪塚野菜センター　電話番号　0277-78-5201</t>
    <phoneticPr fontId="16"/>
  </si>
  <si>
    <t>洋菓子からアフラトキシン検出</t>
    <phoneticPr fontId="16"/>
  </si>
  <si>
    <t>https://www.shokukanken.com/news/safety/220722-1033.html</t>
    <phoneticPr fontId="16"/>
  </si>
  <si>
    <t>洋菓子から、"アフラトキシン"が検出されました。
【アフラトキシン類とは】
アフラトキシン類は、穀類、落花生、ナッツ類、とうもろこし、乾燥果実などに寄生するアスペルギルス属（Aspergillus, コウジカビ）の一部のかびが産生するかび毒であり、食品から検出される主要なものに4種類(B1、B2、G1、G2)あります。</t>
    <phoneticPr fontId="16"/>
  </si>
  <si>
    <t>Dole 「メキシコ産ブドウ 一部残留農薬基準超過」 回収</t>
    <phoneticPr fontId="16"/>
  </si>
  <si>
    <t>食品衛生法違反　残留農薬基準値の超過
・メキシコ産ブドウにおいてエテホンが残留基準値を超える濃度（3.1ｐｐｍ～3.9ppm）にて残留していることが判明したため　　食品衛生法第20条に該当	
  回収着手時点における　販売状況	
【販売地域】全国
【販売先】量販店および仲卸業者
【販売日】2022年6月29日～2022年7月8日
　回収に着手した年月日	2022-07-08</t>
    <phoneticPr fontId="16"/>
  </si>
  <si>
    <t>https://ifas.mhlw.go.jp/faspub/_link.do?i=IO_S020502&amp;p=RCL202201556</t>
    <phoneticPr fontId="16"/>
  </si>
  <si>
    <t>今週のお題(自ら出来る感染症予防)</t>
    <rPh sb="6" eb="7">
      <t>ミズカ</t>
    </rPh>
    <rPh sb="8" eb="10">
      <t>デキ</t>
    </rPh>
    <rPh sb="11" eb="14">
      <t>カンセンショウ</t>
    </rPh>
    <rPh sb="14" eb="16">
      <t>ヨボウ</t>
    </rPh>
    <phoneticPr fontId="5"/>
  </si>
  <si>
    <t>なぜ毎日、食品従事者は自らも病気予防を行うのでしょうか?</t>
    <rPh sb="2" eb="4">
      <t>マイニチ</t>
    </rPh>
    <rPh sb="5" eb="7">
      <t>ショクヒン</t>
    </rPh>
    <rPh sb="7" eb="10">
      <t>ジュウジシャ</t>
    </rPh>
    <rPh sb="11" eb="12">
      <t>ミズカ</t>
    </rPh>
    <rPh sb="14" eb="16">
      <t>ビョウキ</t>
    </rPh>
    <rPh sb="16" eb="18">
      <t>ヨボウ</t>
    </rPh>
    <rPh sb="19" eb="20">
      <t>オコナ</t>
    </rPh>
    <phoneticPr fontId="5"/>
  </si>
  <si>
    <t>↓　職場の先輩は以下のことを理解して　わかり易く　指導しましょう　↓</t>
    <phoneticPr fontId="5"/>
  </si>
  <si>
    <t>★食品提供の基本は、安全で美味しい食品を喜んで召し上がっていただく
ことです。
★安全な食品を提供するためには、病原菌や感染原因菌を身に付けない
ようにすることです。気温差の大きいときや風邪が流行しているときには、
罹ってしまうことはしょうがない。多少の病気でも忙しいから無理して仕事
に出よう。私が休んだら職場に迷惑をかける。
・・・これが今までの職場の雰囲気や働き方でした。しかし新型コロナウイル
スの世界的感染により事態は一変しました。働き方も変わります。手洗いを
しっかりして、体調不良時は休みましょう。</t>
    <rPh sb="1" eb="3">
      <t>ショクヒン</t>
    </rPh>
    <rPh sb="3" eb="5">
      <t>テイキョウ</t>
    </rPh>
    <rPh sb="6" eb="8">
      <t>キホン</t>
    </rPh>
    <rPh sb="10" eb="12">
      <t>アンゼン</t>
    </rPh>
    <rPh sb="13" eb="15">
      <t>オイ</t>
    </rPh>
    <rPh sb="17" eb="19">
      <t>ショクヒン</t>
    </rPh>
    <rPh sb="23" eb="24">
      <t>メ</t>
    </rPh>
    <rPh sb="25" eb="26">
      <t>ア</t>
    </rPh>
    <rPh sb="41" eb="43">
      <t>アンゼン</t>
    </rPh>
    <rPh sb="44" eb="46">
      <t>ショクヒン</t>
    </rPh>
    <rPh sb="47" eb="49">
      <t>テイキョウ</t>
    </rPh>
    <rPh sb="56" eb="59">
      <t>ビョウゲンキン</t>
    </rPh>
    <rPh sb="60" eb="62">
      <t>カンセン</t>
    </rPh>
    <rPh sb="62" eb="64">
      <t>ゲンイン</t>
    </rPh>
    <rPh sb="64" eb="65">
      <t>キン</t>
    </rPh>
    <rPh sb="66" eb="67">
      <t>ミ</t>
    </rPh>
    <rPh sb="68" eb="69">
      <t>ツ</t>
    </rPh>
    <rPh sb="83" eb="86">
      <t>キオンサ</t>
    </rPh>
    <rPh sb="87" eb="88">
      <t>オオ</t>
    </rPh>
    <rPh sb="93" eb="95">
      <t>カゼ</t>
    </rPh>
    <rPh sb="96" eb="98">
      <t>リュウコウ</t>
    </rPh>
    <rPh sb="108" eb="109">
      <t>カカ</t>
    </rPh>
    <rPh sb="124" eb="126">
      <t>タショウ</t>
    </rPh>
    <rPh sb="127" eb="129">
      <t>ビョウキ</t>
    </rPh>
    <rPh sb="131" eb="132">
      <t>イソガ</t>
    </rPh>
    <rPh sb="136" eb="138">
      <t>ムリ</t>
    </rPh>
    <rPh sb="140" eb="142">
      <t>シゴト</t>
    </rPh>
    <rPh sb="144" eb="145">
      <t>デ</t>
    </rPh>
    <rPh sb="148" eb="149">
      <t>ワタシ</t>
    </rPh>
    <rPh sb="150" eb="151">
      <t>ヤス</t>
    </rPh>
    <rPh sb="154" eb="156">
      <t>ショクバ</t>
    </rPh>
    <rPh sb="157" eb="159">
      <t>メイワク</t>
    </rPh>
    <rPh sb="171" eb="172">
      <t>イマ</t>
    </rPh>
    <rPh sb="175" eb="177">
      <t>ショクバ</t>
    </rPh>
    <rPh sb="178" eb="181">
      <t>フンイキ</t>
    </rPh>
    <rPh sb="182" eb="183">
      <t>ハタラ</t>
    </rPh>
    <rPh sb="184" eb="185">
      <t>カタ</t>
    </rPh>
    <rPh sb="192" eb="194">
      <t>シンガタ</t>
    </rPh>
    <rPh sb="203" eb="206">
      <t>セカイテキ</t>
    </rPh>
    <rPh sb="206" eb="208">
      <t>カンセン</t>
    </rPh>
    <rPh sb="211" eb="213">
      <t>ジタイ</t>
    </rPh>
    <rPh sb="214" eb="216">
      <t>イッペン</t>
    </rPh>
    <rPh sb="221" eb="222">
      <t>ハタラ</t>
    </rPh>
    <rPh sb="223" eb="224">
      <t>カタ</t>
    </rPh>
    <rPh sb="225" eb="226">
      <t>カ</t>
    </rPh>
    <rPh sb="231" eb="233">
      <t>テアラ</t>
    </rPh>
    <rPh sb="243" eb="245">
      <t>タイチョウ</t>
    </rPh>
    <rPh sb="245" eb="247">
      <t>フリョウ</t>
    </rPh>
    <rPh sb="247" eb="248">
      <t>ジ</t>
    </rPh>
    <rPh sb="249" eb="250">
      <t>ヤス</t>
    </rPh>
    <phoneticPr fontId="5"/>
  </si>
  <si>
    <r>
      <rPr>
        <b/>
        <sz val="14"/>
        <color theme="9" tint="-0.499984740745262"/>
        <rFont val="游ゴシック"/>
        <family val="3"/>
        <charset val="128"/>
      </rPr>
      <t>食中毒菌の黄色ブドウ球菌やO157、冬場に流行するノロウイルスなどについては、これまでも食品取扱上重要
な危害として注意してきました。感染様式や原因箇所がある程度明らかであったために重点的な予防や殺菌対
策ができていました。</t>
    </r>
    <r>
      <rPr>
        <b/>
        <sz val="12"/>
        <color theme="9" tint="-0.499984740745262"/>
        <rFont val="游ゴシック"/>
        <family val="3"/>
        <charset val="128"/>
      </rPr>
      <t xml:space="preserve">
</t>
    </r>
    <r>
      <rPr>
        <b/>
        <sz val="12"/>
        <rFont val="游ゴシック"/>
        <family val="3"/>
        <charset val="128"/>
      </rPr>
      <t xml:space="preserve">手抜きで希に事故は起きますが、しっかりルールを実施している職場では事故は起きません。
ところがウイルス性呼吸器感染症は、感染様式や汚染状態の解明が不十分です。感染力も最近より何倍も強いようです。　
簡単な手洗いで予防できていた今までの細菌対策では不十分です。
これからは考え方を少し変えましょう。
⇒私たちの周りにはウイルスが常にいます。これを防ぐのは、徹底した手洗いと殺菌消毒しかありません。
</t>
    </r>
    <r>
      <rPr>
        <b/>
        <sz val="14"/>
        <color theme="4" tint="-0.249977111117893"/>
        <rFont val="游ゴシック"/>
        <family val="3"/>
        <charset val="128"/>
      </rPr>
      <t>夏に向かってこの感染ピークが終息しても、秋から冬の風邪シーズンには、少なくとも第二波が来ます。
自分と職場を守るために、身についた手洗いと衛生マナーを習慣化しましょう。</t>
    </r>
    <phoneticPr fontId="106"/>
  </si>
  <si>
    <t>厚労省7/25月曜日掲載予定　今回は掲載なし</t>
    <rPh sb="0" eb="3">
      <t>コウロウショウ</t>
    </rPh>
    <rPh sb="7" eb="9">
      <t>ゲツヨウ</t>
    </rPh>
    <rPh sb="9" eb="10">
      <t>ヒ</t>
    </rPh>
    <rPh sb="10" eb="14">
      <t>ケイサイヨテイ</t>
    </rPh>
    <rPh sb="15" eb="17">
      <t>コンカイ</t>
    </rPh>
    <rPh sb="18" eb="20">
      <t>ケイサイ</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</si>
</sst>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33">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0"/>
      <name val="ＭＳ Ｐゴシック"/>
      <family val="3"/>
      <charset val="128"/>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sz val="10"/>
      <color rgb="FFFFC000"/>
      <name val="ＭＳ Ｐゴシック"/>
      <family val="3"/>
      <charset val="128"/>
    </font>
    <font>
      <sz val="10"/>
      <color indexed="50"/>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0"/>
      <color theme="0" tint="-0.14999847407452621"/>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13"/>
      <color theme="0"/>
      <name val="Arial"/>
      <family val="2"/>
    </font>
    <font>
      <b/>
      <sz val="20"/>
      <color rgb="FF000000"/>
      <name val="メイリオ"/>
      <family val="3"/>
      <charset val="128"/>
    </font>
    <font>
      <b/>
      <sz val="2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3"/>
      <color theme="0"/>
      <name val="9,776"/>
    </font>
    <font>
      <sz val="10"/>
      <color theme="5" tint="0.39997558519241921"/>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8"/>
      <color theme="1"/>
      <name val="ＭＳ Ｐゴシック"/>
      <family val="3"/>
      <charset val="128"/>
      <scheme val="minor"/>
    </font>
    <font>
      <b/>
      <sz val="14"/>
      <color theme="1"/>
      <name val="BIZ UDPゴシック"/>
      <family val="3"/>
      <charset val="128"/>
    </font>
    <font>
      <b/>
      <sz val="24"/>
      <color theme="1"/>
      <name val="BIZ UDPゴシック"/>
      <family val="3"/>
      <charset val="128"/>
    </font>
    <font>
      <b/>
      <sz val="20"/>
      <color rgb="FFFF0000"/>
      <name val="BIZ UDPゴシック"/>
      <family val="3"/>
      <charset val="128"/>
    </font>
    <font>
      <b/>
      <sz val="14"/>
      <color rgb="FF2B2B2B"/>
      <name val="Arial"/>
      <family val="3"/>
      <charset val="128"/>
    </font>
    <font>
      <b/>
      <sz val="14"/>
      <color rgb="FF2B2B2B"/>
      <name val="Arial"/>
      <family val="2"/>
    </font>
    <font>
      <u/>
      <sz val="10"/>
      <color rgb="FF24890D"/>
      <name val="Inherit"/>
      <family val="2"/>
    </font>
    <font>
      <b/>
      <sz val="11"/>
      <name val="游ゴシック"/>
      <family val="3"/>
      <charset val="128"/>
    </font>
    <font>
      <b/>
      <sz val="11"/>
      <color theme="1"/>
      <name val="游ゴシック"/>
      <family val="3"/>
      <charset val="128"/>
    </font>
    <font>
      <sz val="16"/>
      <name val="Microsoft YaHei"/>
      <family val="3"/>
      <charset val="128"/>
    </font>
    <font>
      <b/>
      <sz val="9"/>
      <color rgb="FFFF0000"/>
      <name val="ＭＳ Ｐゴシック"/>
      <family val="3"/>
      <charset val="128"/>
    </font>
    <font>
      <b/>
      <sz val="13"/>
      <color theme="0"/>
      <name val="Inherit"/>
      <family val="2"/>
    </font>
    <font>
      <b/>
      <sz val="14"/>
      <color theme="1"/>
      <name val="ＭＳ Ｐゴシック"/>
      <family val="3"/>
      <charset val="128"/>
      <scheme val="minor"/>
    </font>
    <font>
      <b/>
      <sz val="18"/>
      <color theme="1"/>
      <name val="BIZ UDPゴシック"/>
      <family val="3"/>
      <charset val="128"/>
    </font>
    <font>
      <b/>
      <sz val="18"/>
      <color rgb="FFFF0000"/>
      <name val="BIZ UDPゴシック"/>
      <family val="3"/>
      <charset val="128"/>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11"/>
      <name val="Meiryo UI"/>
      <family val="3"/>
      <charset val="128"/>
    </font>
    <font>
      <sz val="11"/>
      <name val="ＪＳＰゴシック"/>
      <family val="3"/>
      <charset val="128"/>
    </font>
    <font>
      <sz val="12"/>
      <name val="ＪＳＰゴシック"/>
      <family val="3"/>
      <charset val="128"/>
    </font>
    <font>
      <b/>
      <sz val="14"/>
      <name val="游ゴシック"/>
      <family val="3"/>
      <charset val="128"/>
    </font>
    <font>
      <b/>
      <sz val="20"/>
      <color rgb="FF222222"/>
      <name val="ＭＳ ゴシック"/>
      <family val="3"/>
      <charset val="128"/>
    </font>
    <font>
      <b/>
      <sz val="16"/>
      <name val="Arial"/>
      <family val="2"/>
    </font>
    <font>
      <sz val="14"/>
      <name val="ＭＳ Ｐゴシック"/>
      <family val="3"/>
      <charset val="128"/>
      <scheme val="minor"/>
    </font>
    <font>
      <b/>
      <sz val="13"/>
      <color theme="0"/>
      <name val="Inherit"/>
    </font>
    <font>
      <b/>
      <sz val="9"/>
      <name val="ＭＳ Ｐゴシック"/>
      <family val="3"/>
      <charset val="128"/>
    </font>
    <font>
      <b/>
      <sz val="13"/>
      <color theme="0"/>
      <name val="ＭＳ Ｐゴシック"/>
      <family val="3"/>
      <charset val="128"/>
    </font>
    <font>
      <b/>
      <sz val="13"/>
      <color theme="0"/>
      <name val="ＭＳ ゴシック"/>
      <family val="3"/>
      <charset val="128"/>
    </font>
    <font>
      <b/>
      <sz val="20"/>
      <color theme="1"/>
      <name val="ＭＳ Ｐゴシック"/>
      <family val="3"/>
      <charset val="128"/>
    </font>
    <font>
      <sz val="12.55"/>
      <name val="ＭＳ Ｐゴシック"/>
      <family val="3"/>
      <charset val="128"/>
    </font>
    <font>
      <sz val="12.55"/>
      <name val="Inherit"/>
      <family val="2"/>
    </font>
    <font>
      <b/>
      <sz val="20"/>
      <name val="ＭＳ Ｐゴシック"/>
      <family val="3"/>
      <charset val="128"/>
      <scheme val="minor"/>
    </font>
    <font>
      <sz val="20"/>
      <name val="ＭＳ Ｐゴシック"/>
      <family val="3"/>
      <charset val="128"/>
      <scheme val="minor"/>
    </font>
    <font>
      <sz val="13"/>
      <color theme="0"/>
      <name val="ＭＳ Ｐゴシック"/>
      <family val="3"/>
      <charset val="128"/>
      <scheme val="minor"/>
    </font>
    <font>
      <b/>
      <sz val="11"/>
      <name val="ＭＳ Ｐゴシック"/>
      <family val="3"/>
      <charset val="128"/>
      <scheme val="minor"/>
    </font>
    <font>
      <sz val="12.55"/>
      <color rgb="FFFFFF00"/>
      <name val="ＭＳ Ｐゴシック"/>
      <family val="3"/>
      <charset val="128"/>
    </font>
    <font>
      <b/>
      <sz val="11"/>
      <color theme="1"/>
      <name val="Meiryo"/>
      <family val="3"/>
      <charset val="128"/>
    </font>
    <font>
      <b/>
      <sz val="20"/>
      <color rgb="FFFF0000"/>
      <name val="ＭＳ Ｐゴシック"/>
      <family val="3"/>
      <charset val="128"/>
      <scheme val="minor"/>
    </font>
    <font>
      <sz val="13"/>
      <color theme="0"/>
      <name val="ＭＳ Ｐゴシック"/>
      <family val="3"/>
      <charset val="128"/>
    </font>
    <font>
      <b/>
      <sz val="12.55"/>
      <color theme="0"/>
      <name val="Inherit"/>
    </font>
    <font>
      <b/>
      <sz val="12.55"/>
      <color theme="0"/>
      <name val="Inherit"/>
      <family val="2"/>
    </font>
    <font>
      <sz val="20"/>
      <color indexed="9"/>
      <name val="ＭＳ Ｐゴシック"/>
      <family val="3"/>
      <charset val="128"/>
    </font>
    <font>
      <sz val="8.8000000000000007"/>
      <color indexed="23"/>
      <name val="ＭＳ Ｐゴシック"/>
      <family val="3"/>
      <charset val="128"/>
    </font>
    <font>
      <sz val="14"/>
      <color indexed="63"/>
      <name val="Arial"/>
      <family val="2"/>
    </font>
    <font>
      <sz val="10"/>
      <name val="Arial"/>
      <family val="2"/>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b/>
      <sz val="14"/>
      <color indexed="12"/>
      <name val="ＭＳ Ｐゴシック"/>
      <family val="3"/>
      <charset val="128"/>
    </font>
    <font>
      <b/>
      <sz val="10"/>
      <color rgb="FFFF0000"/>
      <name val="Arial"/>
      <family val="2"/>
    </font>
    <font>
      <sz val="10"/>
      <color rgb="FFFF0000"/>
      <name val="Arial"/>
      <family val="2"/>
    </font>
    <font>
      <sz val="8"/>
      <color rgb="FFFF0000"/>
      <name val="Arial"/>
      <family val="2"/>
    </font>
    <font>
      <b/>
      <sz val="16"/>
      <name val="游ゴシック"/>
      <family val="3"/>
      <charset val="128"/>
    </font>
    <font>
      <b/>
      <sz val="16"/>
      <name val="Tahoma"/>
      <family val="3"/>
      <charset val="222"/>
    </font>
    <font>
      <b/>
      <sz val="15"/>
      <color theme="1"/>
      <name val="游ゴシック"/>
      <family val="3"/>
      <charset val="128"/>
    </font>
    <font>
      <b/>
      <sz val="15"/>
      <name val="游ゴシック"/>
      <family val="3"/>
      <charset val="128"/>
    </font>
    <font>
      <b/>
      <sz val="16"/>
      <color indexed="18"/>
      <name val="游ゴシック"/>
      <family val="3"/>
      <charset val="128"/>
    </font>
    <font>
      <b/>
      <sz val="16"/>
      <color indexed="9"/>
      <name val="ＭＳ Ｐゴシック"/>
      <family val="3"/>
      <charset val="128"/>
    </font>
    <font>
      <sz val="16"/>
      <color indexed="9"/>
      <name val="ＭＳ Ｐゴシック"/>
      <family val="3"/>
      <charset val="128"/>
    </font>
    <font>
      <b/>
      <sz val="14"/>
      <color indexed="60"/>
      <name val="ＭＳ Ｐゴシック"/>
      <family val="3"/>
      <charset val="128"/>
    </font>
    <font>
      <sz val="11"/>
      <color indexed="60"/>
      <name val="ＭＳ Ｐゴシック"/>
      <family val="3"/>
      <charset val="128"/>
    </font>
    <font>
      <b/>
      <sz val="13"/>
      <color indexed="9"/>
      <name val="ＭＳ Ｐゴシック"/>
      <family val="3"/>
      <charset val="128"/>
    </font>
    <font>
      <b/>
      <sz val="12"/>
      <name val="游ゴシック"/>
      <family val="3"/>
      <charset val="128"/>
    </font>
    <font>
      <b/>
      <sz val="14"/>
      <color theme="4" tint="-0.249977111117893"/>
      <name val="游ゴシック"/>
      <family val="3"/>
      <charset val="128"/>
    </font>
    <font>
      <b/>
      <sz val="14"/>
      <color theme="9" tint="-0.499984740745262"/>
      <name val="游ゴシック"/>
      <family val="3"/>
      <charset val="128"/>
    </font>
    <font>
      <b/>
      <sz val="12"/>
      <color theme="9" tint="-0.499984740745262"/>
      <name val="游ゴシック"/>
      <family val="3"/>
      <charset val="128"/>
    </font>
  </fonts>
  <fills count="55">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46"/>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CC99"/>
        <bgColor indexed="64"/>
      </patternFill>
    </fill>
    <fill>
      <patternFill patternType="solid">
        <fgColor rgb="FF6EF729"/>
        <bgColor indexed="64"/>
      </patternFill>
    </fill>
    <fill>
      <patternFill patternType="solid">
        <fgColor theme="4"/>
        <bgColor indexed="64"/>
      </patternFill>
    </fill>
    <fill>
      <patternFill patternType="solid">
        <fgColor theme="0" tint="-4.9989318521683403E-2"/>
        <bgColor indexed="64"/>
      </patternFill>
    </fill>
    <fill>
      <patternFill patternType="solid">
        <fgColor rgb="FF3399FF"/>
        <bgColor indexed="64"/>
      </patternFill>
    </fill>
    <fill>
      <patternFill patternType="solid">
        <fgColor theme="9" tint="0.79998168889431442"/>
        <bgColor indexed="64"/>
      </patternFill>
    </fill>
    <fill>
      <patternFill patternType="solid">
        <fgColor rgb="FF66CCFF"/>
        <bgColor indexed="64"/>
      </patternFill>
    </fill>
    <fill>
      <patternFill patternType="solid">
        <fgColor rgb="FF92D050"/>
        <bgColor indexed="64"/>
      </patternFill>
    </fill>
    <fill>
      <patternFill patternType="solid">
        <fgColor rgb="FF6DDDF7"/>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5"/>
        <bgColor indexed="64"/>
      </patternFill>
    </fill>
    <fill>
      <patternFill patternType="solid">
        <fgColor indexed="12"/>
        <bgColor indexed="64"/>
      </patternFill>
    </fill>
    <fill>
      <patternFill patternType="solid">
        <fgColor indexed="48"/>
        <bgColor indexed="64"/>
      </patternFill>
    </fill>
    <fill>
      <patternFill patternType="solid">
        <fgColor rgb="FF00CC00"/>
        <bgColor indexed="64"/>
      </patternFill>
    </fill>
  </fills>
  <borders count="228">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23"/>
      </right>
      <top/>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thin">
        <color indexed="12"/>
      </top>
      <bottom style="medium">
        <color indexed="12"/>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right style="medium">
        <color indexed="12"/>
      </right>
      <top/>
      <bottom style="thin">
        <color indexed="12"/>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thin">
        <color indexed="12"/>
      </top>
      <bottom style="thin">
        <color indexed="12"/>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medium">
        <color indexed="12"/>
      </left>
      <right/>
      <top style="thin">
        <color indexed="12"/>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12"/>
      </top>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auto="1"/>
      </left>
      <right/>
      <top/>
      <bottom style="thick">
        <color indexed="12"/>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right/>
      <top style="thin">
        <color indexed="12"/>
      </top>
      <bottom/>
      <diagonal/>
    </border>
    <border>
      <left style="medium">
        <color indexed="12"/>
      </left>
      <right/>
      <top style="thin">
        <color indexed="12"/>
      </top>
      <bottom style="medium">
        <color indexed="12"/>
      </bottom>
      <diagonal/>
    </border>
    <border>
      <left style="medium">
        <color indexed="12"/>
      </left>
      <right style="medium">
        <color indexed="12"/>
      </right>
      <top/>
      <bottom style="medium">
        <color rgb="FF002060"/>
      </bottom>
      <diagonal/>
    </border>
    <border>
      <left style="medium">
        <color indexed="12"/>
      </left>
      <right/>
      <top style="thin">
        <color indexed="12"/>
      </top>
      <bottom style="thick">
        <color indexed="12"/>
      </bottom>
      <diagonal/>
    </border>
    <border>
      <left style="medium">
        <color indexed="12"/>
      </left>
      <right/>
      <top/>
      <bottom style="thin">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64"/>
      </left>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auto="1"/>
      </top>
      <bottom/>
      <diagonal/>
    </border>
    <border>
      <left/>
      <right style="thick">
        <color auto="1"/>
      </right>
      <top style="thick">
        <color auto="1"/>
      </top>
      <bottom/>
      <diagonal/>
    </border>
    <border>
      <left/>
      <right/>
      <top/>
      <bottom style="thick">
        <color auto="1"/>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82" fillId="0" borderId="0"/>
    <xf numFmtId="0" fontId="183" fillId="0" borderId="0" applyNumberFormat="0" applyFill="0" applyBorder="0" applyAlignment="0" applyProtection="0"/>
    <xf numFmtId="0" fontId="182" fillId="0" borderId="0"/>
    <xf numFmtId="0" fontId="1" fillId="0" borderId="0">
      <alignment vertical="center"/>
    </xf>
  </cellStyleXfs>
  <cellXfs count="877">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Fill="1" applyBorder="1" applyAlignment="1">
      <alignment horizontal="center" vertical="center"/>
    </xf>
    <xf numFmtId="14" fontId="10" fillId="0" borderId="0" xfId="2" applyNumberFormat="1" applyFont="1" applyFill="1" applyBorder="1" applyAlignment="1">
      <alignment horizontal="center" vertical="center"/>
    </xf>
    <xf numFmtId="0" fontId="10" fillId="0" borderId="0" xfId="2" applyFont="1" applyFill="1" applyBorder="1" applyAlignment="1">
      <alignment vertical="top" wrapText="1"/>
    </xf>
    <xf numFmtId="0" fontId="6" fillId="0" borderId="0" xfId="2" applyFill="1" applyBorder="1">
      <alignment vertical="center"/>
    </xf>
    <xf numFmtId="0" fontId="6" fillId="0" borderId="0" xfId="2" applyFont="1" applyFill="1" applyBorder="1" applyAlignment="1">
      <alignment vertical="center"/>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24" fillId="5" borderId="7" xfId="2" applyFont="1" applyFill="1" applyBorder="1" applyAlignment="1">
      <alignment horizontal="center" vertical="center" wrapText="1"/>
    </xf>
    <xf numFmtId="0" fontId="6" fillId="6"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6"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6" borderId="13" xfId="2" applyFont="1" applyFill="1" applyBorder="1" applyAlignment="1">
      <alignment horizontal="center" vertical="center"/>
    </xf>
    <xf numFmtId="0" fontId="23" fillId="6" borderId="7" xfId="2" applyFont="1" applyFill="1" applyBorder="1" applyAlignment="1">
      <alignment horizontal="center" vertical="center"/>
    </xf>
    <xf numFmtId="0" fontId="23" fillId="0" borderId="13" xfId="2" applyFont="1" applyBorder="1" applyAlignment="1">
      <alignment horizontal="center" vertical="center"/>
    </xf>
    <xf numFmtId="0" fontId="6" fillId="2" borderId="8" xfId="2" applyFill="1" applyBorder="1" applyAlignment="1">
      <alignment horizontal="center" vertical="center" wrapText="1"/>
    </xf>
    <xf numFmtId="0" fontId="23" fillId="6" borderId="15" xfId="2" applyFont="1" applyFill="1" applyBorder="1" applyAlignment="1">
      <alignment horizontal="center" vertical="center"/>
    </xf>
    <xf numFmtId="177" fontId="17" fillId="6" borderId="16" xfId="2" applyNumberFormat="1" applyFont="1" applyFill="1" applyBorder="1" applyAlignment="1">
      <alignment horizontal="center" vertical="center" wrapText="1"/>
    </xf>
    <xf numFmtId="0" fontId="23" fillId="6" borderId="9" xfId="2" applyFont="1" applyFill="1" applyBorder="1" applyAlignment="1">
      <alignment horizontal="center" vertical="center"/>
    </xf>
    <xf numFmtId="0" fontId="6" fillId="6" borderId="15" xfId="2" applyFill="1" applyBorder="1">
      <alignment vertical="center"/>
    </xf>
    <xf numFmtId="0" fontId="6" fillId="6" borderId="16" xfId="2" applyFill="1" applyBorder="1">
      <alignment vertical="center"/>
    </xf>
    <xf numFmtId="0" fontId="6" fillId="6" borderId="9" xfId="2" applyFill="1" applyBorder="1">
      <alignment vertical="center"/>
    </xf>
    <xf numFmtId="0" fontId="6" fillId="6" borderId="17" xfId="2" applyFill="1" applyBorder="1">
      <alignment vertical="center"/>
    </xf>
    <xf numFmtId="0" fontId="14" fillId="6" borderId="18" xfId="2" applyFont="1" applyFill="1" applyBorder="1">
      <alignment vertical="center"/>
    </xf>
    <xf numFmtId="0" fontId="6" fillId="6" borderId="4" xfId="2" applyFill="1" applyBorder="1">
      <alignment vertical="center"/>
    </xf>
    <xf numFmtId="0" fontId="6" fillId="0" borderId="17" xfId="2" applyBorder="1">
      <alignment vertical="center"/>
    </xf>
    <xf numFmtId="0" fontId="6" fillId="6" borderId="19" xfId="2" applyFill="1" applyBorder="1">
      <alignment vertical="center"/>
    </xf>
    <xf numFmtId="0" fontId="6" fillId="6" borderId="20" xfId="2" applyFill="1" applyBorder="1">
      <alignment vertical="center"/>
    </xf>
    <xf numFmtId="0" fontId="6" fillId="6" borderId="21" xfId="2" applyFill="1"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6" fillId="0" borderId="25" xfId="2" applyBorder="1">
      <alignment vertical="center"/>
    </xf>
    <xf numFmtId="0" fontId="18" fillId="3" borderId="26" xfId="2" applyFont="1" applyFill="1" applyBorder="1" applyAlignment="1">
      <alignment horizontal="center" vertical="center" wrapText="1"/>
    </xf>
    <xf numFmtId="0" fontId="25" fillId="0" borderId="0" xfId="2" applyFont="1" applyFill="1" applyBorder="1" applyAlignment="1">
      <alignment vertical="center"/>
    </xf>
    <xf numFmtId="0" fontId="6" fillId="0" borderId="0" xfId="2" applyFont="1">
      <alignment vertical="center"/>
    </xf>
    <xf numFmtId="0" fontId="9" fillId="6" borderId="0" xfId="2" applyFont="1" applyFill="1" applyBorder="1" applyAlignment="1">
      <alignment horizontal="center" vertical="center" wrapText="1"/>
    </xf>
    <xf numFmtId="14" fontId="9" fillId="6" borderId="0" xfId="2" applyNumberFormat="1" applyFont="1" applyFill="1" applyBorder="1" applyAlignment="1">
      <alignment horizontal="center" vertical="center"/>
    </xf>
    <xf numFmtId="14" fontId="26" fillId="6" borderId="0" xfId="2" applyNumberFormat="1" applyFont="1" applyFill="1" applyBorder="1" applyAlignment="1">
      <alignment horizontal="center" vertical="center"/>
    </xf>
    <xf numFmtId="0" fontId="6" fillId="0" borderId="0" xfId="2" applyFont="1" applyAlignment="1">
      <alignment vertical="center"/>
    </xf>
    <xf numFmtId="0" fontId="6" fillId="0" borderId="0" xfId="2" applyFont="1" applyAlignment="1">
      <alignment horizontal="center" vertical="center"/>
    </xf>
    <xf numFmtId="0" fontId="26" fillId="0" borderId="0" xfId="2" applyFont="1" applyAlignment="1">
      <alignment horizontal="center" vertical="center"/>
    </xf>
    <xf numFmtId="0" fontId="8" fillId="6" borderId="0" xfId="1" applyFill="1" applyAlignment="1" applyProtection="1">
      <alignment vertical="center" wrapText="1"/>
    </xf>
    <xf numFmtId="0" fontId="6" fillId="0" borderId="0" xfId="2" applyFill="1">
      <alignment vertical="center"/>
    </xf>
    <xf numFmtId="0" fontId="6" fillId="6" borderId="0" xfId="2" applyFont="1" applyFill="1" applyAlignment="1">
      <alignment vertical="center"/>
    </xf>
    <xf numFmtId="0" fontId="10" fillId="2" borderId="34" xfId="2" applyFont="1" applyFill="1" applyBorder="1" applyAlignment="1">
      <alignment horizontal="center" vertical="center"/>
    </xf>
    <xf numFmtId="14" fontId="10" fillId="2" borderId="35" xfId="2" applyNumberFormat="1" applyFont="1" applyFill="1" applyBorder="1" applyAlignment="1">
      <alignment horizontal="center" vertical="center"/>
    </xf>
    <xf numFmtId="0" fontId="6" fillId="0" borderId="0" xfId="2" applyFill="1" applyBorder="1" applyAlignment="1">
      <alignment horizontal="center" vertical="center"/>
    </xf>
    <xf numFmtId="0" fontId="6" fillId="6" borderId="0" xfId="2" applyFill="1" applyAlignment="1">
      <alignment vertical="center" wrapText="1"/>
    </xf>
    <xf numFmtId="0" fontId="15" fillId="6" borderId="37" xfId="2" applyFont="1" applyFill="1" applyBorder="1" applyAlignment="1">
      <alignment vertical="center" wrapText="1"/>
    </xf>
    <xf numFmtId="0" fontId="6" fillId="6" borderId="38" xfId="2" applyFill="1" applyBorder="1" applyAlignment="1">
      <alignment vertical="center" wrapText="1"/>
    </xf>
    <xf numFmtId="0" fontId="6" fillId="6" borderId="39" xfId="2" applyFill="1" applyBorder="1" applyAlignment="1">
      <alignment vertical="center" wrapText="1"/>
    </xf>
    <xf numFmtId="0" fontId="26" fillId="0" borderId="0" xfId="19" applyFont="1" applyFill="1" applyBorder="1" applyAlignment="1">
      <alignment horizontal="center" vertical="center"/>
    </xf>
    <xf numFmtId="0" fontId="26" fillId="0" borderId="0" xfId="19" applyFont="1" applyFill="1" applyBorder="1" applyAlignment="1">
      <alignment horizontal="center" vertical="center" wrapText="1"/>
    </xf>
    <xf numFmtId="0" fontId="10" fillId="6" borderId="0" xfId="2" applyFont="1" applyFill="1">
      <alignment vertical="center"/>
    </xf>
    <xf numFmtId="14" fontId="27" fillId="3" borderId="1" xfId="1" applyNumberFormat="1" applyFont="1" applyFill="1" applyBorder="1" applyAlignment="1" applyProtection="1">
      <alignment horizontal="center" vertical="center" wrapText="1" shrinkToFit="1"/>
    </xf>
    <xf numFmtId="0" fontId="34" fillId="10" borderId="47" xfId="17" applyFont="1" applyFill="1" applyBorder="1" applyAlignment="1">
      <alignment horizontal="left" vertical="center"/>
    </xf>
    <xf numFmtId="0" fontId="34" fillId="10" borderId="48" xfId="17" applyFont="1" applyFill="1" applyBorder="1" applyAlignment="1">
      <alignment horizontal="center" vertical="center"/>
    </xf>
    <xf numFmtId="0" fontId="34" fillId="10" borderId="48" xfId="2" applyFont="1" applyFill="1" applyBorder="1" applyAlignment="1">
      <alignment horizontal="center" vertical="center"/>
    </xf>
    <xf numFmtId="0" fontId="35" fillId="10" borderId="48" xfId="2" applyFont="1" applyFill="1" applyBorder="1" applyAlignment="1">
      <alignment horizontal="center" vertical="center"/>
    </xf>
    <xf numFmtId="0" fontId="35" fillId="10" borderId="49"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10" borderId="50" xfId="2" applyFont="1" applyFill="1" applyBorder="1" applyAlignment="1">
      <alignment horizontal="center" vertical="center"/>
    </xf>
    <xf numFmtId="0" fontId="35" fillId="10" borderId="51"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1" borderId="51"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50" xfId="1" applyFill="1" applyBorder="1" applyAlignment="1" applyProtection="1">
      <alignment vertical="center"/>
    </xf>
    <xf numFmtId="0" fontId="1" fillId="11" borderId="51" xfId="17" applyFill="1" applyBorder="1" applyAlignment="1">
      <alignment horizontal="center" vertical="center"/>
    </xf>
    <xf numFmtId="0" fontId="42" fillId="0" borderId="0" xfId="2" applyFont="1">
      <alignment vertical="center"/>
    </xf>
    <xf numFmtId="0" fontId="8" fillId="11" borderId="0" xfId="1" applyFill="1" applyBorder="1" applyAlignment="1" applyProtection="1">
      <alignment vertical="center" wrapText="1"/>
    </xf>
    <xf numFmtId="0" fontId="6" fillId="11" borderId="51"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2" borderId="0" xfId="0" applyFill="1" applyAlignment="1">
      <alignment vertical="center" wrapText="1"/>
    </xf>
    <xf numFmtId="0" fontId="1" fillId="12" borderId="0" xfId="17" applyFill="1">
      <alignment vertical="center"/>
    </xf>
    <xf numFmtId="0" fontId="50" fillId="13" borderId="57" xfId="17" applyFont="1" applyFill="1" applyBorder="1" applyAlignment="1">
      <alignment horizontal="center" vertical="center"/>
    </xf>
    <xf numFmtId="0" fontId="57" fillId="3" borderId="59" xfId="17" applyFont="1" applyFill="1" applyBorder="1" applyAlignment="1">
      <alignment horizontal="center" vertical="center" wrapText="1"/>
    </xf>
    <xf numFmtId="0" fontId="7" fillId="3" borderId="60" xfId="17" applyFont="1" applyFill="1" applyBorder="1" applyAlignment="1">
      <alignment horizontal="center" vertical="center" wrapText="1"/>
    </xf>
    <xf numFmtId="0" fontId="14" fillId="3" borderId="60" xfId="17" applyFont="1" applyFill="1" applyBorder="1" applyAlignment="1">
      <alignment horizontal="center" vertical="center" wrapText="1"/>
    </xf>
    <xf numFmtId="0" fontId="59" fillId="3" borderId="60" xfId="17" applyFont="1" applyFill="1" applyBorder="1" applyAlignment="1">
      <alignment horizontal="center" vertical="center" wrapText="1"/>
    </xf>
    <xf numFmtId="0" fontId="7" fillId="3" borderId="61" xfId="17" applyFont="1" applyFill="1" applyBorder="1" applyAlignment="1">
      <alignment horizontal="center" vertical="center" wrapText="1"/>
    </xf>
    <xf numFmtId="0" fontId="7" fillId="3" borderId="36" xfId="17" applyFont="1" applyFill="1" applyBorder="1" applyAlignment="1">
      <alignment horizontal="center" vertical="center" wrapText="1"/>
    </xf>
    <xf numFmtId="176" fontId="60" fillId="3" borderId="43" xfId="17" applyNumberFormat="1" applyFont="1" applyFill="1" applyBorder="1" applyAlignment="1">
      <alignment horizontal="center" vertical="center" wrapText="1"/>
    </xf>
    <xf numFmtId="0" fontId="60" fillId="3" borderId="43" xfId="17" applyFont="1" applyFill="1" applyBorder="1" applyAlignment="1">
      <alignment horizontal="left" vertical="center" wrapText="1"/>
    </xf>
    <xf numFmtId="0" fontId="7" fillId="3" borderId="30" xfId="17" applyFont="1" applyFill="1" applyBorder="1" applyAlignment="1">
      <alignment horizontal="center" vertical="center" wrapText="1"/>
    </xf>
    <xf numFmtId="176" fontId="60" fillId="14" borderId="62" xfId="17" applyNumberFormat="1" applyFont="1" applyFill="1" applyBorder="1" applyAlignment="1">
      <alignment horizontal="center" vertical="center" wrapText="1"/>
    </xf>
    <xf numFmtId="0" fontId="60" fillId="14" borderId="62" xfId="17" applyFont="1" applyFill="1" applyBorder="1" applyAlignment="1">
      <alignment horizontal="left" vertical="center" wrapText="1"/>
    </xf>
    <xf numFmtId="0" fontId="64" fillId="15" borderId="63" xfId="17" applyFont="1" applyFill="1" applyBorder="1" applyAlignment="1">
      <alignment horizontal="center" vertical="center" wrapText="1"/>
    </xf>
    <xf numFmtId="176" fontId="62" fillId="15" borderId="63" xfId="17" applyNumberFormat="1" applyFont="1" applyFill="1" applyBorder="1" applyAlignment="1">
      <alignment horizontal="center" vertical="center" wrapText="1"/>
    </xf>
    <xf numFmtId="181" fontId="64" fillId="11" borderId="63" xfId="0" applyNumberFormat="1" applyFont="1" applyFill="1" applyBorder="1" applyAlignment="1">
      <alignment horizontal="center" vertical="center"/>
    </xf>
    <xf numFmtId="0" fontId="64" fillId="15" borderId="64" xfId="17" applyFont="1" applyFill="1" applyBorder="1" applyAlignment="1">
      <alignment horizontal="center" vertical="center" wrapText="1"/>
    </xf>
    <xf numFmtId="182" fontId="66" fillId="15" borderId="65" xfId="17" applyNumberFormat="1" applyFont="1" applyFill="1" applyBorder="1" applyAlignment="1">
      <alignment horizontal="center" vertical="center" wrapText="1"/>
    </xf>
    <xf numFmtId="0" fontId="7" fillId="3" borderId="37" xfId="17" applyFont="1" applyFill="1" applyBorder="1" applyAlignment="1">
      <alignment horizontal="center" vertical="center" wrapText="1"/>
    </xf>
    <xf numFmtId="0" fontId="7" fillId="3" borderId="38" xfId="17" applyFont="1" applyFill="1" applyBorder="1" applyAlignment="1">
      <alignment horizontal="center" vertical="center" wrapText="1"/>
    </xf>
    <xf numFmtId="0" fontId="14" fillId="3" borderId="38" xfId="17" applyFont="1" applyFill="1" applyBorder="1" applyAlignment="1">
      <alignment horizontal="center" vertical="center" wrapText="1"/>
    </xf>
    <xf numFmtId="0" fontId="59" fillId="3" borderId="38" xfId="17" applyFont="1" applyFill="1" applyBorder="1" applyAlignment="1">
      <alignment horizontal="center" vertical="center" wrapText="1"/>
    </xf>
    <xf numFmtId="0" fontId="7" fillId="3" borderId="3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4" xfId="2" applyBorder="1" applyAlignment="1">
      <alignment vertical="top" wrapText="1"/>
    </xf>
    <xf numFmtId="0" fontId="6" fillId="16" borderId="14" xfId="2" applyFill="1" applyBorder="1" applyAlignment="1">
      <alignment vertical="top" wrapText="1"/>
    </xf>
    <xf numFmtId="0" fontId="23" fillId="0" borderId="0" xfId="2" applyFont="1" applyAlignment="1">
      <alignment vertical="top" wrapText="1"/>
    </xf>
    <xf numFmtId="0" fontId="6" fillId="2" borderId="14" xfId="2" applyFill="1" applyBorder="1" applyAlignment="1">
      <alignment vertical="top" wrapText="1"/>
    </xf>
    <xf numFmtId="0" fontId="6" fillId="2" borderId="67" xfId="2" applyFill="1" applyBorder="1" applyAlignment="1">
      <alignment vertical="top" wrapText="1"/>
    </xf>
    <xf numFmtId="0" fontId="6" fillId="2" borderId="68" xfId="2" applyFill="1" applyBorder="1" applyAlignment="1">
      <alignment vertical="top" wrapText="1"/>
    </xf>
    <xf numFmtId="0" fontId="1" fillId="2" borderId="69" xfId="2" applyFont="1" applyFill="1" applyBorder="1" applyAlignment="1">
      <alignment vertical="top" wrapText="1"/>
    </xf>
    <xf numFmtId="0" fontId="1" fillId="2" borderId="67" xfId="2" applyFont="1" applyFill="1" applyBorder="1" applyAlignment="1">
      <alignment vertical="top" wrapText="1"/>
    </xf>
    <xf numFmtId="0" fontId="1" fillId="2" borderId="66" xfId="2" applyFont="1" applyFill="1" applyBorder="1" applyAlignment="1">
      <alignment vertical="top" wrapText="1"/>
    </xf>
    <xf numFmtId="0" fontId="6" fillId="3" borderId="14" xfId="2" applyFill="1" applyBorder="1">
      <alignment vertical="center"/>
    </xf>
    <xf numFmtId="0" fontId="1" fillId="3" borderId="70" xfId="2" applyFont="1" applyFill="1" applyBorder="1" applyAlignment="1">
      <alignment vertical="top" wrapText="1"/>
    </xf>
    <xf numFmtId="0" fontId="6" fillId="17" borderId="14" xfId="2" applyFill="1" applyBorder="1">
      <alignment vertical="center"/>
    </xf>
    <xf numFmtId="0" fontId="0" fillId="0" borderId="72" xfId="0" applyBorder="1">
      <alignment vertical="center"/>
    </xf>
    <xf numFmtId="0" fontId="15" fillId="0" borderId="72" xfId="0" applyFont="1" applyBorder="1">
      <alignment vertical="center"/>
    </xf>
    <xf numFmtId="0" fontId="0" fillId="0" borderId="73" xfId="0" applyBorder="1">
      <alignment vertical="center"/>
    </xf>
    <xf numFmtId="0" fontId="0" fillId="0" borderId="53" xfId="0" applyBorder="1">
      <alignment vertical="center"/>
    </xf>
    <xf numFmtId="177" fontId="12" fillId="22" borderId="8" xfId="2" applyNumberFormat="1" applyFont="1" applyFill="1" applyBorder="1" applyAlignment="1">
      <alignment horizontal="center" vertical="center" shrinkToFit="1"/>
    </xf>
    <xf numFmtId="0" fontId="25" fillId="22" borderId="0" xfId="1" applyFont="1" applyFill="1" applyBorder="1" applyAlignment="1" applyProtection="1">
      <alignment vertical="top" wrapText="1"/>
    </xf>
    <xf numFmtId="0" fontId="25" fillId="22" borderId="0" xfId="2" applyFont="1" applyFill="1" applyBorder="1" applyAlignment="1">
      <alignment vertical="top" wrapText="1"/>
    </xf>
    <xf numFmtId="0" fontId="25" fillId="22" borderId="30" xfId="2" applyFont="1" applyFill="1" applyBorder="1" applyAlignment="1">
      <alignment vertical="top" wrapText="1"/>
    </xf>
    <xf numFmtId="0" fontId="8" fillId="22" borderId="0" xfId="1" applyFill="1" applyAlignment="1" applyProtection="1">
      <alignment vertical="center" wrapText="1"/>
    </xf>
    <xf numFmtId="0" fontId="6" fillId="22" borderId="0" xfId="2" applyFill="1">
      <alignment vertical="center"/>
    </xf>
    <xf numFmtId="0" fontId="0" fillId="22" borderId="0" xfId="0" applyFill="1">
      <alignment vertical="center"/>
    </xf>
    <xf numFmtId="0" fontId="6" fillId="7" borderId="8" xfId="2" applyFill="1" applyBorder="1" applyAlignment="1">
      <alignment horizontal="center" vertical="center" wrapText="1"/>
    </xf>
    <xf numFmtId="0" fontId="6" fillId="0" borderId="108" xfId="2" applyBorder="1" applyAlignment="1">
      <alignment horizontal="center" vertical="center" wrapText="1"/>
    </xf>
    <xf numFmtId="0" fontId="6" fillId="7" borderId="108" xfId="2" applyFill="1" applyBorder="1" applyAlignment="1">
      <alignment horizontal="center" vertical="center" wrapText="1"/>
    </xf>
    <xf numFmtId="0" fontId="1" fillId="6" borderId="0" xfId="2" applyFont="1" applyFill="1">
      <alignment vertical="center"/>
    </xf>
    <xf numFmtId="0" fontId="8" fillId="22" borderId="0" xfId="1" applyFill="1" applyAlignment="1" applyProtection="1">
      <alignment vertical="center"/>
    </xf>
    <xf numFmtId="3" fontId="0" fillId="28" borderId="0" xfId="0" applyNumberFormat="1" applyFill="1">
      <alignment vertical="center"/>
    </xf>
    <xf numFmtId="0" fontId="0" fillId="26" borderId="0" xfId="0" applyFill="1">
      <alignment vertical="center"/>
    </xf>
    <xf numFmtId="0" fontId="0" fillId="0" borderId="72" xfId="0" applyBorder="1" applyAlignment="1">
      <alignment vertical="top"/>
    </xf>
    <xf numFmtId="0" fontId="0" fillId="0" borderId="0" xfId="0" applyAlignment="1">
      <alignment vertical="top"/>
    </xf>
    <xf numFmtId="0" fontId="76" fillId="22" borderId="0" xfId="0" applyFont="1" applyFill="1">
      <alignment vertical="center"/>
    </xf>
    <xf numFmtId="0" fontId="75" fillId="22" borderId="0" xfId="0" applyFont="1" applyFill="1">
      <alignment vertical="center"/>
    </xf>
    <xf numFmtId="0" fontId="1" fillId="16" borderId="69" xfId="2" applyFont="1" applyFill="1" applyBorder="1" applyAlignment="1">
      <alignment vertical="top" wrapText="1"/>
    </xf>
    <xf numFmtId="0" fontId="79" fillId="0" borderId="0" xfId="0" applyFont="1" applyAlignment="1">
      <alignment horizontal="justify" vertical="center"/>
    </xf>
    <xf numFmtId="0" fontId="82" fillId="0" borderId="61" xfId="0" applyFont="1" applyBorder="1" applyAlignment="1">
      <alignment horizontal="justify" vertical="center" wrapText="1"/>
    </xf>
    <xf numFmtId="0" fontId="82" fillId="0" borderId="39" xfId="0" applyFont="1" applyBorder="1" applyAlignment="1">
      <alignment horizontal="justify" vertical="center" wrapText="1"/>
    </xf>
    <xf numFmtId="0" fontId="79" fillId="0" borderId="114" xfId="0" applyFont="1" applyBorder="1" applyAlignment="1">
      <alignment horizontal="center" vertical="center" wrapText="1"/>
    </xf>
    <xf numFmtId="0" fontId="79" fillId="0" borderId="39" xfId="0" applyFont="1" applyBorder="1" applyAlignment="1">
      <alignment horizontal="center" vertical="center" wrapText="1"/>
    </xf>
    <xf numFmtId="0" fontId="79" fillId="30" borderId="39" xfId="0" applyFont="1" applyFill="1" applyBorder="1" applyAlignment="1">
      <alignment horizontal="justify" vertical="center" wrapText="1"/>
    </xf>
    <xf numFmtId="0" fontId="79" fillId="0" borderId="39" xfId="0" applyFont="1" applyBorder="1" applyAlignment="1">
      <alignment horizontal="justify" vertical="center" wrapText="1"/>
    </xf>
    <xf numFmtId="0" fontId="7" fillId="31" borderId="60"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6" borderId="114" xfId="0" applyFont="1" applyFill="1" applyBorder="1" applyAlignment="1">
      <alignment horizontal="center" vertical="center" wrapText="1"/>
    </xf>
    <xf numFmtId="0" fontId="79" fillId="26" borderId="39" xfId="0" applyFont="1" applyFill="1" applyBorder="1" applyAlignment="1">
      <alignment horizontal="center" vertical="center" wrapText="1"/>
    </xf>
    <xf numFmtId="0" fontId="79" fillId="26" borderId="39" xfId="0" applyFont="1" applyFill="1" applyBorder="1" applyAlignment="1">
      <alignment horizontal="justify" vertical="center" wrapText="1"/>
    </xf>
    <xf numFmtId="0" fontId="74" fillId="22" borderId="0" xfId="0" applyFont="1" applyFill="1" applyAlignment="1">
      <alignment horizontal="center" vertical="center"/>
    </xf>
    <xf numFmtId="0" fontId="79" fillId="22" borderId="114" xfId="0" applyFont="1" applyFill="1" applyBorder="1" applyAlignment="1">
      <alignment horizontal="center" vertical="center" wrapText="1"/>
    </xf>
    <xf numFmtId="0" fontId="79" fillId="22" borderId="39" xfId="0" applyFont="1" applyFill="1" applyBorder="1" applyAlignment="1">
      <alignment horizontal="center" vertical="center" wrapText="1"/>
    </xf>
    <xf numFmtId="0" fontId="79" fillId="22" borderId="39" xfId="0" applyFont="1" applyFill="1" applyBorder="1" applyAlignment="1">
      <alignment horizontal="justify" vertical="center" wrapText="1"/>
    </xf>
    <xf numFmtId="0" fontId="71" fillId="26" borderId="0" xfId="0" applyFont="1" applyFill="1" applyAlignment="1">
      <alignment vertical="top" wrapText="1"/>
    </xf>
    <xf numFmtId="0" fontId="8" fillId="0" borderId="137" xfId="1" applyFill="1" applyBorder="1" applyAlignment="1" applyProtection="1">
      <alignment vertical="center" wrapText="1"/>
    </xf>
    <xf numFmtId="0" fontId="97" fillId="0" borderId="61" xfId="0" applyFont="1" applyBorder="1" applyAlignment="1">
      <alignment horizontal="justify" vertical="center" wrapText="1"/>
    </xf>
    <xf numFmtId="0" fontId="97" fillId="0" borderId="39" xfId="0" applyFont="1" applyBorder="1" applyAlignment="1">
      <alignment horizontal="justify" vertical="center" wrapText="1"/>
    </xf>
    <xf numFmtId="0" fontId="97" fillId="30" borderId="39"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3" borderId="138" xfId="0" applyFont="1" applyFill="1" applyBorder="1" applyAlignment="1">
      <alignment horizontal="center" vertical="center" wrapText="1"/>
    </xf>
    <xf numFmtId="0" fontId="0" fillId="27" borderId="0" xfId="0" applyFill="1">
      <alignment vertical="center"/>
    </xf>
    <xf numFmtId="0" fontId="79" fillId="22" borderId="0" xfId="0" applyFont="1" applyFill="1" applyAlignment="1">
      <alignment horizontal="justify" vertical="center"/>
    </xf>
    <xf numFmtId="0" fontId="6" fillId="22" borderId="0" xfId="2" applyFont="1" applyFill="1">
      <alignment vertical="center"/>
    </xf>
    <xf numFmtId="14" fontId="6" fillId="0" borderId="0" xfId="2" applyNumberFormat="1" applyFont="1" applyAlignment="1">
      <alignment vertical="center"/>
    </xf>
    <xf numFmtId="0" fontId="26" fillId="0" borderId="0" xfId="19" applyFont="1">
      <alignment vertical="center"/>
    </xf>
    <xf numFmtId="0" fontId="6" fillId="0" borderId="0" xfId="2">
      <alignment vertical="center"/>
    </xf>
    <xf numFmtId="0" fontId="0" fillId="0" borderId="0" xfId="0">
      <alignment vertical="center"/>
    </xf>
    <xf numFmtId="0" fontId="6" fillId="0" borderId="0" xfId="2" applyFill="1" applyBorder="1" applyAlignment="1">
      <alignment horizontal="center" vertical="center"/>
    </xf>
    <xf numFmtId="0" fontId="18" fillId="2" borderId="46"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6" borderId="0" xfId="0" applyFont="1" applyFill="1" applyAlignment="1">
      <alignment vertical="top" wrapText="1"/>
    </xf>
    <xf numFmtId="0" fontId="72" fillId="27" borderId="0" xfId="0" applyFont="1" applyFill="1" applyAlignment="1">
      <alignment vertical="top" wrapText="1"/>
    </xf>
    <xf numFmtId="0" fontId="95" fillId="27" borderId="0" xfId="0" applyFont="1" applyFill="1" applyAlignment="1">
      <alignment vertical="top" wrapText="1"/>
    </xf>
    <xf numFmtId="0" fontId="73" fillId="27" borderId="0" xfId="0" applyFont="1" applyFill="1" applyAlignment="1">
      <alignment vertical="top" wrapText="1"/>
    </xf>
    <xf numFmtId="0" fontId="96" fillId="27" borderId="0" xfId="0" applyFont="1" applyFill="1" applyAlignment="1">
      <alignment horizontal="center" vertical="center" wrapText="1"/>
    </xf>
    <xf numFmtId="0" fontId="96" fillId="27" borderId="0" xfId="0" applyFont="1" applyFill="1" applyAlignment="1">
      <alignment horizontal="center" vertical="top" wrapText="1"/>
    </xf>
    <xf numFmtId="0" fontId="98" fillId="27" borderId="0" xfId="0" applyFont="1" applyFill="1" applyAlignment="1">
      <alignment horizontal="center" vertical="top" wrapText="1"/>
    </xf>
    <xf numFmtId="0" fontId="96" fillId="27" borderId="0" xfId="0" applyFont="1" applyFill="1" applyAlignment="1">
      <alignment vertical="top" wrapText="1"/>
    </xf>
    <xf numFmtId="0" fontId="28" fillId="28" borderId="0" xfId="0" applyFont="1" applyFill="1" applyAlignment="1">
      <alignment vertical="center"/>
    </xf>
    <xf numFmtId="0" fontId="28" fillId="24" borderId="41" xfId="0" applyFont="1" applyFill="1" applyBorder="1" applyAlignment="1">
      <alignment horizontal="center" vertical="center" wrapText="1"/>
    </xf>
    <xf numFmtId="0" fontId="110" fillId="24" borderId="33" xfId="2" applyFont="1" applyFill="1" applyBorder="1" applyAlignment="1">
      <alignment horizontal="center" vertical="center" wrapText="1"/>
    </xf>
    <xf numFmtId="0" fontId="113" fillId="3" borderId="44" xfId="2" applyFont="1" applyFill="1" applyBorder="1" applyAlignment="1">
      <alignment horizontal="center" vertical="center"/>
    </xf>
    <xf numFmtId="14" fontId="113" fillId="3" borderId="43" xfId="2" applyNumberFormat="1" applyFont="1" applyFill="1" applyBorder="1" applyAlignment="1">
      <alignment horizontal="center" vertical="center"/>
    </xf>
    <xf numFmtId="14" fontId="113" fillId="3" borderId="1" xfId="2" applyNumberFormat="1" applyFont="1" applyFill="1" applyBorder="1" applyAlignment="1">
      <alignment horizontal="center" vertical="center"/>
    </xf>
    <xf numFmtId="0" fontId="113" fillId="3" borderId="42" xfId="2" applyFont="1" applyFill="1" applyBorder="1" applyAlignment="1">
      <alignment horizontal="center" vertical="center"/>
    </xf>
    <xf numFmtId="14" fontId="113" fillId="3" borderId="2" xfId="2" applyNumberFormat="1" applyFont="1" applyFill="1" applyBorder="1" applyAlignment="1">
      <alignment horizontal="center" vertical="center"/>
    </xf>
    <xf numFmtId="0" fontId="113" fillId="3" borderId="9" xfId="2" applyFont="1" applyFill="1" applyBorder="1" applyAlignment="1">
      <alignment horizontal="center" vertical="center"/>
    </xf>
    <xf numFmtId="0" fontId="113" fillId="22" borderId="0" xfId="2" applyFont="1" applyFill="1" applyBorder="1" applyAlignment="1">
      <alignment horizontal="center" vertical="center"/>
    </xf>
    <xf numFmtId="14" fontId="113" fillId="22" borderId="0" xfId="2" applyNumberFormat="1" applyFont="1" applyFill="1" applyBorder="1" applyAlignment="1">
      <alignment horizontal="center" vertical="center"/>
    </xf>
    <xf numFmtId="0" fontId="114" fillId="0" borderId="0" xfId="2" applyFont="1" applyFill="1" applyBorder="1" applyAlignment="1">
      <alignment horizontal="center" vertical="center"/>
    </xf>
    <xf numFmtId="14" fontId="113" fillId="0" borderId="0" xfId="2" applyNumberFormat="1" applyFont="1" applyFill="1" applyBorder="1" applyAlignment="1">
      <alignment horizontal="center" vertical="center"/>
    </xf>
    <xf numFmtId="0" fontId="107" fillId="26" borderId="117" xfId="0" applyFont="1" applyFill="1" applyBorder="1" applyAlignment="1">
      <alignment horizontal="left" vertical="center"/>
    </xf>
    <xf numFmtId="0" fontId="107" fillId="26" borderId="118" xfId="0" applyFont="1" applyFill="1" applyBorder="1" applyAlignment="1">
      <alignment horizontal="left" vertical="center"/>
    </xf>
    <xf numFmtId="0" fontId="118" fillId="26" borderId="116" xfId="0" applyFont="1" applyFill="1" applyBorder="1" applyAlignment="1">
      <alignment horizontal="left" vertical="center"/>
    </xf>
    <xf numFmtId="0" fontId="0" fillId="0" borderId="14" xfId="0" applyBorder="1" applyAlignment="1">
      <alignment vertical="top" wrapText="1"/>
    </xf>
    <xf numFmtId="0" fontId="24" fillId="22" borderId="40" xfId="2" applyFont="1" applyFill="1" applyBorder="1" applyAlignment="1">
      <alignment horizontal="center" vertical="center" wrapText="1"/>
    </xf>
    <xf numFmtId="0" fontId="23" fillId="24" borderId="3" xfId="2" applyFont="1" applyFill="1" applyBorder="1" applyAlignment="1">
      <alignment horizontal="center" vertical="center" wrapText="1"/>
    </xf>
    <xf numFmtId="177" fontId="10" fillId="22" borderId="107" xfId="2" applyNumberFormat="1" applyFont="1" applyFill="1" applyBorder="1" applyAlignment="1">
      <alignment horizontal="center" vertical="center" wrapText="1"/>
    </xf>
    <xf numFmtId="0" fontId="24" fillId="22" borderId="8" xfId="2" applyFont="1" applyFill="1" applyBorder="1" applyAlignment="1">
      <alignment horizontal="center" vertical="center" wrapText="1"/>
    </xf>
    <xf numFmtId="0" fontId="8" fillId="0" borderId="0" xfId="1" applyAlignment="1" applyProtection="1">
      <alignment vertical="center" wrapText="1"/>
    </xf>
    <xf numFmtId="0" fontId="0" fillId="37" borderId="0" xfId="0" applyFill="1">
      <alignment vertical="center"/>
    </xf>
    <xf numFmtId="0" fontId="131" fillId="37" borderId="0" xfId="0" applyFont="1" applyFill="1">
      <alignment vertical="center"/>
    </xf>
    <xf numFmtId="0" fontId="132" fillId="37" borderId="0" xfId="0" applyFont="1" applyFill="1">
      <alignment vertical="center"/>
    </xf>
    <xf numFmtId="0" fontId="133" fillId="37" borderId="0" xfId="0" applyFont="1" applyFill="1">
      <alignment vertical="center"/>
    </xf>
    <xf numFmtId="0" fontId="134" fillId="37" borderId="0" xfId="0" applyFont="1" applyFill="1">
      <alignment vertical="center"/>
    </xf>
    <xf numFmtId="0" fontId="77" fillId="37" borderId="0" xfId="0" applyFont="1" applyFill="1">
      <alignment vertical="center"/>
    </xf>
    <xf numFmtId="0" fontId="23" fillId="35" borderId="5" xfId="2" applyFont="1" applyFill="1" applyBorder="1" applyAlignment="1">
      <alignment horizontal="center" vertical="center" wrapText="1"/>
    </xf>
    <xf numFmtId="0" fontId="23" fillId="35" borderId="3" xfId="2" applyFont="1" applyFill="1" applyBorder="1" applyAlignment="1">
      <alignment horizontal="center" vertical="center" wrapText="1"/>
    </xf>
    <xf numFmtId="184" fontId="137" fillId="27" borderId="0" xfId="0" applyNumberFormat="1" applyFont="1" applyFill="1" applyAlignment="1">
      <alignment vertical="center" wrapText="1"/>
    </xf>
    <xf numFmtId="0" fontId="127" fillId="26" borderId="0" xfId="0" applyFont="1" applyFill="1">
      <alignment vertical="center"/>
    </xf>
    <xf numFmtId="177" fontId="137" fillId="27" borderId="0" xfId="0" applyNumberFormat="1" applyFont="1" applyFill="1" applyBorder="1" applyAlignment="1">
      <alignment horizontal="right" vertical="center" wrapText="1"/>
    </xf>
    <xf numFmtId="0" fontId="138" fillId="27" borderId="0" xfId="0" applyFont="1" applyFill="1" applyAlignment="1">
      <alignment vertical="center" wrapText="1"/>
    </xf>
    <xf numFmtId="0" fontId="6" fillId="0" borderId="71" xfId="0" applyFont="1" applyBorder="1">
      <alignment vertical="center"/>
    </xf>
    <xf numFmtId="0" fontId="6" fillId="0" borderId="48" xfId="0" applyFont="1" applyBorder="1">
      <alignment vertical="center"/>
    </xf>
    <xf numFmtId="0" fontId="6" fillId="0" borderId="72" xfId="0" applyFont="1" applyBorder="1">
      <alignment vertical="center"/>
    </xf>
    <xf numFmtId="0" fontId="6" fillId="0" borderId="0" xfId="0" applyFont="1">
      <alignment vertical="center"/>
    </xf>
    <xf numFmtId="0" fontId="111" fillId="0" borderId="72" xfId="0" applyFont="1" applyBorder="1">
      <alignment vertical="center"/>
    </xf>
    <xf numFmtId="0" fontId="111" fillId="0" borderId="0" xfId="0" applyFont="1">
      <alignment vertical="center"/>
    </xf>
    <xf numFmtId="0" fontId="111" fillId="6" borderId="72" xfId="0" applyFont="1" applyFill="1" applyBorder="1">
      <alignment vertical="center"/>
    </xf>
    <xf numFmtId="0" fontId="111" fillId="6" borderId="0" xfId="0" applyFont="1" applyFill="1">
      <alignment vertical="center"/>
    </xf>
    <xf numFmtId="0" fontId="6" fillId="6" borderId="157" xfId="2" applyFill="1" applyBorder="1">
      <alignment vertical="center"/>
    </xf>
    <xf numFmtId="0" fontId="6" fillId="0" borderId="157" xfId="2" applyBorder="1">
      <alignment vertical="center"/>
    </xf>
    <xf numFmtId="3" fontId="144" fillId="22" borderId="0" xfId="0" applyNumberFormat="1" applyFont="1" applyFill="1" applyAlignment="1">
      <alignment vertical="center" wrapText="1"/>
    </xf>
    <xf numFmtId="0" fontId="115" fillId="22" borderId="155" xfId="17" applyFont="1" applyFill="1" applyBorder="1" applyAlignment="1">
      <alignment horizontal="center" vertical="center" wrapText="1"/>
    </xf>
    <xf numFmtId="14" fontId="115" fillId="22" borderId="156" xfId="17" applyNumberFormat="1" applyFont="1" applyFill="1" applyBorder="1" applyAlignment="1">
      <alignment horizontal="center" vertical="center"/>
    </xf>
    <xf numFmtId="185" fontId="144" fillId="22" borderId="0" xfId="0" applyNumberFormat="1" applyFont="1" applyFill="1" applyAlignment="1">
      <alignment horizontal="right" vertical="center" wrapText="1"/>
    </xf>
    <xf numFmtId="0" fontId="6" fillId="0" borderId="0" xfId="2" applyAlignment="1">
      <alignment horizontal="left" vertical="top"/>
    </xf>
    <xf numFmtId="0" fontId="6" fillId="38" borderId="168" xfId="2" applyFill="1" applyBorder="1" applyAlignment="1">
      <alignment horizontal="left" vertical="top"/>
    </xf>
    <xf numFmtId="0" fontId="8" fillId="38" borderId="167" xfId="1" applyFill="1" applyBorder="1" applyAlignment="1" applyProtection="1">
      <alignment horizontal="left" vertical="top"/>
    </xf>
    <xf numFmtId="14" fontId="19" fillId="3" borderId="106" xfId="2" applyNumberFormat="1" applyFont="1" applyFill="1" applyBorder="1" applyAlignment="1">
      <alignment horizontal="center" vertical="center" shrinkToFit="1"/>
    </xf>
    <xf numFmtId="14" fontId="27" fillId="3" borderId="106" xfId="1" applyNumberFormat="1" applyFont="1" applyFill="1" applyBorder="1" applyAlignment="1" applyProtection="1">
      <alignment horizontal="center" vertical="center" wrapText="1" shrinkToFit="1"/>
    </xf>
    <xf numFmtId="0" fontId="8" fillId="0" borderId="114" xfId="1" applyFill="1" applyBorder="1" applyAlignment="1" applyProtection="1">
      <alignment vertical="center" wrapText="1"/>
    </xf>
    <xf numFmtId="0" fontId="102" fillId="0" borderId="0" xfId="17" applyFont="1" applyAlignment="1">
      <alignment horizontal="left" vertical="center"/>
    </xf>
    <xf numFmtId="0" fontId="71" fillId="27" borderId="0" xfId="0" applyFont="1" applyFill="1" applyAlignment="1">
      <alignment vertical="top" wrapText="1"/>
    </xf>
    <xf numFmtId="185" fontId="146" fillId="22" borderId="0" xfId="0" applyNumberFormat="1" applyFont="1" applyFill="1" applyAlignment="1">
      <alignment horizontal="right" vertical="center"/>
    </xf>
    <xf numFmtId="185" fontId="146" fillId="0" borderId="0" xfId="0" applyNumberFormat="1" applyFont="1" applyAlignment="1">
      <alignment horizontal="right" vertical="center"/>
    </xf>
    <xf numFmtId="184" fontId="138" fillId="27" borderId="0" xfId="0" applyNumberFormat="1" applyFont="1" applyFill="1" applyBorder="1" applyAlignment="1">
      <alignment horizontal="center" vertical="center" wrapText="1"/>
    </xf>
    <xf numFmtId="184" fontId="138" fillId="27" borderId="0" xfId="0" applyNumberFormat="1" applyFont="1" applyFill="1" applyAlignment="1">
      <alignment vertical="center" wrapText="1"/>
    </xf>
    <xf numFmtId="177" fontId="137" fillId="27" borderId="0" xfId="0" applyNumberFormat="1" applyFont="1" applyFill="1" applyAlignment="1">
      <alignment horizontal="right" vertical="center" wrapText="1"/>
    </xf>
    <xf numFmtId="0" fontId="150" fillId="2" borderId="67" xfId="2" applyFont="1" applyFill="1" applyBorder="1" applyAlignment="1">
      <alignment vertical="top" wrapText="1"/>
    </xf>
    <xf numFmtId="0" fontId="113" fillId="24" borderId="44" xfId="2" applyFont="1" applyFill="1" applyBorder="1" applyAlignment="1">
      <alignment horizontal="center" vertical="center"/>
    </xf>
    <xf numFmtId="0" fontId="113" fillId="24" borderId="9" xfId="2" applyFont="1" applyFill="1" applyBorder="1" applyAlignment="1">
      <alignment horizontal="center" vertical="center" wrapText="1"/>
    </xf>
    <xf numFmtId="0" fontId="113" fillId="24" borderId="42" xfId="2" applyFont="1" applyFill="1" applyBorder="1" applyAlignment="1">
      <alignment horizontal="center" vertical="center"/>
    </xf>
    <xf numFmtId="3" fontId="151" fillId="27" borderId="0" xfId="0" applyNumberFormat="1" applyFont="1" applyFill="1">
      <alignment vertical="center"/>
    </xf>
    <xf numFmtId="0" fontId="9" fillId="6" borderId="0" xfId="2" applyFont="1" applyFill="1" applyAlignment="1">
      <alignment horizontal="center" vertical="center" wrapText="1"/>
    </xf>
    <xf numFmtId="14" fontId="9" fillId="6" borderId="0" xfId="2" applyNumberFormat="1" applyFont="1" applyFill="1" applyAlignment="1">
      <alignment horizontal="center" vertical="center"/>
    </xf>
    <xf numFmtId="14" fontId="26" fillId="6" borderId="0" xfId="2" applyNumberFormat="1" applyFont="1" applyFill="1" applyAlignment="1">
      <alignment horizontal="center" vertical="center"/>
    </xf>
    <xf numFmtId="0" fontId="8" fillId="0" borderId="0" xfId="1" applyFill="1" applyBorder="1" applyAlignment="1" applyProtection="1">
      <alignment vertical="center" wrapText="1"/>
    </xf>
    <xf numFmtId="0" fontId="13" fillId="22" borderId="0" xfId="2" applyFont="1" applyFill="1" applyBorder="1" applyAlignment="1">
      <alignment horizontal="center" vertical="center" wrapText="1"/>
    </xf>
    <xf numFmtId="14" fontId="13" fillId="22" borderId="0" xfId="2" applyNumberFormat="1" applyFont="1" applyFill="1" applyBorder="1" applyAlignment="1">
      <alignment horizontal="center" vertical="center"/>
    </xf>
    <xf numFmtId="14" fontId="13" fillId="22" borderId="0" xfId="2" applyNumberFormat="1" applyFont="1" applyFill="1" applyBorder="1" applyAlignment="1">
      <alignment horizontal="left" vertical="center"/>
    </xf>
    <xf numFmtId="0" fontId="18" fillId="24" borderId="178" xfId="2" applyFont="1" applyFill="1" applyBorder="1" applyAlignment="1">
      <alignment horizontal="center" vertical="center" wrapText="1"/>
    </xf>
    <xf numFmtId="0" fontId="8" fillId="0" borderId="181" xfId="1" applyFill="1" applyBorder="1" applyAlignment="1" applyProtection="1">
      <alignment vertical="center" wrapText="1"/>
    </xf>
    <xf numFmtId="0" fontId="18" fillId="24" borderId="182" xfId="2" applyFont="1" applyFill="1" applyBorder="1" applyAlignment="1">
      <alignment horizontal="center" vertical="center" wrapText="1"/>
    </xf>
    <xf numFmtId="0" fontId="18" fillId="24" borderId="182" xfId="1" applyFont="1" applyFill="1" applyBorder="1" applyAlignment="1" applyProtection="1">
      <alignment horizontal="center" vertical="center" wrapText="1"/>
    </xf>
    <xf numFmtId="0" fontId="8" fillId="0" borderId="183" xfId="1" applyBorder="1" applyAlignment="1" applyProtection="1">
      <alignment vertical="center" wrapText="1"/>
    </xf>
    <xf numFmtId="0" fontId="108" fillId="0" borderId="173" xfId="0" applyFont="1" applyBorder="1" applyAlignment="1">
      <alignment horizontal="left" vertical="top" wrapText="1"/>
    </xf>
    <xf numFmtId="0" fontId="147" fillId="22" borderId="0" xfId="0" applyFont="1" applyFill="1" applyAlignment="1">
      <alignment vertical="center" wrapText="1"/>
    </xf>
    <xf numFmtId="0" fontId="144" fillId="22" borderId="0" xfId="0" applyFont="1" applyFill="1" applyAlignment="1">
      <alignment vertical="center" wrapText="1"/>
    </xf>
    <xf numFmtId="0" fontId="109" fillId="0" borderId="29" xfId="2" applyFont="1" applyBorder="1" applyAlignment="1">
      <alignment vertical="center" shrinkToFit="1"/>
    </xf>
    <xf numFmtId="0" fontId="109" fillId="0" borderId="103" xfId="2" applyFont="1" applyBorder="1" applyAlignment="1">
      <alignment vertical="center" shrinkToFit="1"/>
    </xf>
    <xf numFmtId="0" fontId="154" fillId="26" borderId="102" xfId="2" applyFont="1" applyFill="1" applyBorder="1" applyAlignment="1">
      <alignment horizontal="center" vertical="center" wrapText="1" shrinkToFit="1"/>
    </xf>
    <xf numFmtId="0" fontId="155" fillId="0" borderId="0" xfId="0" applyFont="1" applyAlignment="1">
      <alignment vertical="center" wrapText="1"/>
    </xf>
    <xf numFmtId="0" fontId="156" fillId="0" borderId="0" xfId="0" applyFont="1" applyAlignment="1">
      <alignment vertical="center" wrapText="1"/>
    </xf>
    <xf numFmtId="3" fontId="142" fillId="27" borderId="0" xfId="0" applyNumberFormat="1" applyFont="1" applyFill="1">
      <alignment vertical="center"/>
    </xf>
    <xf numFmtId="3" fontId="137" fillId="27" borderId="0" xfId="0" applyNumberFormat="1" applyFont="1" applyFill="1" applyBorder="1" applyAlignment="1">
      <alignment horizontal="right" vertical="center" wrapText="1"/>
    </xf>
    <xf numFmtId="177" fontId="138" fillId="27" borderId="0" xfId="0" applyNumberFormat="1" applyFont="1" applyFill="1" applyBorder="1" applyAlignment="1">
      <alignment horizontal="right" vertical="center" wrapText="1"/>
    </xf>
    <xf numFmtId="0" fontId="27" fillId="0" borderId="99" xfId="1" applyFont="1" applyBorder="1" applyAlignment="1" applyProtection="1">
      <alignment vertical="top" wrapText="1"/>
    </xf>
    <xf numFmtId="0" fontId="27" fillId="0" borderId="100" xfId="2" applyFont="1" applyBorder="1" applyAlignment="1">
      <alignment vertical="top" wrapText="1"/>
    </xf>
    <xf numFmtId="0" fontId="27" fillId="0" borderId="101" xfId="2" applyFont="1" applyBorder="1" applyAlignment="1">
      <alignment vertical="top" wrapText="1"/>
    </xf>
    <xf numFmtId="0" fontId="18" fillId="26" borderId="174" xfId="2" applyFont="1" applyFill="1" applyBorder="1" applyAlignment="1">
      <alignment horizontal="center" vertical="center" wrapText="1"/>
    </xf>
    <xf numFmtId="0" fontId="108" fillId="26" borderId="175" xfId="2" applyFont="1" applyFill="1" applyBorder="1" applyAlignment="1">
      <alignment horizontal="center" vertical="center"/>
    </xf>
    <xf numFmtId="0" fontId="108" fillId="26" borderId="176" xfId="2" applyFont="1" applyFill="1" applyBorder="1" applyAlignment="1">
      <alignment horizontal="center" vertical="center"/>
    </xf>
    <xf numFmtId="0" fontId="160" fillId="22" borderId="8" xfId="0" applyFont="1" applyFill="1" applyBorder="1" applyAlignment="1">
      <alignment horizontal="center" vertical="center" wrapText="1"/>
    </xf>
    <xf numFmtId="177" fontId="161" fillId="22" borderId="8" xfId="2" applyNumberFormat="1" applyFont="1" applyFill="1" applyBorder="1" applyAlignment="1">
      <alignment horizontal="center" vertical="center" shrinkToFit="1"/>
    </xf>
    <xf numFmtId="0" fontId="6" fillId="0" borderId="0" xfId="2" applyAlignment="1">
      <alignment horizontal="left" vertical="center"/>
    </xf>
    <xf numFmtId="0" fontId="6" fillId="0" borderId="0" xfId="2">
      <alignment vertical="center"/>
    </xf>
    <xf numFmtId="3" fontId="162" fillId="27" borderId="0" xfId="0" applyNumberFormat="1" applyFont="1" applyFill="1" applyAlignment="1">
      <alignment vertical="center" wrapText="1"/>
    </xf>
    <xf numFmtId="177" fontId="23" fillId="24" borderId="8" xfId="2" applyNumberFormat="1" applyFont="1" applyFill="1" applyBorder="1" applyAlignment="1">
      <alignment horizontal="center" vertical="center" shrinkToFit="1"/>
    </xf>
    <xf numFmtId="0" fontId="165" fillId="39" borderId="0" xfId="0" applyFont="1" applyFill="1" applyAlignment="1">
      <alignment vertical="top" wrapText="1"/>
    </xf>
    <xf numFmtId="0" fontId="0" fillId="39" borderId="0" xfId="0" applyFill="1">
      <alignment vertical="center"/>
    </xf>
    <xf numFmtId="0" fontId="167" fillId="39" borderId="0" xfId="0" applyFont="1" applyFill="1" applyAlignment="1">
      <alignment vertical="center" wrapText="1"/>
    </xf>
    <xf numFmtId="0" fontId="0" fillId="39" borderId="0" xfId="0" applyFill="1" applyAlignment="1">
      <alignment vertical="top" wrapText="1"/>
    </xf>
    <xf numFmtId="0" fontId="76" fillId="39" borderId="0" xfId="0" applyFont="1" applyFill="1" applyAlignment="1">
      <alignment vertical="top" wrapText="1"/>
    </xf>
    <xf numFmtId="0" fontId="168" fillId="39" borderId="0" xfId="0" applyFont="1" applyFill="1" applyAlignment="1">
      <alignment vertical="center" wrapText="1"/>
    </xf>
    <xf numFmtId="0" fontId="169" fillId="39" borderId="0" xfId="0" applyFont="1" applyFill="1" applyAlignment="1">
      <alignment vertical="center" wrapText="1"/>
    </xf>
    <xf numFmtId="0" fontId="170" fillId="39" borderId="0" xfId="0" applyFont="1" applyFill="1" applyAlignment="1">
      <alignment vertical="center" wrapText="1"/>
    </xf>
    <xf numFmtId="0" fontId="76" fillId="0" borderId="0" xfId="0" applyFont="1" applyAlignment="1">
      <alignment vertical="top" wrapText="1"/>
    </xf>
    <xf numFmtId="0" fontId="171" fillId="6" borderId="72" xfId="0" applyFont="1" applyFill="1" applyBorder="1">
      <alignment vertical="center"/>
    </xf>
    <xf numFmtId="0" fontId="171" fillId="6" borderId="0" xfId="0" applyFont="1" applyFill="1" applyAlignment="1">
      <alignment horizontal="left" vertical="center"/>
    </xf>
    <xf numFmtId="0" fontId="171" fillId="6" borderId="0" xfId="0" applyFont="1" applyFill="1">
      <alignment vertical="center"/>
    </xf>
    <xf numFmtId="176" fontId="171" fillId="6" borderId="0" xfId="0" applyNumberFormat="1" applyFont="1" applyFill="1" applyAlignment="1">
      <alignment horizontal="left" vertical="center"/>
    </xf>
    <xf numFmtId="183" fontId="171" fillId="6" borderId="0" xfId="0" applyNumberFormat="1" applyFont="1" applyFill="1" applyAlignment="1">
      <alignment horizontal="center" vertical="center"/>
    </xf>
    <xf numFmtId="0" fontId="171" fillId="6" borderId="72" xfId="0" applyFont="1" applyFill="1" applyBorder="1" applyAlignment="1">
      <alignment vertical="top"/>
    </xf>
    <xf numFmtId="0" fontId="171" fillId="6" borderId="0" xfId="0" applyFont="1" applyFill="1" applyAlignment="1">
      <alignment vertical="top"/>
    </xf>
    <xf numFmtId="14" fontId="171" fillId="6" borderId="0" xfId="0" applyNumberFormat="1" applyFont="1" applyFill="1" applyAlignment="1">
      <alignment horizontal="left" vertical="center"/>
    </xf>
    <xf numFmtId="14" fontId="171" fillId="0" borderId="0" xfId="0" applyNumberFormat="1" applyFont="1">
      <alignment vertical="center"/>
    </xf>
    <xf numFmtId="0" fontId="172" fillId="0" borderId="0" xfId="0" applyFont="1">
      <alignment vertical="center"/>
    </xf>
    <xf numFmtId="0" fontId="8" fillId="0" borderId="192" xfId="1" applyBorder="1" applyAlignment="1" applyProtection="1">
      <alignment vertical="center"/>
    </xf>
    <xf numFmtId="0" fontId="6" fillId="0" borderId="66" xfId="2" applyBorder="1" applyAlignment="1">
      <alignment vertical="top" wrapText="1"/>
    </xf>
    <xf numFmtId="0" fontId="6" fillId="0" borderId="0" xfId="2">
      <alignment vertical="center"/>
    </xf>
    <xf numFmtId="0" fontId="8" fillId="38" borderId="143" xfId="1" applyFill="1" applyBorder="1" applyAlignment="1" applyProtection="1">
      <alignment horizontal="left" vertical="top"/>
    </xf>
    <xf numFmtId="0" fontId="6" fillId="38" borderId="166"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10"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50" xfId="17" applyNumberFormat="1" applyBorder="1" applyAlignment="1">
      <alignment horizontal="center" vertical="center"/>
    </xf>
    <xf numFmtId="14" fontId="1" fillId="0" borderId="0" xfId="17" applyNumberFormat="1" applyAlignment="1">
      <alignment horizontal="center" vertical="center"/>
    </xf>
    <xf numFmtId="0" fontId="1" fillId="11" borderId="0" xfId="17" applyFill="1">
      <alignment vertical="center"/>
    </xf>
    <xf numFmtId="0" fontId="43" fillId="0" borderId="0" xfId="17" applyFont="1" applyAlignment="1">
      <alignment vertical="top" wrapText="1"/>
    </xf>
    <xf numFmtId="0" fontId="1" fillId="11" borderId="0" xfId="17" applyFill="1" applyAlignment="1">
      <alignment horizontal="center" vertical="center"/>
    </xf>
    <xf numFmtId="0" fontId="1" fillId="0" borderId="50" xfId="17" applyBorder="1">
      <alignment vertical="center"/>
    </xf>
    <xf numFmtId="0" fontId="6" fillId="11"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6" fillId="0" borderId="0" xfId="2" applyAlignment="1">
      <alignment horizontal="center" vertical="center"/>
    </xf>
    <xf numFmtId="0" fontId="9" fillId="0" borderId="0" xfId="17" applyFont="1" applyAlignment="1">
      <alignment horizontal="left" vertical="center"/>
    </xf>
    <xf numFmtId="0" fontId="49" fillId="0" borderId="0" xfId="17" applyFont="1" applyAlignment="1">
      <alignment horizontal="left" vertical="center"/>
    </xf>
    <xf numFmtId="0" fontId="50" fillId="0" borderId="53" xfId="17" applyFont="1" applyBorder="1">
      <alignment vertical="center"/>
    </xf>
    <xf numFmtId="0" fontId="50" fillId="0" borderId="53" xfId="17" applyFont="1" applyBorder="1" applyAlignment="1">
      <alignment horizontal="right" vertical="center"/>
    </xf>
    <xf numFmtId="0" fontId="38" fillId="0" borderId="55" xfId="17" applyFont="1" applyBorder="1" applyAlignment="1">
      <alignment horizontal="center" vertical="center"/>
    </xf>
    <xf numFmtId="0" fontId="38" fillId="0" borderId="193"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194" xfId="17" applyFont="1" applyBorder="1" applyAlignment="1">
      <alignment horizontal="center" vertical="center" shrinkToFit="1"/>
    </xf>
    <xf numFmtId="0" fontId="50" fillId="0" borderId="56" xfId="17" applyFont="1" applyBorder="1" applyAlignment="1">
      <alignment vertical="center" shrinkToFit="1"/>
    </xf>
    <xf numFmtId="0" fontId="50" fillId="0" borderId="56" xfId="17" applyFont="1" applyBorder="1" applyAlignment="1">
      <alignment horizontal="center" vertical="center"/>
    </xf>
    <xf numFmtId="0" fontId="1" fillId="0" borderId="147" xfId="17" applyBorder="1" applyAlignment="1">
      <alignment horizontal="center" vertical="center" wrapText="1"/>
    </xf>
    <xf numFmtId="0" fontId="1" fillId="0" borderId="148" xfId="17" applyBorder="1" applyAlignment="1">
      <alignment horizontal="center" vertical="center"/>
    </xf>
    <xf numFmtId="0" fontId="13" fillId="0" borderId="150" xfId="2" applyFont="1" applyBorder="1" applyAlignment="1">
      <alignment horizontal="center" vertical="center" wrapText="1"/>
    </xf>
    <xf numFmtId="0" fontId="13" fillId="0" borderId="151" xfId="2" applyFont="1" applyBorder="1" applyAlignment="1">
      <alignment horizontal="center" vertical="center" wrapText="1"/>
    </xf>
    <xf numFmtId="0" fontId="13" fillId="0" borderId="18" xfId="2" applyFont="1" applyBorder="1" applyAlignment="1">
      <alignment horizontal="center" vertical="center" wrapText="1"/>
    </xf>
    <xf numFmtId="0" fontId="1" fillId="22" borderId="154" xfId="17" applyFill="1" applyBorder="1" applyAlignment="1">
      <alignment horizontal="center" vertical="center" wrapText="1"/>
    </xf>
    <xf numFmtId="0" fontId="7" fillId="6"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6" borderId="0" xfId="2" applyFont="1" applyFill="1" applyAlignment="1">
      <alignment horizontal="center" vertical="center"/>
    </xf>
    <xf numFmtId="0" fontId="46" fillId="6" borderId="0" xfId="0" applyFont="1" applyFill="1" applyAlignment="1">
      <alignment horizontal="center" vertical="center" wrapText="1"/>
    </xf>
    <xf numFmtId="180" fontId="50" fillId="6" borderId="0" xfId="17" applyNumberFormat="1" applyFont="1" applyFill="1" applyAlignment="1">
      <alignment horizontal="center" vertical="center"/>
    </xf>
    <xf numFmtId="0" fontId="1" fillId="6" borderId="0" xfId="17" applyFill="1">
      <alignment vertical="center"/>
    </xf>
    <xf numFmtId="0" fontId="1" fillId="6" borderId="0" xfId="17" applyFill="1" applyAlignment="1">
      <alignment horizontal="center" vertical="center"/>
    </xf>
    <xf numFmtId="0" fontId="46" fillId="6" borderId="0" xfId="17" applyFont="1" applyFill="1">
      <alignment vertical="center"/>
    </xf>
    <xf numFmtId="0" fontId="50" fillId="0" borderId="0" xfId="16" applyFont="1">
      <alignment vertical="center"/>
    </xf>
    <xf numFmtId="0" fontId="10" fillId="0" borderId="0" xfId="16" applyFont="1">
      <alignment vertical="center"/>
    </xf>
    <xf numFmtId="177" fontId="1" fillId="5" borderId="40" xfId="2" applyNumberFormat="1" applyFont="1" applyFill="1" applyBorder="1" applyAlignment="1">
      <alignment horizontal="center" vertical="center" wrapText="1"/>
    </xf>
    <xf numFmtId="177" fontId="6" fillId="22" borderId="8" xfId="2" applyNumberFormat="1" applyFill="1" applyBorder="1" applyAlignment="1">
      <alignment horizontal="center" vertical="center" shrinkToFit="1"/>
    </xf>
    <xf numFmtId="177" fontId="1" fillId="22" borderId="40" xfId="2" applyNumberFormat="1" applyFont="1" applyFill="1" applyBorder="1" applyAlignment="1">
      <alignment horizontal="center" vertical="center" wrapText="1"/>
    </xf>
    <xf numFmtId="177" fontId="6" fillId="22" borderId="12" xfId="2" applyNumberFormat="1" applyFill="1" applyBorder="1" applyAlignment="1">
      <alignment horizontal="center" vertical="center" shrinkToFit="1"/>
    </xf>
    <xf numFmtId="177" fontId="6" fillId="7" borderId="10" xfId="2" applyNumberFormat="1" applyFill="1" applyBorder="1" applyAlignment="1">
      <alignment horizontal="center" vertical="center" shrinkToFit="1"/>
    </xf>
    <xf numFmtId="177" fontId="6" fillId="6"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5" borderId="8" xfId="2" applyNumberFormat="1" applyFill="1" applyBorder="1" applyAlignment="1">
      <alignment horizontal="center" vertical="center" shrinkToFit="1"/>
    </xf>
    <xf numFmtId="177" fontId="6" fillId="9"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7"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6" borderId="8" xfId="2" applyFill="1" applyBorder="1" applyAlignment="1">
      <alignment horizontal="center" vertical="center" wrapText="1"/>
    </xf>
    <xf numFmtId="177" fontId="6" fillId="0" borderId="107"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7" borderId="8" xfId="2" applyNumberFormat="1" applyFill="1" applyBorder="1" applyAlignment="1">
      <alignment horizontal="center" vertical="center" wrapText="1"/>
    </xf>
    <xf numFmtId="177" fontId="6" fillId="8" borderId="107"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8" borderId="8" xfId="2" applyNumberFormat="1" applyFill="1" applyBorder="1" applyAlignment="1">
      <alignment horizontal="center" vertical="center" wrapText="1"/>
    </xf>
    <xf numFmtId="177" fontId="6" fillId="0" borderId="109" xfId="2" applyNumberFormat="1" applyBorder="1" applyAlignment="1">
      <alignment horizontal="center" vertical="center" wrapText="1"/>
    </xf>
    <xf numFmtId="177" fontId="6" fillId="6" borderId="0" xfId="2" applyNumberFormat="1" applyFill="1" applyAlignment="1">
      <alignment horizontal="center" vertical="center" wrapText="1"/>
    </xf>
    <xf numFmtId="0" fontId="6" fillId="6" borderId="0" xfId="2" applyFill="1" applyAlignment="1">
      <alignment horizontal="center" vertical="center" wrapText="1"/>
    </xf>
    <xf numFmtId="0" fontId="91" fillId="6" borderId="0" xfId="2" applyFont="1" applyFill="1" applyAlignment="1">
      <alignment horizontal="center" vertical="center"/>
    </xf>
    <xf numFmtId="0" fontId="78" fillId="6" borderId="0" xfId="2" applyFont="1" applyFill="1" applyAlignment="1">
      <alignment horizontal="left" vertical="center"/>
    </xf>
    <xf numFmtId="0" fontId="1" fillId="0" borderId="0" xfId="2" applyFont="1">
      <alignment vertical="center"/>
    </xf>
    <xf numFmtId="0" fontId="171" fillId="6" borderId="0" xfId="0" applyFont="1" applyFill="1" applyAlignment="1">
      <alignment horizontal="left" vertical="center"/>
    </xf>
    <xf numFmtId="0" fontId="50" fillId="22" borderId="194" xfId="16" applyFont="1" applyFill="1" applyBorder="1">
      <alignment vertical="center"/>
    </xf>
    <xf numFmtId="0" fontId="50" fillId="22" borderId="195" xfId="16" applyFont="1" applyFill="1" applyBorder="1">
      <alignment vertical="center"/>
    </xf>
    <xf numFmtId="0" fontId="10" fillId="22" borderId="195" xfId="16" applyFont="1" applyFill="1" applyBorder="1">
      <alignment vertical="center"/>
    </xf>
    <xf numFmtId="0" fontId="37" fillId="0" borderId="0" xfId="17" applyFont="1" applyAlignment="1">
      <alignment horizontal="left" vertical="center" indent="2"/>
    </xf>
    <xf numFmtId="0" fontId="143" fillId="28" borderId="0" xfId="0" applyFont="1" applyFill="1" applyAlignment="1">
      <alignment vertical="center"/>
    </xf>
    <xf numFmtId="0" fontId="174" fillId="0" borderId="0" xfId="17" applyFont="1" applyAlignment="1">
      <alignment vertical="center"/>
    </xf>
    <xf numFmtId="3" fontId="142" fillId="27" borderId="0" xfId="0" applyNumberFormat="1" applyFont="1" applyFill="1" applyBorder="1" applyAlignment="1">
      <alignment horizontal="right" vertical="center"/>
    </xf>
    <xf numFmtId="0" fontId="24" fillId="5" borderId="7" xfId="2" applyFont="1" applyFill="1" applyBorder="1" applyAlignment="1">
      <alignment horizontal="center" vertical="top" wrapText="1"/>
    </xf>
    <xf numFmtId="10" fontId="138" fillId="27" borderId="0" xfId="0" applyNumberFormat="1" applyFont="1" applyFill="1" applyAlignment="1">
      <alignment horizontal="center" vertical="center" wrapText="1"/>
    </xf>
    <xf numFmtId="3" fontId="137" fillId="27" borderId="0" xfId="0" applyNumberFormat="1" applyFont="1" applyFill="1" applyBorder="1" applyAlignment="1">
      <alignment vertical="center" wrapText="1"/>
    </xf>
    <xf numFmtId="184" fontId="163" fillId="42" borderId="0" xfId="0" applyNumberFormat="1" applyFont="1" applyFill="1" applyBorder="1" applyAlignment="1">
      <alignment horizontal="center" vertical="center" wrapText="1"/>
    </xf>
    <xf numFmtId="184" fontId="130" fillId="42" borderId="0" xfId="0" applyNumberFormat="1" applyFont="1" applyFill="1" applyBorder="1" applyAlignment="1">
      <alignment horizontal="center" vertical="center" wrapText="1"/>
    </xf>
    <xf numFmtId="0" fontId="177" fillId="39" borderId="0" xfId="0" applyFont="1" applyFill="1" applyAlignment="1">
      <alignment vertical="top" wrapText="1"/>
    </xf>
    <xf numFmtId="0" fontId="178" fillId="39" borderId="0" xfId="0" applyFont="1" applyFill="1" applyAlignment="1">
      <alignment vertical="center" wrapText="1"/>
    </xf>
    <xf numFmtId="0" fontId="164" fillId="39" borderId="0" xfId="0" applyFont="1" applyFill="1" applyAlignment="1">
      <alignment vertical="top" wrapText="1"/>
    </xf>
    <xf numFmtId="0" fontId="1" fillId="22" borderId="0" xfId="2" applyFont="1" applyFill="1">
      <alignment vertical="center"/>
    </xf>
    <xf numFmtId="0" fontId="24" fillId="22" borderId="40" xfId="2" applyFont="1" applyFill="1" applyBorder="1" applyAlignment="1">
      <alignment horizontal="center" vertical="top" wrapText="1"/>
    </xf>
    <xf numFmtId="0" fontId="23" fillId="22" borderId="196" xfId="2" applyFont="1" applyFill="1" applyBorder="1" applyAlignment="1">
      <alignment horizontal="left" vertical="center"/>
    </xf>
    <xf numFmtId="0" fontId="23" fillId="22" borderId="11" xfId="2" applyFont="1" applyFill="1" applyBorder="1" applyAlignment="1">
      <alignment horizontal="left" vertical="center"/>
    </xf>
    <xf numFmtId="0" fontId="23" fillId="6" borderId="11" xfId="2" applyFont="1" applyFill="1" applyBorder="1" applyAlignment="1">
      <alignment horizontal="left" vertical="center"/>
    </xf>
    <xf numFmtId="0" fontId="23" fillId="0" borderId="9" xfId="2" applyFont="1" applyBorder="1" applyAlignment="1">
      <alignment horizontal="left" vertical="center"/>
    </xf>
    <xf numFmtId="0" fontId="23" fillId="6" borderId="13" xfId="2" applyFont="1" applyFill="1" applyBorder="1" applyAlignment="1">
      <alignment horizontal="left" vertical="center"/>
    </xf>
    <xf numFmtId="177" fontId="13" fillId="43" borderId="107" xfId="2" applyNumberFormat="1" applyFont="1" applyFill="1" applyBorder="1" applyAlignment="1">
      <alignment horizontal="center" vertical="center" wrapText="1"/>
    </xf>
    <xf numFmtId="177" fontId="13" fillId="43" borderId="8" xfId="2" applyNumberFormat="1" applyFont="1" applyFill="1" applyBorder="1" applyAlignment="1">
      <alignment horizontal="center" vertical="center" shrinkToFit="1"/>
    </xf>
    <xf numFmtId="184" fontId="138" fillId="27" borderId="0" xfId="0" applyNumberFormat="1" applyFont="1" applyFill="1" applyAlignment="1">
      <alignment horizontal="center" vertical="center" wrapText="1"/>
    </xf>
    <xf numFmtId="14" fontId="26" fillId="22" borderId="0" xfId="2" applyNumberFormat="1" applyFont="1" applyFill="1" applyAlignment="1">
      <alignment horizontal="left" vertical="center"/>
    </xf>
    <xf numFmtId="14" fontId="26" fillId="22" borderId="0" xfId="2" applyNumberFormat="1" applyFont="1" applyFill="1" applyBorder="1" applyAlignment="1">
      <alignment horizontal="left" vertical="center"/>
    </xf>
    <xf numFmtId="0" fontId="26" fillId="22" borderId="0" xfId="19" applyFont="1" applyFill="1">
      <alignment vertical="center"/>
    </xf>
    <xf numFmtId="0" fontId="26" fillId="22" borderId="0" xfId="2" applyFont="1" applyFill="1" applyAlignment="1">
      <alignment horizontal="left" vertical="center"/>
    </xf>
    <xf numFmtId="0" fontId="41" fillId="22" borderId="0" xfId="17" applyFont="1" applyFill="1">
      <alignment vertical="center"/>
    </xf>
    <xf numFmtId="3" fontId="137" fillId="27" borderId="0" xfId="0" applyNumberFormat="1" applyFont="1" applyFill="1">
      <alignment vertical="center"/>
    </xf>
    <xf numFmtId="0" fontId="6" fillId="0" borderId="0" xfId="2">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8" borderId="8" xfId="2" applyNumberFormat="1" applyFont="1" applyFill="1" applyBorder="1" applyAlignment="1">
      <alignment horizontal="center" vertical="center" shrinkToFit="1"/>
    </xf>
    <xf numFmtId="177" fontId="13" fillId="22" borderId="8" xfId="2" applyNumberFormat="1" applyFont="1" applyFill="1" applyBorder="1" applyAlignment="1">
      <alignment horizontal="center" vertical="center" shrinkToFit="1"/>
    </xf>
    <xf numFmtId="177" fontId="13" fillId="22" borderId="106" xfId="2" applyNumberFormat="1" applyFont="1" applyFill="1" applyBorder="1" applyAlignment="1">
      <alignment horizontal="center" vertical="center" wrapText="1"/>
    </xf>
    <xf numFmtId="177" fontId="13" fillId="22" borderId="107" xfId="2" applyNumberFormat="1" applyFont="1" applyFill="1" applyBorder="1" applyAlignment="1">
      <alignment horizontal="center" vertical="center" wrapText="1"/>
    </xf>
    <xf numFmtId="0" fontId="13" fillId="0" borderId="197" xfId="2" applyFont="1" applyBorder="1" applyAlignment="1">
      <alignment horizontal="center" vertical="center" wrapText="1"/>
    </xf>
    <xf numFmtId="0" fontId="13" fillId="0" borderId="198" xfId="2" applyFont="1" applyBorder="1" applyAlignment="1">
      <alignment horizontal="center" vertical="center" wrapText="1"/>
    </xf>
    <xf numFmtId="0" fontId="13" fillId="0" borderId="199" xfId="2" applyFont="1" applyBorder="1" applyAlignment="1">
      <alignment horizontal="center" vertical="center" wrapText="1"/>
    </xf>
    <xf numFmtId="0" fontId="13" fillId="0" borderId="197" xfId="2" applyFont="1" applyBorder="1" applyAlignment="1">
      <alignment horizontal="center" vertical="center"/>
    </xf>
    <xf numFmtId="0" fontId="13" fillId="6" borderId="197" xfId="2" applyFont="1" applyFill="1" applyBorder="1" applyAlignment="1">
      <alignment horizontal="center" vertical="center" wrapText="1"/>
    </xf>
    <xf numFmtId="0" fontId="160" fillId="22" borderId="158" xfId="0" applyFont="1" applyFill="1" applyBorder="1" applyAlignment="1">
      <alignment horizontal="center" vertical="center" wrapText="1"/>
    </xf>
    <xf numFmtId="0" fontId="160" fillId="22" borderId="188" xfId="0" applyFont="1" applyFill="1" applyBorder="1" applyAlignment="1">
      <alignment horizontal="center" vertical="center" wrapText="1"/>
    </xf>
    <xf numFmtId="0" fontId="184" fillId="22" borderId="196" xfId="2" applyFont="1" applyFill="1" applyBorder="1" applyAlignment="1">
      <alignment horizontal="center" vertical="center"/>
    </xf>
    <xf numFmtId="177" fontId="184" fillId="22" borderId="8" xfId="2" applyNumberFormat="1" applyFont="1" applyFill="1" applyBorder="1" applyAlignment="1">
      <alignment horizontal="center" vertical="center" shrinkToFit="1"/>
    </xf>
    <xf numFmtId="177" fontId="185" fillId="22" borderId="10" xfId="2" applyNumberFormat="1" applyFont="1" applyFill="1" applyBorder="1" applyAlignment="1">
      <alignment horizontal="center" vertical="center" shrinkToFit="1"/>
    </xf>
    <xf numFmtId="177" fontId="186" fillId="22" borderId="106" xfId="2" applyNumberFormat="1" applyFont="1" applyFill="1" applyBorder="1" applyAlignment="1">
      <alignment horizontal="center" vertical="center" wrapText="1"/>
    </xf>
    <xf numFmtId="0" fontId="187" fillId="0" borderId="172" xfId="1" applyFont="1" applyBorder="1" applyAlignment="1" applyProtection="1">
      <alignment horizontal="left" vertical="top" wrapText="1"/>
    </xf>
    <xf numFmtId="0" fontId="128" fillId="34" borderId="200" xfId="2" applyFont="1" applyFill="1" applyBorder="1" applyAlignment="1">
      <alignment horizontal="center" vertical="center" wrapText="1"/>
    </xf>
    <xf numFmtId="0" fontId="129" fillId="34" borderId="201" xfId="2" applyFont="1" applyFill="1" applyBorder="1" applyAlignment="1">
      <alignment horizontal="center" vertical="center" wrapText="1"/>
    </xf>
    <xf numFmtId="0" fontId="179" fillId="34" borderId="201" xfId="2" applyFont="1" applyFill="1" applyBorder="1" applyAlignment="1">
      <alignment horizontal="left" vertical="center"/>
    </xf>
    <xf numFmtId="0" fontId="122" fillId="34" borderId="201" xfId="2" applyFont="1" applyFill="1" applyBorder="1" applyAlignment="1">
      <alignment horizontal="center" vertical="center"/>
    </xf>
    <xf numFmtId="0" fontId="122" fillId="34" borderId="202" xfId="2" applyFont="1" applyFill="1" applyBorder="1" applyAlignment="1">
      <alignment horizontal="center" vertical="center"/>
    </xf>
    <xf numFmtId="0" fontId="76" fillId="22" borderId="203" xfId="0" applyFont="1" applyFill="1" applyBorder="1" applyAlignment="1">
      <alignment horizontal="left" vertical="center"/>
    </xf>
    <xf numFmtId="14" fontId="76" fillId="22" borderId="203" xfId="0" applyNumberFormat="1" applyFont="1" applyFill="1" applyBorder="1" applyAlignment="1">
      <alignment horizontal="left" vertical="center"/>
    </xf>
    <xf numFmtId="0" fontId="103" fillId="40" borderId="138" xfId="0" applyFont="1" applyFill="1" applyBorder="1" applyAlignment="1">
      <alignment horizontal="center" vertical="center" wrapText="1"/>
    </xf>
    <xf numFmtId="0" fontId="103" fillId="0" borderId="138" xfId="0" applyFont="1" applyBorder="1" applyAlignment="1">
      <alignment horizontal="center" vertical="center" wrapText="1"/>
    </xf>
    <xf numFmtId="0" fontId="103" fillId="0" borderId="158" xfId="0" applyFont="1" applyBorder="1" applyAlignment="1">
      <alignment horizontal="center" vertical="center" wrapText="1"/>
    </xf>
    <xf numFmtId="184" fontId="163" fillId="44" borderId="0" xfId="0" applyNumberFormat="1" applyFont="1" applyFill="1" applyBorder="1" applyAlignment="1">
      <alignment horizontal="center" vertical="center" wrapText="1"/>
    </xf>
    <xf numFmtId="177" fontId="23" fillId="22" borderId="8" xfId="2" applyNumberFormat="1" applyFont="1" applyFill="1" applyBorder="1" applyAlignment="1">
      <alignment horizontal="center" vertical="center" shrinkToFit="1"/>
    </xf>
    <xf numFmtId="0" fontId="153" fillId="45" borderId="0" xfId="0" applyFont="1" applyFill="1" applyAlignment="1">
      <alignment horizontal="center" vertical="center" wrapText="1"/>
    </xf>
    <xf numFmtId="0" fontId="152" fillId="45" borderId="113" xfId="0" applyFont="1" applyFill="1" applyBorder="1" applyAlignment="1">
      <alignment horizontal="center" vertical="center" wrapText="1"/>
    </xf>
    <xf numFmtId="0" fontId="113" fillId="24" borderId="27" xfId="2" applyFont="1" applyFill="1" applyBorder="1" applyAlignment="1">
      <alignment horizontal="center" vertical="center"/>
    </xf>
    <xf numFmtId="14" fontId="113" fillId="24" borderId="28"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wrapText="1"/>
    </xf>
    <xf numFmtId="0" fontId="113" fillId="24" borderId="2" xfId="2" applyFont="1" applyFill="1" applyBorder="1" applyAlignment="1">
      <alignment horizontal="center" vertical="center" shrinkToFit="1"/>
    </xf>
    <xf numFmtId="0" fontId="18" fillId="26" borderId="46" xfId="2" applyFont="1" applyFill="1" applyBorder="1" applyAlignment="1">
      <alignment horizontal="center" vertical="center" wrapText="1"/>
    </xf>
    <xf numFmtId="0" fontId="188" fillId="45" borderId="0" xfId="0" applyFont="1" applyFill="1" applyAlignment="1">
      <alignment horizontal="center" vertical="center" wrapText="1"/>
    </xf>
    <xf numFmtId="0" fontId="189" fillId="0" borderId="0" xfId="0" applyFont="1" applyAlignment="1">
      <alignment vertical="center" wrapText="1"/>
    </xf>
    <xf numFmtId="0" fontId="6" fillId="22" borderId="0" xfId="2" applyFill="1" applyAlignment="1">
      <alignment vertical="center" wrapText="1"/>
    </xf>
    <xf numFmtId="0" fontId="0" fillId="27" borderId="0" xfId="0" applyFill="1" applyAlignment="1">
      <alignment horizontal="left" vertical="top"/>
    </xf>
    <xf numFmtId="14" fontId="115" fillId="0" borderId="156" xfId="17" applyNumberFormat="1" applyFont="1" applyFill="1" applyBorder="1" applyAlignment="1">
      <alignment horizontal="center" vertical="center"/>
    </xf>
    <xf numFmtId="0" fontId="1" fillId="0" borderId="155" xfId="17" applyFill="1" applyBorder="1" applyAlignment="1">
      <alignment horizontal="center" vertical="center" wrapText="1"/>
    </xf>
    <xf numFmtId="0" fontId="149" fillId="22" borderId="0" xfId="0" applyFont="1" applyFill="1" applyAlignment="1">
      <alignment vertical="top" wrapText="1"/>
    </xf>
    <xf numFmtId="0" fontId="108" fillId="0" borderId="173" xfId="1" applyFont="1" applyBorder="1" applyAlignment="1" applyProtection="1">
      <alignment horizontal="left" vertical="top" wrapText="1"/>
    </xf>
    <xf numFmtId="0" fontId="146" fillId="22" borderId="0" xfId="0" applyFont="1" applyFill="1" applyAlignment="1">
      <alignment horizontal="center" vertical="center" wrapText="1"/>
    </xf>
    <xf numFmtId="14" fontId="37" fillId="22" borderId="156" xfId="17" applyNumberFormat="1" applyFont="1" applyFill="1" applyBorder="1" applyAlignment="1">
      <alignment horizontal="center" vertical="center" wrapText="1"/>
    </xf>
    <xf numFmtId="0" fontId="13" fillId="22" borderId="155" xfId="17" applyFont="1" applyFill="1" applyBorder="1" applyAlignment="1">
      <alignment horizontal="center" vertical="center" wrapText="1"/>
    </xf>
    <xf numFmtId="14" fontId="13" fillId="22" borderId="156" xfId="17" applyNumberFormat="1" applyFont="1" applyFill="1" applyBorder="1" applyAlignment="1">
      <alignment horizontal="center" vertical="center"/>
    </xf>
    <xf numFmtId="0" fontId="37" fillId="22" borderId="155" xfId="17" applyFont="1" applyFill="1" applyBorder="1" applyAlignment="1">
      <alignment horizontal="center" vertical="center" wrapText="1"/>
    </xf>
    <xf numFmtId="14" fontId="37" fillId="22" borderId="156" xfId="17" applyNumberFormat="1" applyFont="1" applyFill="1" applyBorder="1" applyAlignment="1">
      <alignment horizontal="center" vertical="center"/>
    </xf>
    <xf numFmtId="0" fontId="1" fillId="22" borderId="155" xfId="17" applyFill="1" applyBorder="1" applyAlignment="1">
      <alignment horizontal="center" vertical="center" wrapText="1"/>
    </xf>
    <xf numFmtId="14" fontId="1" fillId="22" borderId="156" xfId="17" applyNumberFormat="1" applyFill="1" applyBorder="1" applyAlignment="1">
      <alignment horizontal="center" vertical="center"/>
    </xf>
    <xf numFmtId="3" fontId="13" fillId="22" borderId="0" xfId="0" applyNumberFormat="1" applyFont="1" applyFill="1" applyAlignment="1">
      <alignment horizontal="center" vertical="center"/>
    </xf>
    <xf numFmtId="14" fontId="108" fillId="26" borderId="177" xfId="2" applyNumberFormat="1" applyFont="1" applyFill="1" applyBorder="1" applyAlignment="1">
      <alignment horizontal="center" vertical="center"/>
    </xf>
    <xf numFmtId="0" fontId="108" fillId="0" borderId="0" xfId="0" applyFont="1" applyBorder="1" applyAlignment="1">
      <alignment horizontal="left" vertical="top" wrapText="1"/>
    </xf>
    <xf numFmtId="0" fontId="13" fillId="0" borderId="0" xfId="2" applyFont="1" applyFill="1" applyBorder="1" applyAlignment="1">
      <alignment horizontal="center" vertical="center"/>
    </xf>
    <xf numFmtId="14" fontId="108" fillId="0" borderId="0" xfId="2" applyNumberFormat="1" applyFont="1" applyFill="1" applyBorder="1" applyAlignment="1">
      <alignment horizontal="center" vertical="center"/>
    </xf>
    <xf numFmtId="0" fontId="13" fillId="0" borderId="0" xfId="2" applyFont="1" applyFill="1" applyBorder="1" applyAlignment="1">
      <alignment vertical="top" wrapText="1"/>
    </xf>
    <xf numFmtId="14" fontId="115" fillId="22" borderId="156" xfId="17" applyNumberFormat="1" applyFont="1" applyFill="1" applyBorder="1" applyAlignment="1">
      <alignment horizontal="center" vertical="center" wrapText="1"/>
    </xf>
    <xf numFmtId="0" fontId="119" fillId="22" borderId="0" xfId="0" applyFont="1" applyFill="1" applyAlignment="1">
      <alignment horizontal="center" vertical="center"/>
    </xf>
    <xf numFmtId="0" fontId="76" fillId="22" borderId="0" xfId="0" applyFont="1" applyFill="1" applyAlignment="1">
      <alignment horizontal="center" vertical="center" wrapText="1"/>
    </xf>
    <xf numFmtId="0" fontId="176" fillId="0" borderId="0" xfId="0" applyFont="1">
      <alignment vertical="center"/>
    </xf>
    <xf numFmtId="14" fontId="29" fillId="24" borderId="1" xfId="2" applyNumberFormat="1" applyFont="1" applyFill="1" applyBorder="1" applyAlignment="1">
      <alignment horizontal="center" vertical="center" shrinkToFit="1"/>
    </xf>
    <xf numFmtId="0" fontId="190" fillId="0" borderId="0" xfId="0" applyFont="1" applyAlignment="1">
      <alignment vertical="center" wrapText="1"/>
    </xf>
    <xf numFmtId="3" fontId="142" fillId="27" borderId="0" xfId="0" applyNumberFormat="1" applyFont="1" applyFill="1" applyBorder="1" applyAlignment="1">
      <alignment vertical="center"/>
    </xf>
    <xf numFmtId="0" fontId="8" fillId="0" borderId="204" xfId="1" applyBorder="1" applyAlignment="1" applyProtection="1">
      <alignment vertical="center"/>
    </xf>
    <xf numFmtId="0" fontId="108" fillId="24" borderId="1" xfId="2" applyFont="1" applyFill="1" applyBorder="1" applyAlignment="1">
      <alignment vertical="center"/>
    </xf>
    <xf numFmtId="14" fontId="108" fillId="24" borderId="1" xfId="1" applyNumberFormat="1" applyFont="1" applyFill="1" applyBorder="1" applyAlignment="1" applyProtection="1">
      <alignment vertical="center" wrapText="1"/>
    </xf>
    <xf numFmtId="14" fontId="108" fillId="24" borderId="207" xfId="1" applyNumberFormat="1" applyFont="1" applyFill="1" applyBorder="1" applyAlignment="1" applyProtection="1">
      <alignment vertical="center" wrapText="1"/>
    </xf>
    <xf numFmtId="0" fontId="8" fillId="0" borderId="208" xfId="1" applyFill="1" applyBorder="1" applyAlignment="1" applyProtection="1">
      <alignment vertical="center"/>
    </xf>
    <xf numFmtId="14" fontId="108" fillId="24" borderId="159" xfId="1" applyNumberFormat="1" applyFont="1" applyFill="1" applyBorder="1" applyAlignment="1" applyProtection="1">
      <alignment vertical="center" wrapText="1"/>
    </xf>
    <xf numFmtId="0" fontId="41" fillId="0" borderId="0" xfId="17" applyFont="1" applyAlignment="1">
      <alignment horizontal="center" vertical="center"/>
    </xf>
    <xf numFmtId="0" fontId="171" fillId="6" borderId="0" xfId="0" applyFont="1" applyFill="1" applyAlignment="1">
      <alignment horizontal="left" vertical="top"/>
    </xf>
    <xf numFmtId="0" fontId="76" fillId="22" borderId="0" xfId="0" applyFont="1" applyFill="1" applyAlignment="1">
      <alignment horizontal="center" vertical="center"/>
    </xf>
    <xf numFmtId="0" fontId="120" fillId="22" borderId="0" xfId="0" applyFont="1" applyFill="1" applyAlignment="1">
      <alignment vertical="center" wrapText="1"/>
    </xf>
    <xf numFmtId="0" fontId="175" fillId="27" borderId="0" xfId="0" applyFont="1" applyFill="1" applyBorder="1" applyAlignment="1">
      <alignment horizontal="left" vertical="center" wrapText="1"/>
    </xf>
    <xf numFmtId="0" fontId="193" fillId="27" borderId="0" xfId="0" applyFont="1" applyFill="1" applyBorder="1" applyAlignment="1">
      <alignment horizontal="left" vertical="center" wrapText="1"/>
    </xf>
    <xf numFmtId="0" fontId="175" fillId="44" borderId="0" xfId="0" applyFont="1" applyFill="1" applyBorder="1" applyAlignment="1">
      <alignment horizontal="left" vertical="center" wrapText="1"/>
    </xf>
    <xf numFmtId="0" fontId="175" fillId="44" borderId="0" xfId="0" applyFont="1" applyFill="1" applyAlignment="1">
      <alignment horizontal="left" vertical="center" wrapText="1"/>
    </xf>
    <xf numFmtId="0" fontId="175" fillId="44" borderId="0" xfId="0" applyFont="1" applyFill="1" applyAlignment="1">
      <alignment horizontal="left" vertical="center" shrinkToFit="1"/>
    </xf>
    <xf numFmtId="0" fontId="175" fillId="44" borderId="0" xfId="0" applyFont="1" applyFill="1" applyBorder="1" applyAlignment="1">
      <alignment horizontal="left" vertical="center" shrinkToFit="1"/>
    </xf>
    <xf numFmtId="0" fontId="194" fillId="27" borderId="0" xfId="0" applyFont="1" applyFill="1" applyBorder="1" applyAlignment="1">
      <alignment horizontal="left" vertical="center" shrinkToFit="1"/>
    </xf>
    <xf numFmtId="0" fontId="195" fillId="24" borderId="185" xfId="1" applyFont="1" applyFill="1" applyBorder="1" applyAlignment="1" applyProtection="1">
      <alignment horizontal="center" vertical="center" wrapText="1"/>
    </xf>
    <xf numFmtId="0" fontId="18" fillId="2" borderId="209" xfId="2" applyFont="1" applyFill="1" applyBorder="1" applyAlignment="1">
      <alignment horizontal="center" vertical="center" wrapText="1"/>
    </xf>
    <xf numFmtId="0" fontId="192" fillId="22" borderId="0" xfId="17" applyFont="1" applyFill="1" applyAlignment="1">
      <alignment horizontal="left" vertical="center"/>
    </xf>
    <xf numFmtId="3" fontId="142" fillId="27" borderId="0" xfId="0" applyNumberFormat="1" applyFont="1" applyFill="1" applyAlignment="1">
      <alignment vertical="center" wrapText="1"/>
    </xf>
    <xf numFmtId="3" fontId="155" fillId="0" borderId="0" xfId="0" applyNumberFormat="1" applyFont="1" applyAlignment="1">
      <alignment vertical="center" wrapText="1"/>
    </xf>
    <xf numFmtId="0" fontId="111" fillId="22" borderId="0" xfId="0" applyFont="1" applyFill="1">
      <alignment vertical="center"/>
    </xf>
    <xf numFmtId="3" fontId="197" fillId="27" borderId="0" xfId="0" applyNumberFormat="1" applyFont="1" applyFill="1" applyAlignment="1">
      <alignment vertical="top" wrapText="1"/>
    </xf>
    <xf numFmtId="0" fontId="196" fillId="27" borderId="0" xfId="0" applyFont="1" applyFill="1" applyAlignment="1">
      <alignment vertical="top" wrapText="1"/>
    </xf>
    <xf numFmtId="0" fontId="198" fillId="22" borderId="0" xfId="0" applyFont="1" applyFill="1" applyAlignment="1">
      <alignment vertical="top" wrapText="1"/>
    </xf>
    <xf numFmtId="0" fontId="199" fillId="22" borderId="0" xfId="0" applyFont="1" applyFill="1" applyAlignment="1">
      <alignment vertical="top" wrapText="1"/>
    </xf>
    <xf numFmtId="177" fontId="158" fillId="27" borderId="0" xfId="0" applyNumberFormat="1" applyFont="1" applyFill="1" applyBorder="1" applyAlignment="1">
      <alignment vertical="center"/>
    </xf>
    <xf numFmtId="0" fontId="200" fillId="27" borderId="0" xfId="0" applyFont="1" applyFill="1" applyBorder="1" applyAlignment="1">
      <alignment horizontal="left" vertical="center"/>
    </xf>
    <xf numFmtId="0" fontId="191" fillId="27" borderId="0" xfId="0" applyFont="1" applyFill="1" applyBorder="1" applyAlignment="1">
      <alignment horizontal="left" vertical="center" shrinkToFit="1"/>
    </xf>
    <xf numFmtId="184" fontId="137" fillId="27" borderId="0" xfId="0" applyNumberFormat="1" applyFont="1" applyFill="1" applyBorder="1" applyAlignment="1">
      <alignment horizontal="center" vertical="center" wrapText="1"/>
    </xf>
    <xf numFmtId="184" fontId="130" fillId="44" borderId="0" xfId="0" applyNumberFormat="1" applyFont="1" applyFill="1" applyBorder="1" applyAlignment="1">
      <alignment horizontal="center" vertical="center" wrapText="1"/>
    </xf>
    <xf numFmtId="0" fontId="175" fillId="44" borderId="0" xfId="0" applyFont="1" applyFill="1" applyBorder="1" applyAlignment="1">
      <alignment horizontal="left" vertical="center"/>
    </xf>
    <xf numFmtId="3" fontId="0" fillId="0" borderId="0" xfId="0" applyNumberFormat="1">
      <alignment vertical="center"/>
    </xf>
    <xf numFmtId="0" fontId="201" fillId="22" borderId="203" xfId="0" applyFont="1" applyFill="1" applyBorder="1" applyAlignment="1">
      <alignment horizontal="left" vertical="center"/>
    </xf>
    <xf numFmtId="0" fontId="108" fillId="0" borderId="0" xfId="2" applyFont="1" applyFill="1" applyBorder="1" applyAlignment="1">
      <alignment vertical="top" wrapText="1"/>
    </xf>
    <xf numFmtId="0" fontId="148" fillId="22" borderId="155" xfId="17" applyFont="1" applyFill="1" applyBorder="1" applyAlignment="1">
      <alignment horizontal="center" vertical="center" wrapText="1"/>
    </xf>
    <xf numFmtId="3" fontId="72" fillId="27" borderId="0" xfId="0" applyNumberFormat="1" applyFont="1" applyFill="1" applyAlignment="1">
      <alignment vertical="top" wrapText="1"/>
    </xf>
    <xf numFmtId="0" fontId="8" fillId="0" borderId="32" xfId="1" applyFill="1" applyBorder="1" applyAlignment="1" applyProtection="1">
      <alignment vertical="center" wrapText="1"/>
    </xf>
    <xf numFmtId="0" fontId="166" fillId="46" borderId="0" xfId="0" applyFont="1" applyFill="1" applyAlignment="1">
      <alignment vertical="center"/>
    </xf>
    <xf numFmtId="0" fontId="149" fillId="24" borderId="0" xfId="0" applyFont="1" applyFill="1" applyAlignment="1">
      <alignment horizontal="center" vertical="center" shrinkToFit="1"/>
    </xf>
    <xf numFmtId="0" fontId="8" fillId="0" borderId="218" xfId="1" applyBorder="1" applyAlignment="1" applyProtection="1">
      <alignment vertical="center" wrapText="1"/>
    </xf>
    <xf numFmtId="177" fontId="158" fillId="27" borderId="0" xfId="0" applyNumberFormat="1" applyFont="1" applyFill="1" applyBorder="1">
      <alignment vertical="center"/>
    </xf>
    <xf numFmtId="0" fontId="203" fillId="0" borderId="158" xfId="0" applyFont="1" applyBorder="1" applyAlignment="1">
      <alignment horizontal="center" vertical="center" wrapText="1"/>
    </xf>
    <xf numFmtId="0" fontId="203" fillId="0" borderId="188" xfId="0" applyFont="1" applyBorder="1" applyAlignment="1">
      <alignment horizontal="center" vertical="center" wrapText="1"/>
    </xf>
    <xf numFmtId="14" fontId="113" fillId="24" borderId="43"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xf>
    <xf numFmtId="14" fontId="113" fillId="24" borderId="2" xfId="2" applyNumberFormat="1" applyFont="1" applyFill="1" applyBorder="1" applyAlignment="1">
      <alignment horizontal="center" vertical="center"/>
    </xf>
    <xf numFmtId="0" fontId="8" fillId="0" borderId="139" xfId="1" applyFill="1" applyBorder="1" applyAlignment="1" applyProtection="1">
      <alignment vertical="center" wrapText="1"/>
    </xf>
    <xf numFmtId="0" fontId="173" fillId="0" borderId="0" xfId="1" applyFont="1" applyAlignment="1" applyProtection="1">
      <alignment horizontal="left" vertical="center" wrapText="1"/>
    </xf>
    <xf numFmtId="0" fontId="8" fillId="0" borderId="0" xfId="1" applyAlignment="1" applyProtection="1">
      <alignment horizontal="left" vertical="center" wrapText="1"/>
    </xf>
    <xf numFmtId="56" fontId="21" fillId="24" borderId="0" xfId="1" applyNumberFormat="1" applyFont="1" applyFill="1" applyAlignment="1" applyProtection="1">
      <alignment horizontal="left" vertical="center" wrapText="1"/>
    </xf>
    <xf numFmtId="0" fontId="8" fillId="0" borderId="206" xfId="1" applyFill="1" applyBorder="1" applyAlignment="1" applyProtection="1">
      <alignment vertical="center" wrapText="1"/>
    </xf>
    <xf numFmtId="0" fontId="76" fillId="24" borderId="203" xfId="0" applyFont="1" applyFill="1" applyBorder="1" applyAlignment="1">
      <alignment horizontal="left" vertical="center"/>
    </xf>
    <xf numFmtId="0" fontId="76" fillId="47" borderId="203" xfId="0" applyFont="1" applyFill="1" applyBorder="1" applyAlignment="1">
      <alignment horizontal="left" vertical="center"/>
    </xf>
    <xf numFmtId="0" fontId="76" fillId="38" borderId="203" xfId="0" applyFont="1" applyFill="1" applyBorder="1" applyAlignment="1">
      <alignment horizontal="left" vertical="center"/>
    </xf>
    <xf numFmtId="0" fontId="76" fillId="48" borderId="203" xfId="0" applyFont="1" applyFill="1" applyBorder="1" applyAlignment="1">
      <alignment horizontal="left" vertical="center"/>
    </xf>
    <xf numFmtId="0" fontId="8" fillId="22" borderId="0" xfId="1" applyFill="1" applyBorder="1" applyAlignment="1" applyProtection="1">
      <alignment vertical="center" wrapText="1"/>
    </xf>
    <xf numFmtId="0" fontId="25" fillId="22" borderId="0" xfId="2" applyFont="1" applyFill="1" applyBorder="1" applyAlignment="1">
      <alignment vertical="center"/>
    </xf>
    <xf numFmtId="0" fontId="113" fillId="3" borderId="9" xfId="2" applyFont="1" applyFill="1" applyBorder="1" applyAlignment="1">
      <alignment horizontal="center" vertical="center" shrinkToFit="1"/>
    </xf>
    <xf numFmtId="0" fontId="8" fillId="0" borderId="206" xfId="1" applyFill="1" applyBorder="1" applyAlignment="1" applyProtection="1">
      <alignment vertical="center"/>
    </xf>
    <xf numFmtId="0" fontId="113" fillId="24" borderId="9" xfId="2" quotePrefix="1" applyFont="1" applyFill="1" applyBorder="1" applyAlignment="1">
      <alignment horizontal="center" vertical="center" wrapText="1"/>
    </xf>
    <xf numFmtId="0" fontId="6" fillId="0" borderId="0" xfId="2">
      <alignment vertical="center"/>
    </xf>
    <xf numFmtId="0" fontId="137" fillId="27" borderId="0" xfId="0" applyFont="1" applyFill="1" applyBorder="1" applyAlignment="1">
      <alignment horizontal="left" vertical="center" wrapText="1"/>
    </xf>
    <xf numFmtId="0" fontId="103" fillId="23" borderId="158" xfId="0" applyFont="1" applyFill="1" applyBorder="1" applyAlignment="1">
      <alignment horizontal="center" vertical="center" wrapText="1"/>
    </xf>
    <xf numFmtId="180" fontId="50" fillId="13" borderId="219" xfId="17" applyNumberFormat="1" applyFont="1" applyFill="1" applyBorder="1" applyAlignment="1">
      <alignment horizontal="center" vertical="center"/>
    </xf>
    <xf numFmtId="0" fontId="76" fillId="49" borderId="203" xfId="0" applyFont="1" applyFill="1" applyBorder="1" applyAlignment="1">
      <alignment horizontal="left" vertical="center"/>
    </xf>
    <xf numFmtId="0" fontId="76" fillId="50" borderId="203" xfId="0" applyFont="1" applyFill="1" applyBorder="1" applyAlignment="1">
      <alignment horizontal="left" vertical="center"/>
    </xf>
    <xf numFmtId="184" fontId="175" fillId="51" borderId="0" xfId="0" applyNumberFormat="1" applyFont="1" applyFill="1" applyAlignment="1">
      <alignment vertical="center" wrapText="1"/>
    </xf>
    <xf numFmtId="184" fontId="175" fillId="51" borderId="0" xfId="0" applyNumberFormat="1" applyFont="1" applyFill="1" applyBorder="1" applyAlignment="1">
      <alignment horizontal="center" vertical="center" wrapText="1"/>
    </xf>
    <xf numFmtId="0" fontId="206" fillId="51" borderId="0" xfId="0" applyFont="1" applyFill="1" applyAlignment="1">
      <alignment vertical="center" wrapText="1"/>
    </xf>
    <xf numFmtId="177" fontId="175" fillId="51" borderId="0" xfId="0" applyNumberFormat="1" applyFont="1" applyFill="1" applyAlignment="1">
      <alignment vertical="center" wrapText="1"/>
    </xf>
    <xf numFmtId="3" fontId="175" fillId="51" borderId="0" xfId="0" applyNumberFormat="1" applyFont="1" applyFill="1" applyAlignment="1">
      <alignment vertical="center" wrapText="1"/>
    </xf>
    <xf numFmtId="0" fontId="108" fillId="24" borderId="9" xfId="1" applyFont="1" applyFill="1" applyBorder="1" applyAlignment="1" applyProtection="1">
      <alignment horizontal="center" vertical="center" wrapText="1"/>
    </xf>
    <xf numFmtId="0" fontId="8" fillId="0" borderId="192" xfId="1" applyBorder="1" applyAlignment="1" applyProtection="1">
      <alignment vertical="center" wrapText="1"/>
    </xf>
    <xf numFmtId="0" fontId="21" fillId="22" borderId="0" xfId="1" applyFont="1" applyFill="1" applyBorder="1" applyAlignment="1" applyProtection="1">
      <alignment vertical="center" wrapText="1"/>
    </xf>
    <xf numFmtId="0" fontId="108" fillId="24" borderId="0" xfId="1" applyFont="1" applyFill="1" applyAlignment="1" applyProtection="1">
      <alignment horizontal="left" vertical="center" wrapText="1"/>
    </xf>
    <xf numFmtId="0" fontId="6" fillId="0" borderId="0" xfId="4"/>
    <xf numFmtId="0" fontId="210" fillId="0" borderId="0" xfId="25" applyFont="1">
      <alignment vertical="center"/>
    </xf>
    <xf numFmtId="0" fontId="210" fillId="0" borderId="0" xfId="2" applyFont="1">
      <alignment vertical="center"/>
    </xf>
    <xf numFmtId="14" fontId="148" fillId="22" borderId="156" xfId="17" applyNumberFormat="1" applyFont="1" applyFill="1" applyBorder="1" applyAlignment="1">
      <alignment horizontal="center" vertical="center" wrapText="1"/>
    </xf>
    <xf numFmtId="0" fontId="6" fillId="0" borderId="0" xfId="2">
      <alignment vertical="center"/>
    </xf>
    <xf numFmtId="0" fontId="84" fillId="0" borderId="0" xfId="0" applyFont="1" applyAlignment="1">
      <alignment horizontal="left" vertical="center" wrapText="1"/>
    </xf>
    <xf numFmtId="0" fontId="88" fillId="0" borderId="0" xfId="0" applyFont="1" applyAlignment="1">
      <alignment horizontal="left" vertical="center" wrapText="1"/>
    </xf>
    <xf numFmtId="0" fontId="87" fillId="0" borderId="0" xfId="0" applyFont="1" applyBorder="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85" fillId="0" borderId="0" xfId="0" applyFont="1" applyBorder="1" applyAlignment="1">
      <alignment horizontal="left" vertical="center" wrapText="1"/>
    </xf>
    <xf numFmtId="0" fontId="6" fillId="0" borderId="72" xfId="0" applyFont="1" applyBorder="1" applyAlignment="1">
      <alignment horizontal="left" vertical="center"/>
    </xf>
    <xf numFmtId="0" fontId="6" fillId="0" borderId="0" xfId="0" applyFont="1" applyBorder="1" applyAlignment="1">
      <alignment horizontal="left" vertical="center"/>
    </xf>
    <xf numFmtId="0" fontId="6" fillId="0" borderId="74" xfId="0" applyFont="1" applyBorder="1" applyAlignment="1">
      <alignment horizontal="left" vertical="center"/>
    </xf>
    <xf numFmtId="0" fontId="171" fillId="6" borderId="0" xfId="0" applyFont="1" applyFill="1" applyAlignment="1">
      <alignment horizontal="left" vertical="center" wrapText="1"/>
    </xf>
    <xf numFmtId="0" fontId="171" fillId="6" borderId="74" xfId="0" applyFont="1" applyFill="1" applyBorder="1" applyAlignment="1">
      <alignment horizontal="left" vertical="center" wrapText="1"/>
    </xf>
    <xf numFmtId="0" fontId="171" fillId="6" borderId="0" xfId="0" applyFont="1" applyFill="1" applyAlignment="1">
      <alignment horizontal="left" vertical="center"/>
    </xf>
    <xf numFmtId="0" fontId="171" fillId="6" borderId="0" xfId="0" applyFont="1" applyFill="1" applyAlignment="1">
      <alignment horizontal="left" vertical="top" wrapText="1"/>
    </xf>
    <xf numFmtId="0" fontId="8" fillId="0" borderId="0" xfId="1" applyAlignment="1" applyProtection="1">
      <alignment horizontal="center" vertical="center" wrapText="1"/>
    </xf>
    <xf numFmtId="0" fontId="178" fillId="39" borderId="0" xfId="0" applyFont="1" applyFill="1" applyAlignment="1">
      <alignment horizontal="left" vertical="center" wrapText="1"/>
    </xf>
    <xf numFmtId="0" fontId="10" fillId="7" borderId="152" xfId="17" applyFont="1" applyFill="1" applyBorder="1" applyAlignment="1">
      <alignment horizontal="left" vertical="center" wrapText="1"/>
    </xf>
    <xf numFmtId="0" fontId="10" fillId="7" borderId="149" xfId="17" applyFont="1" applyFill="1" applyBorder="1" applyAlignment="1">
      <alignment horizontal="left" vertical="center" wrapText="1"/>
    </xf>
    <xf numFmtId="0" fontId="10" fillId="7" borderId="153" xfId="17" applyFont="1" applyFill="1" applyBorder="1" applyAlignment="1">
      <alignment horizontal="left" vertical="center" wrapText="1"/>
    </xf>
    <xf numFmtId="0" fontId="37" fillId="22" borderId="189" xfId="17" applyFont="1" applyFill="1" applyBorder="1" applyAlignment="1">
      <alignment horizontal="left" vertical="top" wrapText="1"/>
    </xf>
    <xf numFmtId="0" fontId="37" fillId="22" borderId="190" xfId="17" applyFont="1" applyFill="1" applyBorder="1" applyAlignment="1">
      <alignment horizontal="left" vertical="top" wrapText="1"/>
    </xf>
    <xf numFmtId="0" fontId="37" fillId="22" borderId="191" xfId="17" applyFont="1" applyFill="1" applyBorder="1" applyAlignment="1">
      <alignment horizontal="left" vertical="top" wrapText="1"/>
    </xf>
    <xf numFmtId="0" fontId="50" fillId="0" borderId="52" xfId="17" applyFont="1" applyBorder="1" applyAlignment="1">
      <alignment horizontal="center" vertical="center"/>
    </xf>
    <xf numFmtId="0" fontId="50" fillId="0" borderId="53" xfId="17" applyFont="1" applyBorder="1" applyAlignment="1">
      <alignment horizontal="center" vertical="center"/>
    </xf>
    <xf numFmtId="0" fontId="50" fillId="0" borderId="54" xfId="17" applyFont="1" applyBorder="1" applyAlignment="1">
      <alignment horizontal="center" vertical="center"/>
    </xf>
    <xf numFmtId="0" fontId="1" fillId="0" borderId="80" xfId="17" applyBorder="1" applyAlignment="1">
      <alignment horizontal="center" vertical="center"/>
    </xf>
    <xf numFmtId="0" fontId="1" fillId="0" borderId="81" xfId="17" applyBorder="1" applyAlignment="1">
      <alignment horizontal="center" vertical="center"/>
    </xf>
    <xf numFmtId="0" fontId="1" fillId="0" borderId="82" xfId="17" applyBorder="1" applyAlignment="1">
      <alignment horizontal="center" vertical="center"/>
    </xf>
    <xf numFmtId="0" fontId="38" fillId="0" borderId="83" xfId="17" applyFont="1" applyBorder="1" applyAlignment="1">
      <alignment horizontal="center" vertical="center" wrapText="1"/>
    </xf>
    <xf numFmtId="0" fontId="38" fillId="0" borderId="48" xfId="17" applyFont="1" applyBorder="1" applyAlignment="1">
      <alignment horizontal="center" vertical="center" wrapText="1"/>
    </xf>
    <xf numFmtId="0" fontId="34" fillId="19" borderId="0" xfId="17" applyFont="1" applyFill="1" applyAlignment="1">
      <alignment horizontal="center" vertical="center"/>
    </xf>
    <xf numFmtId="179" fontId="11" fillId="0" borderId="84" xfId="17" applyNumberFormat="1" applyFont="1" applyBorder="1" applyAlignment="1">
      <alignment horizontal="center" vertical="center" shrinkToFit="1"/>
    </xf>
    <xf numFmtId="179" fontId="11" fillId="0" borderId="85" xfId="17" applyNumberFormat="1" applyFont="1" applyBorder="1" applyAlignment="1">
      <alignment horizontal="center" vertical="center" shrinkToFit="1"/>
    </xf>
    <xf numFmtId="0" fontId="48" fillId="0" borderId="86" xfId="17" applyFont="1" applyBorder="1" applyAlignment="1">
      <alignment horizontal="center" vertical="center"/>
    </xf>
    <xf numFmtId="0" fontId="48" fillId="0" borderId="87" xfId="17" applyFont="1" applyBorder="1" applyAlignment="1">
      <alignment horizontal="center" vertical="center"/>
    </xf>
    <xf numFmtId="0" fontId="37" fillId="12" borderId="88" xfId="18" applyFont="1" applyFill="1" applyBorder="1" applyAlignment="1">
      <alignment horizontal="center" vertical="center"/>
    </xf>
    <xf numFmtId="0" fontId="37" fillId="12" borderId="89" xfId="18" applyFont="1" applyFill="1" applyBorder="1" applyAlignment="1">
      <alignment horizontal="center" vertical="center"/>
    </xf>
    <xf numFmtId="0" fontId="12" fillId="0" borderId="140" xfId="17" applyFont="1" applyBorder="1" applyAlignment="1">
      <alignment horizontal="center" vertical="center" wrapText="1"/>
    </xf>
    <xf numFmtId="0" fontId="12" fillId="0" borderId="141" xfId="17" applyFont="1" applyBorder="1" applyAlignment="1">
      <alignment horizontal="center" vertical="center" wrapText="1"/>
    </xf>
    <xf numFmtId="0" fontId="12" fillId="0" borderId="142" xfId="17" applyFont="1" applyBorder="1" applyAlignment="1">
      <alignment horizontal="center" vertical="center" wrapText="1"/>
    </xf>
    <xf numFmtId="0" fontId="55" fillId="0" borderId="144" xfId="17" applyFont="1" applyBorder="1" applyAlignment="1">
      <alignment horizontal="center" vertical="center"/>
    </xf>
    <xf numFmtId="0" fontId="55" fillId="0" borderId="145" xfId="17" applyFont="1" applyBorder="1" applyAlignment="1">
      <alignment horizontal="center" vertical="center"/>
    </xf>
    <xf numFmtId="0" fontId="55" fillId="0" borderId="146" xfId="17" applyFont="1" applyBorder="1" applyAlignment="1">
      <alignment horizontal="center" vertical="center"/>
    </xf>
    <xf numFmtId="0" fontId="181" fillId="22" borderId="189" xfId="17" applyFont="1" applyFill="1" applyBorder="1" applyAlignment="1">
      <alignment horizontal="left" vertical="top" wrapText="1"/>
    </xf>
    <xf numFmtId="0" fontId="181" fillId="22" borderId="190" xfId="17" applyFont="1" applyFill="1" applyBorder="1" applyAlignment="1">
      <alignment horizontal="left" vertical="top" wrapText="1"/>
    </xf>
    <xf numFmtId="0" fontId="181" fillId="22" borderId="191" xfId="17" applyFont="1" applyFill="1" applyBorder="1" applyAlignment="1">
      <alignment horizontal="left" vertical="top" wrapText="1"/>
    </xf>
    <xf numFmtId="0" fontId="13" fillId="22" borderId="189" xfId="17" applyFont="1" applyFill="1" applyBorder="1" applyAlignment="1">
      <alignment horizontal="left" vertical="top" wrapText="1"/>
    </xf>
    <xf numFmtId="0" fontId="13" fillId="22" borderId="190" xfId="17" applyFont="1" applyFill="1" applyBorder="1" applyAlignment="1">
      <alignment horizontal="left" vertical="top" wrapText="1"/>
    </xf>
    <xf numFmtId="0" fontId="13" fillId="22" borderId="191" xfId="17" applyFont="1" applyFill="1" applyBorder="1" applyAlignment="1">
      <alignment horizontal="left" vertical="top" wrapText="1"/>
    </xf>
    <xf numFmtId="0" fontId="13" fillId="22" borderId="189" xfId="2" applyFont="1" applyFill="1" applyBorder="1" applyAlignment="1">
      <alignment horizontal="left" vertical="top" wrapText="1"/>
    </xf>
    <xf numFmtId="0" fontId="13" fillId="22" borderId="190" xfId="2" applyFont="1" applyFill="1" applyBorder="1" applyAlignment="1">
      <alignment horizontal="left" vertical="top" wrapText="1"/>
    </xf>
    <xf numFmtId="0" fontId="13" fillId="22" borderId="191" xfId="2" applyFont="1" applyFill="1" applyBorder="1" applyAlignment="1">
      <alignment horizontal="left" vertical="top" wrapText="1"/>
    </xf>
    <xf numFmtId="0" fontId="60" fillId="14" borderId="62" xfId="17" applyFont="1" applyFill="1" applyBorder="1" applyAlignment="1">
      <alignment horizontal="right" vertical="center" wrapText="1"/>
    </xf>
    <xf numFmtId="0" fontId="61" fillId="14" borderId="62" xfId="0" applyFont="1" applyFill="1" applyBorder="1" applyAlignment="1">
      <alignment horizontal="right" vertical="center"/>
    </xf>
    <xf numFmtId="0" fontId="0" fillId="14" borderId="62" xfId="0" applyFill="1" applyBorder="1" applyAlignment="1">
      <alignment horizontal="right" vertical="center"/>
    </xf>
    <xf numFmtId="180" fontId="60" fillId="14" borderId="62" xfId="17" applyNumberFormat="1" applyFont="1" applyFill="1" applyBorder="1" applyAlignment="1">
      <alignment horizontal="center" vertical="center" wrapText="1"/>
    </xf>
    <xf numFmtId="180" fontId="0" fillId="14" borderId="62" xfId="0" applyNumberFormat="1" applyFill="1" applyBorder="1" applyAlignment="1">
      <alignment horizontal="center" vertical="center" wrapText="1"/>
    </xf>
    <xf numFmtId="0" fontId="62" fillId="15" borderId="63" xfId="17" applyFont="1" applyFill="1" applyBorder="1" applyAlignment="1">
      <alignment horizontal="center" vertical="center" wrapText="1"/>
    </xf>
    <xf numFmtId="0" fontId="63" fillId="15" borderId="63" xfId="0" applyFont="1" applyFill="1" applyBorder="1" applyAlignment="1">
      <alignment horizontal="center" vertical="center"/>
    </xf>
    <xf numFmtId="0" fontId="62" fillId="11" borderId="63" xfId="0" applyFont="1" applyFill="1" applyBorder="1" applyAlignment="1">
      <alignment horizontal="center" vertical="center"/>
    </xf>
    <xf numFmtId="0" fontId="65" fillId="11" borderId="63" xfId="0" applyFont="1" applyFill="1" applyBorder="1" applyAlignment="1">
      <alignment horizontal="center" vertical="center"/>
    </xf>
    <xf numFmtId="0" fontId="67" fillId="21" borderId="125" xfId="16" applyFont="1" applyFill="1" applyBorder="1" applyAlignment="1">
      <alignment horizontal="center" vertical="center"/>
    </xf>
    <xf numFmtId="0" fontId="67" fillId="21" borderId="130" xfId="16" applyFont="1" applyFill="1" applyBorder="1" applyAlignment="1">
      <alignment horizontal="center" vertical="center"/>
    </xf>
    <xf numFmtId="0" fontId="67" fillId="21" borderId="132" xfId="16" applyFont="1" applyFill="1" applyBorder="1" applyAlignment="1">
      <alignment horizontal="center" vertical="center"/>
    </xf>
    <xf numFmtId="0" fontId="68" fillId="2" borderId="126" xfId="16" applyFont="1" applyFill="1" applyBorder="1" applyAlignment="1">
      <alignment vertical="center" wrapText="1"/>
    </xf>
    <xf numFmtId="0" fontId="68" fillId="2" borderId="127" xfId="16" applyFont="1" applyFill="1" applyBorder="1" applyAlignment="1">
      <alignment vertical="center" wrapText="1"/>
    </xf>
    <xf numFmtId="0" fontId="68" fillId="2" borderId="128" xfId="16" applyFont="1" applyFill="1" applyBorder="1" applyAlignment="1">
      <alignment vertical="center" wrapText="1"/>
    </xf>
    <xf numFmtId="0" fontId="68" fillId="2" borderId="104" xfId="16" applyFont="1" applyFill="1" applyBorder="1" applyAlignment="1">
      <alignment vertical="center" wrapText="1"/>
    </xf>
    <xf numFmtId="0" fontId="68" fillId="2" borderId="0" xfId="16" applyFont="1" applyFill="1" applyAlignment="1">
      <alignment vertical="center" wrapText="1"/>
    </xf>
    <xf numFmtId="0" fontId="68" fillId="2" borderId="105" xfId="16" applyFont="1" applyFill="1" applyBorder="1" applyAlignment="1">
      <alignment vertical="center" wrapText="1"/>
    </xf>
    <xf numFmtId="0" fontId="68" fillId="2" borderId="133" xfId="16" applyFont="1" applyFill="1" applyBorder="1" applyAlignment="1">
      <alignment vertical="center" wrapText="1"/>
    </xf>
    <xf numFmtId="0" fontId="68" fillId="2" borderId="134" xfId="16" applyFont="1" applyFill="1" applyBorder="1" applyAlignment="1">
      <alignment vertical="center" wrapText="1"/>
    </xf>
    <xf numFmtId="0" fontId="68" fillId="2" borderId="135" xfId="16" applyFont="1" applyFill="1" applyBorder="1" applyAlignment="1">
      <alignment vertical="center" wrapText="1"/>
    </xf>
    <xf numFmtId="0" fontId="68" fillId="2" borderId="126" xfId="16" applyFont="1" applyFill="1" applyBorder="1" applyAlignment="1">
      <alignment horizontal="left" vertical="center" wrapText="1"/>
    </xf>
    <xf numFmtId="0" fontId="68" fillId="2" borderId="127" xfId="16" applyFont="1" applyFill="1" applyBorder="1" applyAlignment="1">
      <alignment horizontal="left" vertical="center" wrapText="1"/>
    </xf>
    <xf numFmtId="0" fontId="68" fillId="2" borderId="129" xfId="16" applyFont="1" applyFill="1" applyBorder="1" applyAlignment="1">
      <alignment horizontal="left" vertical="center" wrapText="1"/>
    </xf>
    <xf numFmtId="0" fontId="68" fillId="2" borderId="104"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31" xfId="16" applyFont="1" applyFill="1" applyBorder="1" applyAlignment="1">
      <alignment horizontal="left" vertical="center" wrapText="1"/>
    </xf>
    <xf numFmtId="0" fontId="68" fillId="2" borderId="133" xfId="16" applyFont="1" applyFill="1" applyBorder="1" applyAlignment="1">
      <alignment horizontal="left" vertical="center" wrapText="1"/>
    </xf>
    <xf numFmtId="0" fontId="68" fillId="2" borderId="134" xfId="16" applyFont="1" applyFill="1" applyBorder="1" applyAlignment="1">
      <alignment horizontal="left" vertical="center" wrapText="1"/>
    </xf>
    <xf numFmtId="0" fontId="68" fillId="2" borderId="136" xfId="16" applyFont="1" applyFill="1" applyBorder="1" applyAlignment="1">
      <alignment horizontal="left" vertical="center" wrapText="1"/>
    </xf>
    <xf numFmtId="0" fontId="7" fillId="6" borderId="38" xfId="17" applyFont="1" applyFill="1" applyBorder="1" applyAlignment="1">
      <alignment horizontal="center" vertical="center" wrapText="1"/>
    </xf>
    <xf numFmtId="0" fontId="60" fillId="31" borderId="76" xfId="17" applyFont="1" applyFill="1" applyBorder="1" applyAlignment="1">
      <alignment horizontal="center" vertical="center" wrapText="1"/>
    </xf>
    <xf numFmtId="0" fontId="58" fillId="18" borderId="76" xfId="17" applyFont="1" applyFill="1" applyBorder="1" applyAlignment="1">
      <alignment horizontal="center" vertical="center" wrapText="1"/>
    </xf>
    <xf numFmtId="0" fontId="0" fillId="18" borderId="76" xfId="0" applyFill="1" applyBorder="1" applyAlignment="1">
      <alignment horizontal="center" vertical="center" wrapText="1"/>
    </xf>
    <xf numFmtId="0" fontId="68" fillId="3" borderId="77" xfId="17" applyFont="1" applyFill="1" applyBorder="1" applyAlignment="1">
      <alignment horizontal="center" vertical="center" wrapText="1"/>
    </xf>
    <xf numFmtId="0" fontId="68" fillId="3" borderId="78" xfId="17" applyFont="1" applyFill="1" applyBorder="1" applyAlignment="1">
      <alignment horizontal="center" vertical="center" wrapText="1"/>
    </xf>
    <xf numFmtId="0" fontId="68" fillId="3" borderId="79" xfId="17" applyFont="1" applyFill="1" applyBorder="1" applyAlignment="1">
      <alignment horizontal="center" vertical="center" wrapText="1"/>
    </xf>
    <xf numFmtId="180" fontId="60" fillId="3" borderId="77" xfId="17" applyNumberFormat="1" applyFont="1" applyFill="1" applyBorder="1" applyAlignment="1">
      <alignment horizontal="center" vertical="center" wrapText="1"/>
    </xf>
    <xf numFmtId="180" fontId="60" fillId="3" borderId="79" xfId="17" applyNumberFormat="1" applyFont="1" applyFill="1" applyBorder="1" applyAlignment="1">
      <alignment horizontal="center" vertical="center" wrapText="1"/>
    </xf>
    <xf numFmtId="0" fontId="37" fillId="0" borderId="189" xfId="17" applyFont="1" applyFill="1" applyBorder="1" applyAlignment="1">
      <alignment horizontal="left" vertical="top" wrapText="1"/>
    </xf>
    <xf numFmtId="0" fontId="37" fillId="0" borderId="190" xfId="17" applyFont="1" applyFill="1" applyBorder="1" applyAlignment="1">
      <alignment horizontal="left" vertical="top" wrapText="1"/>
    </xf>
    <xf numFmtId="0" fontId="37" fillId="0" borderId="191" xfId="17" applyFont="1" applyFill="1" applyBorder="1" applyAlignment="1">
      <alignment horizontal="left" vertical="top" wrapText="1"/>
    </xf>
    <xf numFmtId="0" fontId="121" fillId="22" borderId="189" xfId="2" applyFont="1" applyFill="1" applyBorder="1" applyAlignment="1">
      <alignment horizontal="left" vertical="top" wrapText="1"/>
    </xf>
    <xf numFmtId="0" fontId="121" fillId="22" borderId="190" xfId="2" applyFont="1" applyFill="1" applyBorder="1" applyAlignment="1">
      <alignment horizontal="left" vertical="top" wrapText="1"/>
    </xf>
    <xf numFmtId="0" fontId="121" fillId="22" borderId="191" xfId="2" applyFont="1" applyFill="1" applyBorder="1" applyAlignment="1">
      <alignment horizontal="left" vertical="top" wrapText="1"/>
    </xf>
    <xf numFmtId="0" fontId="13" fillId="22" borderId="189" xfId="2" applyFont="1" applyFill="1" applyBorder="1" applyAlignment="1">
      <alignment horizontal="center" vertical="center" wrapText="1"/>
    </xf>
    <xf numFmtId="0" fontId="13" fillId="22" borderId="190" xfId="2" applyFont="1" applyFill="1" applyBorder="1" applyAlignment="1">
      <alignment horizontal="center" vertical="center" wrapText="1"/>
    </xf>
    <xf numFmtId="0" fontId="13" fillId="22" borderId="191" xfId="2" applyFont="1" applyFill="1" applyBorder="1" applyAlignment="1">
      <alignment horizontal="center" vertical="center" wrapText="1"/>
    </xf>
    <xf numFmtId="0" fontId="208" fillId="52" borderId="0" xfId="2" applyFont="1" applyFill="1" applyAlignment="1">
      <alignment horizontal="center" vertical="center"/>
    </xf>
    <xf numFmtId="0" fontId="6" fillId="0" borderId="0" xfId="2">
      <alignment vertical="center"/>
    </xf>
    <xf numFmtId="0" fontId="108" fillId="0" borderId="0" xfId="2" applyFont="1" applyAlignment="1">
      <alignment horizontal="center" vertical="center"/>
    </xf>
    <xf numFmtId="0" fontId="21" fillId="0" borderId="0" xfId="2" applyFont="1" applyAlignment="1">
      <alignment horizontal="center" vertical="center"/>
    </xf>
    <xf numFmtId="0" fontId="149" fillId="22" borderId="0" xfId="0" applyFont="1" applyFill="1" applyAlignment="1">
      <alignment horizontal="left" vertical="top" wrapText="1"/>
    </xf>
    <xf numFmtId="0" fontId="104" fillId="22" borderId="0" xfId="0" applyFont="1" applyFill="1" applyAlignment="1">
      <alignment horizontal="left" vertical="center"/>
    </xf>
    <xf numFmtId="0" fontId="79" fillId="0" borderId="115" xfId="0" applyFont="1" applyBorder="1" applyAlignment="1">
      <alignment horizontal="left" vertical="center"/>
    </xf>
    <xf numFmtId="0" fontId="79" fillId="22" borderId="115" xfId="0" applyFont="1" applyFill="1" applyBorder="1" applyAlignment="1">
      <alignment horizontal="left" vertical="center"/>
    </xf>
    <xf numFmtId="0" fontId="105" fillId="33" borderId="0" xfId="0" applyFont="1" applyFill="1" applyAlignment="1">
      <alignment horizontal="left" vertical="center" wrapText="1"/>
    </xf>
    <xf numFmtId="0" fontId="79" fillId="25" borderId="116" xfId="0" applyFont="1" applyFill="1" applyBorder="1" applyAlignment="1">
      <alignment horizontal="left" vertical="center"/>
    </xf>
    <xf numFmtId="0" fontId="79" fillId="25" borderId="117" xfId="0" applyFont="1" applyFill="1" applyBorder="1" applyAlignment="1">
      <alignment horizontal="left" vertical="center"/>
    </xf>
    <xf numFmtId="0" fontId="79" fillId="25" borderId="118" xfId="0" applyFont="1" applyFill="1" applyBorder="1" applyAlignment="1">
      <alignment horizontal="left" vertical="center"/>
    </xf>
    <xf numFmtId="0" fontId="107" fillId="26" borderId="116" xfId="0" applyFont="1" applyFill="1" applyBorder="1" applyAlignment="1">
      <alignment horizontal="left" vertical="center"/>
    </xf>
    <xf numFmtId="0" fontId="107" fillId="26" borderId="117" xfId="0" applyFont="1" applyFill="1" applyBorder="1" applyAlignment="1">
      <alignment horizontal="left" vertical="center"/>
    </xf>
    <xf numFmtId="0" fontId="107" fillId="26" borderId="118" xfId="0" applyFont="1" applyFill="1" applyBorder="1" applyAlignment="1">
      <alignment horizontal="left" vertical="center"/>
    </xf>
    <xf numFmtId="0" fontId="79" fillId="25" borderId="119" xfId="0" applyFont="1" applyFill="1" applyBorder="1" applyAlignment="1">
      <alignment horizontal="left" vertical="center"/>
    </xf>
    <xf numFmtId="0" fontId="79" fillId="25" borderId="120" xfId="0" applyFont="1" applyFill="1" applyBorder="1" applyAlignment="1">
      <alignment horizontal="left" vertical="center"/>
    </xf>
    <xf numFmtId="0" fontId="79" fillId="25" borderId="121" xfId="0" applyFont="1" applyFill="1" applyBorder="1" applyAlignment="1">
      <alignment horizontal="left" vertical="center"/>
    </xf>
    <xf numFmtId="0" fontId="79" fillId="25" borderId="124" xfId="0" applyFont="1" applyFill="1" applyBorder="1" applyAlignment="1">
      <alignment horizontal="left" vertical="center"/>
    </xf>
    <xf numFmtId="0" fontId="79" fillId="25" borderId="122" xfId="0" applyFont="1" applyFill="1" applyBorder="1" applyAlignment="1">
      <alignment horizontal="left" vertical="center"/>
    </xf>
    <xf numFmtId="0" fontId="79" fillId="25" borderId="123" xfId="0" applyFont="1" applyFill="1" applyBorder="1" applyAlignment="1">
      <alignment horizontal="left" vertical="center"/>
    </xf>
    <xf numFmtId="0" fontId="81" fillId="0" borderId="113" xfId="0" applyFont="1" applyBorder="1" applyAlignment="1">
      <alignment horizontal="justify" vertical="center" wrapText="1"/>
    </xf>
    <xf numFmtId="0" fontId="81" fillId="0" borderId="114" xfId="0" applyFont="1" applyBorder="1" applyAlignment="1">
      <alignment horizontal="justify" vertical="center" wrapText="1"/>
    </xf>
    <xf numFmtId="0" fontId="79" fillId="0" borderId="113" xfId="0" applyFont="1" applyBorder="1" applyAlignment="1">
      <alignment horizontal="justify" vertical="center" wrapText="1"/>
    </xf>
    <xf numFmtId="0" fontId="79" fillId="0" borderId="114" xfId="0" applyFont="1" applyBorder="1" applyAlignment="1">
      <alignment horizontal="justify" vertical="center" wrapText="1"/>
    </xf>
    <xf numFmtId="0" fontId="157" fillId="27" borderId="0" xfId="0" applyFont="1" applyFill="1" applyAlignment="1">
      <alignment horizontal="center" vertical="top" wrapText="1"/>
    </xf>
    <xf numFmtId="0" fontId="196" fillId="27" borderId="0" xfId="0" applyFont="1" applyFill="1" applyAlignment="1">
      <alignment horizontal="left" vertical="top" wrapText="1"/>
    </xf>
    <xf numFmtId="0" fontId="202" fillId="27" borderId="0" xfId="0" applyFont="1" applyFill="1" applyAlignment="1">
      <alignment horizontal="left" vertical="top" wrapText="1"/>
    </xf>
    <xf numFmtId="0" fontId="143" fillId="28" borderId="0" xfId="0" applyFont="1" applyFill="1" applyAlignment="1">
      <alignment horizontal="left" vertical="center" wrapText="1"/>
    </xf>
    <xf numFmtId="0" fontId="139" fillId="26" borderId="0" xfId="0" applyFont="1" applyFill="1" applyAlignment="1">
      <alignment horizontal="left" vertical="center"/>
    </xf>
    <xf numFmtId="0" fontId="140" fillId="26" borderId="0" xfId="1" applyFont="1" applyFill="1" applyBorder="1" applyAlignment="1" applyProtection="1">
      <alignment horizontal="left" vertical="top" wrapText="1"/>
    </xf>
    <xf numFmtId="0" fontId="73" fillId="27" borderId="0" xfId="0" applyFont="1" applyFill="1" applyAlignment="1">
      <alignment horizontal="center" vertical="top" wrapText="1"/>
    </xf>
    <xf numFmtId="0" fontId="196" fillId="27" borderId="0" xfId="0" applyFont="1" applyFill="1" applyAlignment="1">
      <alignment horizontal="right" vertical="top" wrapText="1"/>
    </xf>
    <xf numFmtId="0" fontId="116" fillId="32" borderId="0" xfId="0" applyFont="1" applyFill="1" applyAlignment="1">
      <alignment horizontal="center" vertical="top" wrapText="1"/>
    </xf>
    <xf numFmtId="0" fontId="105" fillId="32" borderId="0" xfId="0" applyFont="1" applyFill="1" applyAlignment="1">
      <alignment horizontal="center" vertical="top" wrapText="1"/>
    </xf>
    <xf numFmtId="0" fontId="136" fillId="36" borderId="0" xfId="0" applyFont="1" applyFill="1" applyAlignment="1">
      <alignment horizontal="left" vertical="top" wrapText="1"/>
    </xf>
    <xf numFmtId="0" fontId="135" fillId="36" borderId="0" xfId="0" applyFont="1" applyFill="1" applyAlignment="1">
      <alignment horizontal="left" vertical="top" wrapText="1"/>
    </xf>
    <xf numFmtId="0" fontId="18" fillId="36" borderId="0" xfId="0" applyFont="1" applyFill="1" applyAlignment="1">
      <alignment horizontal="center" vertical="center"/>
    </xf>
    <xf numFmtId="0" fontId="116" fillId="36" borderId="0" xfId="0" applyFont="1" applyFill="1" applyAlignment="1">
      <alignment horizontal="center" vertical="center"/>
    </xf>
    <xf numFmtId="0" fontId="108" fillId="0" borderId="216" xfId="2" applyFont="1" applyFill="1" applyBorder="1" applyAlignment="1">
      <alignment horizontal="left" vertical="top" wrapText="1"/>
    </xf>
    <xf numFmtId="0" fontId="108" fillId="0" borderId="217" xfId="2" applyFont="1" applyFill="1" applyBorder="1" applyAlignment="1">
      <alignment horizontal="left" vertical="top" wrapText="1"/>
    </xf>
    <xf numFmtId="0" fontId="113" fillId="24" borderId="43" xfId="2" applyFont="1" applyFill="1" applyBorder="1" applyAlignment="1">
      <alignment horizontal="center" vertical="center" wrapText="1"/>
    </xf>
    <xf numFmtId="0" fontId="113" fillId="24" borderId="1" xfId="2" applyFont="1" applyFill="1" applyBorder="1" applyAlignment="1">
      <alignment horizontal="center" vertical="center" wrapText="1"/>
    </xf>
    <xf numFmtId="0" fontId="113" fillId="24" borderId="2" xfId="2" applyFont="1" applyFill="1" applyBorder="1" applyAlignment="1">
      <alignment horizontal="center" vertical="center" wrapText="1"/>
    </xf>
    <xf numFmtId="14" fontId="108" fillId="24" borderId="162" xfId="2" applyNumberFormat="1" applyFont="1" applyFill="1" applyBorder="1" applyAlignment="1">
      <alignment horizontal="center" vertical="center" wrapText="1" shrinkToFit="1"/>
    </xf>
    <xf numFmtId="14" fontId="108" fillId="24" borderId="160" xfId="2" applyNumberFormat="1" applyFont="1" applyFill="1" applyBorder="1" applyAlignment="1">
      <alignment horizontal="center" vertical="center" wrapText="1" shrinkToFit="1"/>
    </xf>
    <xf numFmtId="14" fontId="108" fillId="24" borderId="161" xfId="2" applyNumberFormat="1" applyFont="1" applyFill="1" applyBorder="1" applyAlignment="1">
      <alignment horizontal="center" vertical="center" wrapText="1" shrinkToFit="1"/>
    </xf>
    <xf numFmtId="56" fontId="108" fillId="24" borderId="43" xfId="1" applyNumberFormat="1" applyFont="1" applyFill="1" applyBorder="1" applyAlignment="1" applyProtection="1">
      <alignment horizontal="center" vertical="center" wrapText="1"/>
    </xf>
    <xf numFmtId="56" fontId="108" fillId="24" borderId="1" xfId="1" applyNumberFormat="1" applyFont="1" applyFill="1" applyBorder="1" applyAlignment="1" applyProtection="1">
      <alignment horizontal="center" vertical="center" wrapText="1"/>
    </xf>
    <xf numFmtId="56" fontId="108" fillId="24" borderId="2" xfId="1" applyNumberFormat="1" applyFont="1" applyFill="1" applyBorder="1" applyAlignment="1" applyProtection="1">
      <alignment horizontal="center" vertical="center" wrapText="1"/>
    </xf>
    <xf numFmtId="14" fontId="108" fillId="24" borderId="213" xfId="1" applyNumberFormat="1" applyFont="1" applyFill="1" applyBorder="1" applyAlignment="1" applyProtection="1">
      <alignment horizontal="center" vertical="center" wrapText="1"/>
    </xf>
    <xf numFmtId="14" fontId="108" fillId="24" borderId="214" xfId="1" applyNumberFormat="1" applyFont="1" applyFill="1" applyBorder="1" applyAlignment="1" applyProtection="1">
      <alignment horizontal="center" vertical="center" wrapText="1"/>
    </xf>
    <xf numFmtId="14" fontId="108" fillId="24" borderId="215" xfId="1" applyNumberFormat="1" applyFont="1" applyFill="1" applyBorder="1" applyAlignment="1" applyProtection="1">
      <alignment horizontal="center" vertical="center" wrapText="1"/>
    </xf>
    <xf numFmtId="14" fontId="108" fillId="24" borderId="179" xfId="1" applyNumberFormat="1" applyFont="1" applyFill="1" applyBorder="1" applyAlignment="1" applyProtection="1">
      <alignment horizontal="center" vertical="center" wrapText="1"/>
    </xf>
    <xf numFmtId="0" fontId="108" fillId="24" borderId="179" xfId="2" applyFont="1" applyFill="1" applyBorder="1" applyAlignment="1">
      <alignment horizontal="center" vertical="center"/>
    </xf>
    <xf numFmtId="0" fontId="108" fillId="24" borderId="213" xfId="2" applyFont="1" applyFill="1" applyBorder="1" applyAlignment="1">
      <alignment horizontal="center" vertical="center"/>
    </xf>
    <xf numFmtId="0" fontId="108" fillId="24" borderId="184" xfId="2" applyFont="1" applyFill="1" applyBorder="1" applyAlignment="1">
      <alignment horizontal="center" vertical="center"/>
    </xf>
    <xf numFmtId="56" fontId="108" fillId="24" borderId="43" xfId="2" applyNumberFormat="1" applyFont="1" applyFill="1" applyBorder="1" applyAlignment="1">
      <alignment horizontal="center" vertical="center" wrapText="1"/>
    </xf>
    <xf numFmtId="56" fontId="108" fillId="24" borderId="1" xfId="2" applyNumberFormat="1" applyFont="1" applyFill="1" applyBorder="1" applyAlignment="1">
      <alignment horizontal="center" vertical="center" wrapText="1"/>
    </xf>
    <xf numFmtId="56" fontId="108" fillId="24" borderId="159" xfId="2" applyNumberFormat="1" applyFont="1" applyFill="1" applyBorder="1" applyAlignment="1">
      <alignment horizontal="center" vertical="center" wrapText="1"/>
    </xf>
    <xf numFmtId="14" fontId="108" fillId="24" borderId="210" xfId="2" applyNumberFormat="1" applyFont="1" applyFill="1" applyBorder="1" applyAlignment="1">
      <alignment horizontal="center" vertical="center"/>
    </xf>
    <xf numFmtId="14" fontId="108" fillId="24" borderId="211" xfId="2" applyNumberFormat="1" applyFont="1" applyFill="1" applyBorder="1" applyAlignment="1">
      <alignment horizontal="center" vertical="center"/>
    </xf>
    <xf numFmtId="14" fontId="108" fillId="24" borderId="212" xfId="2" applyNumberFormat="1" applyFont="1" applyFill="1" applyBorder="1" applyAlignment="1">
      <alignment horizontal="center" vertical="center"/>
    </xf>
    <xf numFmtId="14" fontId="108" fillId="24" borderId="163" xfId="1" applyNumberFormat="1" applyFont="1" applyFill="1" applyBorder="1" applyAlignment="1" applyProtection="1">
      <alignment horizontal="center" vertical="center" wrapText="1" shrinkToFit="1"/>
    </xf>
    <xf numFmtId="14" fontId="108" fillId="24" borderId="165" xfId="1" applyNumberFormat="1" applyFont="1" applyFill="1" applyBorder="1" applyAlignment="1" applyProtection="1">
      <alignment horizontal="center" vertical="center" wrapText="1" shrinkToFit="1"/>
    </xf>
    <xf numFmtId="14" fontId="108" fillId="24" borderId="164" xfId="1" applyNumberFormat="1" applyFont="1" applyFill="1" applyBorder="1" applyAlignment="1" applyProtection="1">
      <alignment horizontal="center" vertical="center" wrapText="1" shrinkToFit="1"/>
    </xf>
    <xf numFmtId="56" fontId="108" fillId="24" borderId="2" xfId="2" applyNumberFormat="1" applyFont="1" applyFill="1" applyBorder="1" applyAlignment="1">
      <alignment horizontal="center" vertical="center" wrapText="1"/>
    </xf>
    <xf numFmtId="14" fontId="113" fillId="24" borderId="1" xfId="2" applyNumberFormat="1" applyFont="1" applyFill="1" applyBorder="1" applyAlignment="1">
      <alignment horizontal="center" vertical="center" shrinkToFit="1"/>
    </xf>
    <xf numFmtId="14" fontId="113" fillId="24" borderId="159" xfId="2" applyNumberFormat="1" applyFont="1" applyFill="1" applyBorder="1" applyAlignment="1">
      <alignment horizontal="center" vertical="center" shrinkToFit="1"/>
    </xf>
    <xf numFmtId="14" fontId="108" fillId="24" borderId="43" xfId="2" applyNumberFormat="1" applyFont="1" applyFill="1" applyBorder="1" applyAlignment="1">
      <alignment horizontal="center" vertical="center" shrinkToFit="1"/>
    </xf>
    <xf numFmtId="14" fontId="108" fillId="24" borderId="1" xfId="2" applyNumberFormat="1" applyFont="1" applyFill="1" applyBorder="1" applyAlignment="1">
      <alignment horizontal="center" vertical="center" shrinkToFit="1"/>
    </xf>
    <xf numFmtId="14" fontId="108" fillId="24" borderId="159" xfId="2" applyNumberFormat="1" applyFont="1" applyFill="1" applyBorder="1" applyAlignment="1">
      <alignment horizontal="center" vertical="center" shrinkToFit="1"/>
    </xf>
    <xf numFmtId="14" fontId="113" fillId="24" borderId="2" xfId="2" applyNumberFormat="1" applyFont="1" applyFill="1" applyBorder="1" applyAlignment="1">
      <alignment horizontal="center" vertical="center" shrinkToFit="1"/>
    </xf>
    <xf numFmtId="14" fontId="108" fillId="24" borderId="207" xfId="2" applyNumberFormat="1" applyFont="1" applyFill="1" applyBorder="1" applyAlignment="1">
      <alignment horizontal="center" vertical="center" shrinkToFit="1"/>
    </xf>
    <xf numFmtId="56" fontId="113" fillId="24" borderId="43" xfId="2" applyNumberFormat="1" applyFont="1" applyFill="1" applyBorder="1" applyAlignment="1">
      <alignment horizontal="center" vertical="center" wrapText="1"/>
    </xf>
    <xf numFmtId="14" fontId="113" fillId="24" borderId="43"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xf>
    <xf numFmtId="14" fontId="113" fillId="24" borderId="2" xfId="2" applyNumberFormat="1" applyFont="1" applyFill="1" applyBorder="1" applyAlignment="1">
      <alignment horizontal="center" vertical="center"/>
    </xf>
    <xf numFmtId="0" fontId="10" fillId="0" borderId="60" xfId="2" applyFont="1" applyFill="1" applyBorder="1" applyAlignment="1">
      <alignment vertical="center"/>
    </xf>
    <xf numFmtId="0" fontId="10" fillId="0" borderId="60" xfId="2" applyFont="1" applyBorder="1" applyAlignment="1">
      <alignment vertical="center"/>
    </xf>
    <xf numFmtId="0" fontId="10" fillId="0" borderId="0" xfId="2" applyFont="1" applyFill="1" applyAlignment="1">
      <alignment vertical="center" wrapText="1"/>
    </xf>
    <xf numFmtId="0" fontId="10" fillId="0" borderId="0" xfId="2" applyFont="1" applyAlignment="1">
      <alignment vertical="center"/>
    </xf>
    <xf numFmtId="0" fontId="1" fillId="17" borderId="70" xfId="2" applyFont="1" applyFill="1" applyBorder="1" applyAlignment="1">
      <alignment vertical="top" wrapText="1"/>
    </xf>
    <xf numFmtId="0" fontId="6" fillId="0" borderId="66" xfId="2" applyBorder="1" applyAlignment="1">
      <alignment vertical="top" wrapText="1"/>
    </xf>
    <xf numFmtId="0" fontId="69" fillId="0" borderId="0" xfId="1" applyFont="1" applyAlignment="1" applyProtection="1">
      <alignment vertical="center"/>
    </xf>
    <xf numFmtId="0" fontId="6" fillId="29" borderId="58" xfId="2" applyFill="1" applyBorder="1" applyAlignment="1">
      <alignment horizontal="left" vertical="top" wrapText="1"/>
    </xf>
    <xf numFmtId="0" fontId="6" fillId="29" borderId="143" xfId="2" applyFill="1" applyBorder="1" applyAlignment="1">
      <alignment horizontal="left" vertical="top" wrapText="1"/>
    </xf>
    <xf numFmtId="0" fontId="6" fillId="29" borderId="167" xfId="2" applyFill="1" applyBorder="1" applyAlignment="1">
      <alignment horizontal="left" vertical="top" wrapText="1"/>
    </xf>
    <xf numFmtId="0" fontId="1" fillId="38" borderId="58" xfId="2" applyFont="1" applyFill="1" applyBorder="1" applyAlignment="1">
      <alignment horizontal="left" vertical="top" wrapText="1"/>
    </xf>
    <xf numFmtId="0" fontId="1" fillId="38" borderId="69" xfId="2" applyFont="1" applyFill="1" applyBorder="1" applyAlignment="1">
      <alignment horizontal="left" vertical="top" wrapText="1"/>
    </xf>
    <xf numFmtId="0" fontId="8" fillId="38" borderId="143" xfId="1" applyFill="1" applyBorder="1" applyAlignment="1" applyProtection="1">
      <alignment horizontal="left" vertical="top"/>
    </xf>
    <xf numFmtId="0" fontId="6" fillId="38" borderId="166" xfId="2" applyFill="1" applyBorder="1" applyAlignment="1">
      <alignment horizontal="left" vertical="top"/>
    </xf>
    <xf numFmtId="0" fontId="6" fillId="2" borderId="75" xfId="2" applyFill="1" applyBorder="1" applyAlignment="1">
      <alignment vertical="top" wrapText="1"/>
    </xf>
    <xf numFmtId="0" fontId="15" fillId="2" borderId="66" xfId="0" applyFont="1" applyFill="1" applyBorder="1" applyAlignment="1">
      <alignment vertical="top" wrapText="1"/>
    </xf>
    <xf numFmtId="0" fontId="1" fillId="2" borderId="75" xfId="2" applyFont="1" applyFill="1" applyBorder="1" applyAlignment="1">
      <alignment horizontal="left" vertical="top" wrapText="1"/>
    </xf>
    <xf numFmtId="0" fontId="1" fillId="2" borderId="66" xfId="2" applyFont="1" applyFill="1" applyBorder="1" applyAlignment="1">
      <alignment horizontal="left" vertical="top" wrapText="1"/>
    </xf>
    <xf numFmtId="0" fontId="14" fillId="6" borderId="18" xfId="2" applyFont="1" applyFill="1" applyBorder="1" applyAlignment="1">
      <alignment horizontal="left" vertical="center"/>
    </xf>
    <xf numFmtId="0" fontId="14" fillId="6" borderId="4" xfId="2" applyFont="1" applyFill="1" applyBorder="1" applyAlignment="1">
      <alignment horizontal="left" vertical="center"/>
    </xf>
    <xf numFmtId="0" fontId="6" fillId="6" borderId="90" xfId="2" applyFill="1" applyBorder="1">
      <alignment vertical="center"/>
    </xf>
    <xf numFmtId="0" fontId="6" fillId="6" borderId="25" xfId="2" applyFill="1" applyBorder="1">
      <alignment vertical="center"/>
    </xf>
    <xf numFmtId="0" fontId="6" fillId="6" borderId="91" xfId="2" applyFill="1" applyBorder="1">
      <alignment vertical="center"/>
    </xf>
    <xf numFmtId="0" fontId="6" fillId="6" borderId="92" xfId="2" applyFill="1" applyBorder="1">
      <alignment vertical="center"/>
    </xf>
    <xf numFmtId="0" fontId="6" fillId="6" borderId="93" xfId="2" applyFill="1" applyBorder="1">
      <alignment vertical="center"/>
    </xf>
    <xf numFmtId="0" fontId="6" fillId="6" borderId="94" xfId="2" applyFill="1" applyBorder="1">
      <alignment vertical="center"/>
    </xf>
    <xf numFmtId="0" fontId="22" fillId="6" borderId="95" xfId="2" applyFont="1" applyFill="1" applyBorder="1" applyAlignment="1">
      <alignment horizontal="center" vertical="top" wrapText="1"/>
    </xf>
    <xf numFmtId="0" fontId="22" fillId="6" borderId="87" xfId="2" applyFont="1" applyFill="1" applyBorder="1" applyAlignment="1">
      <alignment horizontal="center" vertical="top" wrapText="1"/>
    </xf>
    <xf numFmtId="0" fontId="22" fillId="6" borderId="96" xfId="2" applyFont="1" applyFill="1" applyBorder="1" applyAlignment="1">
      <alignment horizontal="center" vertical="top" wrapText="1"/>
    </xf>
    <xf numFmtId="0" fontId="22" fillId="6" borderId="97" xfId="2" applyFont="1" applyFill="1" applyBorder="1" applyAlignment="1">
      <alignment horizontal="center" vertical="top" wrapText="1"/>
    </xf>
    <xf numFmtId="0" fontId="22" fillId="6" borderId="98" xfId="2" applyFont="1" applyFill="1" applyBorder="1" applyAlignment="1">
      <alignment horizontal="center" vertical="top" wrapText="1"/>
    </xf>
    <xf numFmtId="0" fontId="1" fillId="6" borderId="15" xfId="2" applyFont="1" applyFill="1" applyBorder="1" applyAlignment="1">
      <alignment vertical="top" wrapText="1"/>
    </xf>
    <xf numFmtId="0" fontId="6" fillId="6" borderId="0" xfId="2" applyFill="1" applyAlignment="1">
      <alignment vertical="top" wrapText="1"/>
    </xf>
    <xf numFmtId="0" fontId="6" fillId="6" borderId="16" xfId="2" applyFill="1" applyBorder="1" applyAlignment="1">
      <alignment vertical="top" wrapText="1"/>
    </xf>
    <xf numFmtId="0" fontId="26" fillId="0" borderId="0" xfId="19" applyFont="1" applyAlignment="1">
      <alignment vertical="center" wrapText="1"/>
    </xf>
    <xf numFmtId="0" fontId="28" fillId="24" borderId="102" xfId="2" applyFont="1" applyFill="1" applyBorder="1" applyAlignment="1">
      <alignment horizontal="center" vertical="center" shrinkToFit="1"/>
    </xf>
    <xf numFmtId="0" fontId="18" fillId="24" borderId="29" xfId="2" applyFont="1" applyFill="1" applyBorder="1" applyAlignment="1">
      <alignment horizontal="center" vertical="center" shrinkToFit="1"/>
    </xf>
    <xf numFmtId="0" fontId="18" fillId="24" borderId="103" xfId="2" applyFont="1" applyFill="1" applyBorder="1" applyAlignment="1">
      <alignment horizontal="center" vertical="center" shrinkToFit="1"/>
    </xf>
    <xf numFmtId="0" fontId="145" fillId="22" borderId="102" xfId="2" applyFont="1" applyFill="1" applyBorder="1" applyAlignment="1">
      <alignment horizontal="center" vertical="center" wrapText="1" shrinkToFit="1"/>
    </xf>
    <xf numFmtId="0" fontId="32" fillId="22" borderId="29" xfId="2" applyFont="1" applyFill="1" applyBorder="1" applyAlignment="1">
      <alignment horizontal="center" vertical="center" shrinkToFit="1"/>
    </xf>
    <xf numFmtId="0" fontId="32" fillId="22" borderId="103" xfId="2" applyFont="1" applyFill="1" applyBorder="1" applyAlignment="1">
      <alignment horizontal="center" vertical="center" shrinkToFit="1"/>
    </xf>
    <xf numFmtId="0" fontId="21" fillId="22" borderId="99" xfId="1" applyFont="1" applyFill="1" applyBorder="1" applyAlignment="1" applyProtection="1">
      <alignment vertical="top" wrapText="1"/>
    </xf>
    <xf numFmtId="0" fontId="21" fillId="22" borderId="100" xfId="2" applyFont="1" applyFill="1" applyBorder="1" applyAlignment="1">
      <alignment vertical="top" wrapText="1"/>
    </xf>
    <xf numFmtId="0" fontId="21" fillId="22" borderId="101" xfId="2" applyFont="1" applyFill="1" applyBorder="1" applyAlignment="1">
      <alignment vertical="top" wrapText="1"/>
    </xf>
    <xf numFmtId="0" fontId="21" fillId="41" borderId="99" xfId="1" applyFont="1" applyFill="1" applyBorder="1" applyAlignment="1" applyProtection="1">
      <alignment vertical="top" wrapText="1"/>
    </xf>
    <xf numFmtId="0" fontId="21" fillId="41" borderId="100" xfId="2" applyFont="1" applyFill="1" applyBorder="1" applyAlignment="1">
      <alignment vertical="top" wrapText="1"/>
    </xf>
    <xf numFmtId="0" fontId="21" fillId="41" borderId="101" xfId="2" applyFont="1" applyFill="1" applyBorder="1" applyAlignment="1">
      <alignment vertical="top" wrapText="1"/>
    </xf>
    <xf numFmtId="0" fontId="145" fillId="41" borderId="102" xfId="2" applyFont="1" applyFill="1" applyBorder="1" applyAlignment="1">
      <alignment horizontal="center" vertical="center" wrapText="1" shrinkToFit="1"/>
    </xf>
    <xf numFmtId="0" fontId="32" fillId="41" borderId="29" xfId="2" applyFont="1" applyFill="1" applyBorder="1" applyAlignment="1">
      <alignment horizontal="center" vertical="center" shrinkToFit="1"/>
    </xf>
    <xf numFmtId="0" fontId="32" fillId="41" borderId="103" xfId="2" applyFont="1" applyFill="1" applyBorder="1" applyAlignment="1">
      <alignment horizontal="center" vertical="center" shrinkToFit="1"/>
    </xf>
    <xf numFmtId="0" fontId="28" fillId="22" borderId="169" xfId="2" applyFont="1" applyFill="1" applyBorder="1" applyAlignment="1">
      <alignment horizontal="center" vertical="center" wrapText="1" shrinkToFit="1"/>
    </xf>
    <xf numFmtId="0" fontId="28" fillId="22" borderId="170" xfId="2" applyFont="1" applyFill="1" applyBorder="1" applyAlignment="1">
      <alignment horizontal="center" vertical="center" wrapText="1" shrinkToFit="1"/>
    </xf>
    <xf numFmtId="0" fontId="28" fillId="22" borderId="171" xfId="2" applyFont="1" applyFill="1" applyBorder="1" applyAlignment="1">
      <alignment horizontal="center" vertical="center" wrapText="1" shrinkToFit="1"/>
    </xf>
    <xf numFmtId="0" fontId="20" fillId="22" borderId="59" xfId="2" applyFont="1" applyFill="1" applyBorder="1" applyAlignment="1">
      <alignment horizontal="left" vertical="top" wrapText="1" shrinkToFit="1"/>
    </xf>
    <xf numFmtId="0" fontId="20" fillId="22" borderId="60" xfId="2" applyFont="1" applyFill="1" applyBorder="1" applyAlignment="1">
      <alignment horizontal="left" vertical="top" wrapText="1" shrinkToFit="1"/>
    </xf>
    <xf numFmtId="0" fontId="20" fillId="22" borderId="61" xfId="2" applyFont="1" applyFill="1" applyBorder="1" applyAlignment="1">
      <alignment horizontal="left" vertical="top" wrapText="1" shrinkToFit="1"/>
    </xf>
    <xf numFmtId="0" fontId="25" fillId="22" borderId="110" xfId="2" applyFont="1" applyFill="1" applyBorder="1" applyAlignment="1">
      <alignment horizontal="left" vertical="top" wrapText="1"/>
    </xf>
    <xf numFmtId="0" fontId="25" fillId="22" borderId="111" xfId="2" applyFont="1" applyFill="1" applyBorder="1" applyAlignment="1">
      <alignment horizontal="left" vertical="top" wrapText="1"/>
    </xf>
    <xf numFmtId="0" fontId="25" fillId="22" borderId="112" xfId="2" applyFont="1" applyFill="1" applyBorder="1" applyAlignment="1">
      <alignment horizontal="left" vertical="top" wrapText="1"/>
    </xf>
    <xf numFmtId="0" fontId="28" fillId="41" borderId="169" xfId="2" applyFont="1" applyFill="1" applyBorder="1" applyAlignment="1">
      <alignment horizontal="center" vertical="center" wrapText="1" shrinkToFit="1"/>
    </xf>
    <xf numFmtId="0" fontId="28" fillId="41" borderId="170" xfId="2" applyFont="1" applyFill="1" applyBorder="1" applyAlignment="1">
      <alignment horizontal="center" vertical="center" wrapText="1" shrinkToFit="1"/>
    </xf>
    <xf numFmtId="0" fontId="28" fillId="41" borderId="171" xfId="2" applyFont="1" applyFill="1" applyBorder="1" applyAlignment="1">
      <alignment horizontal="center" vertical="center" wrapText="1" shrinkToFit="1"/>
    </xf>
    <xf numFmtId="0" fontId="20" fillId="41" borderId="59" xfId="2" applyFont="1" applyFill="1" applyBorder="1" applyAlignment="1">
      <alignment horizontal="left" vertical="top" wrapText="1" shrinkToFit="1"/>
    </xf>
    <xf numFmtId="0" fontId="20" fillId="41" borderId="60" xfId="2" applyFont="1" applyFill="1" applyBorder="1" applyAlignment="1">
      <alignment horizontal="left" vertical="top" wrapText="1" shrinkToFit="1"/>
    </xf>
    <xf numFmtId="0" fontId="20" fillId="41" borderId="61" xfId="2" applyFont="1" applyFill="1" applyBorder="1" applyAlignment="1">
      <alignment horizontal="left" vertical="top" wrapText="1" shrinkToFit="1"/>
    </xf>
    <xf numFmtId="0" fontId="28" fillId="20" borderId="60" xfId="2" applyFont="1" applyFill="1" applyBorder="1" applyAlignment="1">
      <alignment horizontal="center" vertical="center" shrinkToFit="1"/>
    </xf>
    <xf numFmtId="0" fontId="28" fillId="20" borderId="61" xfId="2" applyFont="1" applyFill="1" applyBorder="1" applyAlignment="1">
      <alignment horizontal="center" vertical="center" shrinkToFit="1"/>
    </xf>
    <xf numFmtId="0" fontId="21" fillId="22" borderId="99" xfId="1" applyFont="1" applyFill="1" applyBorder="1" applyAlignment="1" applyProtection="1">
      <alignment horizontal="left" vertical="top" wrapText="1"/>
    </xf>
    <xf numFmtId="0" fontId="21" fillId="22" borderId="186" xfId="1" applyFont="1" applyFill="1" applyBorder="1" applyAlignment="1" applyProtection="1">
      <alignment horizontal="left" vertical="top" wrapText="1"/>
    </xf>
    <xf numFmtId="0" fontId="21" fillId="22" borderId="187"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216" fillId="0" borderId="0" xfId="0" applyFont="1" applyAlignment="1">
      <alignment vertical="center" wrapText="1"/>
    </xf>
    <xf numFmtId="0" fontId="217" fillId="0" borderId="0" xfId="0" applyFont="1" applyAlignment="1">
      <alignment vertical="center" wrapText="1"/>
    </xf>
    <xf numFmtId="0" fontId="218" fillId="0" borderId="0" xfId="0" applyFont="1" applyAlignment="1">
      <alignment vertical="center" wrapText="1"/>
    </xf>
    <xf numFmtId="184" fontId="163" fillId="27" borderId="0" xfId="0" applyNumberFormat="1" applyFont="1" applyFill="1" applyAlignment="1">
      <alignment vertical="center" wrapText="1"/>
    </xf>
    <xf numFmtId="184" fontId="138" fillId="51" borderId="0" xfId="0" applyNumberFormat="1" applyFont="1" applyFill="1" applyAlignment="1">
      <alignment vertical="center" wrapText="1"/>
    </xf>
    <xf numFmtId="0" fontId="219" fillId="0" borderId="180" xfId="1" applyFont="1" applyFill="1" applyBorder="1" applyAlignment="1" applyProtection="1">
      <alignment vertical="top" wrapText="1"/>
    </xf>
    <xf numFmtId="0" fontId="219" fillId="0" borderId="180" xfId="2" applyFont="1" applyFill="1" applyBorder="1" applyAlignment="1">
      <alignment vertical="top" wrapText="1"/>
    </xf>
    <xf numFmtId="0" fontId="219" fillId="0" borderId="173" xfId="1" applyFont="1" applyBorder="1" applyAlignment="1" applyProtection="1">
      <alignment horizontal="left" vertical="top" wrapText="1"/>
    </xf>
    <xf numFmtId="0" fontId="219" fillId="0" borderId="45" xfId="1" applyFont="1" applyFill="1" applyBorder="1" applyAlignment="1" applyProtection="1">
      <alignment vertical="top" wrapText="1"/>
    </xf>
    <xf numFmtId="0" fontId="219" fillId="0" borderId="205" xfId="1" applyFont="1" applyBorder="1" applyAlignment="1" applyProtection="1">
      <alignment horizontal="left" vertical="top" wrapText="1"/>
    </xf>
    <xf numFmtId="0" fontId="221" fillId="0" borderId="0" xfId="1" applyFont="1" applyAlignment="1" applyProtection="1">
      <alignment horizontal="left" vertical="top" wrapText="1"/>
    </xf>
    <xf numFmtId="0" fontId="222" fillId="0" borderId="45" xfId="1" applyFont="1" applyFill="1" applyBorder="1" applyAlignment="1" applyProtection="1">
      <alignment vertical="top" wrapText="1"/>
    </xf>
    <xf numFmtId="0" fontId="223" fillId="3" borderId="9" xfId="2" applyFont="1" applyFill="1" applyBorder="1" applyAlignment="1">
      <alignment horizontal="center" vertical="center"/>
    </xf>
    <xf numFmtId="0" fontId="109" fillId="22" borderId="102" xfId="1" applyFont="1" applyFill="1" applyBorder="1" applyAlignment="1" applyProtection="1">
      <alignment horizontal="center" vertical="center" wrapText="1"/>
    </xf>
    <xf numFmtId="0" fontId="109" fillId="22" borderId="29" xfId="1" applyFont="1" applyFill="1" applyBorder="1" applyAlignment="1" applyProtection="1">
      <alignment horizontal="center" vertical="center" wrapText="1"/>
    </xf>
    <xf numFmtId="0" fontId="109" fillId="22" borderId="103" xfId="1" applyFont="1" applyFill="1" applyBorder="1" applyAlignment="1" applyProtection="1">
      <alignment horizontal="center" vertical="center" wrapText="1"/>
    </xf>
    <xf numFmtId="0" fontId="108" fillId="0" borderId="31" xfId="1" applyFont="1" applyBorder="1" applyAlignment="1" applyProtection="1">
      <alignment horizontal="left" vertical="top" wrapText="1"/>
    </xf>
    <xf numFmtId="0" fontId="127" fillId="0" borderId="0" xfId="0" applyFont="1" applyAlignment="1">
      <alignment vertical="top" wrapText="1"/>
    </xf>
    <xf numFmtId="0" fontId="209" fillId="0" borderId="0" xfId="2" applyFont="1">
      <alignment vertical="center"/>
    </xf>
    <xf numFmtId="0" fontId="224" fillId="33" borderId="0" xfId="2" applyFont="1" applyFill="1" applyAlignment="1">
      <alignment horizontal="center" vertical="center" wrapText="1" shrinkToFit="1"/>
    </xf>
    <xf numFmtId="0" fontId="225" fillId="33" borderId="0" xfId="2" applyFont="1" applyFill="1" applyAlignment="1">
      <alignment horizontal="center" vertical="center" wrapText="1" shrinkToFit="1"/>
    </xf>
    <xf numFmtId="0" fontId="211" fillId="0" borderId="0" xfId="2" applyFont="1">
      <alignment vertical="center"/>
    </xf>
    <xf numFmtId="0" fontId="226" fillId="0" borderId="0" xfId="2" applyFont="1" applyAlignment="1">
      <alignment horizontal="center" vertical="center"/>
    </xf>
    <xf numFmtId="0" fontId="227" fillId="0" borderId="0" xfId="2" applyFont="1" applyAlignment="1">
      <alignment horizontal="center" vertical="center"/>
    </xf>
    <xf numFmtId="0" fontId="228" fillId="53" borderId="0" xfId="2" applyFont="1" applyFill="1" applyAlignment="1">
      <alignment horizontal="left" vertical="top" wrapText="1" indent="1"/>
    </xf>
    <xf numFmtId="0" fontId="214" fillId="0" borderId="0" xfId="2" applyFont="1" applyAlignment="1">
      <alignment horizontal="left" vertical="top" wrapText="1" indent="1"/>
    </xf>
    <xf numFmtId="0" fontId="7" fillId="54" borderId="0" xfId="4" applyFont="1" applyFill="1" applyAlignment="1">
      <alignment vertical="top"/>
    </xf>
    <xf numFmtId="0" fontId="7" fillId="54" borderId="0" xfId="2" applyFont="1" applyFill="1" applyAlignment="1">
      <alignment vertical="top"/>
    </xf>
    <xf numFmtId="0" fontId="212" fillId="54" borderId="0" xfId="2" applyFont="1" applyFill="1" applyAlignment="1">
      <alignment vertical="top" wrapText="1"/>
    </xf>
    <xf numFmtId="0" fontId="213" fillId="54" borderId="0" xfId="2" applyFont="1" applyFill="1" applyAlignment="1">
      <alignment vertical="top" wrapText="1"/>
    </xf>
    <xf numFmtId="0" fontId="215" fillId="54" borderId="0" xfId="2" applyFont="1" applyFill="1" applyAlignment="1">
      <alignment vertical="top"/>
    </xf>
    <xf numFmtId="0" fontId="34" fillId="54" borderId="0" xfId="2" applyFont="1" applyFill="1" applyAlignment="1">
      <alignment vertical="top"/>
    </xf>
    <xf numFmtId="0" fontId="6" fillId="54" borderId="0" xfId="2" applyFill="1" applyAlignment="1">
      <alignment vertical="top" wrapText="1"/>
    </xf>
    <xf numFmtId="0" fontId="13" fillId="28" borderId="225" xfId="4" applyFont="1" applyFill="1" applyBorder="1" applyAlignment="1">
      <alignment horizontal="left" vertical="center" wrapText="1" indent="2"/>
    </xf>
    <xf numFmtId="0" fontId="13" fillId="28" borderId="226" xfId="4" applyFont="1" applyFill="1" applyBorder="1" applyAlignment="1">
      <alignment horizontal="left" vertical="center" wrapText="1" indent="2"/>
    </xf>
    <xf numFmtId="0" fontId="13" fillId="28" borderId="221" xfId="4" applyFont="1" applyFill="1" applyBorder="1" applyAlignment="1">
      <alignment horizontal="left" vertical="center" wrapText="1" indent="2"/>
    </xf>
    <xf numFmtId="0" fontId="13" fillId="28" borderId="0" xfId="4" applyFont="1" applyFill="1" applyAlignment="1">
      <alignment horizontal="left" vertical="center" wrapText="1" indent="2"/>
    </xf>
    <xf numFmtId="0" fontId="13" fillId="28" borderId="222" xfId="4" applyFont="1" applyFill="1" applyBorder="1" applyAlignment="1">
      <alignment horizontal="left" vertical="center" wrapText="1" indent="2"/>
    </xf>
    <xf numFmtId="0" fontId="13" fillId="28" borderId="223" xfId="4" applyFont="1" applyFill="1" applyBorder="1" applyAlignment="1">
      <alignment horizontal="left" vertical="center" wrapText="1" indent="2"/>
    </xf>
    <xf numFmtId="0" fontId="13" fillId="28" borderId="227" xfId="4" applyFont="1" applyFill="1" applyBorder="1" applyAlignment="1">
      <alignment horizontal="left" vertical="center" wrapText="1" indent="2"/>
    </xf>
    <xf numFmtId="0" fontId="13" fillId="28" borderId="224" xfId="4" applyFont="1" applyFill="1" applyBorder="1" applyAlignment="1">
      <alignment horizontal="left" vertical="center" wrapText="1" indent="2"/>
    </xf>
    <xf numFmtId="0" fontId="35" fillId="37" borderId="0" xfId="4" applyFont="1" applyFill="1"/>
    <xf numFmtId="0" fontId="6" fillId="37" borderId="0" xfId="4" applyFill="1"/>
    <xf numFmtId="0" fontId="229" fillId="28" borderId="220" xfId="4" applyFont="1" applyFill="1" applyBorder="1" applyAlignment="1">
      <alignment horizontal="left" vertical="center" wrapText="1" indent="2"/>
    </xf>
  </cellXfs>
  <cellStyles count="26">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 name="標準_H26-20" xfId="25" xr:uid="{523B4A3E-4301-44FA-BF9C-E4B49A0D9D79}"/>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EF729"/>
      <color rgb="FF00CC00"/>
      <color rgb="FF6DDDF7"/>
      <color rgb="FF3399FF"/>
      <color rgb="FF0033CC"/>
      <color rgb="FF66CCFF"/>
      <color rgb="FFFF99FF"/>
      <color rgb="FFFF0066"/>
      <color rgb="FFBB1F05"/>
      <color rgb="FFEBA9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'28　感染症統計'!$A$7</c:f>
              <c:strCache>
                <c:ptCount val="1"/>
                <c:pt idx="0">
                  <c:v>2022年</c:v>
                </c:pt>
              </c:strCache>
            </c:strRef>
          </c:tx>
          <c:spPr>
            <a:ln w="63500" cap="rnd">
              <a:solidFill>
                <a:srgbClr val="FF0000"/>
              </a:solidFill>
              <a:round/>
            </a:ln>
            <a:effectLst/>
          </c:spPr>
          <c:marker>
            <c:symbol val="none"/>
          </c:marker>
          <c:val>
            <c:numRef>
              <c:f>'28　感染症統計'!$B$7:$M$7</c:f>
              <c:numCache>
                <c:formatCode>#,##0_ </c:formatCode>
                <c:ptCount val="12"/>
                <c:pt idx="0" formatCode="General">
                  <c:v>81</c:v>
                </c:pt>
                <c:pt idx="1">
                  <c:v>39</c:v>
                </c:pt>
                <c:pt idx="2">
                  <c:v>72</c:v>
                </c:pt>
                <c:pt idx="3" formatCode="General">
                  <c:v>88</c:v>
                </c:pt>
                <c:pt idx="4" formatCode="General">
                  <c:v>258</c:v>
                </c:pt>
                <c:pt idx="5" formatCode="General">
                  <c:v>408</c:v>
                </c:pt>
                <c:pt idx="6" formatCode="General">
                  <c:v>207</c:v>
                </c:pt>
              </c:numCache>
            </c:numRef>
          </c:val>
          <c:smooth val="0"/>
          <c:extLst>
            <c:ext xmlns:c16="http://schemas.microsoft.com/office/drawing/2014/chart" uri="{C3380CC4-5D6E-409C-BE32-E72D297353CC}">
              <c16:uniqueId val="{00000000-B26B-4AAB-ADDF-AF634710DDB6}"/>
            </c:ext>
          </c:extLst>
        </c:ser>
        <c:ser>
          <c:idx val="7"/>
          <c:order val="1"/>
          <c:tx>
            <c:strRef>
              <c:f>'28　感染症統計'!$A$8</c:f>
              <c:strCache>
                <c:ptCount val="1"/>
                <c:pt idx="0">
                  <c:v>2021年</c:v>
                </c:pt>
              </c:strCache>
            </c:strRef>
          </c:tx>
          <c:spPr>
            <a:ln w="25400" cap="rnd">
              <a:solidFill>
                <a:schemeClr val="accent6">
                  <a:lumMod val="75000"/>
                </a:schemeClr>
              </a:solidFill>
              <a:round/>
            </a:ln>
            <a:effectLst/>
          </c:spPr>
          <c:marker>
            <c:symbol val="none"/>
          </c:marker>
          <c:val>
            <c:numRef>
              <c:f>'28　感染症統計'!$B$8:$M$8</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B26B-4AAB-ADDF-AF634710DDB6}"/>
            </c:ext>
          </c:extLst>
        </c:ser>
        <c:ser>
          <c:idx val="0"/>
          <c:order val="2"/>
          <c:tx>
            <c:strRef>
              <c:f>'28　感染症統計'!$A$9</c:f>
              <c:strCache>
                <c:ptCount val="1"/>
                <c:pt idx="0">
                  <c:v>2020年</c:v>
                </c:pt>
              </c:strCache>
            </c:strRef>
          </c:tx>
          <c:spPr>
            <a:ln w="19050" cap="rnd">
              <a:solidFill>
                <a:schemeClr val="accent1"/>
              </a:solidFill>
              <a:round/>
            </a:ln>
            <a:effectLst/>
          </c:spPr>
          <c:marker>
            <c:symbol val="none"/>
          </c:marker>
          <c:val>
            <c:numRef>
              <c:f>'28　感染症統計'!$B$9:$M$9</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B26B-4AAB-ADDF-AF634710DDB6}"/>
            </c:ext>
          </c:extLst>
        </c:ser>
        <c:ser>
          <c:idx val="1"/>
          <c:order val="3"/>
          <c:tx>
            <c:strRef>
              <c:f>'28　感染症統計'!$A$10</c:f>
              <c:strCache>
                <c:ptCount val="1"/>
                <c:pt idx="0">
                  <c:v>2019年</c:v>
                </c:pt>
              </c:strCache>
            </c:strRef>
          </c:tx>
          <c:spPr>
            <a:ln w="12700" cap="rnd">
              <a:solidFill>
                <a:srgbClr val="FF0066"/>
              </a:solidFill>
              <a:round/>
            </a:ln>
            <a:effectLst/>
          </c:spPr>
          <c:marker>
            <c:symbol val="none"/>
          </c:marker>
          <c:val>
            <c:numRef>
              <c:f>'28　感染症統計'!$B$10:$M$10</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B26B-4AAB-ADDF-AF634710DDB6}"/>
            </c:ext>
          </c:extLst>
        </c:ser>
        <c:ser>
          <c:idx val="2"/>
          <c:order val="4"/>
          <c:tx>
            <c:strRef>
              <c:f>'28　感染症統計'!$A$11</c:f>
              <c:strCache>
                <c:ptCount val="1"/>
                <c:pt idx="0">
                  <c:v>2018年</c:v>
                </c:pt>
              </c:strCache>
            </c:strRef>
          </c:tx>
          <c:spPr>
            <a:ln w="12700" cap="rnd">
              <a:solidFill>
                <a:schemeClr val="accent3"/>
              </a:solidFill>
              <a:round/>
            </a:ln>
            <a:effectLst/>
          </c:spPr>
          <c:marker>
            <c:symbol val="none"/>
          </c:marker>
          <c:val>
            <c:numRef>
              <c:f>'28　感染症統計'!$B$11:$M$11</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B26B-4AAB-ADDF-AF634710DDB6}"/>
            </c:ext>
          </c:extLst>
        </c:ser>
        <c:ser>
          <c:idx val="3"/>
          <c:order val="5"/>
          <c:tx>
            <c:strRef>
              <c:f>'28　感染症統計'!$A$12</c:f>
              <c:strCache>
                <c:ptCount val="1"/>
                <c:pt idx="0">
                  <c:v>2017年</c:v>
                </c:pt>
              </c:strCache>
            </c:strRef>
          </c:tx>
          <c:spPr>
            <a:ln w="12700" cap="rnd">
              <a:solidFill>
                <a:schemeClr val="accent4"/>
              </a:solidFill>
              <a:round/>
            </a:ln>
            <a:effectLst/>
          </c:spPr>
          <c:marker>
            <c:symbol val="none"/>
          </c:marker>
          <c:val>
            <c:numRef>
              <c:f>'28　感染症統計'!$B$12:$M$12</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5-B26B-4AAB-ADDF-AF634710DDB6}"/>
            </c:ext>
          </c:extLst>
        </c:ser>
        <c:ser>
          <c:idx val="4"/>
          <c:order val="6"/>
          <c:tx>
            <c:strRef>
              <c:f>'28　感染症統計'!$A$13</c:f>
              <c:strCache>
                <c:ptCount val="1"/>
                <c:pt idx="0">
                  <c:v>2016年</c:v>
                </c:pt>
              </c:strCache>
            </c:strRef>
          </c:tx>
          <c:spPr>
            <a:ln w="12700" cap="rnd">
              <a:solidFill>
                <a:schemeClr val="accent5"/>
              </a:solidFill>
              <a:round/>
            </a:ln>
            <a:effectLst/>
          </c:spPr>
          <c:marker>
            <c:symbol val="none"/>
          </c:marker>
          <c:val>
            <c:numRef>
              <c:f>'28　感染症統計'!$B$13:$M$13</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6-B26B-4AAB-ADDF-AF634710DDB6}"/>
            </c:ext>
          </c:extLst>
        </c:ser>
        <c:ser>
          <c:idx val="5"/>
          <c:order val="7"/>
          <c:tx>
            <c:strRef>
              <c:f>'28　感染症統計'!$A$14</c:f>
              <c:strCache>
                <c:ptCount val="1"/>
                <c:pt idx="0">
                  <c:v>2015年</c:v>
                </c:pt>
              </c:strCache>
            </c:strRef>
          </c:tx>
          <c:spPr>
            <a:ln w="12700" cap="rnd">
              <a:solidFill>
                <a:schemeClr val="accent6"/>
              </a:solidFill>
              <a:round/>
            </a:ln>
            <a:effectLst/>
          </c:spPr>
          <c:marker>
            <c:symbol val="none"/>
          </c:marker>
          <c:val>
            <c:numRef>
              <c:f>'28　感染症統計'!$B$14:$M$14</c:f>
              <c:numCache>
                <c:formatCode>#,##0_ </c:formatCode>
                <c:ptCount val="12"/>
                <c:pt idx="0">
                  <c:v>71</c:v>
                </c:pt>
                <c:pt idx="1">
                  <c:v>97</c:v>
                </c:pt>
                <c:pt idx="2">
                  <c:v>61</c:v>
                </c:pt>
                <c:pt idx="3">
                  <c:v>105</c:v>
                </c:pt>
                <c:pt idx="4">
                  <c:v>198</c:v>
                </c:pt>
                <c:pt idx="5">
                  <c:v>442</c:v>
                </c:pt>
                <c:pt idx="6">
                  <c:v>790</c:v>
                </c:pt>
                <c:pt idx="7" formatCode="General">
                  <c:v>674</c:v>
                </c:pt>
                <c:pt idx="8" formatCode="General">
                  <c:v>594</c:v>
                </c:pt>
                <c:pt idx="9">
                  <c:v>275</c:v>
                </c:pt>
                <c:pt idx="10">
                  <c:v>133</c:v>
                </c:pt>
                <c:pt idx="11">
                  <c:v>108</c:v>
                </c:pt>
              </c:numCache>
            </c:numRef>
          </c:val>
          <c:smooth val="0"/>
          <c:extLst>
            <c:ext xmlns:c16="http://schemas.microsoft.com/office/drawing/2014/chart" uri="{C3380CC4-5D6E-409C-BE32-E72D297353CC}">
              <c16:uniqueId val="{00000007-B26B-4AAB-ADDF-AF634710DDB6}"/>
            </c:ext>
          </c:extLst>
        </c:ser>
        <c:dLbls>
          <c:showLegendKey val="0"/>
          <c:showVal val="0"/>
          <c:showCatName val="0"/>
          <c:showSerName val="0"/>
          <c:showPercent val="0"/>
          <c:showBubbleSize val="0"/>
        </c:dLbls>
        <c:smooth val="0"/>
        <c:axId val="1938067200"/>
        <c:axId val="1938062304"/>
      </c:lineChart>
      <c:catAx>
        <c:axId val="19380672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2304"/>
        <c:crosses val="autoZero"/>
        <c:auto val="1"/>
        <c:lblAlgn val="ctr"/>
        <c:lblOffset val="100"/>
        <c:noMultiLvlLbl val="0"/>
      </c:catAx>
      <c:valAx>
        <c:axId val="1938062304"/>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7200"/>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2831174079629443"/>
          <c:h val="0.622349061728384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'28　感染症統計'!$P$8</c:f>
              <c:strCache>
                <c:ptCount val="1"/>
                <c:pt idx="0">
                  <c:v>2021年</c:v>
                </c:pt>
              </c:strCache>
            </c:strRef>
          </c:tx>
          <c:spPr>
            <a:ln w="63500" cap="rnd">
              <a:solidFill>
                <a:srgbClr val="FF0000"/>
              </a:solidFill>
              <a:round/>
            </a:ln>
            <a:effectLst/>
          </c:spPr>
          <c:marker>
            <c:symbol val="none"/>
          </c:marker>
          <c:cat>
            <c:numRef>
              <c:f>'28　感染症統計'!$Q$7:$AB$7</c:f>
              <c:numCache>
                <c:formatCode>#,##0_ </c:formatCode>
                <c:ptCount val="12"/>
                <c:pt idx="0" formatCode="General">
                  <c:v>0</c:v>
                </c:pt>
                <c:pt idx="1">
                  <c:v>5</c:v>
                </c:pt>
                <c:pt idx="2">
                  <c:v>4</c:v>
                </c:pt>
                <c:pt idx="3">
                  <c:v>1</c:v>
                </c:pt>
                <c:pt idx="4">
                  <c:v>1</c:v>
                </c:pt>
                <c:pt idx="5">
                  <c:v>1</c:v>
                </c:pt>
                <c:pt idx="6">
                  <c:v>1</c:v>
                </c:pt>
              </c:numCache>
            </c:numRef>
          </c:cat>
          <c:val>
            <c:numRef>
              <c:f>'28　感染症統計'!$Q$8:$AB$8</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0-2962-4A89-9B35-A3E6A78CA0FE}"/>
            </c:ext>
          </c:extLst>
        </c:ser>
        <c:ser>
          <c:idx val="7"/>
          <c:order val="1"/>
          <c:tx>
            <c:strRef>
              <c:f>'28　感染症統計'!$P$9</c:f>
              <c:strCache>
                <c:ptCount val="1"/>
                <c:pt idx="0">
                  <c:v>2020年</c:v>
                </c:pt>
              </c:strCache>
            </c:strRef>
          </c:tx>
          <c:spPr>
            <a:ln w="25400" cap="rnd">
              <a:solidFill>
                <a:schemeClr val="accent6">
                  <a:lumMod val="75000"/>
                </a:schemeClr>
              </a:solidFill>
              <a:round/>
            </a:ln>
            <a:effectLst/>
          </c:spPr>
          <c:marker>
            <c:symbol val="none"/>
          </c:marker>
          <c:cat>
            <c:numRef>
              <c:f>'28　感染症統計'!$Q$7:$AB$7</c:f>
              <c:numCache>
                <c:formatCode>#,##0_ </c:formatCode>
                <c:ptCount val="12"/>
                <c:pt idx="0" formatCode="General">
                  <c:v>0</c:v>
                </c:pt>
                <c:pt idx="1">
                  <c:v>5</c:v>
                </c:pt>
                <c:pt idx="2">
                  <c:v>4</c:v>
                </c:pt>
                <c:pt idx="3">
                  <c:v>1</c:v>
                </c:pt>
                <c:pt idx="4">
                  <c:v>1</c:v>
                </c:pt>
                <c:pt idx="5">
                  <c:v>1</c:v>
                </c:pt>
                <c:pt idx="6">
                  <c:v>1</c:v>
                </c:pt>
              </c:numCache>
            </c:numRef>
          </c:cat>
          <c:val>
            <c:numRef>
              <c:f>'28　感染症統計'!$Q$9:$AB$9</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1</c:v>
                </c:pt>
              </c:numCache>
            </c:numRef>
          </c:val>
          <c:smooth val="0"/>
          <c:extLst>
            <c:ext xmlns:c16="http://schemas.microsoft.com/office/drawing/2014/chart" uri="{C3380CC4-5D6E-409C-BE32-E72D297353CC}">
              <c16:uniqueId val="{00000001-2962-4A89-9B35-A3E6A78CA0FE}"/>
            </c:ext>
          </c:extLst>
        </c:ser>
        <c:ser>
          <c:idx val="0"/>
          <c:order val="2"/>
          <c:tx>
            <c:strRef>
              <c:f>'28　感染症統計'!$P$10</c:f>
              <c:strCache>
                <c:ptCount val="1"/>
                <c:pt idx="0">
                  <c:v>2019年</c:v>
                </c:pt>
              </c:strCache>
            </c:strRef>
          </c:tx>
          <c:spPr>
            <a:ln w="19050" cap="rnd">
              <a:solidFill>
                <a:schemeClr val="accent1"/>
              </a:solidFill>
              <a:round/>
            </a:ln>
            <a:effectLst/>
          </c:spPr>
          <c:marker>
            <c:symbol val="none"/>
          </c:marker>
          <c:cat>
            <c:numRef>
              <c:f>'28　感染症統計'!$Q$7:$AB$7</c:f>
              <c:numCache>
                <c:formatCode>#,##0_ </c:formatCode>
                <c:ptCount val="12"/>
                <c:pt idx="0" formatCode="General">
                  <c:v>0</c:v>
                </c:pt>
                <c:pt idx="1">
                  <c:v>5</c:v>
                </c:pt>
                <c:pt idx="2">
                  <c:v>4</c:v>
                </c:pt>
                <c:pt idx="3">
                  <c:v>1</c:v>
                </c:pt>
                <c:pt idx="4">
                  <c:v>1</c:v>
                </c:pt>
                <c:pt idx="5">
                  <c:v>1</c:v>
                </c:pt>
                <c:pt idx="6">
                  <c:v>1</c:v>
                </c:pt>
              </c:numCache>
            </c:numRef>
          </c:cat>
          <c:val>
            <c:numRef>
              <c:f>'28　感染症統計'!$Q$10:$AB$10</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35</c:v>
                </c:pt>
              </c:numCache>
            </c:numRef>
          </c:val>
          <c:smooth val="0"/>
          <c:extLst>
            <c:ext xmlns:c16="http://schemas.microsoft.com/office/drawing/2014/chart" uri="{C3380CC4-5D6E-409C-BE32-E72D297353CC}">
              <c16:uniqueId val="{00000002-2962-4A89-9B35-A3E6A78CA0FE}"/>
            </c:ext>
          </c:extLst>
        </c:ser>
        <c:ser>
          <c:idx val="1"/>
          <c:order val="3"/>
          <c:tx>
            <c:strRef>
              <c:f>'28　感染症統計'!$P$11</c:f>
              <c:strCache>
                <c:ptCount val="1"/>
                <c:pt idx="0">
                  <c:v>2018年</c:v>
                </c:pt>
              </c:strCache>
            </c:strRef>
          </c:tx>
          <c:spPr>
            <a:ln w="12700" cap="rnd">
              <a:solidFill>
                <a:schemeClr val="accent2"/>
              </a:solidFill>
              <a:round/>
            </a:ln>
            <a:effectLst/>
          </c:spPr>
          <c:marker>
            <c:symbol val="none"/>
          </c:marker>
          <c:cat>
            <c:numRef>
              <c:f>'28　感染症統計'!$Q$7:$AB$7</c:f>
              <c:numCache>
                <c:formatCode>#,##0_ </c:formatCode>
                <c:ptCount val="12"/>
                <c:pt idx="0" formatCode="General">
                  <c:v>0</c:v>
                </c:pt>
                <c:pt idx="1">
                  <c:v>5</c:v>
                </c:pt>
                <c:pt idx="2">
                  <c:v>4</c:v>
                </c:pt>
                <c:pt idx="3">
                  <c:v>1</c:v>
                </c:pt>
                <c:pt idx="4">
                  <c:v>1</c:v>
                </c:pt>
                <c:pt idx="5">
                  <c:v>1</c:v>
                </c:pt>
                <c:pt idx="6">
                  <c:v>1</c:v>
                </c:pt>
              </c:numCache>
            </c:numRef>
          </c:cat>
          <c:val>
            <c:numRef>
              <c:f>'28　感染症統計'!$Q$11:$AB$11</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3-2962-4A89-9B35-A3E6A78CA0FE}"/>
            </c:ext>
          </c:extLst>
        </c:ser>
        <c:ser>
          <c:idx val="2"/>
          <c:order val="4"/>
          <c:tx>
            <c:strRef>
              <c:f>'28　感染症統計'!$P$12</c:f>
              <c:strCache>
                <c:ptCount val="1"/>
                <c:pt idx="0">
                  <c:v>2017年</c:v>
                </c:pt>
              </c:strCache>
            </c:strRef>
          </c:tx>
          <c:spPr>
            <a:ln w="12700" cap="rnd">
              <a:solidFill>
                <a:schemeClr val="accent3"/>
              </a:solidFill>
              <a:round/>
            </a:ln>
            <a:effectLst/>
          </c:spPr>
          <c:marker>
            <c:symbol val="none"/>
          </c:marker>
          <c:cat>
            <c:numRef>
              <c:f>'28　感染症統計'!$Q$7:$AB$7</c:f>
              <c:numCache>
                <c:formatCode>#,##0_ </c:formatCode>
                <c:ptCount val="12"/>
                <c:pt idx="0" formatCode="General">
                  <c:v>0</c:v>
                </c:pt>
                <c:pt idx="1">
                  <c:v>5</c:v>
                </c:pt>
                <c:pt idx="2">
                  <c:v>4</c:v>
                </c:pt>
                <c:pt idx="3">
                  <c:v>1</c:v>
                </c:pt>
                <c:pt idx="4">
                  <c:v>1</c:v>
                </c:pt>
                <c:pt idx="5">
                  <c:v>1</c:v>
                </c:pt>
                <c:pt idx="6">
                  <c:v>1</c:v>
                </c:pt>
              </c:numCache>
            </c:numRef>
          </c:cat>
          <c:val>
            <c:numRef>
              <c:f>'28　感染症統計'!$Q$12:$AB$12</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4-2962-4A89-9B35-A3E6A78CA0FE}"/>
            </c:ext>
          </c:extLst>
        </c:ser>
        <c:ser>
          <c:idx val="3"/>
          <c:order val="5"/>
          <c:tx>
            <c:strRef>
              <c:f>'28　感染症統計'!$P$13</c:f>
              <c:strCache>
                <c:ptCount val="1"/>
                <c:pt idx="0">
                  <c:v>2016年</c:v>
                </c:pt>
              </c:strCache>
            </c:strRef>
          </c:tx>
          <c:spPr>
            <a:ln w="12700" cap="rnd">
              <a:solidFill>
                <a:schemeClr val="accent4"/>
              </a:solidFill>
              <a:round/>
            </a:ln>
            <a:effectLst/>
          </c:spPr>
          <c:marker>
            <c:symbol val="none"/>
          </c:marker>
          <c:cat>
            <c:numRef>
              <c:f>'28　感染症統計'!$Q$7:$AB$7</c:f>
              <c:numCache>
                <c:formatCode>#,##0_ </c:formatCode>
                <c:ptCount val="12"/>
                <c:pt idx="0" formatCode="General">
                  <c:v>0</c:v>
                </c:pt>
                <c:pt idx="1">
                  <c:v>5</c:v>
                </c:pt>
                <c:pt idx="2">
                  <c:v>4</c:v>
                </c:pt>
                <c:pt idx="3">
                  <c:v>1</c:v>
                </c:pt>
                <c:pt idx="4">
                  <c:v>1</c:v>
                </c:pt>
                <c:pt idx="5">
                  <c:v>1</c:v>
                </c:pt>
                <c:pt idx="6">
                  <c:v>1</c:v>
                </c:pt>
              </c:numCache>
            </c:numRef>
          </c:cat>
          <c:val>
            <c:numRef>
              <c:f>'28　感染症統計'!$Q$13:$AB$13</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5-2962-4A89-9B35-A3E6A78CA0FE}"/>
            </c:ext>
          </c:extLst>
        </c:ser>
        <c:ser>
          <c:idx val="4"/>
          <c:order val="6"/>
          <c:tx>
            <c:strRef>
              <c:f>'28　感染症統計'!$P$14</c:f>
              <c:strCache>
                <c:ptCount val="1"/>
                <c:pt idx="0">
                  <c:v>2015年</c:v>
                </c:pt>
              </c:strCache>
            </c:strRef>
          </c:tx>
          <c:spPr>
            <a:ln w="12700" cap="rnd">
              <a:solidFill>
                <a:schemeClr val="accent5"/>
              </a:solidFill>
              <a:round/>
            </a:ln>
            <a:effectLst/>
          </c:spPr>
          <c:marker>
            <c:symbol val="none"/>
          </c:marker>
          <c:cat>
            <c:numRef>
              <c:f>'28　感染症統計'!$Q$7:$AB$7</c:f>
              <c:numCache>
                <c:formatCode>#,##0_ </c:formatCode>
                <c:ptCount val="12"/>
                <c:pt idx="0" formatCode="General">
                  <c:v>0</c:v>
                </c:pt>
                <c:pt idx="1">
                  <c:v>5</c:v>
                </c:pt>
                <c:pt idx="2">
                  <c:v>4</c:v>
                </c:pt>
                <c:pt idx="3">
                  <c:v>1</c:v>
                </c:pt>
                <c:pt idx="4">
                  <c:v>1</c:v>
                </c:pt>
                <c:pt idx="5">
                  <c:v>1</c:v>
                </c:pt>
                <c:pt idx="6">
                  <c:v>1</c:v>
                </c:pt>
              </c:numCache>
            </c:numRef>
          </c:cat>
          <c:val>
            <c:numRef>
              <c:f>'28　感染症統計'!$Q$14:$AB$14</c:f>
              <c:numCache>
                <c:formatCode>#,##0_ </c:formatCode>
                <c:ptCount val="12"/>
                <c:pt idx="0">
                  <c:v>7</c:v>
                </c:pt>
                <c:pt idx="1">
                  <c:v>13</c:v>
                </c:pt>
                <c:pt idx="2">
                  <c:v>11</c:v>
                </c:pt>
                <c:pt idx="3">
                  <c:v>11</c:v>
                </c:pt>
                <c:pt idx="4">
                  <c:v>12</c:v>
                </c:pt>
                <c:pt idx="5">
                  <c:v>15</c:v>
                </c:pt>
                <c:pt idx="6">
                  <c:v>20</c:v>
                </c:pt>
                <c:pt idx="7">
                  <c:v>15</c:v>
                </c:pt>
                <c:pt idx="8">
                  <c:v>15</c:v>
                </c:pt>
                <c:pt idx="9">
                  <c:v>20</c:v>
                </c:pt>
                <c:pt idx="10">
                  <c:v>9</c:v>
                </c:pt>
                <c:pt idx="11">
                  <c:v>7</c:v>
                </c:pt>
              </c:numCache>
            </c:numRef>
          </c:val>
          <c:smooth val="0"/>
          <c:extLst>
            <c:ext xmlns:c16="http://schemas.microsoft.com/office/drawing/2014/chart" uri="{C3380CC4-5D6E-409C-BE32-E72D297353CC}">
              <c16:uniqueId val="{00000006-2962-4A89-9B35-A3E6A78CA0FE}"/>
            </c:ext>
          </c:extLst>
        </c:ser>
        <c:dLbls>
          <c:showLegendKey val="0"/>
          <c:showVal val="0"/>
          <c:showCatName val="0"/>
          <c:showSerName val="0"/>
          <c:showPercent val="0"/>
          <c:showBubbleSize val="0"/>
        </c:dLbls>
        <c:smooth val="0"/>
        <c:axId val="1938063392"/>
        <c:axId val="1938064480"/>
        <c:extLst/>
      </c:lineChart>
      <c:catAx>
        <c:axId val="1938063392"/>
        <c:scaling>
          <c:orientation val="minMax"/>
        </c:scaling>
        <c:delete val="1"/>
        <c:axPos val="b"/>
        <c:numFmt formatCode="General" sourceLinked="1"/>
        <c:majorTickMark val="none"/>
        <c:minorTickMark val="none"/>
        <c:tickLblPos val="nextTo"/>
        <c:crossAx val="1938064480"/>
        <c:crosses val="autoZero"/>
        <c:auto val="0"/>
        <c:lblAlgn val="ctr"/>
        <c:lblOffset val="100"/>
        <c:noMultiLvlLbl val="0"/>
      </c:catAx>
      <c:valAx>
        <c:axId val="1938064480"/>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3392"/>
        <c:crosses val="max"/>
        <c:crossBetween val="between"/>
      </c:valAx>
      <c:spPr>
        <a:noFill/>
        <a:ln>
          <a:noFill/>
        </a:ln>
        <a:effectLst/>
      </c:spPr>
    </c:plotArea>
    <c:legend>
      <c:legendPos val="b"/>
      <c:layout>
        <c:manualLayout>
          <c:xMode val="edge"/>
          <c:yMode val="edge"/>
          <c:x val="0.85543391131567292"/>
          <c:y val="8.9866993536922485E-2"/>
          <c:w val="0.11916934337491826"/>
          <c:h val="0.73073178164119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gif"/><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jpe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8" Type="http://schemas.openxmlformats.org/officeDocument/2006/relationships/image" Target="../media/image16.png"/><Relationship Id="rId3" Type="http://schemas.openxmlformats.org/officeDocument/2006/relationships/image" Target="../media/image11.svg"/><Relationship Id="rId7" Type="http://schemas.openxmlformats.org/officeDocument/2006/relationships/image" Target="../media/image15.png"/><Relationship Id="rId2" Type="http://schemas.openxmlformats.org/officeDocument/2006/relationships/image" Target="../media/image10.png"/><Relationship Id="rId1" Type="http://schemas.openxmlformats.org/officeDocument/2006/relationships/image" Target="../media/image9.png"/><Relationship Id="rId6" Type="http://schemas.openxmlformats.org/officeDocument/2006/relationships/image" Target="../media/image14.png"/><Relationship Id="rId5" Type="http://schemas.openxmlformats.org/officeDocument/2006/relationships/image" Target="../media/image13.svg"/><Relationship Id="rId4" Type="http://schemas.openxmlformats.org/officeDocument/2006/relationships/image" Target="../media/image1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7.png"/></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60959</xdr:colOff>
      <xdr:row>0</xdr:row>
      <xdr:rowOff>78178</xdr:rowOff>
    </xdr:from>
    <xdr:to>
      <xdr:col>12</xdr:col>
      <xdr:colOff>333984</xdr:colOff>
      <xdr:row>18</xdr:row>
      <xdr:rowOff>30480</xdr:rowOff>
    </xdr:to>
    <xdr:pic>
      <xdr:nvPicPr>
        <xdr:cNvPr id="3" name="図 2">
          <a:extLst>
            <a:ext uri="{FF2B5EF4-FFF2-40B4-BE49-F238E27FC236}">
              <a16:creationId xmlns:a16="http://schemas.microsoft.com/office/drawing/2014/main" id="{03428EA0-23C6-D1B0-C3AA-D789460AAC7E}"/>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60959" y="78178"/>
          <a:ext cx="7519645" cy="50577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22860</xdr:colOff>
      <xdr:row>4</xdr:row>
      <xdr:rowOff>0</xdr:rowOff>
    </xdr:from>
    <xdr:to>
      <xdr:col>13</xdr:col>
      <xdr:colOff>152400</xdr:colOff>
      <xdr:row>18</xdr:row>
      <xdr:rowOff>30480</xdr:rowOff>
    </xdr:to>
    <xdr:pic>
      <xdr:nvPicPr>
        <xdr:cNvPr id="26" name="図 25" descr="感染性胃腸炎患者報告数　直近5シーズン">
          <a:extLst>
            <a:ext uri="{FF2B5EF4-FFF2-40B4-BE49-F238E27FC236}">
              <a16:creationId xmlns:a16="http://schemas.microsoft.com/office/drawing/2014/main" id="{335FC979-58B2-1FD7-1CC1-A02BAFA583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4556760" y="990600"/>
          <a:ext cx="7200900" cy="2842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531680</xdr:colOff>
      <xdr:row>9</xdr:row>
      <xdr:rowOff>91419</xdr:rowOff>
    </xdr:from>
    <xdr:to>
      <xdr:col>13</xdr:col>
      <xdr:colOff>350705</xdr:colOff>
      <xdr:row>16</xdr:row>
      <xdr:rowOff>22843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5580" y="1973559"/>
          <a:ext cx="6890385" cy="1104904"/>
          <a:chOff x="15526115" y="3871792"/>
          <a:chExt cx="7163624"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19050" algn="ctr">
            <a:solidFill>
              <a:srgbClr val="FF0000"/>
            </a:solidFill>
            <a:prstDash val="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flipV="1">
            <a:off x="15659576" y="4473705"/>
            <a:ext cx="7030163" cy="23932"/>
          </a:xfrm>
          <a:prstGeom prst="line">
            <a:avLst/>
          </a:prstGeom>
          <a:noFill/>
          <a:ln w="12700" algn="ctr">
            <a:solidFill>
              <a:srgbClr val="00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a:t>
          </a:r>
          <a:r>
            <a:rPr lang="en-US" altLang="ja-JP" sz="1200" b="1" i="0" u="none" strike="noStrike" baseline="0">
              <a:solidFill>
                <a:srgbClr val="FF0000"/>
              </a:solidFill>
              <a:latin typeface="ＭＳ Ｐゴシック"/>
              <a:ea typeface="ＭＳ Ｐゴシック"/>
            </a:rPr>
            <a:t>3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200" b="1" i="0" u="none" strike="noStrike" baseline="0">
              <a:solidFill>
                <a:srgbClr val="FF0000"/>
              </a:solidFill>
              <a:latin typeface="ＭＳ Ｐゴシック"/>
              <a:ea typeface="ＭＳ Ｐゴシック"/>
            </a:rPr>
            <a:t>2)</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4.22</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313457"/>
            <a:gd name="adj6" fmla="val 54388"/>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散発事故事例の報告多数</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11</xdr:col>
      <xdr:colOff>1006564</xdr:colOff>
      <xdr:row>14</xdr:row>
      <xdr:rowOff>69707</xdr:rowOff>
    </xdr:from>
    <xdr:to>
      <xdr:col>11</xdr:col>
      <xdr:colOff>1329382</xdr:colOff>
      <xdr:row>16</xdr:row>
      <xdr:rowOff>33826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10287724" y="2790047"/>
          <a:ext cx="322818" cy="299399"/>
        </a:xfrm>
        <a:prstGeom prst="ellipse">
          <a:avLst/>
        </a:prstGeom>
        <a:noFill/>
        <a:ln w="25400" algn="ctr">
          <a:solidFill>
            <a:srgbClr val="000000"/>
          </a:solidFill>
          <a:round/>
          <a:headEnd/>
          <a:tailEnd/>
        </a:ln>
      </xdr:spPr>
    </xdr:sp>
    <xdr:clientData/>
  </xdr:twoCellAnchor>
  <xdr:twoCellAnchor editAs="oneCell">
    <xdr:from>
      <xdr:col>5</xdr:col>
      <xdr:colOff>76200</xdr:colOff>
      <xdr:row>2</xdr:row>
      <xdr:rowOff>1</xdr:rowOff>
    </xdr:from>
    <xdr:to>
      <xdr:col>7</xdr:col>
      <xdr:colOff>1497</xdr:colOff>
      <xdr:row>16</xdr:row>
      <xdr:rowOff>7621</xdr:rowOff>
    </xdr:to>
    <xdr:pic>
      <xdr:nvPicPr>
        <xdr:cNvPr id="16" name="図 15">
          <a:extLst>
            <a:ext uri="{FF2B5EF4-FFF2-40B4-BE49-F238E27FC236}">
              <a16:creationId xmlns:a16="http://schemas.microsoft.com/office/drawing/2014/main" id="{661BDEDF-2F72-485F-8BAA-F475482FB5B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933700" y="548641"/>
          <a:ext cx="1601697" cy="2514600"/>
        </a:xfrm>
        <a:prstGeom prst="rect">
          <a:avLst/>
        </a:prstGeom>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1</xdr:rowOff>
    </xdr:from>
    <xdr:to>
      <xdr:col>3</xdr:col>
      <xdr:colOff>91440</xdr:colOff>
      <xdr:row>16</xdr:row>
      <xdr:rowOff>22861</xdr:rowOff>
    </xdr:to>
    <xdr:pic>
      <xdr:nvPicPr>
        <xdr:cNvPr id="13" name="図 12">
          <a:extLst>
            <a:ext uri="{FF2B5EF4-FFF2-40B4-BE49-F238E27FC236}">
              <a16:creationId xmlns:a16="http://schemas.microsoft.com/office/drawing/2014/main" id="{3C535CC8-9DFF-E5BC-487A-B5F5B513111E}"/>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0" y="548641"/>
          <a:ext cx="1577340" cy="25298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16</xdr:row>
      <xdr:rowOff>302293</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F1894B2E-CC26-4679-8CF7-8D886185C470}"/>
            </a:ext>
          </a:extLst>
        </xdr:cNvPr>
        <xdr:cNvSpPr>
          <a:spLocks noChangeAspect="1" noChangeArrowheads="1"/>
        </xdr:cNvSpPr>
      </xdr:nvSpPr>
      <xdr:spPr bwMode="auto">
        <a:xfrm>
          <a:off x="4892040" y="3741420"/>
          <a:ext cx="304800" cy="299486"/>
        </a:xfrm>
        <a:prstGeom prst="rect">
          <a:avLst/>
        </a:prstGeom>
        <a:noFill/>
        <a:ln w="9525">
          <a:noFill/>
          <a:miter lim="800000"/>
          <a:headEnd/>
          <a:tailEnd/>
        </a:ln>
      </xdr:spPr>
    </xdr:sp>
    <xdr:clientData/>
  </xdr:twoCellAnchor>
  <xdr:twoCellAnchor>
    <xdr:from>
      <xdr:col>5</xdr:col>
      <xdr:colOff>219075</xdr:colOff>
      <xdr:row>7</xdr:row>
      <xdr:rowOff>38100</xdr:rowOff>
    </xdr:from>
    <xdr:to>
      <xdr:col>6</xdr:col>
      <xdr:colOff>447675</xdr:colOff>
      <xdr:row>10</xdr:row>
      <xdr:rowOff>114300</xdr:rowOff>
    </xdr:to>
    <xdr:sp macro="" textlink="">
      <xdr:nvSpPr>
        <xdr:cNvPr id="3" name="右矢印 2">
          <a:extLst>
            <a:ext uri="{FF2B5EF4-FFF2-40B4-BE49-F238E27FC236}">
              <a16:creationId xmlns:a16="http://schemas.microsoft.com/office/drawing/2014/main" id="{B56E392C-383A-43DC-9226-B4B59DA1E8F5}"/>
            </a:ext>
          </a:extLst>
        </xdr:cNvPr>
        <xdr:cNvSpPr>
          <a:spLocks noChangeArrowheads="1"/>
        </xdr:cNvSpPr>
      </xdr:nvSpPr>
      <xdr:spPr bwMode="auto">
        <a:xfrm>
          <a:off x="3023235" y="1920240"/>
          <a:ext cx="845820" cy="693420"/>
        </a:xfrm>
        <a:prstGeom prst="rightArrow">
          <a:avLst>
            <a:gd name="adj1" fmla="val 50000"/>
            <a:gd name="adj2" fmla="val 50003"/>
          </a:avLst>
        </a:prstGeom>
        <a:solidFill>
          <a:srgbClr val="969696"/>
        </a:solidFill>
        <a:ln w="25400" algn="ctr">
          <a:solidFill>
            <a:srgbClr val="C0C0C0"/>
          </a:solidFill>
          <a:miter lim="800000"/>
          <a:headEnd/>
          <a:tailEnd/>
        </a:ln>
        <a:effectLst>
          <a:outerShdw dist="35921" dir="2700000" algn="ctr" rotWithShape="0">
            <a:srgbClr val="FFFFFF"/>
          </a:outerShdw>
        </a:effectLst>
      </xdr:spPr>
    </xdr:sp>
    <xdr:clientData/>
  </xdr:twoCellAnchor>
  <xdr:twoCellAnchor>
    <xdr:from>
      <xdr:col>0</xdr:col>
      <xdr:colOff>330868</xdr:colOff>
      <xdr:row>5</xdr:row>
      <xdr:rowOff>147891</xdr:rowOff>
    </xdr:from>
    <xdr:to>
      <xdr:col>5</xdr:col>
      <xdr:colOff>10025</xdr:colOff>
      <xdr:row>13</xdr:row>
      <xdr:rowOff>20053</xdr:rowOff>
    </xdr:to>
    <xdr:grpSp>
      <xdr:nvGrpSpPr>
        <xdr:cNvPr id="4" name="グループ化 3">
          <a:extLst>
            <a:ext uri="{FF2B5EF4-FFF2-40B4-BE49-F238E27FC236}">
              <a16:creationId xmlns:a16="http://schemas.microsoft.com/office/drawing/2014/main" id="{05E06559-BB95-49E5-BABB-C6896F00200C}"/>
            </a:ext>
          </a:extLst>
        </xdr:cNvPr>
        <xdr:cNvGrpSpPr/>
      </xdr:nvGrpSpPr>
      <xdr:grpSpPr>
        <a:xfrm>
          <a:off x="330868" y="1599702"/>
          <a:ext cx="2486525" cy="1556583"/>
          <a:chOff x="330868" y="1621759"/>
          <a:chExt cx="2777289" cy="1646820"/>
        </a:xfrm>
      </xdr:grpSpPr>
      <xdr:pic>
        <xdr:nvPicPr>
          <xdr:cNvPr id="5" name="図 4">
            <a:extLst>
              <a:ext uri="{FF2B5EF4-FFF2-40B4-BE49-F238E27FC236}">
                <a16:creationId xmlns:a16="http://schemas.microsoft.com/office/drawing/2014/main" id="{B0938525-9FF3-5EBA-89F6-4268D06934F9}"/>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175708" y="1621759"/>
            <a:ext cx="932449" cy="1646820"/>
          </a:xfrm>
          <a:prstGeom prst="rect">
            <a:avLst/>
          </a:prstGeom>
        </xdr:spPr>
      </xdr:pic>
      <xdr:pic>
        <xdr:nvPicPr>
          <xdr:cNvPr id="6" name="図 5">
            <a:extLst>
              <a:ext uri="{FF2B5EF4-FFF2-40B4-BE49-F238E27FC236}">
                <a16:creationId xmlns:a16="http://schemas.microsoft.com/office/drawing/2014/main" id="{AA9DAFB7-72DD-6DBC-8C24-08D505E95A90}"/>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330868" y="1628487"/>
            <a:ext cx="1827797" cy="1620541"/>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589280</xdr:colOff>
      <xdr:row>31</xdr:row>
      <xdr:rowOff>20320</xdr:rowOff>
    </xdr:from>
    <xdr:to>
      <xdr:col>10</xdr:col>
      <xdr:colOff>345440</xdr:colOff>
      <xdr:row>40</xdr:row>
      <xdr:rowOff>30480</xdr:rowOff>
    </xdr:to>
    <xdr:pic>
      <xdr:nvPicPr>
        <xdr:cNvPr id="7" name="図 6">
          <a:extLst>
            <a:ext uri="{FF2B5EF4-FFF2-40B4-BE49-F238E27FC236}">
              <a16:creationId xmlns:a16="http://schemas.microsoft.com/office/drawing/2014/main" id="{7566E5E6-0CD4-0147-0B20-2FF3D02E1192}"/>
            </a:ext>
          </a:extLst>
        </xdr:cNvPr>
        <xdr:cNvPicPr>
          <a:picLocks noChangeAspect="1"/>
        </xdr:cNvPicPr>
      </xdr:nvPicPr>
      <xdr:blipFill>
        <a:blip xmlns:r="http://schemas.openxmlformats.org/officeDocument/2006/relationships" r:embed="rId1"/>
        <a:stretch>
          <a:fillRect/>
        </a:stretch>
      </xdr:blipFill>
      <xdr:spPr>
        <a:xfrm>
          <a:off x="1463040" y="14000480"/>
          <a:ext cx="10505440" cy="2479040"/>
        </a:xfrm>
        <a:prstGeom prst="rect">
          <a:avLst/>
        </a:prstGeom>
      </xdr:spPr>
    </xdr:pic>
    <xdr:clientData/>
  </xdr:twoCellAnchor>
  <xdr:twoCellAnchor>
    <xdr:from>
      <xdr:col>11</xdr:col>
      <xdr:colOff>740411</xdr:colOff>
      <xdr:row>7</xdr:row>
      <xdr:rowOff>78742</xdr:rowOff>
    </xdr:from>
    <xdr:to>
      <xdr:col>13</xdr:col>
      <xdr:colOff>1950720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15291" y="8572502"/>
          <a:ext cx="321182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1.14% :</a:t>
          </a:r>
          <a:r>
            <a:rPr kumimoji="1" lang="ja-JP" altLang="en-US" sz="1400" b="1">
              <a:solidFill>
                <a:srgbClr val="FFFF00"/>
              </a:solidFill>
            </a:rPr>
            <a:t>連続</a:t>
          </a:r>
          <a:r>
            <a:rPr kumimoji="1" lang="en-US" altLang="ja-JP" sz="1400" b="1">
              <a:solidFill>
                <a:srgbClr val="FFFF00"/>
              </a:solidFill>
            </a:rPr>
            <a:t>0.01%</a:t>
          </a:r>
          <a:r>
            <a:rPr kumimoji="1" lang="ja-JP" altLang="en-US" sz="1400" b="1">
              <a:solidFill>
                <a:srgbClr val="FFFF00"/>
              </a:solidFill>
            </a:rPr>
            <a:t>減少</a:t>
          </a:r>
          <a:endParaRPr kumimoji="1" lang="ja-JP" altLang="en-US" sz="1050" b="1">
            <a:solidFill>
              <a:schemeClr val="bg1"/>
            </a:solidFill>
          </a:endParaRPr>
        </a:p>
        <a:p>
          <a:pPr algn="l"/>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49</xdr:row>
      <xdr:rowOff>265814</xdr:rowOff>
    </xdr:from>
    <xdr:to>
      <xdr:col>5</xdr:col>
      <xdr:colOff>593651</xdr:colOff>
      <xdr:row>70</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a:t>
          </a:r>
          <a:r>
            <a:rPr kumimoji="1" lang="en-US" altLang="ja-JP" sz="1400" b="1">
              <a:solidFill>
                <a:srgbClr val="FFFF00"/>
              </a:solidFill>
            </a:rPr>
            <a:t>BA5</a:t>
          </a:r>
          <a:r>
            <a:rPr kumimoji="1" lang="ja-JP" altLang="en-US" sz="1400" b="1">
              <a:solidFill>
                <a:srgbClr val="FFFF00"/>
              </a:solidFill>
            </a:rPr>
            <a:t>・</a:t>
          </a:r>
          <a:r>
            <a:rPr kumimoji="1" lang="en-US" altLang="ja-JP" sz="1400" b="1">
              <a:solidFill>
                <a:srgbClr val="FFFF00"/>
              </a:solidFill>
            </a:rPr>
            <a:t>2</a:t>
          </a:r>
          <a:endParaRPr kumimoji="1" lang="ja-JP" altLang="en-US" sz="1400" b="1">
            <a:solidFill>
              <a:srgbClr val="FFFF00"/>
            </a:solidFill>
          </a:endParaRP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第三回ブースター接種の予定を明確にすべき時期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5</a:t>
          </a:r>
          <a:r>
            <a:rPr kumimoji="1" lang="ja-JP" altLang="en-US" sz="2000" b="1">
              <a:solidFill>
                <a:srgbClr val="FFFF00"/>
              </a:solidFill>
            </a:rPr>
            <a:t>波リバウンドもピークアウトしているものの　今週はまだ毎日</a:t>
          </a:r>
          <a:r>
            <a:rPr kumimoji="1" lang="en-US" altLang="ja-JP" sz="2000" b="1">
              <a:solidFill>
                <a:srgbClr val="FFFF00"/>
              </a:solidFill>
            </a:rPr>
            <a:t>109</a:t>
          </a:r>
          <a:r>
            <a:rPr kumimoji="1" lang="ja-JP" altLang="en-US" sz="2000" b="1">
              <a:solidFill>
                <a:srgbClr val="FFFF00"/>
              </a:solidFill>
            </a:rPr>
            <a:t>万人が新規感染状態。　第六波に突入</a:t>
          </a:r>
          <a:r>
            <a:rPr kumimoji="1" lang="en-US" altLang="ja-JP" sz="2000" b="1">
              <a:solidFill>
                <a:srgbClr val="FFFF00"/>
              </a:solidFill>
            </a:rPr>
            <a:t>?</a:t>
          </a:r>
          <a:r>
            <a:rPr kumimoji="1" lang="ja-JP" altLang="en-US" sz="2000" b="1">
              <a:solidFill>
                <a:srgbClr val="FFFF00"/>
              </a:solidFill>
            </a:rPr>
            <a:t>　　　　　　　　　　　　　　　　　　　　　　　　　　　　*なぜ進まない</a:t>
          </a:r>
          <a:r>
            <a:rPr kumimoji="1" lang="ja-JP" altLang="en-US" sz="2000" b="1">
              <a:solidFill>
                <a:schemeClr val="bg1"/>
              </a:solidFill>
            </a:rPr>
            <a:t>国産ワクチン製造承認</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680720</xdr:colOff>
      <xdr:row>2</xdr:row>
      <xdr:rowOff>345440</xdr:rowOff>
    </xdr:from>
    <xdr:to>
      <xdr:col>13</xdr:col>
      <xdr:colOff>1320800</xdr:colOff>
      <xdr:row>2</xdr:row>
      <xdr:rowOff>3088640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807200" y="1137920"/>
          <a:ext cx="8890000" cy="274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2000" b="0" i="0">
              <a:solidFill>
                <a:schemeClr val="dk1"/>
              </a:solidFill>
              <a:effectLst/>
              <a:latin typeface="+mn-lt"/>
              <a:ea typeface="+mn-ea"/>
              <a:cs typeface="+mn-cs"/>
            </a:rPr>
            <a:t>アジアの感染者はどのようなペースで増えているのか。横軸は累計感染者が</a:t>
          </a:r>
          <a:r>
            <a:rPr lang="en-US" altLang="ja-JP" sz="2000" b="0" i="0">
              <a:solidFill>
                <a:schemeClr val="dk1"/>
              </a:solidFill>
              <a:effectLst/>
              <a:latin typeface="+mn-lt"/>
              <a:ea typeface="+mn-ea"/>
              <a:cs typeface="+mn-cs"/>
            </a:rPr>
            <a:t>100</a:t>
          </a:r>
          <a:r>
            <a:rPr lang="ja-JP" altLang="en-US" sz="2000" b="0" i="0">
              <a:solidFill>
                <a:schemeClr val="dk1"/>
              </a:solidFill>
              <a:effectLst/>
              <a:latin typeface="+mn-lt"/>
              <a:ea typeface="+mn-ea"/>
              <a:cs typeface="+mn-cs"/>
            </a:rPr>
            <a:t>人を超えてからの日数を、縦軸は累計感染者数を示す。縦軸は</a:t>
          </a:r>
          <a:r>
            <a:rPr lang="en-US" altLang="ja-JP" sz="2000" b="0" i="0">
              <a:solidFill>
                <a:schemeClr val="dk1"/>
              </a:solidFill>
              <a:effectLst/>
              <a:latin typeface="+mn-lt"/>
              <a:ea typeface="+mn-ea"/>
              <a:cs typeface="+mn-cs"/>
            </a:rPr>
            <a:t>10</a:t>
          </a:r>
          <a:r>
            <a:rPr lang="ja-JP" altLang="en-US" sz="2000" b="0" i="0">
              <a:solidFill>
                <a:schemeClr val="dk1"/>
              </a:solidFill>
              <a:effectLst/>
              <a:latin typeface="+mn-lt"/>
              <a:ea typeface="+mn-ea"/>
              <a:cs typeface="+mn-cs"/>
            </a:rPr>
            <a:t>倍ずつ増える対数目盛りにした。傾きが増加のペースを表す。中国は武漢閉鎖前の</a:t>
          </a:r>
          <a:r>
            <a:rPr lang="en-US" altLang="ja-JP" sz="2000" b="0" i="0">
              <a:solidFill>
                <a:schemeClr val="dk1"/>
              </a:solidFill>
              <a:effectLst/>
              <a:latin typeface="+mn-lt"/>
              <a:ea typeface="+mn-ea"/>
              <a:cs typeface="+mn-cs"/>
            </a:rPr>
            <a:t>1</a:t>
          </a:r>
          <a:r>
            <a:rPr lang="ja-JP" altLang="en-US" sz="2000" b="0" i="0">
              <a:solidFill>
                <a:schemeClr val="dk1"/>
              </a:solidFill>
              <a:effectLst/>
              <a:latin typeface="+mn-lt"/>
              <a:ea typeface="+mn-ea"/>
              <a:cs typeface="+mn-cs"/>
            </a:rPr>
            <a:t>月中旬に</a:t>
          </a:r>
          <a:r>
            <a:rPr lang="en-US" altLang="ja-JP" sz="2000" b="0" i="0">
              <a:solidFill>
                <a:schemeClr val="dk1"/>
              </a:solidFill>
              <a:effectLst/>
              <a:latin typeface="+mn-lt"/>
              <a:ea typeface="+mn-ea"/>
              <a:cs typeface="+mn-cs"/>
            </a:rPr>
            <a:t>100</a:t>
          </a:r>
          <a:r>
            <a:rPr lang="ja-JP" altLang="en-US" sz="2000" b="0" i="0">
              <a:solidFill>
                <a:schemeClr val="dk1"/>
              </a:solidFill>
              <a:effectLst/>
              <a:latin typeface="+mn-lt"/>
              <a:ea typeface="+mn-ea"/>
              <a:cs typeface="+mn-cs"/>
            </a:rPr>
            <a:t>人を超えた。インドは</a:t>
          </a:r>
          <a:r>
            <a:rPr lang="en-US" altLang="ja-JP" sz="2000" b="0" i="0">
              <a:solidFill>
                <a:schemeClr val="dk1"/>
              </a:solidFill>
              <a:effectLst/>
              <a:latin typeface="+mn-lt"/>
              <a:ea typeface="+mn-ea"/>
              <a:cs typeface="+mn-cs"/>
            </a:rPr>
            <a:t>31</a:t>
          </a:r>
          <a:r>
            <a:rPr lang="ja-JP" altLang="en-US" sz="2000" b="0" i="0">
              <a:solidFill>
                <a:schemeClr val="dk1"/>
              </a:solidFill>
              <a:effectLst/>
              <a:latin typeface="+mn-lt"/>
              <a:ea typeface="+mn-ea"/>
              <a:cs typeface="+mn-cs"/>
            </a:rPr>
            <a:t>日目で</a:t>
          </a:r>
          <a:r>
            <a:rPr lang="en-US" altLang="ja-JP" sz="2000" b="0" i="0">
              <a:solidFill>
                <a:schemeClr val="dk1"/>
              </a:solidFill>
              <a:effectLst/>
              <a:latin typeface="+mn-lt"/>
              <a:ea typeface="+mn-ea"/>
              <a:cs typeface="+mn-cs"/>
            </a:rPr>
            <a:t>1</a:t>
          </a:r>
          <a:r>
            <a:rPr lang="ja-JP" altLang="en-US" sz="2000" b="0" i="0">
              <a:solidFill>
                <a:schemeClr val="dk1"/>
              </a:solidFill>
              <a:effectLst/>
              <a:latin typeface="+mn-lt"/>
              <a:ea typeface="+mn-ea"/>
              <a:cs typeface="+mn-cs"/>
            </a:rPr>
            <a:t>万人、</a:t>
          </a:r>
          <a:r>
            <a:rPr lang="en-US" altLang="ja-JP" sz="2000" b="0" i="0">
              <a:solidFill>
                <a:schemeClr val="dk1"/>
              </a:solidFill>
              <a:effectLst/>
              <a:latin typeface="+mn-lt"/>
              <a:ea typeface="+mn-ea"/>
              <a:cs typeface="+mn-cs"/>
            </a:rPr>
            <a:t>66</a:t>
          </a:r>
          <a:r>
            <a:rPr lang="ja-JP" altLang="en-US" sz="2000" b="0" i="0">
              <a:solidFill>
                <a:schemeClr val="dk1"/>
              </a:solidFill>
              <a:effectLst/>
              <a:latin typeface="+mn-lt"/>
              <a:ea typeface="+mn-ea"/>
              <a:cs typeface="+mn-cs"/>
            </a:rPr>
            <a:t>日目で</a:t>
          </a:r>
          <a:r>
            <a:rPr lang="en-US" altLang="ja-JP" sz="2000" b="0" i="0">
              <a:solidFill>
                <a:schemeClr val="dk1"/>
              </a:solidFill>
              <a:effectLst/>
              <a:latin typeface="+mn-lt"/>
              <a:ea typeface="+mn-ea"/>
              <a:cs typeface="+mn-cs"/>
            </a:rPr>
            <a:t>10</a:t>
          </a:r>
          <a:r>
            <a:rPr lang="ja-JP" altLang="en-US" sz="2000" b="0" i="0">
              <a:solidFill>
                <a:schemeClr val="dk1"/>
              </a:solidFill>
              <a:effectLst/>
              <a:latin typeface="+mn-lt"/>
              <a:ea typeface="+mn-ea"/>
              <a:cs typeface="+mn-cs"/>
            </a:rPr>
            <a:t>万人、</a:t>
          </a:r>
          <a:r>
            <a:rPr lang="en-US" altLang="ja-JP" sz="2000" b="0" i="0">
              <a:solidFill>
                <a:schemeClr val="dk1"/>
              </a:solidFill>
              <a:effectLst/>
              <a:latin typeface="+mn-lt"/>
              <a:ea typeface="+mn-ea"/>
              <a:cs typeface="+mn-cs"/>
            </a:rPr>
            <a:t>125</a:t>
          </a:r>
          <a:r>
            <a:rPr lang="ja-JP" altLang="en-US" sz="2000" b="0" i="0">
              <a:solidFill>
                <a:schemeClr val="dk1"/>
              </a:solidFill>
              <a:effectLst/>
              <a:latin typeface="+mn-lt"/>
              <a:ea typeface="+mn-ea"/>
              <a:cs typeface="+mn-cs"/>
            </a:rPr>
            <a:t>日目で</a:t>
          </a:r>
          <a:r>
            <a:rPr lang="en-US" altLang="ja-JP" sz="2000" b="0" i="0">
              <a:solidFill>
                <a:schemeClr val="dk1"/>
              </a:solidFill>
              <a:effectLst/>
              <a:latin typeface="+mn-lt"/>
              <a:ea typeface="+mn-ea"/>
              <a:cs typeface="+mn-cs"/>
            </a:rPr>
            <a:t>100</a:t>
          </a:r>
          <a:r>
            <a:rPr lang="ja-JP" altLang="en-US" sz="2000" b="0" i="0">
              <a:solidFill>
                <a:schemeClr val="dk1"/>
              </a:solidFill>
              <a:effectLst/>
              <a:latin typeface="+mn-lt"/>
              <a:ea typeface="+mn-ea"/>
              <a:cs typeface="+mn-cs"/>
            </a:rPr>
            <a:t>万人、</a:t>
          </a:r>
          <a:r>
            <a:rPr lang="en-US" altLang="ja-JP" sz="2000" b="0" i="0">
              <a:solidFill>
                <a:schemeClr val="dk1"/>
              </a:solidFill>
              <a:effectLst/>
              <a:latin typeface="+mn-lt"/>
              <a:ea typeface="+mn-ea"/>
              <a:cs typeface="+mn-cs"/>
            </a:rPr>
            <a:t>280</a:t>
          </a:r>
          <a:r>
            <a:rPr lang="ja-JP" altLang="en-US" sz="2000" b="0" i="0">
              <a:solidFill>
                <a:schemeClr val="dk1"/>
              </a:solidFill>
              <a:effectLst/>
              <a:latin typeface="+mn-lt"/>
              <a:ea typeface="+mn-ea"/>
              <a:cs typeface="+mn-cs"/>
            </a:rPr>
            <a:t>日目に</a:t>
          </a:r>
          <a:r>
            <a:rPr lang="en-US" altLang="ja-JP" sz="2000" b="0" i="0">
              <a:solidFill>
                <a:schemeClr val="dk1"/>
              </a:solidFill>
              <a:effectLst/>
              <a:latin typeface="+mn-lt"/>
              <a:ea typeface="+mn-ea"/>
              <a:cs typeface="+mn-cs"/>
            </a:rPr>
            <a:t>1000</a:t>
          </a:r>
          <a:r>
            <a:rPr lang="ja-JP" altLang="en-US" sz="2000" b="0" i="0">
              <a:solidFill>
                <a:schemeClr val="dk1"/>
              </a:solidFill>
              <a:effectLst/>
              <a:latin typeface="+mn-lt"/>
              <a:ea typeface="+mn-ea"/>
              <a:cs typeface="+mn-cs"/>
            </a:rPr>
            <a:t>万人に到達した。日本は</a:t>
          </a:r>
          <a:r>
            <a:rPr lang="en-US" altLang="ja-JP" sz="2000" b="0" i="0">
              <a:solidFill>
                <a:schemeClr val="dk1"/>
              </a:solidFill>
              <a:effectLst/>
              <a:latin typeface="+mn-lt"/>
              <a:ea typeface="+mn-ea"/>
              <a:cs typeface="+mn-cs"/>
            </a:rPr>
            <a:t>253</a:t>
          </a:r>
          <a:r>
            <a:rPr lang="ja-JP" altLang="en-US" sz="2000" b="0" i="0">
              <a:solidFill>
                <a:schemeClr val="dk1"/>
              </a:solidFill>
              <a:effectLst/>
              <a:latin typeface="+mn-lt"/>
              <a:ea typeface="+mn-ea"/>
              <a:cs typeface="+mn-cs"/>
            </a:rPr>
            <a:t>日目に</a:t>
          </a:r>
          <a:r>
            <a:rPr lang="en-US" altLang="ja-JP" sz="2000" b="0" i="0">
              <a:solidFill>
                <a:schemeClr val="dk1"/>
              </a:solidFill>
              <a:effectLst/>
              <a:latin typeface="+mn-lt"/>
              <a:ea typeface="+mn-ea"/>
              <a:cs typeface="+mn-cs"/>
            </a:rPr>
            <a:t>10</a:t>
          </a:r>
          <a:r>
            <a:rPr lang="ja-JP" altLang="en-US" sz="2000" b="0" i="0">
              <a:solidFill>
                <a:schemeClr val="dk1"/>
              </a:solidFill>
              <a:effectLst/>
              <a:latin typeface="+mn-lt"/>
              <a:ea typeface="+mn-ea"/>
              <a:cs typeface="+mn-cs"/>
            </a:rPr>
            <a:t>万人を超えた。</a:t>
          </a:r>
          <a:endParaRPr lang="en-US" altLang="ja-JP" sz="2000" b="0" i="0">
            <a:solidFill>
              <a:schemeClr val="dk1"/>
            </a:solidFill>
            <a:effectLst/>
            <a:latin typeface="+mn-lt"/>
            <a:ea typeface="+mn-ea"/>
            <a:cs typeface="+mn-cs"/>
          </a:endParaRPr>
        </a:p>
        <a:p>
          <a:endParaRPr lang="en-US" altLang="ja-JP" sz="2000" b="0" i="0">
            <a:solidFill>
              <a:schemeClr val="dk1"/>
            </a:solidFill>
            <a:effectLst/>
            <a:latin typeface="+mn-lt"/>
            <a:ea typeface="+mn-ea"/>
            <a:cs typeface="+mn-cs"/>
          </a:endParaRPr>
        </a:p>
        <a:p>
          <a:r>
            <a:rPr lang="ja-JP" altLang="en-US" sz="2000" b="0" i="0">
              <a:solidFill>
                <a:schemeClr val="dk1"/>
              </a:solidFill>
              <a:effectLst/>
              <a:latin typeface="+mn-lt"/>
              <a:ea typeface="+mn-ea"/>
              <a:cs typeface="+mn-cs"/>
            </a:rPr>
            <a:t>日本・韓国・台湾の感染増が目立つ　　</a:t>
          </a:r>
          <a:endParaRPr lang="ja-JP" altLang="en-US" sz="2000" b="1" i="0">
            <a:solidFill>
              <a:schemeClr val="dk1"/>
            </a:solidFill>
            <a:effectLst/>
            <a:latin typeface="+mn-lt"/>
            <a:ea typeface="+mn-ea"/>
            <a:cs typeface="+mn-cs"/>
          </a:endParaRPr>
        </a:p>
      </xdr:txBody>
    </xdr:sp>
    <xdr:clientData/>
  </xdr:twoCellAnchor>
  <xdr:twoCellAnchor>
    <xdr:from>
      <xdr:col>2</xdr:col>
      <xdr:colOff>144028</xdr:colOff>
      <xdr:row>35</xdr:row>
      <xdr:rowOff>74647</xdr:rowOff>
    </xdr:from>
    <xdr:to>
      <xdr:col>9</xdr:col>
      <xdr:colOff>436880</xdr:colOff>
      <xdr:row>40</xdr:row>
      <xdr:rowOff>213348</xdr:rowOff>
    </xdr:to>
    <xdr:grpSp>
      <xdr:nvGrpSpPr>
        <xdr:cNvPr id="15" name="グループ化 14">
          <a:extLst>
            <a:ext uri="{FF2B5EF4-FFF2-40B4-BE49-F238E27FC236}">
              <a16:creationId xmlns:a16="http://schemas.microsoft.com/office/drawing/2014/main" id="{8F1D3020-CDBB-4672-A302-344DB8CE3EE1}"/>
            </a:ext>
          </a:extLst>
        </xdr:cNvPr>
        <xdr:cNvGrpSpPr/>
      </xdr:nvGrpSpPr>
      <xdr:grpSpPr>
        <a:xfrm>
          <a:off x="2734828" y="15152087"/>
          <a:ext cx="8420852" cy="1510301"/>
          <a:chOff x="6055358" y="22210188"/>
          <a:chExt cx="8877210" cy="1056212"/>
        </a:xfrm>
      </xdr:grpSpPr>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7283064" y="21763497"/>
            <a:ext cx="668317" cy="1585172"/>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10167554" y="21932574"/>
            <a:ext cx="701040" cy="1280882"/>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8781163" y="21881677"/>
            <a:ext cx="670560" cy="1327582"/>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6055358" y="22880320"/>
            <a:ext cx="8877210" cy="386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grpSp>
    <xdr:clientData/>
  </xdr:twoCellAnchor>
  <xdr:twoCellAnchor>
    <xdr:from>
      <xdr:col>6</xdr:col>
      <xdr:colOff>640080</xdr:colOff>
      <xdr:row>35</xdr:row>
      <xdr:rowOff>111760</xdr:rowOff>
    </xdr:from>
    <xdr:to>
      <xdr:col>7</xdr:col>
      <xdr:colOff>1371600</xdr:colOff>
      <xdr:row>39</xdr:row>
      <xdr:rowOff>20320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7980680" y="14818360"/>
          <a:ext cx="1005840" cy="17475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883920</xdr:colOff>
      <xdr:row>30</xdr:row>
      <xdr:rowOff>213360</xdr:rowOff>
    </xdr:from>
    <xdr:to>
      <xdr:col>11</xdr:col>
      <xdr:colOff>0</xdr:colOff>
      <xdr:row>32</xdr:row>
      <xdr:rowOff>172720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10302240" y="13970000"/>
          <a:ext cx="207264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6</a:t>
          </a:r>
          <a:r>
            <a:rPr kumimoji="1" lang="ja-JP" altLang="en-US" sz="1800">
              <a:solidFill>
                <a:srgbClr val="FFFF00"/>
              </a:solidFill>
            </a:rPr>
            <a:t>波 </a:t>
          </a:r>
          <a:r>
            <a:rPr kumimoji="1" lang="en-US" altLang="ja-JP" sz="1800">
              <a:solidFill>
                <a:srgbClr val="FFFF00"/>
              </a:solidFill>
            </a:rPr>
            <a:t>BA5</a:t>
          </a:r>
          <a:endParaRPr kumimoji="1" lang="ja-JP" altLang="en-US" sz="1800">
            <a:solidFill>
              <a:srgbClr val="FFFF00"/>
            </a:solidFill>
          </a:endParaRPr>
        </a:p>
      </xdr:txBody>
    </xdr:sp>
    <xdr:clientData/>
  </xdr:twoCellAnchor>
  <xdr:twoCellAnchor editAs="oneCell">
    <xdr:from>
      <xdr:col>4</xdr:col>
      <xdr:colOff>1016000</xdr:colOff>
      <xdr:row>28</xdr:row>
      <xdr:rowOff>233680</xdr:rowOff>
    </xdr:from>
    <xdr:to>
      <xdr:col>4</xdr:col>
      <xdr:colOff>1223282</xdr:colOff>
      <xdr:row>29</xdr:row>
      <xdr:rowOff>235737</xdr:rowOff>
    </xdr:to>
    <xdr:pic>
      <xdr:nvPicPr>
        <xdr:cNvPr id="33" name="図 32">
          <a:extLst>
            <a:ext uri="{FF2B5EF4-FFF2-40B4-BE49-F238E27FC236}">
              <a16:creationId xmlns:a16="http://schemas.microsoft.com/office/drawing/2014/main" id="{EEE67535-6C3A-48BB-8C55-438C7C17FC1F}"/>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5811520" y="14721840"/>
          <a:ext cx="207282" cy="286537"/>
        </a:xfrm>
        <a:prstGeom prst="rect">
          <a:avLst/>
        </a:prstGeom>
      </xdr:spPr>
    </xdr:pic>
    <xdr:clientData/>
  </xdr:twoCellAnchor>
  <xdr:twoCellAnchor>
    <xdr:from>
      <xdr:col>8</xdr:col>
      <xdr:colOff>0</xdr:colOff>
      <xdr:row>33</xdr:row>
      <xdr:rowOff>20320</xdr:rowOff>
    </xdr:from>
    <xdr:to>
      <xdr:col>9</xdr:col>
      <xdr:colOff>406400</xdr:colOff>
      <xdr:row>39</xdr:row>
      <xdr:rowOff>254000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9331960" y="14635480"/>
          <a:ext cx="1879600" cy="170688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9</xdr:col>
      <xdr:colOff>558800</xdr:colOff>
      <xdr:row>37</xdr:row>
      <xdr:rowOff>40640</xdr:rowOff>
    </xdr:from>
    <xdr:to>
      <xdr:col>10</xdr:col>
      <xdr:colOff>274320</xdr:colOff>
      <xdr:row>38</xdr:row>
      <xdr:rowOff>10160</xdr:rowOff>
    </xdr:to>
    <xdr:cxnSp macro="">
      <xdr:nvCxnSpPr>
        <xdr:cNvPr id="16" name="直線矢印コネクタ 15">
          <a:extLst>
            <a:ext uri="{FF2B5EF4-FFF2-40B4-BE49-F238E27FC236}">
              <a16:creationId xmlns:a16="http://schemas.microsoft.com/office/drawing/2014/main" id="{D5D22478-656B-A4DE-5825-D7EA3B4F460F}"/>
            </a:ext>
          </a:extLst>
        </xdr:cNvPr>
        <xdr:cNvCxnSpPr/>
      </xdr:nvCxnSpPr>
      <xdr:spPr>
        <a:xfrm flipV="1">
          <a:off x="11277600" y="15666720"/>
          <a:ext cx="619760" cy="243840"/>
        </a:xfrm>
        <a:prstGeom prst="straightConnector1">
          <a:avLst/>
        </a:prstGeom>
        <a:ln w="57150">
          <a:solidFill>
            <a:srgbClr val="FFFF00"/>
          </a:solidFill>
          <a:tailEnd type="triangle"/>
        </a:ln>
      </xdr:spPr>
      <xdr:style>
        <a:lnRef idx="2">
          <a:schemeClr val="accent6"/>
        </a:lnRef>
        <a:fillRef idx="0">
          <a:schemeClr val="accent6"/>
        </a:fillRef>
        <a:effectRef idx="1">
          <a:schemeClr val="accent6"/>
        </a:effectRef>
        <a:fontRef idx="minor">
          <a:schemeClr val="tx1"/>
        </a:fontRef>
      </xdr:style>
    </xdr:cxnSp>
    <xdr:clientData/>
  </xdr:twoCellAnchor>
  <xdr:twoCellAnchor>
    <xdr:from>
      <xdr:col>9</xdr:col>
      <xdr:colOff>568960</xdr:colOff>
      <xdr:row>39</xdr:row>
      <xdr:rowOff>0</xdr:rowOff>
    </xdr:from>
    <xdr:to>
      <xdr:col>10</xdr:col>
      <xdr:colOff>589280</xdr:colOff>
      <xdr:row>40</xdr:row>
      <xdr:rowOff>50800</xdr:rowOff>
    </xdr:to>
    <xdr:sp macro="" textlink="">
      <xdr:nvSpPr>
        <xdr:cNvPr id="9" name="テキスト ボックス 8">
          <a:extLst>
            <a:ext uri="{FF2B5EF4-FFF2-40B4-BE49-F238E27FC236}">
              <a16:creationId xmlns:a16="http://schemas.microsoft.com/office/drawing/2014/main" id="{FA59F0E6-A4F4-F91A-DB96-F976E11B8457}"/>
            </a:ext>
          </a:extLst>
        </xdr:cNvPr>
        <xdr:cNvSpPr txBox="1"/>
      </xdr:nvSpPr>
      <xdr:spPr>
        <a:xfrm>
          <a:off x="11287760" y="16174720"/>
          <a:ext cx="924560" cy="325120"/>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第六波</a:t>
          </a:r>
        </a:p>
      </xdr:txBody>
    </xdr:sp>
    <xdr:clientData/>
  </xdr:twoCellAnchor>
  <xdr:twoCellAnchor editAs="oneCell">
    <xdr:from>
      <xdr:col>1</xdr:col>
      <xdr:colOff>1209040</xdr:colOff>
      <xdr:row>0</xdr:row>
      <xdr:rowOff>365760</xdr:rowOff>
    </xdr:from>
    <xdr:to>
      <xdr:col>5</xdr:col>
      <xdr:colOff>473217</xdr:colOff>
      <xdr:row>2</xdr:row>
      <xdr:rowOff>3281679</xdr:rowOff>
    </xdr:to>
    <xdr:pic>
      <xdr:nvPicPr>
        <xdr:cNvPr id="19" name="図 18">
          <a:extLst>
            <a:ext uri="{FF2B5EF4-FFF2-40B4-BE49-F238E27FC236}">
              <a16:creationId xmlns:a16="http://schemas.microsoft.com/office/drawing/2014/main" id="{7E9E9899-AB26-8B64-2E13-8692B3AC7286}"/>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2082800" y="365760"/>
          <a:ext cx="4516897" cy="3708399"/>
        </a:xfrm>
        <a:prstGeom prst="rect">
          <a:avLst/>
        </a:prstGeom>
      </xdr:spPr>
    </xdr:pic>
    <xdr:clientData/>
  </xdr:twoCellAnchor>
  <xdr:twoCellAnchor editAs="oneCell">
    <xdr:from>
      <xdr:col>5</xdr:col>
      <xdr:colOff>558800</xdr:colOff>
      <xdr:row>0</xdr:row>
      <xdr:rowOff>375920</xdr:rowOff>
    </xdr:from>
    <xdr:to>
      <xdr:col>8</xdr:col>
      <xdr:colOff>686912</xdr:colOff>
      <xdr:row>2</xdr:row>
      <xdr:rowOff>97862</xdr:rowOff>
    </xdr:to>
    <xdr:pic>
      <xdr:nvPicPr>
        <xdr:cNvPr id="23" name="図 22">
          <a:extLst>
            <a:ext uri="{FF2B5EF4-FFF2-40B4-BE49-F238E27FC236}">
              <a16:creationId xmlns:a16="http://schemas.microsoft.com/office/drawing/2014/main" id="{B9E1364F-868C-27A3-7EA5-B57C762E86D0}"/>
            </a:ext>
          </a:extLst>
        </xdr:cNvPr>
        <xdr:cNvPicPr>
          <a:picLocks noChangeAspect="1"/>
        </xdr:cNvPicPr>
      </xdr:nvPicPr>
      <xdr:blipFill>
        <a:blip xmlns:r="http://schemas.openxmlformats.org/officeDocument/2006/relationships" r:embed="rId8"/>
        <a:stretch>
          <a:fillRect/>
        </a:stretch>
      </xdr:blipFill>
      <xdr:spPr>
        <a:xfrm>
          <a:off x="6685280" y="375920"/>
          <a:ext cx="3419952" cy="51442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E085B89B-5E14-41DB-8A4F-5FB14AD3B791}"/>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34</xdr:row>
      <xdr:rowOff>0</xdr:rowOff>
    </xdr:from>
    <xdr:ext cx="47625" cy="9525"/>
    <xdr:pic>
      <xdr:nvPicPr>
        <xdr:cNvPr id="2" name="図 4" descr="http://www1.pref.shimane.lg.jp/contents/kansen/dis/zensu/sp.gif">
          <a:extLst>
            <a:ext uri="{FF2B5EF4-FFF2-40B4-BE49-F238E27FC236}">
              <a16:creationId xmlns:a16="http://schemas.microsoft.com/office/drawing/2014/main" id="{983735D9-D01C-4784-9FC6-2FDFCCD6D6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699760"/>
          <a:ext cx="47625" cy="9525"/>
        </a:xfrm>
        <a:prstGeom prst="rect">
          <a:avLst/>
        </a:prstGeom>
        <a:noFill/>
        <a:ln w="9525">
          <a:noFill/>
          <a:miter lim="800000"/>
          <a:headEnd/>
          <a:tailEnd/>
        </a:ln>
      </xdr:spPr>
    </xdr:pic>
    <xdr:clientData/>
  </xdr:oneCellAnchor>
  <xdr:twoCellAnchor>
    <xdr:from>
      <xdr:col>6</xdr:col>
      <xdr:colOff>457199</xdr:colOff>
      <xdr:row>22</xdr:row>
      <xdr:rowOff>66675</xdr:rowOff>
    </xdr:from>
    <xdr:to>
      <xdr:col>9</xdr:col>
      <xdr:colOff>447674</xdr:colOff>
      <xdr:row>24</xdr:row>
      <xdr:rowOff>811</xdr:rowOff>
    </xdr:to>
    <xdr:sp macro="" textlink="">
      <xdr:nvSpPr>
        <xdr:cNvPr id="3" name="テキスト ボックス 2">
          <a:extLst>
            <a:ext uri="{FF2B5EF4-FFF2-40B4-BE49-F238E27FC236}">
              <a16:creationId xmlns:a16="http://schemas.microsoft.com/office/drawing/2014/main" id="{AD1C65E8-7A90-4452-B4A2-B25C11F82174}"/>
            </a:ext>
          </a:extLst>
        </xdr:cNvPr>
        <xdr:cNvSpPr txBox="1"/>
      </xdr:nvSpPr>
      <xdr:spPr>
        <a:xfrm>
          <a:off x="4160519" y="3754755"/>
          <a:ext cx="1842135" cy="26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14</xdr:row>
      <xdr:rowOff>0</xdr:rowOff>
    </xdr:from>
    <xdr:to>
      <xdr:col>24</xdr:col>
      <xdr:colOff>851</xdr:colOff>
      <xdr:row>20</xdr:row>
      <xdr:rowOff>90488</xdr:rowOff>
    </xdr:to>
    <xdr:cxnSp macro="">
      <xdr:nvCxnSpPr>
        <xdr:cNvPr id="4" name="直線矢印コネクタ 3">
          <a:extLst>
            <a:ext uri="{FF2B5EF4-FFF2-40B4-BE49-F238E27FC236}">
              <a16:creationId xmlns:a16="http://schemas.microsoft.com/office/drawing/2014/main" id="{11827319-2040-4CEC-A1FE-B4FC11AC2EE6}"/>
            </a:ext>
          </a:extLst>
        </xdr:cNvPr>
        <xdr:cNvCxnSpPr>
          <a:stCxn id="5" idx="1"/>
        </xdr:cNvCxnSpPr>
      </xdr:nvCxnSpPr>
      <xdr:spPr>
        <a:xfrm flipV="1">
          <a:off x="13056870" y="2346960"/>
          <a:ext cx="1757261" cy="109632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18</xdr:row>
      <xdr:rowOff>95250</xdr:rowOff>
    </xdr:from>
    <xdr:to>
      <xdr:col>27</xdr:col>
      <xdr:colOff>171450</xdr:colOff>
      <xdr:row>22</xdr:row>
      <xdr:rowOff>28575</xdr:rowOff>
    </xdr:to>
    <xdr:sp macro="" textlink="">
      <xdr:nvSpPr>
        <xdr:cNvPr id="5" name="テキスト ボックス 4">
          <a:extLst>
            <a:ext uri="{FF2B5EF4-FFF2-40B4-BE49-F238E27FC236}">
              <a16:creationId xmlns:a16="http://schemas.microsoft.com/office/drawing/2014/main" id="{AFC911BB-E012-42D7-A04A-CBF8F2411314}"/>
            </a:ext>
          </a:extLst>
        </xdr:cNvPr>
        <xdr:cNvSpPr txBox="1"/>
      </xdr:nvSpPr>
      <xdr:spPr>
        <a:xfrm>
          <a:off x="13056870" y="3112770"/>
          <a:ext cx="3779520" cy="6038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10</xdr:row>
      <xdr:rowOff>9525</xdr:rowOff>
    </xdr:from>
    <xdr:to>
      <xdr:col>31</xdr:col>
      <xdr:colOff>613410</xdr:colOff>
      <xdr:row>14</xdr:row>
      <xdr:rowOff>0</xdr:rowOff>
    </xdr:to>
    <xdr:grpSp>
      <xdr:nvGrpSpPr>
        <xdr:cNvPr id="6" name="グループ化 8580">
          <a:extLst>
            <a:ext uri="{FF2B5EF4-FFF2-40B4-BE49-F238E27FC236}">
              <a16:creationId xmlns:a16="http://schemas.microsoft.com/office/drawing/2014/main" id="{304C5CC6-7E4D-4A1F-A280-88CA6FFD93A4}"/>
            </a:ext>
          </a:extLst>
        </xdr:cNvPr>
        <xdr:cNvGrpSpPr>
          <a:grpSpLocks/>
        </xdr:cNvGrpSpPr>
      </xdr:nvGrpSpPr>
      <xdr:grpSpPr bwMode="auto">
        <a:xfrm>
          <a:off x="11851735" y="2125291"/>
          <a:ext cx="3474760" cy="898390"/>
          <a:chOff x="13125451" y="1438276"/>
          <a:chExt cx="3733799" cy="628650"/>
        </a:xfrm>
      </xdr:grpSpPr>
      <xdr:sp macro="" textlink="">
        <xdr:nvSpPr>
          <xdr:cNvPr id="7" name="テキスト ボックス 6">
            <a:extLst>
              <a:ext uri="{FF2B5EF4-FFF2-40B4-BE49-F238E27FC236}">
                <a16:creationId xmlns:a16="http://schemas.microsoft.com/office/drawing/2014/main" id="{6E493F21-878D-4129-9B26-0400B414624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C9725314-141E-4210-BCD3-EAA8F3C6C931}"/>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11</xdr:row>
      <xdr:rowOff>129541</xdr:rowOff>
    </xdr:from>
    <xdr:to>
      <xdr:col>13</xdr:col>
      <xdr:colOff>447675</xdr:colOff>
      <xdr:row>21</xdr:row>
      <xdr:rowOff>190501</xdr:rowOff>
    </xdr:to>
    <xdr:grpSp>
      <xdr:nvGrpSpPr>
        <xdr:cNvPr id="9" name="グループ化 8584">
          <a:extLst>
            <a:ext uri="{FF2B5EF4-FFF2-40B4-BE49-F238E27FC236}">
              <a16:creationId xmlns:a16="http://schemas.microsoft.com/office/drawing/2014/main" id="{B68A6A49-4AA4-4910-ACB2-781E4894FDA3}"/>
            </a:ext>
          </a:extLst>
        </xdr:cNvPr>
        <xdr:cNvGrpSpPr>
          <a:grpSpLocks/>
        </xdr:cNvGrpSpPr>
      </xdr:nvGrpSpPr>
      <xdr:grpSpPr bwMode="auto">
        <a:xfrm>
          <a:off x="4125663" y="2472286"/>
          <a:ext cx="2369374" cy="1260704"/>
          <a:chOff x="4514850" y="1800225"/>
          <a:chExt cx="2619375" cy="1809750"/>
        </a:xfrm>
      </xdr:grpSpPr>
      <xdr:sp macro="" textlink="">
        <xdr:nvSpPr>
          <xdr:cNvPr id="10" name="テキスト ボックス 9">
            <a:extLst>
              <a:ext uri="{FF2B5EF4-FFF2-40B4-BE49-F238E27FC236}">
                <a16:creationId xmlns:a16="http://schemas.microsoft.com/office/drawing/2014/main" id="{66C9EE18-919E-4B7F-88EB-99B9E14B7D20}"/>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8DC5A893-C479-43A5-90A5-9D97E7F68062}"/>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14</xdr:row>
      <xdr:rowOff>0</xdr:rowOff>
    </xdr:from>
    <xdr:to>
      <xdr:col>9</xdr:col>
      <xdr:colOff>68580</xdr:colOff>
      <xdr:row>21</xdr:row>
      <xdr:rowOff>190500</xdr:rowOff>
    </xdr:to>
    <xdr:grpSp>
      <xdr:nvGrpSpPr>
        <xdr:cNvPr id="12" name="グループ化 8588">
          <a:extLst>
            <a:ext uri="{FF2B5EF4-FFF2-40B4-BE49-F238E27FC236}">
              <a16:creationId xmlns:a16="http://schemas.microsoft.com/office/drawing/2014/main" id="{4DEBAEA0-A2A2-4B65-9003-317797C520FF}"/>
            </a:ext>
          </a:extLst>
        </xdr:cNvPr>
        <xdr:cNvGrpSpPr>
          <a:grpSpLocks/>
        </xdr:cNvGrpSpPr>
      </xdr:nvGrpSpPr>
      <xdr:grpSpPr bwMode="auto">
        <a:xfrm>
          <a:off x="2503251" y="3023681"/>
          <a:ext cx="1764435" cy="709308"/>
          <a:chOff x="2697628" y="2705100"/>
          <a:chExt cx="1969622" cy="904876"/>
        </a:xfrm>
      </xdr:grpSpPr>
      <xdr:sp macro="" textlink="">
        <xdr:nvSpPr>
          <xdr:cNvPr id="13" name="テキスト ボックス 12">
            <a:extLst>
              <a:ext uri="{FF2B5EF4-FFF2-40B4-BE49-F238E27FC236}">
                <a16:creationId xmlns:a16="http://schemas.microsoft.com/office/drawing/2014/main" id="{BAB727EC-4F72-40D7-997B-3E705FFAD85F}"/>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6975EFF-B2FD-4E23-BF8F-8BF5AD6E8F59}"/>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24</xdr:row>
      <xdr:rowOff>53340</xdr:rowOff>
    </xdr:from>
    <xdr:to>
      <xdr:col>13</xdr:col>
      <xdr:colOff>502920</xdr:colOff>
      <xdr:row>51</xdr:row>
      <xdr:rowOff>99060</xdr:rowOff>
    </xdr:to>
    <xdr:graphicFrame macro="">
      <xdr:nvGraphicFramePr>
        <xdr:cNvPr id="15" name="グラフ 14">
          <a:extLst>
            <a:ext uri="{FF2B5EF4-FFF2-40B4-BE49-F238E27FC236}">
              <a16:creationId xmlns:a16="http://schemas.microsoft.com/office/drawing/2014/main" id="{0C280FF2-956E-490F-A79A-75C65130F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24</xdr:row>
      <xdr:rowOff>45720</xdr:rowOff>
    </xdr:from>
    <xdr:to>
      <xdr:col>29</xdr:col>
      <xdr:colOff>7620</xdr:colOff>
      <xdr:row>51</xdr:row>
      <xdr:rowOff>114300</xdr:rowOff>
    </xdr:to>
    <xdr:graphicFrame macro="">
      <xdr:nvGraphicFramePr>
        <xdr:cNvPr id="16" name="グラフ 15">
          <a:extLst>
            <a:ext uri="{FF2B5EF4-FFF2-40B4-BE49-F238E27FC236}">
              <a16:creationId xmlns:a16="http://schemas.microsoft.com/office/drawing/2014/main" id="{6BC686FF-76A7-40CF-B3AC-E5254A52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373380</xdr:colOff>
      <xdr:row>47</xdr:row>
      <xdr:rowOff>22861</xdr:rowOff>
    </xdr:from>
    <xdr:ext cx="4553463" cy="261674"/>
    <xdr:pic>
      <xdr:nvPicPr>
        <xdr:cNvPr id="17" name="図 16">
          <a:extLst>
            <a:ext uri="{FF2B5EF4-FFF2-40B4-BE49-F238E27FC236}">
              <a16:creationId xmlns:a16="http://schemas.microsoft.com/office/drawing/2014/main" id="{BFAC2631-46AE-4BB2-8B79-2501E103279B}"/>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631680" y="7901941"/>
          <a:ext cx="4553463" cy="261674"/>
        </a:xfrm>
        <a:prstGeom prst="rect">
          <a:avLst/>
        </a:prstGeom>
      </xdr:spPr>
    </xdr:pic>
    <xdr:clientData/>
  </xdr:oneCellAnchor>
  <xdr:twoCellAnchor>
    <xdr:from>
      <xdr:col>18</xdr:col>
      <xdr:colOff>2675</xdr:colOff>
      <xdr:row>22</xdr:row>
      <xdr:rowOff>0</xdr:rowOff>
    </xdr:from>
    <xdr:to>
      <xdr:col>21</xdr:col>
      <xdr:colOff>48639</xdr:colOff>
      <xdr:row>44</xdr:row>
      <xdr:rowOff>113489</xdr:rowOff>
    </xdr:to>
    <xdr:cxnSp macro="">
      <xdr:nvCxnSpPr>
        <xdr:cNvPr id="18" name="直線矢印コネクタ 17">
          <a:extLst>
            <a:ext uri="{FF2B5EF4-FFF2-40B4-BE49-F238E27FC236}">
              <a16:creationId xmlns:a16="http://schemas.microsoft.com/office/drawing/2014/main" id="{4B533FD0-965A-432F-A4AD-1153F2431FD6}"/>
            </a:ext>
          </a:extLst>
        </xdr:cNvPr>
        <xdr:cNvCxnSpPr/>
      </xdr:nvCxnSpPr>
      <xdr:spPr>
        <a:xfrm>
          <a:off x="8400888" y="3753255"/>
          <a:ext cx="1432155" cy="3834319"/>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70930</xdr:colOff>
      <xdr:row>22</xdr:row>
      <xdr:rowOff>141862</xdr:rowOff>
    </xdr:from>
    <xdr:to>
      <xdr:col>6</xdr:col>
      <xdr:colOff>364787</xdr:colOff>
      <xdr:row>42</xdr:row>
      <xdr:rowOff>129702</xdr:rowOff>
    </xdr:to>
    <xdr:cxnSp macro="">
      <xdr:nvCxnSpPr>
        <xdr:cNvPr id="19" name="直線矢印コネクタ 18">
          <a:extLst>
            <a:ext uri="{FF2B5EF4-FFF2-40B4-BE49-F238E27FC236}">
              <a16:creationId xmlns:a16="http://schemas.microsoft.com/office/drawing/2014/main" id="{B374DCA4-779F-4C72-B409-811F2193402B}"/>
            </a:ext>
          </a:extLst>
        </xdr:cNvPr>
        <xdr:cNvCxnSpPr/>
      </xdr:nvCxnSpPr>
      <xdr:spPr>
        <a:xfrm>
          <a:off x="1959717" y="3895117"/>
          <a:ext cx="1217985" cy="3368202"/>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ifas.mhlw.go.jp/faspub/_link.do?i=IO_S020502&amp;p=RCL202201556" TargetMode="External"/><Relationship Id="rId2" Type="http://schemas.openxmlformats.org/officeDocument/2006/relationships/hyperlink" Target="https://www.shokukanken.com/news/safety/220722-1033.html" TargetMode="External"/><Relationship Id="rId1" Type="http://schemas.openxmlformats.org/officeDocument/2006/relationships/hyperlink" Target="https://www.foods-ch.com/anzen/kt_43891/" TargetMode="Externa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www.metro.tokyo.lg.jp/tosei/hodohappyo/press/2022/07/21/02.html" TargetMode="External"/><Relationship Id="rId7" Type="http://schemas.openxmlformats.org/officeDocument/2006/relationships/hyperlink" Target="https://www.thaich.net/news/20220718if.htm" TargetMode="External"/><Relationship Id="rId2" Type="http://schemas.openxmlformats.org/officeDocument/2006/relationships/hyperlink" Target="https://www.city.matsuyama.ehime.jp/hodo/202207/shokuchudoku6.html" TargetMode="External"/><Relationship Id="rId1" Type="http://schemas.openxmlformats.org/officeDocument/2006/relationships/hyperlink" Target="https://topics.smt.docomo.ne.jp/article/yomidr/region/yomidr-1045264?fm=topics" TargetMode="External"/><Relationship Id="rId6" Type="http://schemas.openxmlformats.org/officeDocument/2006/relationships/hyperlink" Target="https://news.yahoo.co.jp/articles/6f194a05155f77a0faa3fa65560076a584f6af89" TargetMode="External"/><Relationship Id="rId5" Type="http://schemas.openxmlformats.org/officeDocument/2006/relationships/hyperlink" Target="https://news.yahoo.co.jp/articles/1183b751ff56af72722bd8cc46fbd08e380bf4ec" TargetMode="External"/><Relationship Id="rId4" Type="http://schemas.openxmlformats.org/officeDocument/2006/relationships/hyperlink" Target="https://news.goo.ne.jp/article/yomiuri/nation/20220721-567-OYT1T50151.html"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asiax.biz/news/60695/" TargetMode="External"/><Relationship Id="rId3" Type="http://schemas.openxmlformats.org/officeDocument/2006/relationships/hyperlink" Target="https://www.jetro.go.jp/biznews/2022/07/496b71dbcb3488eb.html" TargetMode="External"/><Relationship Id="rId7" Type="http://schemas.openxmlformats.org/officeDocument/2006/relationships/hyperlink" Target="https://news.yahoo.co.jp/articles/af13e4f82e013a40b4d5f64deda48986fb7ad3e9" TargetMode="External"/><Relationship Id="rId12" Type="http://schemas.openxmlformats.org/officeDocument/2006/relationships/printerSettings" Target="../printerSettings/printerSettings7.bin"/><Relationship Id="rId2" Type="http://schemas.openxmlformats.org/officeDocument/2006/relationships/hyperlink" Target="https://news.yahoo.co.jp/articles/125e7ca64afa0e0d582bb8ae788060cbfe3fd5c7" TargetMode="External"/><Relationship Id="rId1" Type="http://schemas.openxmlformats.org/officeDocument/2006/relationships/hyperlink" Target="https://www.wowkorea.jp/news/korea/2022/0721/10356934.html" TargetMode="External"/><Relationship Id="rId6" Type="http://schemas.openxmlformats.org/officeDocument/2006/relationships/hyperlink" Target="https://www.nikkei.com/article/DGXZQOUB194X20Z10C22A7000000/" TargetMode="External"/><Relationship Id="rId11" Type="http://schemas.openxmlformats.org/officeDocument/2006/relationships/hyperlink" Target="https://x-bomberth.com/20220719formos/" TargetMode="External"/><Relationship Id="rId5" Type="http://schemas.openxmlformats.org/officeDocument/2006/relationships/hyperlink" Target="https://kyodonewsprwire.jp/release/202207193995" TargetMode="External"/><Relationship Id="rId10" Type="http://schemas.openxmlformats.org/officeDocument/2006/relationships/hyperlink" Target="https://www.nna.jp/news/show/2366882" TargetMode="External"/><Relationship Id="rId4" Type="http://schemas.openxmlformats.org/officeDocument/2006/relationships/hyperlink" Target="https://www.jetro.go.jp/biznews/2022/07/e1cd79654339bb2b.html" TargetMode="External"/><Relationship Id="rId9" Type="http://schemas.openxmlformats.org/officeDocument/2006/relationships/hyperlink" Target="https://www.nna.jp/news/show/2364808"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0"/>
  <sheetViews>
    <sheetView zoomScaleNormal="100" workbookViewId="0">
      <selection activeCell="E19" sqref="A9:H19"/>
    </sheetView>
  </sheetViews>
  <sheetFormatPr defaultRowHeight="13.2"/>
  <cols>
    <col min="1" max="1" width="15.21875" customWidth="1"/>
    <col min="2" max="2" width="8.2187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0" ht="13.8" thickTop="1">
      <c r="A1" s="233" t="s">
        <v>270</v>
      </c>
      <c r="B1" s="234"/>
      <c r="C1" s="234"/>
      <c r="D1" s="234"/>
      <c r="E1" s="234"/>
      <c r="F1" s="234"/>
      <c r="G1" s="234"/>
      <c r="H1" s="234"/>
      <c r="I1" s="129"/>
    </row>
    <row r="2" spans="1:10">
      <c r="A2" s="235" t="s">
        <v>122</v>
      </c>
      <c r="B2" s="236"/>
      <c r="C2" s="236"/>
      <c r="D2" s="236"/>
      <c r="E2" s="236"/>
      <c r="F2" s="236"/>
      <c r="G2" s="236"/>
      <c r="H2" s="236"/>
      <c r="I2" s="129"/>
    </row>
    <row r="3" spans="1:10" ht="15.75" customHeight="1">
      <c r="A3" s="590" t="s">
        <v>29</v>
      </c>
      <c r="B3" s="591"/>
      <c r="C3" s="591"/>
      <c r="D3" s="591"/>
      <c r="E3" s="591"/>
      <c r="F3" s="591"/>
      <c r="G3" s="591"/>
      <c r="H3" s="592"/>
      <c r="I3" s="129"/>
    </row>
    <row r="4" spans="1:10">
      <c r="A4" s="235" t="s">
        <v>195</v>
      </c>
      <c r="B4" s="236"/>
      <c r="C4" s="236"/>
      <c r="D4" s="236"/>
      <c r="E4" s="236"/>
      <c r="F4" s="236"/>
      <c r="G4" s="236"/>
      <c r="H4" s="236"/>
      <c r="I4" s="129"/>
    </row>
    <row r="5" spans="1:10">
      <c r="A5" s="235" t="s">
        <v>123</v>
      </c>
      <c r="B5" s="236"/>
      <c r="C5" s="236"/>
      <c r="D5" s="236"/>
      <c r="E5" s="236"/>
      <c r="F5" s="236"/>
      <c r="G5" s="236"/>
      <c r="H5" s="236"/>
      <c r="I5" s="129"/>
    </row>
    <row r="6" spans="1:10">
      <c r="A6" s="237" t="s">
        <v>122</v>
      </c>
      <c r="B6" s="238"/>
      <c r="C6" s="238"/>
      <c r="D6" s="238"/>
      <c r="E6" s="238"/>
      <c r="F6" s="238"/>
      <c r="G6" s="238"/>
      <c r="H6" s="238"/>
      <c r="I6" s="129"/>
    </row>
    <row r="7" spans="1:10">
      <c r="A7" s="237" t="s">
        <v>124</v>
      </c>
      <c r="B7" s="238"/>
      <c r="C7" s="238"/>
      <c r="D7" s="238"/>
      <c r="E7" s="238"/>
      <c r="F7" s="238"/>
      <c r="G7" s="238"/>
      <c r="H7" s="238"/>
      <c r="I7" s="129"/>
    </row>
    <row r="8" spans="1:10">
      <c r="A8" s="239" t="s">
        <v>125</v>
      </c>
      <c r="B8" s="240"/>
      <c r="C8" s="240"/>
      <c r="D8" s="240"/>
      <c r="E8" s="240"/>
      <c r="F8" s="240"/>
      <c r="G8" s="240"/>
      <c r="H8" s="240"/>
      <c r="I8" s="129"/>
    </row>
    <row r="9" spans="1:10" ht="15" customHeight="1">
      <c r="A9" s="309" t="s">
        <v>126</v>
      </c>
      <c r="B9" s="310" t="str">
        <f>+'28　食中毒記事等 '!A2</f>
        <v xml:space="preserve">小学校で育てたイモで45人食中毒（ヨミドクター（読売新聞）） 長野県は２２日 </v>
      </c>
      <c r="C9" s="311"/>
      <c r="D9" s="311"/>
      <c r="E9" s="311"/>
      <c r="F9" s="311"/>
      <c r="G9" s="311"/>
      <c r="H9" s="311"/>
      <c r="I9" s="129"/>
    </row>
    <row r="10" spans="1:10" ht="15" customHeight="1">
      <c r="A10" s="309" t="s">
        <v>127</v>
      </c>
      <c r="B10" s="403" t="str">
        <f>+'28　ノロウイルス関連情報 '!H72</f>
        <v>管理レベル「2」　</v>
      </c>
      <c r="C10" s="403" t="s">
        <v>232</v>
      </c>
      <c r="D10" s="312">
        <f>+'28　ノロウイルス関連情報 '!G73</f>
        <v>4.22</v>
      </c>
      <c r="E10" s="403" t="s">
        <v>233</v>
      </c>
      <c r="F10" s="313">
        <f>+'28　ノロウイルス関連情報 '!I73</f>
        <v>-0.35000000000000053</v>
      </c>
      <c r="G10" s="311" t="s">
        <v>138</v>
      </c>
      <c r="H10" s="311"/>
      <c r="I10" s="129"/>
    </row>
    <row r="11" spans="1:10" s="148" customFormat="1" ht="15" customHeight="1">
      <c r="A11" s="314" t="s">
        <v>128</v>
      </c>
      <c r="B11" s="596" t="str">
        <f>+'28 残留農薬　等 '!A2</f>
        <v>小松菜 一部残留農薬基準値超過</v>
      </c>
      <c r="C11" s="596"/>
      <c r="D11" s="596"/>
      <c r="E11" s="596"/>
      <c r="F11" s="596"/>
      <c r="G11" s="596"/>
      <c r="H11" s="315"/>
      <c r="I11" s="147"/>
      <c r="J11" s="148" t="s">
        <v>129</v>
      </c>
    </row>
    <row r="12" spans="1:10" ht="15" customHeight="1">
      <c r="A12" s="309" t="s">
        <v>130</v>
      </c>
      <c r="B12" s="310" t="str">
        <f>+'28　食品表示'!A2</f>
        <v>22年の外食市場は拡大　料飲店は「前年比69.3％増」と予想　　富士経済の調査</v>
      </c>
      <c r="C12" s="311"/>
      <c r="D12" s="311"/>
      <c r="E12" s="311"/>
      <c r="F12" s="311"/>
      <c r="G12" s="311"/>
      <c r="H12" s="311"/>
      <c r="I12" s="129"/>
    </row>
    <row r="13" spans="1:10" ht="15" customHeight="1">
      <c r="A13" s="309" t="s">
        <v>131</v>
      </c>
      <c r="B13" s="316" t="str">
        <f>+'28　海外情報'!B3</f>
        <v>韓国</v>
      </c>
      <c r="C13" s="311" t="str">
        <f>+'28　海外情報'!A2</f>
        <v>★食品医薬品安全処、ペプシゼロシュガーの悪臭について苦情調査…ロッテ七星飲料「異常なし」</v>
      </c>
      <c r="D13" s="311"/>
      <c r="E13" s="311"/>
      <c r="F13" s="311"/>
      <c r="G13" s="311"/>
      <c r="H13" s="311"/>
      <c r="I13" s="129"/>
    </row>
    <row r="14" spans="1:10" ht="15" customHeight="1">
      <c r="A14" s="316" t="s">
        <v>132</v>
      </c>
      <c r="B14" s="317" t="str">
        <f>+'28　海外情報'!B5</f>
        <v>韓国</v>
      </c>
      <c r="C14" s="593" t="str">
        <f>+'28　海外情報'!A5</f>
        <v xml:space="preserve">★韓国政府、外食産業育成…宅配ロボット規制を緩和し、外国人就職を拡大 - Yahoo!ニュース </v>
      </c>
      <c r="D14" s="593"/>
      <c r="E14" s="593"/>
      <c r="F14" s="593"/>
      <c r="G14" s="593"/>
      <c r="H14" s="594"/>
      <c r="I14" s="129"/>
    </row>
    <row r="15" spans="1:10" ht="15" customHeight="1">
      <c r="A15" s="309" t="s">
        <v>133</v>
      </c>
      <c r="B15" s="310" t="str">
        <f>+'28　感染症統計'!A20</f>
        <v>※2022年 第28週（7/11～7/17） 現在</v>
      </c>
      <c r="C15" s="311"/>
      <c r="D15" s="310" t="s">
        <v>175</v>
      </c>
      <c r="E15" s="311"/>
      <c r="F15" s="311"/>
      <c r="G15" s="311"/>
      <c r="H15" s="311"/>
      <c r="I15" s="129"/>
    </row>
    <row r="16" spans="1:10" ht="15" customHeight="1">
      <c r="A16" s="309" t="s">
        <v>134</v>
      </c>
      <c r="B16" s="595" t="s">
        <v>464</v>
      </c>
      <c r="C16" s="595"/>
      <c r="D16" s="595"/>
      <c r="E16" s="595"/>
      <c r="F16" s="595"/>
      <c r="G16" s="595"/>
      <c r="H16" s="311"/>
      <c r="I16" s="129"/>
    </row>
    <row r="17" spans="1:14" ht="15" customHeight="1">
      <c r="A17" s="309" t="s">
        <v>236</v>
      </c>
      <c r="B17" s="509" t="str">
        <f>+'28 衛生訓話'!A2</f>
        <v>今週のお題(自ら出来る感染症予防)</v>
      </c>
      <c r="C17" s="311"/>
      <c r="D17" s="311"/>
      <c r="E17" s="311"/>
      <c r="F17" s="318"/>
      <c r="G17" s="311"/>
      <c r="H17" s="311"/>
      <c r="I17" s="129"/>
    </row>
    <row r="18" spans="1:14" ht="15" customHeight="1">
      <c r="A18" s="309" t="s">
        <v>139</v>
      </c>
      <c r="B18" s="311" t="str">
        <f>+'28　新型コロナウイルス情報'!C4</f>
        <v>今週の新型コロナ 新規感染者数　世界で763万人(対前週の増加に対して70万人増加)</v>
      </c>
      <c r="C18" s="311"/>
      <c r="D18" s="311"/>
      <c r="E18" s="311"/>
      <c r="F18" s="311" t="s">
        <v>21</v>
      </c>
      <c r="G18" s="311"/>
      <c r="H18" s="311"/>
      <c r="I18" s="129"/>
    </row>
    <row r="19" spans="1:14" s="185" customFormat="1" ht="15" customHeight="1">
      <c r="A19" s="309" t="s">
        <v>198</v>
      </c>
      <c r="B19" s="311" t="s">
        <v>261</v>
      </c>
      <c r="C19" s="311"/>
      <c r="D19" s="311"/>
      <c r="E19" s="311"/>
      <c r="F19" s="311"/>
      <c r="G19" s="311"/>
      <c r="H19" s="311"/>
      <c r="I19" s="129"/>
    </row>
    <row r="20" spans="1:14">
      <c r="A20" s="239" t="s">
        <v>125</v>
      </c>
      <c r="B20" s="240"/>
      <c r="C20" s="240"/>
      <c r="D20" s="240"/>
      <c r="E20" s="240"/>
      <c r="F20" s="240"/>
      <c r="G20" s="240"/>
      <c r="H20" s="240"/>
      <c r="I20" s="129"/>
    </row>
    <row r="21" spans="1:14">
      <c r="A21" s="237" t="s">
        <v>21</v>
      </c>
      <c r="B21" s="238"/>
      <c r="C21" s="238"/>
      <c r="D21" s="238"/>
      <c r="E21" s="238"/>
      <c r="F21" s="238"/>
      <c r="G21" s="238"/>
      <c r="H21" s="238"/>
      <c r="I21" s="129"/>
    </row>
    <row r="22" spans="1:14">
      <c r="A22" s="130" t="s">
        <v>135</v>
      </c>
      <c r="I22" s="129"/>
    </row>
    <row r="23" spans="1:14">
      <c r="A23" s="129"/>
      <c r="I23" s="129"/>
    </row>
    <row r="24" spans="1:14">
      <c r="A24" s="129"/>
      <c r="I24" s="129"/>
    </row>
    <row r="25" spans="1:14">
      <c r="A25" s="129"/>
      <c r="I25" s="129"/>
      <c r="N25" t="s">
        <v>175</v>
      </c>
    </row>
    <row r="26" spans="1:14">
      <c r="A26" s="129"/>
      <c r="I26" s="129"/>
    </row>
    <row r="27" spans="1:14">
      <c r="A27" s="129"/>
      <c r="I27" s="129"/>
    </row>
    <row r="28" spans="1:14">
      <c r="A28" s="129"/>
      <c r="I28" s="129"/>
    </row>
    <row r="29" spans="1:14">
      <c r="A29" s="129"/>
      <c r="I29" s="129"/>
    </row>
    <row r="30" spans="1:14">
      <c r="A30" s="129"/>
      <c r="I30" s="129"/>
    </row>
    <row r="31" spans="1:14">
      <c r="A31" s="129"/>
      <c r="I31" s="129"/>
    </row>
    <row r="32" spans="1:14">
      <c r="A32" s="129"/>
      <c r="I32" s="129"/>
    </row>
    <row r="33" spans="1:9" ht="13.8" thickBot="1">
      <c r="A33" s="131"/>
      <c r="B33" s="132"/>
      <c r="C33" s="132"/>
      <c r="D33" s="132"/>
      <c r="E33" s="132"/>
      <c r="F33" s="132"/>
      <c r="G33" s="132"/>
      <c r="H33" s="132"/>
      <c r="I33" s="129"/>
    </row>
    <row r="34" spans="1:9" ht="13.8" thickTop="1"/>
    <row r="37" spans="1:9" ht="24.6">
      <c r="A37" s="161" t="s">
        <v>160</v>
      </c>
    </row>
    <row r="38" spans="1:9" ht="40.5" customHeight="1">
      <c r="A38" s="597" t="s">
        <v>161</v>
      </c>
      <c r="B38" s="597"/>
      <c r="C38" s="597"/>
      <c r="D38" s="597"/>
      <c r="E38" s="597"/>
      <c r="F38" s="597"/>
      <c r="G38" s="597"/>
    </row>
    <row r="39" spans="1:9" ht="30.75" customHeight="1">
      <c r="A39" s="589" t="s">
        <v>162</v>
      </c>
      <c r="B39" s="589"/>
      <c r="C39" s="589"/>
      <c r="D39" s="589"/>
      <c r="E39" s="589"/>
      <c r="F39" s="589"/>
      <c r="G39" s="589"/>
    </row>
    <row r="40" spans="1:9" ht="15">
      <c r="A40" s="162"/>
    </row>
    <row r="41" spans="1:9" ht="69.75" customHeight="1">
      <c r="A41" s="584" t="s">
        <v>170</v>
      </c>
      <c r="B41" s="584"/>
      <c r="C41" s="584"/>
      <c r="D41" s="584"/>
      <c r="E41" s="584"/>
      <c r="F41" s="584"/>
      <c r="G41" s="584"/>
    </row>
    <row r="42" spans="1:9" ht="35.25" customHeight="1">
      <c r="A42" s="589" t="s">
        <v>163</v>
      </c>
      <c r="B42" s="589"/>
      <c r="C42" s="589"/>
      <c r="D42" s="589"/>
      <c r="E42" s="589"/>
      <c r="F42" s="589"/>
      <c r="G42" s="589"/>
    </row>
    <row r="43" spans="1:9" ht="59.25" customHeight="1">
      <c r="A43" s="584" t="s">
        <v>164</v>
      </c>
      <c r="B43" s="584"/>
      <c r="C43" s="584"/>
      <c r="D43" s="584"/>
      <c r="E43" s="584"/>
      <c r="F43" s="584"/>
      <c r="G43" s="584"/>
    </row>
    <row r="44" spans="1:9" ht="15">
      <c r="A44" s="163"/>
    </row>
    <row r="45" spans="1:9" ht="27.75" customHeight="1">
      <c r="A45" s="586" t="s">
        <v>165</v>
      </c>
      <c r="B45" s="586"/>
      <c r="C45" s="586"/>
      <c r="D45" s="586"/>
      <c r="E45" s="586"/>
      <c r="F45" s="586"/>
      <c r="G45" s="586"/>
    </row>
    <row r="46" spans="1:9" ht="53.25" customHeight="1">
      <c r="A46" s="585" t="s">
        <v>171</v>
      </c>
      <c r="B46" s="584"/>
      <c r="C46" s="584"/>
      <c r="D46" s="584"/>
      <c r="E46" s="584"/>
      <c r="F46" s="584"/>
      <c r="G46" s="584"/>
    </row>
    <row r="47" spans="1:9" ht="15">
      <c r="A47" s="163"/>
    </row>
    <row r="48" spans="1:9" ht="32.25" customHeight="1">
      <c r="A48" s="586" t="s">
        <v>166</v>
      </c>
      <c r="B48" s="586"/>
      <c r="C48" s="586"/>
      <c r="D48" s="586"/>
      <c r="E48" s="586"/>
      <c r="F48" s="586"/>
      <c r="G48" s="586"/>
    </row>
    <row r="49" spans="1:7" ht="15">
      <c r="A49" s="162"/>
    </row>
    <row r="50" spans="1:7" ht="87" customHeight="1">
      <c r="A50" s="585" t="s">
        <v>172</v>
      </c>
      <c r="B50" s="584"/>
      <c r="C50" s="584"/>
      <c r="D50" s="584"/>
      <c r="E50" s="584"/>
      <c r="F50" s="584"/>
      <c r="G50" s="584"/>
    </row>
    <row r="51" spans="1:7" ht="15">
      <c r="A51" s="163"/>
    </row>
    <row r="52" spans="1:7" ht="32.25" customHeight="1">
      <c r="A52" s="586" t="s">
        <v>167</v>
      </c>
      <c r="B52" s="586"/>
      <c r="C52" s="586"/>
      <c r="D52" s="586"/>
      <c r="E52" s="586"/>
      <c r="F52" s="586"/>
      <c r="G52" s="586"/>
    </row>
    <row r="53" spans="1:7" ht="29.25" customHeight="1">
      <c r="A53" s="584" t="s">
        <v>168</v>
      </c>
      <c r="B53" s="584"/>
      <c r="C53" s="584"/>
      <c r="D53" s="584"/>
      <c r="E53" s="584"/>
      <c r="F53" s="584"/>
      <c r="G53" s="584"/>
    </row>
    <row r="54" spans="1:7" ht="15">
      <c r="A54" s="163"/>
    </row>
    <row r="55" spans="1:7" s="148" customFormat="1" ht="110.25" customHeight="1">
      <c r="A55" s="587" t="s">
        <v>173</v>
      </c>
      <c r="B55" s="588"/>
      <c r="C55" s="588"/>
      <c r="D55" s="588"/>
      <c r="E55" s="588"/>
      <c r="F55" s="588"/>
      <c r="G55" s="588"/>
    </row>
    <row r="56" spans="1:7" ht="34.5" customHeight="1">
      <c r="A56" s="589" t="s">
        <v>169</v>
      </c>
      <c r="B56" s="589"/>
      <c r="C56" s="589"/>
      <c r="D56" s="589"/>
      <c r="E56" s="589"/>
      <c r="F56" s="589"/>
      <c r="G56" s="589"/>
    </row>
    <row r="57" spans="1:7" ht="114" customHeight="1">
      <c r="A57" s="585" t="s">
        <v>174</v>
      </c>
      <c r="B57" s="584"/>
      <c r="C57" s="584"/>
      <c r="D57" s="584"/>
      <c r="E57" s="584"/>
      <c r="F57" s="584"/>
      <c r="G57" s="584"/>
    </row>
    <row r="58" spans="1:7" ht="109.5" customHeight="1">
      <c r="A58" s="584"/>
      <c r="B58" s="584"/>
      <c r="C58" s="584"/>
      <c r="D58" s="584"/>
      <c r="E58" s="584"/>
      <c r="F58" s="584"/>
      <c r="G58" s="584"/>
    </row>
    <row r="59" spans="1:7" ht="15">
      <c r="A59" s="163"/>
    </row>
    <row r="60" spans="1:7" s="160" customFormat="1" ht="57.75" customHeight="1">
      <c r="A60" s="584"/>
      <c r="B60" s="584"/>
      <c r="C60" s="584"/>
      <c r="D60" s="584"/>
      <c r="E60" s="584"/>
      <c r="F60" s="584"/>
      <c r="G60" s="584"/>
    </row>
  </sheetData>
  <mergeCells count="20">
    <mergeCell ref="A3:H3"/>
    <mergeCell ref="C14:H14"/>
    <mergeCell ref="B16:G16"/>
    <mergeCell ref="B11:G11"/>
    <mergeCell ref="A38:G38"/>
    <mergeCell ref="A46:G46"/>
    <mergeCell ref="A45:G45"/>
    <mergeCell ref="A52:G52"/>
    <mergeCell ref="A39:G39"/>
    <mergeCell ref="A41:G41"/>
    <mergeCell ref="A43:G43"/>
    <mergeCell ref="A42:G42"/>
    <mergeCell ref="A58:G58"/>
    <mergeCell ref="A57:G57"/>
    <mergeCell ref="A60:G60"/>
    <mergeCell ref="A50:G50"/>
    <mergeCell ref="A48:G48"/>
    <mergeCell ref="A55:G55"/>
    <mergeCell ref="A53:G53"/>
    <mergeCell ref="A56:G56"/>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8"/>
  <sheetViews>
    <sheetView view="pageBreakPreview" zoomScaleNormal="100" zoomScaleSheetLayoutView="100" workbookViewId="0">
      <selection activeCell="G26" sqref="G26"/>
    </sheetView>
  </sheetViews>
  <sheetFormatPr defaultColWidth="9" defaultRowHeight="13.2"/>
  <cols>
    <col min="1" max="1" width="21.33203125" style="48" customWidth="1"/>
    <col min="2" max="2" width="19.77734375" style="48" customWidth="1"/>
    <col min="3" max="3" width="80.21875" style="432" customWidth="1"/>
    <col min="4" max="4" width="14.44140625" style="49" customWidth="1"/>
    <col min="5" max="5" width="13.6640625" style="49" customWidth="1"/>
    <col min="6" max="6" width="13.88671875" style="43" customWidth="1"/>
    <col min="7" max="7" width="58.6640625" style="43" customWidth="1"/>
    <col min="8" max="10" width="9" style="43"/>
    <col min="11" max="11" width="14.109375" style="43" customWidth="1"/>
    <col min="12" max="16384" width="9" style="43"/>
  </cols>
  <sheetData>
    <row r="1" spans="1:5" ht="44.25" customHeight="1">
      <c r="A1" s="454" t="s">
        <v>302</v>
      </c>
      <c r="B1" s="455" t="s">
        <v>227</v>
      </c>
      <c r="C1" s="456" t="s">
        <v>245</v>
      </c>
      <c r="D1" s="457" t="s">
        <v>25</v>
      </c>
      <c r="E1" s="458" t="s">
        <v>26</v>
      </c>
    </row>
    <row r="2" spans="1:5" s="181" customFormat="1" ht="22.95" customHeight="1">
      <c r="A2" s="536" t="s">
        <v>262</v>
      </c>
      <c r="B2" s="459" t="s">
        <v>305</v>
      </c>
      <c r="C2" s="568" t="s">
        <v>336</v>
      </c>
      <c r="D2" s="460">
        <v>44764</v>
      </c>
      <c r="E2" s="460">
        <v>44764</v>
      </c>
    </row>
    <row r="3" spans="1:5" s="181" customFormat="1" ht="22.95" customHeight="1">
      <c r="A3" s="536" t="s">
        <v>262</v>
      </c>
      <c r="B3" s="459" t="s">
        <v>306</v>
      </c>
      <c r="C3" s="459" t="s">
        <v>337</v>
      </c>
      <c r="D3" s="460">
        <v>44764</v>
      </c>
      <c r="E3" s="460">
        <v>44764</v>
      </c>
    </row>
    <row r="4" spans="1:5" s="181" customFormat="1" ht="22.95" customHeight="1">
      <c r="A4" s="536" t="s">
        <v>262</v>
      </c>
      <c r="B4" s="459" t="s">
        <v>307</v>
      </c>
      <c r="C4" s="557" t="s">
        <v>338</v>
      </c>
      <c r="D4" s="460">
        <v>44763</v>
      </c>
      <c r="E4" s="460">
        <v>44764</v>
      </c>
    </row>
    <row r="5" spans="1:5" s="181" customFormat="1" ht="22.95" customHeight="1">
      <c r="A5" s="536" t="s">
        <v>262</v>
      </c>
      <c r="B5" s="459" t="s">
        <v>308</v>
      </c>
      <c r="C5" s="555" t="s">
        <v>339</v>
      </c>
      <c r="D5" s="460">
        <v>44763</v>
      </c>
      <c r="E5" s="460">
        <v>44764</v>
      </c>
    </row>
    <row r="6" spans="1:5" s="181" customFormat="1" ht="22.95" customHeight="1">
      <c r="A6" s="536" t="s">
        <v>262</v>
      </c>
      <c r="B6" s="459" t="s">
        <v>309</v>
      </c>
      <c r="C6" s="558" t="s">
        <v>340</v>
      </c>
      <c r="D6" s="460">
        <v>44763</v>
      </c>
      <c r="E6" s="460">
        <v>44764</v>
      </c>
    </row>
    <row r="7" spans="1:5" s="181" customFormat="1" ht="22.95" customHeight="1">
      <c r="A7" s="536" t="s">
        <v>262</v>
      </c>
      <c r="B7" s="459" t="s">
        <v>310</v>
      </c>
      <c r="C7" s="556" t="s">
        <v>341</v>
      </c>
      <c r="D7" s="460">
        <v>44763</v>
      </c>
      <c r="E7" s="460">
        <v>44764</v>
      </c>
    </row>
    <row r="8" spans="1:5" s="181" customFormat="1" ht="22.95" customHeight="1">
      <c r="A8" s="536" t="s">
        <v>267</v>
      </c>
      <c r="B8" s="459" t="s">
        <v>311</v>
      </c>
      <c r="C8" s="557" t="s">
        <v>342</v>
      </c>
      <c r="D8" s="460">
        <v>44763</v>
      </c>
      <c r="E8" s="460">
        <v>44764</v>
      </c>
    </row>
    <row r="9" spans="1:5" s="181" customFormat="1" ht="22.95" customHeight="1">
      <c r="A9" s="536" t="s">
        <v>267</v>
      </c>
      <c r="B9" s="459" t="s">
        <v>312</v>
      </c>
      <c r="C9" s="555" t="s">
        <v>343</v>
      </c>
      <c r="D9" s="460">
        <v>44763</v>
      </c>
      <c r="E9" s="460">
        <v>44764</v>
      </c>
    </row>
    <row r="10" spans="1:5" s="181" customFormat="1" ht="22.95" customHeight="1">
      <c r="A10" s="536" t="s">
        <v>262</v>
      </c>
      <c r="B10" s="459" t="s">
        <v>313</v>
      </c>
      <c r="C10" s="555" t="s">
        <v>344</v>
      </c>
      <c r="D10" s="460">
        <v>44763</v>
      </c>
      <c r="E10" s="460">
        <v>44764</v>
      </c>
    </row>
    <row r="11" spans="1:5" s="181" customFormat="1" ht="22.95" customHeight="1">
      <c r="A11" s="536" t="s">
        <v>262</v>
      </c>
      <c r="B11" s="459" t="s">
        <v>314</v>
      </c>
      <c r="C11" s="557" t="s">
        <v>345</v>
      </c>
      <c r="D11" s="460">
        <v>44762</v>
      </c>
      <c r="E11" s="460">
        <v>44763</v>
      </c>
    </row>
    <row r="12" spans="1:5" s="181" customFormat="1" ht="22.95" customHeight="1">
      <c r="A12" s="536" t="s">
        <v>262</v>
      </c>
      <c r="B12" s="459" t="s">
        <v>315</v>
      </c>
      <c r="C12" s="556" t="s">
        <v>346</v>
      </c>
      <c r="D12" s="460">
        <v>44762</v>
      </c>
      <c r="E12" s="460">
        <v>44763</v>
      </c>
    </row>
    <row r="13" spans="1:5" s="181" customFormat="1" ht="22.95" customHeight="1">
      <c r="A13" s="536" t="s">
        <v>262</v>
      </c>
      <c r="B13" s="459" t="s">
        <v>316</v>
      </c>
      <c r="C13" s="557" t="s">
        <v>347</v>
      </c>
      <c r="D13" s="460">
        <v>44762</v>
      </c>
      <c r="E13" s="460">
        <v>44763</v>
      </c>
    </row>
    <row r="14" spans="1:5" s="181" customFormat="1" ht="22.95" customHeight="1">
      <c r="A14" s="536" t="s">
        <v>265</v>
      </c>
      <c r="B14" s="459" t="s">
        <v>317</v>
      </c>
      <c r="C14" s="568" t="s">
        <v>348</v>
      </c>
      <c r="D14" s="460">
        <v>44762</v>
      </c>
      <c r="E14" s="460">
        <v>44763</v>
      </c>
    </row>
    <row r="15" spans="1:5" s="181" customFormat="1" ht="22.95" customHeight="1">
      <c r="A15" s="536" t="s">
        <v>262</v>
      </c>
      <c r="B15" s="459" t="s">
        <v>271</v>
      </c>
      <c r="C15" s="556" t="s">
        <v>349</v>
      </c>
      <c r="D15" s="460">
        <v>44762</v>
      </c>
      <c r="E15" s="460">
        <v>44763</v>
      </c>
    </row>
    <row r="16" spans="1:5" s="181" customFormat="1" ht="22.95" customHeight="1">
      <c r="A16" s="536" t="s">
        <v>262</v>
      </c>
      <c r="B16" s="459" t="s">
        <v>268</v>
      </c>
      <c r="C16" s="556" t="s">
        <v>350</v>
      </c>
      <c r="D16" s="460">
        <v>44762</v>
      </c>
      <c r="E16" s="460">
        <v>44763</v>
      </c>
    </row>
    <row r="17" spans="1:5" s="181" customFormat="1" ht="22.95" customHeight="1">
      <c r="A17" s="536" t="s">
        <v>264</v>
      </c>
      <c r="B17" s="459" t="s">
        <v>318</v>
      </c>
      <c r="C17" s="555" t="s">
        <v>351</v>
      </c>
      <c r="D17" s="460">
        <v>44762</v>
      </c>
      <c r="E17" s="460">
        <v>44763</v>
      </c>
    </row>
    <row r="18" spans="1:5" s="181" customFormat="1" ht="22.95" customHeight="1">
      <c r="A18" s="536" t="s">
        <v>267</v>
      </c>
      <c r="B18" s="459" t="s">
        <v>319</v>
      </c>
      <c r="C18" s="556" t="s">
        <v>352</v>
      </c>
      <c r="D18" s="460">
        <v>44762</v>
      </c>
      <c r="E18" s="460">
        <v>44763</v>
      </c>
    </row>
    <row r="19" spans="1:5" s="181" customFormat="1" ht="22.95" customHeight="1">
      <c r="A19" s="536" t="s">
        <v>320</v>
      </c>
      <c r="B19" s="459" t="s">
        <v>321</v>
      </c>
      <c r="C19" s="557" t="s">
        <v>353</v>
      </c>
      <c r="D19" s="460">
        <v>44761</v>
      </c>
      <c r="E19" s="460">
        <v>44762</v>
      </c>
    </row>
    <row r="20" spans="1:5" s="181" customFormat="1" ht="22.95" customHeight="1">
      <c r="A20" s="536" t="s">
        <v>262</v>
      </c>
      <c r="B20" s="459" t="s">
        <v>322</v>
      </c>
      <c r="C20" s="558" t="s">
        <v>354</v>
      </c>
      <c r="D20" s="460">
        <v>44762</v>
      </c>
      <c r="E20" s="460">
        <v>44762</v>
      </c>
    </row>
    <row r="21" spans="1:5" s="181" customFormat="1" ht="22.95" customHeight="1">
      <c r="A21" s="536" t="s">
        <v>262</v>
      </c>
      <c r="B21" s="459" t="s">
        <v>263</v>
      </c>
      <c r="C21" s="558" t="s">
        <v>355</v>
      </c>
      <c r="D21" s="460">
        <v>44761</v>
      </c>
      <c r="E21" s="460">
        <v>44762</v>
      </c>
    </row>
    <row r="22" spans="1:5" s="181" customFormat="1" ht="22.95" customHeight="1">
      <c r="A22" s="536" t="s">
        <v>262</v>
      </c>
      <c r="B22" s="459" t="s">
        <v>271</v>
      </c>
      <c r="C22" s="555" t="s">
        <v>356</v>
      </c>
      <c r="D22" s="460">
        <v>44761</v>
      </c>
      <c r="E22" s="460">
        <v>44762</v>
      </c>
    </row>
    <row r="23" spans="1:5" s="181" customFormat="1" ht="22.95" customHeight="1">
      <c r="A23" s="536" t="s">
        <v>264</v>
      </c>
      <c r="B23" s="459" t="s">
        <v>323</v>
      </c>
      <c r="C23" s="555" t="s">
        <v>357</v>
      </c>
      <c r="D23" s="460">
        <v>44761</v>
      </c>
      <c r="E23" s="460">
        <v>44762</v>
      </c>
    </row>
    <row r="24" spans="1:5" s="181" customFormat="1" ht="22.95" customHeight="1">
      <c r="A24" s="536" t="s">
        <v>265</v>
      </c>
      <c r="B24" s="459" t="s">
        <v>324</v>
      </c>
      <c r="C24" s="568" t="s">
        <v>358</v>
      </c>
      <c r="D24" s="460">
        <v>44761</v>
      </c>
      <c r="E24" s="460">
        <v>44762</v>
      </c>
    </row>
    <row r="25" spans="1:5" s="181" customFormat="1" ht="22.95" customHeight="1">
      <c r="A25" s="536" t="s">
        <v>267</v>
      </c>
      <c r="B25" s="459" t="s">
        <v>325</v>
      </c>
      <c r="C25" s="459" t="s">
        <v>326</v>
      </c>
      <c r="D25" s="460">
        <v>44761</v>
      </c>
      <c r="E25" s="460">
        <v>44761</v>
      </c>
    </row>
    <row r="26" spans="1:5" s="181" customFormat="1" ht="22.95" customHeight="1">
      <c r="A26" s="536" t="s">
        <v>262</v>
      </c>
      <c r="B26" s="459" t="s">
        <v>327</v>
      </c>
      <c r="C26" s="555" t="s">
        <v>328</v>
      </c>
      <c r="D26" s="460">
        <v>44758</v>
      </c>
      <c r="E26" s="460">
        <v>44761</v>
      </c>
    </row>
    <row r="27" spans="1:5" s="181" customFormat="1" ht="22.95" customHeight="1">
      <c r="A27" s="536" t="s">
        <v>262</v>
      </c>
      <c r="B27" s="459" t="s">
        <v>329</v>
      </c>
      <c r="C27" s="459" t="s">
        <v>330</v>
      </c>
      <c r="D27" s="460">
        <v>44757</v>
      </c>
      <c r="E27" s="460">
        <v>44761</v>
      </c>
    </row>
    <row r="28" spans="1:5" s="181" customFormat="1" ht="22.95" customHeight="1">
      <c r="A28" s="536" t="s">
        <v>262</v>
      </c>
      <c r="B28" s="459" t="s">
        <v>331</v>
      </c>
      <c r="C28" s="459" t="s">
        <v>332</v>
      </c>
      <c r="D28" s="460">
        <v>44757</v>
      </c>
      <c r="E28" s="460">
        <v>44761</v>
      </c>
    </row>
    <row r="29" spans="1:5" s="181" customFormat="1" ht="22.95" customHeight="1">
      <c r="A29" s="536" t="s">
        <v>262</v>
      </c>
      <c r="B29" s="459" t="s">
        <v>277</v>
      </c>
      <c r="C29" s="568" t="s">
        <v>333</v>
      </c>
      <c r="D29" s="460">
        <v>44757</v>
      </c>
      <c r="E29" s="460">
        <v>44761</v>
      </c>
    </row>
    <row r="30" spans="1:5" s="181" customFormat="1" ht="22.95" customHeight="1">
      <c r="A30" s="536" t="s">
        <v>262</v>
      </c>
      <c r="B30" s="459" t="s">
        <v>334</v>
      </c>
      <c r="C30" s="569" t="s">
        <v>335</v>
      </c>
      <c r="D30" s="460">
        <v>44757</v>
      </c>
      <c r="E30" s="460">
        <v>44761</v>
      </c>
    </row>
    <row r="31" spans="1:5" s="181" customFormat="1" ht="22.95" customHeight="1">
      <c r="A31" s="536"/>
      <c r="B31" s="459"/>
      <c r="C31" s="459"/>
      <c r="D31" s="460"/>
      <c r="E31" s="460"/>
    </row>
    <row r="32" spans="1:5" s="181" customFormat="1" ht="22.95" customHeight="1">
      <c r="A32" s="536"/>
      <c r="B32" s="459"/>
      <c r="C32" s="459"/>
      <c r="D32" s="460"/>
      <c r="E32" s="460"/>
    </row>
    <row r="33" spans="1:11" s="181" customFormat="1" ht="22.2" customHeight="1">
      <c r="A33" s="269"/>
      <c r="B33" s="270"/>
      <c r="C33" s="271"/>
      <c r="D33" s="270"/>
      <c r="E33" s="270"/>
    </row>
    <row r="34" spans="1:11" s="181" customFormat="1" ht="18" customHeight="1">
      <c r="A34" s="265"/>
      <c r="B34" s="266"/>
      <c r="C34" s="429" t="s">
        <v>226</v>
      </c>
      <c r="D34" s="267"/>
      <c r="E34" s="267"/>
    </row>
    <row r="35" spans="1:11" ht="18.75" customHeight="1">
      <c r="A35" s="43"/>
      <c r="B35" s="43"/>
      <c r="C35" s="181"/>
      <c r="D35" s="43"/>
      <c r="E35" s="43"/>
    </row>
    <row r="36" spans="1:11" ht="9" customHeight="1">
      <c r="A36" s="44"/>
      <c r="B36" s="45"/>
      <c r="C36" s="430"/>
      <c r="D36" s="46"/>
      <c r="E36" s="46"/>
    </row>
    <row r="37" spans="1:11" s="47" customFormat="1" ht="20.25" customHeight="1">
      <c r="A37" s="183" t="s">
        <v>176</v>
      </c>
      <c r="B37" s="183"/>
      <c r="C37" s="431"/>
      <c r="D37" s="60"/>
      <c r="E37" s="60"/>
    </row>
    <row r="38" spans="1:11" s="47" customFormat="1" ht="20.25" customHeight="1">
      <c r="A38" s="795" t="s">
        <v>27</v>
      </c>
      <c r="B38" s="795"/>
      <c r="C38" s="795"/>
      <c r="D38" s="61"/>
      <c r="E38" s="61"/>
      <c r="J38" s="182"/>
      <c r="K38" s="182"/>
    </row>
  </sheetData>
  <mergeCells count="1">
    <mergeCell ref="A38:C38"/>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024"/>
  <sheetViews>
    <sheetView zoomScale="91" zoomScaleNormal="91" zoomScaleSheetLayoutView="100" workbookViewId="0">
      <selection activeCell="A15" sqref="A15:N15"/>
    </sheetView>
  </sheetViews>
  <sheetFormatPr defaultColWidth="9" defaultRowHeight="16.8" customHeight="1"/>
  <cols>
    <col min="1" max="13" width="9" style="1"/>
    <col min="14" max="14" width="108.6640625" style="1" customWidth="1"/>
    <col min="15" max="15" width="26.88671875" style="13" customWidth="1"/>
    <col min="16" max="16384" width="9" style="1"/>
  </cols>
  <sheetData>
    <row r="1" spans="1:16" ht="43.8" customHeight="1" thickBot="1">
      <c r="A1" s="796" t="s">
        <v>303</v>
      </c>
      <c r="B1" s="797"/>
      <c r="C1" s="797"/>
      <c r="D1" s="797"/>
      <c r="E1" s="797"/>
      <c r="F1" s="797"/>
      <c r="G1" s="797"/>
      <c r="H1" s="797"/>
      <c r="I1" s="797"/>
      <c r="J1" s="797"/>
      <c r="K1" s="797"/>
      <c r="L1" s="797"/>
      <c r="M1" s="797"/>
      <c r="N1" s="798"/>
    </row>
    <row r="2" spans="1:16" s="297" customFormat="1" ht="47.4" customHeight="1">
      <c r="A2" s="799" t="s">
        <v>439</v>
      </c>
      <c r="B2" s="800"/>
      <c r="C2" s="800"/>
      <c r="D2" s="800"/>
      <c r="E2" s="800"/>
      <c r="F2" s="800"/>
      <c r="G2" s="800"/>
      <c r="H2" s="800"/>
      <c r="I2" s="800"/>
      <c r="J2" s="800"/>
      <c r="K2" s="800"/>
      <c r="L2" s="800"/>
      <c r="M2" s="800"/>
      <c r="N2" s="801"/>
      <c r="O2" s="13"/>
    </row>
    <row r="3" spans="1:16" s="297" customFormat="1" ht="261" customHeight="1" thickBot="1">
      <c r="A3" s="802" t="s">
        <v>440</v>
      </c>
      <c r="B3" s="803"/>
      <c r="C3" s="803"/>
      <c r="D3" s="803"/>
      <c r="E3" s="803"/>
      <c r="F3" s="803"/>
      <c r="G3" s="803"/>
      <c r="H3" s="803"/>
      <c r="I3" s="803"/>
      <c r="J3" s="803"/>
      <c r="K3" s="803"/>
      <c r="L3" s="803"/>
      <c r="M3" s="803"/>
      <c r="N3" s="804"/>
      <c r="O3" s="13"/>
    </row>
    <row r="4" spans="1:16" s="564" customFormat="1" ht="42" customHeight="1">
      <c r="A4" s="808" t="s">
        <v>441</v>
      </c>
      <c r="B4" s="809"/>
      <c r="C4" s="809"/>
      <c r="D4" s="809"/>
      <c r="E4" s="809"/>
      <c r="F4" s="809"/>
      <c r="G4" s="809"/>
      <c r="H4" s="809"/>
      <c r="I4" s="809"/>
      <c r="J4" s="809"/>
      <c r="K4" s="809"/>
      <c r="L4" s="809"/>
      <c r="M4" s="809"/>
      <c r="N4" s="810"/>
      <c r="O4" s="13"/>
    </row>
    <row r="5" spans="1:16" s="564" customFormat="1" ht="88.8" customHeight="1" thickBot="1">
      <c r="A5" s="805" t="s">
        <v>442</v>
      </c>
      <c r="B5" s="806"/>
      <c r="C5" s="806"/>
      <c r="D5" s="806"/>
      <c r="E5" s="806"/>
      <c r="F5" s="806"/>
      <c r="G5" s="806"/>
      <c r="H5" s="806"/>
      <c r="I5" s="806"/>
      <c r="J5" s="806"/>
      <c r="K5" s="806"/>
      <c r="L5" s="806"/>
      <c r="M5" s="806"/>
      <c r="N5" s="807"/>
      <c r="O5" s="13"/>
    </row>
    <row r="6" spans="1:16" ht="48" customHeight="1" thickBot="1">
      <c r="A6" s="811" t="s">
        <v>443</v>
      </c>
      <c r="B6" s="812"/>
      <c r="C6" s="812"/>
      <c r="D6" s="812"/>
      <c r="E6" s="812"/>
      <c r="F6" s="812"/>
      <c r="G6" s="812"/>
      <c r="H6" s="812"/>
      <c r="I6" s="812"/>
      <c r="J6" s="812"/>
      <c r="K6" s="812"/>
      <c r="L6" s="812"/>
      <c r="M6" s="812"/>
      <c r="N6" s="813"/>
    </row>
    <row r="7" spans="1:16" ht="298.2" customHeight="1" thickBot="1">
      <c r="A7" s="814" t="s">
        <v>444</v>
      </c>
      <c r="B7" s="815"/>
      <c r="C7" s="815"/>
      <c r="D7" s="815"/>
      <c r="E7" s="815"/>
      <c r="F7" s="815"/>
      <c r="G7" s="815"/>
      <c r="H7" s="815"/>
      <c r="I7" s="815"/>
      <c r="J7" s="815"/>
      <c r="K7" s="815"/>
      <c r="L7" s="815"/>
      <c r="M7" s="815"/>
      <c r="N7" s="816"/>
      <c r="O7" s="50"/>
    </row>
    <row r="8" spans="1:16" s="184" customFormat="1" ht="50.4" customHeight="1" thickBot="1">
      <c r="A8" s="820" t="s">
        <v>445</v>
      </c>
      <c r="B8" s="821"/>
      <c r="C8" s="821"/>
      <c r="D8" s="821"/>
      <c r="E8" s="821"/>
      <c r="F8" s="821"/>
      <c r="G8" s="821"/>
      <c r="H8" s="821"/>
      <c r="I8" s="821"/>
      <c r="J8" s="821"/>
      <c r="K8" s="821"/>
      <c r="L8" s="821"/>
      <c r="M8" s="821"/>
      <c r="N8" s="822"/>
      <c r="O8" s="56"/>
    </row>
    <row r="9" spans="1:16" s="184" customFormat="1" ht="210" customHeight="1" thickBot="1">
      <c r="A9" s="823" t="s">
        <v>446</v>
      </c>
      <c r="B9" s="824"/>
      <c r="C9" s="824"/>
      <c r="D9" s="824"/>
      <c r="E9" s="824"/>
      <c r="F9" s="824"/>
      <c r="G9" s="824"/>
      <c r="H9" s="824"/>
      <c r="I9" s="824"/>
      <c r="J9" s="824"/>
      <c r="K9" s="824"/>
      <c r="L9" s="824"/>
      <c r="M9" s="824"/>
      <c r="N9" s="825"/>
      <c r="O9" s="56"/>
    </row>
    <row r="10" spans="1:16" s="138" customFormat="1" ht="57.6" customHeight="1">
      <c r="A10" s="846" t="s">
        <v>447</v>
      </c>
      <c r="B10" s="847"/>
      <c r="C10" s="847"/>
      <c r="D10" s="847"/>
      <c r="E10" s="847"/>
      <c r="F10" s="847"/>
      <c r="G10" s="847"/>
      <c r="H10" s="847"/>
      <c r="I10" s="847"/>
      <c r="J10" s="847"/>
      <c r="K10" s="847"/>
      <c r="L10" s="847"/>
      <c r="M10" s="847"/>
      <c r="N10" s="848"/>
      <c r="O10" s="475"/>
    </row>
    <row r="11" spans="1:16" s="138" customFormat="1" ht="213" customHeight="1" thickBot="1">
      <c r="A11" s="828" t="s">
        <v>448</v>
      </c>
      <c r="B11" s="829"/>
      <c r="C11" s="829"/>
      <c r="D11" s="829"/>
      <c r="E11" s="829"/>
      <c r="F11" s="829"/>
      <c r="G11" s="829"/>
      <c r="H11" s="829"/>
      <c r="I11" s="829"/>
      <c r="J11" s="829"/>
      <c r="K11" s="829"/>
      <c r="L11" s="829"/>
      <c r="M11" s="829"/>
      <c r="N11" s="830"/>
      <c r="O11" s="475"/>
    </row>
    <row r="12" spans="1:16" s="138" customFormat="1" ht="25.8" customHeight="1">
      <c r="A12" s="134"/>
      <c r="B12" s="135"/>
      <c r="C12" s="135"/>
      <c r="D12" s="135"/>
      <c r="E12" s="135"/>
      <c r="F12" s="135"/>
      <c r="G12" s="135"/>
      <c r="H12" s="135"/>
      <c r="I12" s="135"/>
      <c r="J12" s="135"/>
      <c r="K12" s="135"/>
      <c r="L12" s="135"/>
      <c r="M12" s="135"/>
      <c r="N12" s="136"/>
      <c r="O12" s="137"/>
    </row>
    <row r="13" spans="1:16" s="138" customFormat="1" ht="25.8" customHeight="1" thickBot="1">
      <c r="A13" s="134"/>
      <c r="B13" s="135"/>
      <c r="C13" s="135"/>
      <c r="D13" s="135"/>
      <c r="E13" s="135"/>
      <c r="F13" s="135"/>
      <c r="G13" s="135"/>
      <c r="H13" s="135"/>
      <c r="I13" s="135"/>
      <c r="J13" s="135"/>
      <c r="K13" s="135"/>
      <c r="L13" s="135"/>
      <c r="M13" s="135"/>
      <c r="N13" s="136"/>
      <c r="O13" s="137"/>
    </row>
    <row r="14" spans="1:16" ht="49.2" customHeight="1">
      <c r="A14" s="826" t="s">
        <v>449</v>
      </c>
      <c r="B14" s="826"/>
      <c r="C14" s="826"/>
      <c r="D14" s="826"/>
      <c r="E14" s="826"/>
      <c r="F14" s="826"/>
      <c r="G14" s="826"/>
      <c r="H14" s="826"/>
      <c r="I14" s="826"/>
      <c r="J14" s="826"/>
      <c r="K14" s="826"/>
      <c r="L14" s="826"/>
      <c r="M14" s="826"/>
      <c r="N14" s="827"/>
      <c r="P14" s="51"/>
    </row>
    <row r="15" spans="1:16" ht="21.6" customHeight="1">
      <c r="A15" s="817" t="s">
        <v>243</v>
      </c>
      <c r="B15" s="818"/>
      <c r="C15" s="818"/>
      <c r="D15" s="818"/>
      <c r="E15" s="818"/>
      <c r="F15" s="818"/>
      <c r="G15" s="818"/>
      <c r="H15" s="818"/>
      <c r="I15" s="818"/>
      <c r="J15" s="818"/>
      <c r="K15" s="818"/>
      <c r="L15" s="818"/>
      <c r="M15" s="818"/>
      <c r="N15" s="819"/>
      <c r="O15" s="62" t="s">
        <v>216</v>
      </c>
      <c r="P15" s="51"/>
    </row>
    <row r="16" spans="1:16" ht="30" customHeight="1" thickBot="1">
      <c r="A16" s="57"/>
      <c r="B16" s="58"/>
      <c r="C16" s="58"/>
      <c r="D16" s="58"/>
      <c r="E16" s="58"/>
      <c r="F16" s="58"/>
      <c r="G16" s="58"/>
      <c r="H16" s="58"/>
      <c r="I16" s="58"/>
      <c r="J16" s="58"/>
      <c r="K16" s="58"/>
      <c r="L16" s="58"/>
      <c r="M16" s="58"/>
      <c r="N16" s="59"/>
      <c r="P16" s="51"/>
    </row>
    <row r="17" spans="1:16" ht="22.8" customHeight="1">
      <c r="A17" s="761" t="s">
        <v>29</v>
      </c>
      <c r="B17" s="762"/>
      <c r="C17" s="762"/>
      <c r="D17" s="762"/>
      <c r="E17" s="762"/>
      <c r="F17" s="762"/>
      <c r="G17" s="762"/>
      <c r="H17" s="762"/>
      <c r="I17" s="762"/>
      <c r="J17" s="762"/>
      <c r="K17" s="762"/>
      <c r="L17" s="762"/>
      <c r="M17" s="762"/>
      <c r="N17" s="762"/>
      <c r="O17" s="52"/>
      <c r="P17" s="47"/>
    </row>
    <row r="18" spans="1:16" ht="40.200000000000003" customHeight="1">
      <c r="A18" s="763" t="s">
        <v>27</v>
      </c>
      <c r="B18" s="764"/>
      <c r="C18" s="764"/>
      <c r="D18" s="764"/>
      <c r="E18" s="764"/>
      <c r="F18" s="764"/>
      <c r="G18" s="764"/>
      <c r="H18" s="764"/>
      <c r="I18" s="764"/>
      <c r="J18" s="764"/>
      <c r="K18" s="764"/>
      <c r="L18" s="764"/>
      <c r="M18" s="764"/>
      <c r="N18" s="764"/>
      <c r="O18" s="52"/>
      <c r="P18" s="47"/>
    </row>
    <row r="19" spans="1:16" ht="18.600000000000001" customHeight="1"/>
    <row r="20" spans="1:16" ht="18.600000000000001" customHeight="1"/>
    <row r="21" spans="1:16" ht="18.600000000000001" customHeight="1"/>
    <row r="22" spans="1:16" ht="18.600000000000001" customHeight="1"/>
    <row r="23" spans="1:16" ht="18.600000000000001" customHeight="1"/>
    <row r="24" spans="1:16" ht="18.600000000000001" customHeight="1"/>
    <row r="25" spans="1:16" ht="18.600000000000001" customHeight="1"/>
    <row r="26" spans="1:16" ht="18.600000000000001" customHeight="1"/>
    <row r="27" spans="1:16" ht="18.600000000000001" customHeight="1"/>
    <row r="28" spans="1:16" ht="18.600000000000001" customHeight="1"/>
    <row r="29" spans="1:16" ht="18.600000000000001" customHeight="1"/>
    <row r="30" spans="1:16" ht="18.600000000000001" customHeight="1"/>
    <row r="31" spans="1:16" ht="18.600000000000001" customHeight="1"/>
    <row r="32" spans="1:16"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row r="1020" ht="18.600000000000001" customHeight="1"/>
    <row r="1021" ht="18.600000000000001" customHeight="1"/>
    <row r="1022" ht="18.600000000000001" customHeight="1"/>
    <row r="1023" ht="18.600000000000001" customHeight="1"/>
    <row r="1024" ht="18.600000000000001" customHeight="1"/>
  </sheetData>
  <mergeCells count="15">
    <mergeCell ref="A6:N6"/>
    <mergeCell ref="A7:N7"/>
    <mergeCell ref="A18:N18"/>
    <mergeCell ref="A17:N17"/>
    <mergeCell ref="A15:N15"/>
    <mergeCell ref="A8:N8"/>
    <mergeCell ref="A9:N9"/>
    <mergeCell ref="A14:N14"/>
    <mergeCell ref="A10:N10"/>
    <mergeCell ref="A11:N11"/>
    <mergeCell ref="A1:N1"/>
    <mergeCell ref="A2:N2"/>
    <mergeCell ref="A3:N3"/>
    <mergeCell ref="A5:N5"/>
    <mergeCell ref="A4:N4"/>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N37"/>
  <sheetViews>
    <sheetView view="pageBreakPreview" zoomScale="95" zoomScaleNormal="75" zoomScaleSheetLayoutView="95" workbookViewId="0">
      <selection activeCell="A17" sqref="A17"/>
    </sheetView>
  </sheetViews>
  <sheetFormatPr defaultColWidth="9" defaultRowHeight="14.4"/>
  <cols>
    <col min="1" max="1" width="212.109375" style="5" customWidth="1"/>
    <col min="2" max="2" width="33.109375" style="3" hidden="1" customWidth="1"/>
    <col min="3" max="3" width="23.109375" style="4" hidden="1" customWidth="1"/>
    <col min="4" max="16384" width="9" style="6"/>
  </cols>
  <sheetData>
    <row r="1" spans="1:14" s="55" customFormat="1" ht="46.2" customHeight="1" thickBot="1">
      <c r="A1" s="201" t="s">
        <v>304</v>
      </c>
      <c r="B1" s="53" t="s">
        <v>0</v>
      </c>
      <c r="C1" s="54" t="s">
        <v>2</v>
      </c>
    </row>
    <row r="2" spans="1:14" s="51" customFormat="1" ht="40.799999999999997" customHeight="1">
      <c r="A2" s="473" t="s">
        <v>450</v>
      </c>
      <c r="B2" s="2"/>
      <c r="C2" s="831"/>
    </row>
    <row r="3" spans="1:14" s="51" customFormat="1" ht="273" customHeight="1">
      <c r="A3" s="849" t="s">
        <v>452</v>
      </c>
      <c r="B3" s="63"/>
      <c r="C3" s="832"/>
    </row>
    <row r="4" spans="1:14" s="51" customFormat="1" ht="31.8" customHeight="1" thickBot="1">
      <c r="A4" s="172" t="s">
        <v>451</v>
      </c>
    </row>
    <row r="5" spans="1:14" s="51" customFormat="1" ht="41.4" customHeight="1">
      <c r="A5" s="466" t="s">
        <v>453</v>
      </c>
      <c r="B5" s="2"/>
      <c r="C5" s="831"/>
    </row>
    <row r="6" spans="1:14" s="51" customFormat="1" ht="92.4" customHeight="1">
      <c r="A6" s="850" t="s">
        <v>455</v>
      </c>
      <c r="B6" s="63"/>
      <c r="C6" s="832"/>
      <c r="D6" t="s">
        <v>216</v>
      </c>
    </row>
    <row r="7" spans="1:14" s="51" customFormat="1" ht="42.6" customHeight="1" thickBot="1">
      <c r="A7" s="172" t="s">
        <v>454</v>
      </c>
    </row>
    <row r="8" spans="1:14" s="51" customFormat="1" ht="43.2" customHeight="1">
      <c r="A8" s="467" t="s">
        <v>456</v>
      </c>
      <c r="B8" s="250"/>
      <c r="C8" s="831"/>
    </row>
    <row r="9" spans="1:14" s="51" customFormat="1" ht="163.80000000000001" customHeight="1">
      <c r="A9" s="453" t="s">
        <v>457</v>
      </c>
      <c r="B9" s="251"/>
      <c r="C9" s="832"/>
    </row>
    <row r="10" spans="1:14" s="51" customFormat="1" ht="28.8" customHeight="1" thickBot="1">
      <c r="A10" s="252" t="s">
        <v>458</v>
      </c>
    </row>
    <row r="11" spans="1:14" s="51" customFormat="1" ht="53.25" hidden="1" customHeight="1">
      <c r="A11" s="282"/>
      <c r="B11" s="280"/>
      <c r="C11" s="280"/>
      <c r="D11" s="280"/>
      <c r="E11" s="280"/>
      <c r="F11" s="280"/>
      <c r="G11" s="280"/>
      <c r="H11" s="280"/>
      <c r="I11" s="280"/>
      <c r="J11" s="280"/>
      <c r="K11" s="280"/>
      <c r="L11" s="280"/>
      <c r="M11" s="280"/>
      <c r="N11" s="281"/>
    </row>
    <row r="12" spans="1:14" s="51" customFormat="1" ht="249.6" hidden="1" customHeight="1" thickBot="1">
      <c r="A12" s="288"/>
      <c r="B12" s="289"/>
      <c r="C12" s="289"/>
      <c r="D12" s="289"/>
      <c r="E12" s="289"/>
      <c r="F12" s="289"/>
      <c r="G12" s="289"/>
      <c r="H12" s="289"/>
      <c r="I12" s="289"/>
      <c r="J12" s="289"/>
      <c r="K12" s="289"/>
      <c r="L12" s="289"/>
      <c r="M12" s="289"/>
      <c r="N12" s="290"/>
    </row>
    <row r="13" spans="1:14" s="51" customFormat="1" ht="42.6" hidden="1" customHeight="1" thickBot="1">
      <c r="A13" s="172"/>
    </row>
    <row r="14" spans="1:14" s="51" customFormat="1" ht="42.6" hidden="1" customHeight="1">
      <c r="A14" s="268"/>
    </row>
    <row r="15" spans="1:14" s="51" customFormat="1" ht="39" customHeight="1">
      <c r="A15" s="51" t="s">
        <v>223</v>
      </c>
    </row>
    <row r="16" spans="1:14" s="51" customFormat="1" ht="32.25" customHeight="1">
      <c r="A16" s="51" t="s">
        <v>224</v>
      </c>
    </row>
    <row r="17" spans="1:3" s="51" customFormat="1" ht="36.75" customHeight="1">
      <c r="A17" s="5"/>
      <c r="B17" s="3"/>
      <c r="C17" s="4"/>
    </row>
    <row r="18" spans="1:3" s="51" customFormat="1" ht="33" customHeight="1">
      <c r="A18" s="5"/>
      <c r="B18" s="3"/>
      <c r="C18" s="4"/>
    </row>
    <row r="19" spans="1:3" s="51" customFormat="1" ht="36.75" customHeight="1">
      <c r="A19" s="5"/>
      <c r="B19" s="3"/>
      <c r="C19" s="4"/>
    </row>
    <row r="20" spans="1:3" s="51" customFormat="1" ht="36.75" customHeight="1">
      <c r="A20" s="5"/>
      <c r="B20" s="3"/>
      <c r="C20" s="4"/>
    </row>
    <row r="21" spans="1:3" s="51" customFormat="1" ht="25.5" customHeight="1">
      <c r="A21" s="5"/>
      <c r="B21" s="3"/>
      <c r="C21" s="4"/>
    </row>
    <row r="22" spans="1:3" s="51" customFormat="1" ht="32.25" customHeight="1">
      <c r="A22" s="5"/>
      <c r="B22" s="3"/>
      <c r="C22" s="4"/>
    </row>
    <row r="23" spans="1:3" s="51" customFormat="1" ht="30.75" customHeight="1">
      <c r="A23" s="5"/>
      <c r="B23" s="3"/>
      <c r="C23" s="4"/>
    </row>
    <row r="24" spans="1:3" s="51" customFormat="1" ht="42.75" customHeight="1">
      <c r="A24" s="5"/>
      <c r="B24" s="3"/>
      <c r="C24" s="4"/>
    </row>
    <row r="25" spans="1:3" s="51" customFormat="1" ht="43.5" customHeight="1">
      <c r="A25" s="5"/>
      <c r="B25" s="3"/>
      <c r="C25" s="4"/>
    </row>
    <row r="26" spans="1:3" s="51" customFormat="1" ht="27.75" customHeight="1">
      <c r="A26" s="5"/>
      <c r="B26" s="3"/>
      <c r="C26" s="4"/>
    </row>
    <row r="27" spans="1:3" s="51" customFormat="1" ht="30.75" customHeight="1">
      <c r="A27" s="5"/>
      <c r="B27" s="3"/>
      <c r="C27" s="4"/>
    </row>
    <row r="28" spans="1:3" s="7" customFormat="1" ht="29.25" customHeight="1">
      <c r="A28" s="5"/>
      <c r="B28" s="3"/>
      <c r="C28" s="4"/>
    </row>
    <row r="29" spans="1:3" ht="27" customHeight="1"/>
    <row r="30" spans="1:3" ht="27" customHeight="1"/>
    <row r="31" spans="1:3" s="51" customFormat="1" ht="27" customHeight="1">
      <c r="A31" s="5"/>
      <c r="B31" s="3"/>
      <c r="C31" s="4"/>
    </row>
    <row r="32" spans="1:3" s="51" customFormat="1" ht="27" customHeight="1">
      <c r="A32" s="5"/>
      <c r="B32" s="3"/>
      <c r="C32" s="4"/>
    </row>
    <row r="33" spans="1:3" s="51" customFormat="1" ht="27" customHeight="1">
      <c r="A33" s="5"/>
      <c r="B33" s="3"/>
      <c r="C33" s="4"/>
    </row>
    <row r="34" spans="1:3" s="51" customFormat="1" ht="27" customHeight="1">
      <c r="A34" s="5"/>
      <c r="B34" s="3"/>
      <c r="C34" s="4"/>
    </row>
    <row r="35" spans="1:3" s="51" customFormat="1" ht="27" customHeight="1">
      <c r="A35" s="5"/>
      <c r="B35" s="3"/>
      <c r="C35" s="4"/>
    </row>
    <row r="36" spans="1:3" s="51" customFormat="1" ht="27" customHeight="1">
      <c r="A36" s="5"/>
      <c r="B36" s="3"/>
      <c r="C36" s="4"/>
    </row>
    <row r="37" spans="1:3" s="51" customFormat="1" ht="27" customHeight="1">
      <c r="A37" s="5"/>
      <c r="B37" s="3"/>
      <c r="C37" s="4"/>
    </row>
  </sheetData>
  <mergeCells count="3">
    <mergeCell ref="C2:C3"/>
    <mergeCell ref="C5:C6"/>
    <mergeCell ref="C8:C9"/>
  </mergeCells>
  <phoneticPr fontId="16"/>
  <hyperlinks>
    <hyperlink ref="A4" r:id="rId1" xr:uid="{16EB4E0B-3037-4AF6-A420-AB3161C90982}"/>
    <hyperlink ref="A7" r:id="rId2" xr:uid="{ACD7136C-6C77-4FA1-B397-38C0AD48F847}"/>
    <hyperlink ref="A10" r:id="rId3" xr:uid="{DD44AFAA-7C2E-4982-86B5-EB421F885D08}"/>
  </hyperlinks>
  <pageMargins left="0" right="0" top="0.19685039370078741" bottom="0.39370078740157483" header="0" footer="0.19685039370078741"/>
  <pageSetup paperSize="8" scale="55" orientation="portrait" horizontalDpi="300" verticalDpi="300"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D61E0-C409-4505-9502-76758B85CCC6}">
  <dimension ref="A1:N100"/>
  <sheetViews>
    <sheetView view="pageBreakPreview" zoomScaleNormal="94" zoomScaleSheetLayoutView="100" workbookViewId="0">
      <selection activeCell="N12" sqref="N12"/>
    </sheetView>
  </sheetViews>
  <sheetFormatPr defaultColWidth="8.88671875" defaultRowHeight="13.2"/>
  <cols>
    <col min="1" max="1" width="1.6640625" style="185" customWidth="1"/>
    <col min="2" max="2" width="2.6640625" style="185" hidden="1" customWidth="1"/>
    <col min="3" max="4" width="14.77734375" style="185" customWidth="1"/>
    <col min="5" max="5" width="14.77734375" style="308" customWidth="1"/>
    <col min="6" max="6" width="8.88671875" style="308"/>
    <col min="7" max="7" width="5.21875" style="308" customWidth="1"/>
    <col min="8" max="8" width="12.5546875" style="185" customWidth="1"/>
    <col min="9" max="9" width="8.88671875" style="185"/>
    <col min="10" max="10" width="6.33203125" style="185" customWidth="1"/>
    <col min="11" max="12" width="8.88671875" style="185"/>
    <col min="13" max="13" width="6.109375" style="185" customWidth="1"/>
    <col min="14" max="16384" width="8.88671875" style="185"/>
  </cols>
  <sheetData>
    <row r="1" spans="1:14" ht="11.4" customHeight="1">
      <c r="A1" s="541" t="s">
        <v>208</v>
      </c>
      <c r="B1" s="541"/>
      <c r="C1" s="541"/>
      <c r="D1" s="541"/>
      <c r="E1" s="541"/>
      <c r="F1" s="541"/>
      <c r="G1" s="541"/>
      <c r="H1" s="541"/>
      <c r="I1" s="541"/>
      <c r="J1" s="541"/>
      <c r="K1" s="541"/>
      <c r="L1" s="541"/>
      <c r="M1" s="541"/>
      <c r="N1" s="541"/>
    </row>
    <row r="2" spans="1:14" ht="39.6" customHeight="1">
      <c r="A2" s="541"/>
      <c r="B2" s="541"/>
      <c r="C2" s="541"/>
      <c r="D2" s="541"/>
      <c r="E2" s="541"/>
      <c r="F2" s="541"/>
      <c r="G2" s="541"/>
      <c r="H2" s="541"/>
      <c r="I2" s="541"/>
      <c r="J2" s="541"/>
      <c r="K2" s="541"/>
      <c r="L2" s="541"/>
      <c r="M2" s="541"/>
      <c r="N2" s="541"/>
    </row>
    <row r="3" spans="1:14" ht="37.200000000000003" customHeight="1">
      <c r="A3" s="541"/>
      <c r="B3" s="541"/>
      <c r="C3" s="541"/>
      <c r="D3" s="541"/>
      <c r="E3" s="541"/>
      <c r="F3" s="541"/>
      <c r="G3" s="541"/>
      <c r="H3" s="541"/>
      <c r="I3" s="541"/>
      <c r="J3" s="541"/>
      <c r="K3" s="541"/>
      <c r="L3" s="541"/>
      <c r="M3" s="541"/>
      <c r="N3" s="541"/>
    </row>
    <row r="4" spans="1:14" ht="32.4" customHeight="1">
      <c r="A4" s="541"/>
      <c r="B4" s="541"/>
      <c r="C4" s="541"/>
      <c r="D4" s="541"/>
      <c r="E4" s="541"/>
      <c r="F4" s="541"/>
      <c r="G4" s="541"/>
      <c r="H4" s="541"/>
      <c r="I4" s="541"/>
      <c r="J4" s="541"/>
      <c r="K4" s="541"/>
      <c r="L4" s="541"/>
      <c r="M4" s="541"/>
      <c r="N4" s="541"/>
    </row>
    <row r="5" spans="1:14" ht="11.4" customHeight="1">
      <c r="A5" s="541"/>
      <c r="B5" s="541"/>
      <c r="C5" s="541"/>
      <c r="D5" s="541"/>
      <c r="E5" s="541"/>
      <c r="F5" s="541"/>
      <c r="G5" s="541"/>
      <c r="H5" s="541"/>
      <c r="I5" s="541"/>
      <c r="J5" s="541"/>
      <c r="K5" s="541"/>
      <c r="L5" s="541"/>
      <c r="M5" s="541"/>
      <c r="N5" s="541"/>
    </row>
    <row r="6" spans="1:14" ht="23.4" customHeight="1">
      <c r="A6" s="541"/>
      <c r="B6" s="541"/>
      <c r="C6" s="541"/>
      <c r="D6" s="541"/>
      <c r="E6" s="541"/>
      <c r="F6" s="541"/>
      <c r="G6" s="541"/>
      <c r="H6" s="541"/>
      <c r="I6" s="541"/>
      <c r="J6" s="541"/>
      <c r="K6" s="541"/>
      <c r="L6" s="541"/>
      <c r="M6" s="541"/>
      <c r="N6" s="541"/>
    </row>
    <row r="7" spans="1:14" ht="16.2" customHeight="1">
      <c r="A7" s="541"/>
      <c r="B7" s="541"/>
      <c r="C7" s="541"/>
      <c r="D7" s="541"/>
      <c r="E7" s="541"/>
      <c r="F7" s="541"/>
      <c r="G7" s="541"/>
      <c r="H7" s="541"/>
      <c r="I7" s="541"/>
      <c r="J7" s="541"/>
      <c r="K7" s="541"/>
      <c r="L7" s="541"/>
      <c r="M7" s="541"/>
      <c r="N7" s="541"/>
    </row>
    <row r="8" spans="1:14" ht="11.4" customHeight="1">
      <c r="A8" s="541"/>
      <c r="B8" s="541"/>
      <c r="C8" s="541"/>
      <c r="D8" s="541"/>
      <c r="E8" s="541"/>
      <c r="F8" s="541"/>
      <c r="G8" s="541"/>
      <c r="H8" s="541"/>
      <c r="I8" s="541"/>
      <c r="J8" s="541"/>
      <c r="K8" s="541"/>
      <c r="L8" s="541"/>
      <c r="M8" s="541"/>
      <c r="N8" s="541"/>
    </row>
    <row r="9" spans="1:14" ht="16.2" customHeight="1">
      <c r="A9" s="541"/>
      <c r="B9" s="541"/>
      <c r="C9" s="541"/>
      <c r="D9" s="541"/>
      <c r="E9" s="541"/>
      <c r="F9" s="541"/>
      <c r="G9" s="541"/>
      <c r="H9" s="541"/>
      <c r="I9" s="541"/>
      <c r="J9" s="541"/>
      <c r="K9" s="541"/>
      <c r="L9" s="541"/>
      <c r="M9" s="541"/>
      <c r="N9" s="541"/>
    </row>
    <row r="10" spans="1:14" ht="16.2" customHeight="1">
      <c r="A10" s="541"/>
      <c r="B10" s="541"/>
      <c r="C10" s="541"/>
      <c r="D10" s="541"/>
      <c r="E10" s="541"/>
      <c r="F10" s="541"/>
      <c r="G10" s="541"/>
      <c r="H10" s="541"/>
      <c r="I10" s="541"/>
      <c r="J10" s="541"/>
      <c r="K10" s="541"/>
      <c r="L10" s="541"/>
      <c r="M10" s="541"/>
      <c r="N10" s="541"/>
    </row>
    <row r="11" spans="1:14" ht="11.4" customHeight="1">
      <c r="A11" s="541"/>
      <c r="B11" s="541"/>
      <c r="C11" s="541"/>
      <c r="D11" s="541"/>
      <c r="E11" s="541"/>
      <c r="F11" s="541"/>
      <c r="G11" s="541"/>
      <c r="H11" s="541"/>
      <c r="I11" s="541"/>
      <c r="J11" s="541"/>
      <c r="K11" s="541"/>
      <c r="L11" s="541"/>
      <c r="M11" s="541"/>
      <c r="N11" s="541"/>
    </row>
    <row r="12" spans="1:14" ht="107.4" customHeight="1">
      <c r="A12" s="541"/>
      <c r="B12" s="541"/>
      <c r="C12" s="541"/>
      <c r="D12" s="541"/>
      <c r="E12" s="541"/>
      <c r="F12" s="541"/>
      <c r="G12" s="541"/>
      <c r="H12" s="541"/>
      <c r="I12" s="541"/>
      <c r="J12" s="541"/>
      <c r="K12" s="541"/>
      <c r="L12" s="541"/>
      <c r="M12" s="541"/>
      <c r="N12" s="541"/>
    </row>
    <row r="13" spans="1:14" ht="16.2" customHeight="1">
      <c r="A13" s="541"/>
      <c r="B13" s="541"/>
      <c r="C13" s="541"/>
      <c r="D13" s="541"/>
      <c r="E13" s="541"/>
      <c r="F13" s="541"/>
      <c r="G13" s="541"/>
      <c r="H13" s="541"/>
      <c r="I13" s="541"/>
      <c r="J13" s="541"/>
      <c r="K13" s="541"/>
      <c r="L13" s="541"/>
      <c r="M13" s="541"/>
      <c r="N13" s="541"/>
    </row>
    <row r="14" spans="1:14" ht="11.4" customHeight="1">
      <c r="A14" s="541"/>
      <c r="B14" s="541"/>
      <c r="C14" s="541"/>
      <c r="D14" s="541"/>
      <c r="E14" s="541"/>
      <c r="F14" s="541"/>
      <c r="G14" s="541"/>
      <c r="H14" s="541"/>
      <c r="I14" s="541"/>
      <c r="J14" s="541"/>
      <c r="K14" s="541"/>
      <c r="L14" s="541"/>
      <c r="M14" s="541"/>
      <c r="N14" s="541"/>
    </row>
    <row r="15" spans="1:14" ht="24" customHeight="1">
      <c r="A15" s="541"/>
      <c r="B15" s="541"/>
      <c r="C15" s="541"/>
      <c r="D15" s="541"/>
      <c r="E15" s="541"/>
      <c r="F15" s="541"/>
      <c r="G15" s="541"/>
      <c r="H15" s="541"/>
      <c r="I15" s="541"/>
      <c r="J15" s="541"/>
      <c r="K15" s="541"/>
      <c r="L15" s="541"/>
      <c r="M15" s="541"/>
      <c r="N15" s="541"/>
    </row>
    <row r="16" spans="1:14" ht="16.2" customHeight="1">
      <c r="A16" s="541"/>
      <c r="B16" s="541"/>
      <c r="C16" s="541"/>
      <c r="D16" s="541"/>
      <c r="E16" s="541"/>
      <c r="F16" s="541"/>
      <c r="G16" s="541"/>
      <c r="H16" s="541"/>
      <c r="I16" s="541"/>
      <c r="J16" s="541"/>
      <c r="K16" s="541"/>
      <c r="L16" s="541"/>
      <c r="M16" s="541"/>
      <c r="N16" s="541"/>
    </row>
    <row r="17" spans="1:14" ht="16.2" hidden="1" customHeight="1">
      <c r="A17" s="541"/>
      <c r="B17" s="541"/>
      <c r="C17" s="541"/>
      <c r="D17" s="541"/>
      <c r="E17" s="541"/>
      <c r="F17" s="541"/>
      <c r="G17" s="541"/>
      <c r="H17" s="541"/>
      <c r="I17" s="541"/>
      <c r="J17" s="541"/>
      <c r="K17" s="541"/>
      <c r="L17" s="541"/>
      <c r="M17" s="541"/>
      <c r="N17" s="541"/>
    </row>
    <row r="18" spans="1:14" ht="48.6" hidden="1" customHeight="1">
      <c r="A18" s="541"/>
      <c r="B18" s="541"/>
      <c r="C18" s="541"/>
      <c r="D18" s="541"/>
      <c r="E18" s="541"/>
      <c r="F18" s="541"/>
      <c r="G18" s="541"/>
      <c r="H18" s="541"/>
      <c r="I18" s="541"/>
      <c r="J18" s="541"/>
      <c r="K18" s="541"/>
      <c r="L18" s="541"/>
      <c r="M18" s="541"/>
      <c r="N18" s="541"/>
    </row>
    <row r="19" spans="1:14" ht="9.6" customHeight="1">
      <c r="A19" s="541"/>
      <c r="B19" s="541"/>
      <c r="C19" s="541"/>
      <c r="D19" s="541"/>
      <c r="E19" s="541"/>
      <c r="F19" s="541"/>
      <c r="G19" s="541"/>
      <c r="H19" s="541"/>
      <c r="I19" s="541"/>
      <c r="J19" s="541"/>
      <c r="K19" s="541"/>
      <c r="L19" s="541"/>
      <c r="M19" s="541"/>
      <c r="N19" s="541"/>
    </row>
    <row r="20" spans="1:14" ht="16.2" customHeight="1">
      <c r="A20" s="300"/>
      <c r="B20" s="300"/>
      <c r="C20" s="300"/>
      <c r="D20" s="300"/>
      <c r="E20" s="300"/>
      <c r="F20" s="416"/>
      <c r="G20" s="416"/>
      <c r="H20" s="416"/>
      <c r="I20" s="416"/>
      <c r="J20" s="417"/>
      <c r="K20" s="417"/>
      <c r="L20" s="417"/>
      <c r="M20" s="417"/>
    </row>
    <row r="21" spans="1:14" ht="16.2" customHeight="1">
      <c r="A21" s="300"/>
      <c r="B21" s="300"/>
      <c r="C21" s="300"/>
      <c r="D21" s="300"/>
      <c r="E21" s="300"/>
      <c r="F21" s="416"/>
      <c r="G21" s="416"/>
      <c r="H21" s="416"/>
      <c r="I21" s="416"/>
      <c r="J21" s="598"/>
      <c r="K21" s="598"/>
      <c r="L21" s="598"/>
      <c r="M21" s="598"/>
    </row>
    <row r="22" spans="1:14" ht="13.2" customHeight="1">
      <c r="A22" s="303"/>
      <c r="B22" s="303"/>
      <c r="C22" s="303"/>
      <c r="D22" s="303"/>
      <c r="E22" s="304"/>
      <c r="F22" s="418"/>
      <c r="G22" s="418"/>
      <c r="H22" s="418"/>
      <c r="I22" s="418"/>
      <c r="J22" s="598"/>
      <c r="K22" s="598"/>
      <c r="L22" s="598"/>
      <c r="M22" s="598"/>
    </row>
    <row r="23" spans="1:14" ht="13.2" customHeight="1">
      <c r="A23" s="303"/>
      <c r="B23" s="303"/>
      <c r="C23" s="303"/>
      <c r="D23" s="303"/>
      <c r="E23" s="304"/>
      <c r="F23" s="418"/>
      <c r="G23" s="418"/>
      <c r="H23" s="418"/>
      <c r="I23" s="418"/>
      <c r="J23" s="598"/>
      <c r="K23" s="598"/>
      <c r="L23" s="598"/>
      <c r="M23" s="598"/>
    </row>
    <row r="24" spans="1:14" ht="13.2" customHeight="1">
      <c r="A24" s="303"/>
      <c r="B24" s="303"/>
      <c r="C24" s="303"/>
      <c r="D24" s="303"/>
      <c r="E24" s="304"/>
      <c r="F24" s="304"/>
      <c r="G24" s="304"/>
      <c r="H24" s="304"/>
      <c r="I24" s="304"/>
      <c r="J24" s="302"/>
      <c r="K24" s="302"/>
      <c r="L24" s="302"/>
      <c r="M24" s="302"/>
    </row>
    <row r="25" spans="1:14" ht="13.2" customHeight="1">
      <c r="A25" s="303"/>
      <c r="B25" s="303"/>
      <c r="C25" s="303"/>
      <c r="D25" s="303"/>
      <c r="E25" s="304"/>
      <c r="F25" s="304"/>
      <c r="G25" s="304"/>
      <c r="H25" s="304"/>
      <c r="I25" s="304"/>
      <c r="J25" s="302"/>
      <c r="K25" s="302"/>
      <c r="L25" s="302"/>
      <c r="M25" s="302"/>
    </row>
    <row r="26" spans="1:14">
      <c r="A26" s="303"/>
      <c r="B26" s="303"/>
      <c r="C26" s="303"/>
      <c r="D26" s="303"/>
      <c r="E26" s="304"/>
      <c r="F26" s="304"/>
      <c r="G26" s="304"/>
      <c r="H26" s="304"/>
      <c r="I26" s="304"/>
      <c r="J26" s="304"/>
      <c r="K26" s="304"/>
      <c r="L26" s="304"/>
      <c r="M26" s="304"/>
    </row>
    <row r="27" spans="1:14">
      <c r="A27" s="303"/>
      <c r="B27" s="303"/>
      <c r="C27" s="303"/>
      <c r="D27" s="303"/>
      <c r="E27" s="304"/>
      <c r="F27" s="304"/>
      <c r="G27" s="304"/>
      <c r="H27" s="301"/>
      <c r="I27" s="301"/>
      <c r="J27" s="301"/>
      <c r="K27" s="301"/>
      <c r="L27" s="301"/>
      <c r="M27" s="301"/>
    </row>
    <row r="28" spans="1:14">
      <c r="A28" s="301"/>
      <c r="B28" s="301"/>
      <c r="C28" s="301"/>
      <c r="D28" s="301"/>
      <c r="E28" s="304"/>
      <c r="F28" s="304"/>
      <c r="G28" s="304"/>
      <c r="H28" s="301"/>
      <c r="I28" s="301"/>
      <c r="J28" s="301"/>
      <c r="K28" s="301"/>
      <c r="L28" s="301"/>
      <c r="M28" s="301"/>
    </row>
    <row r="29" spans="1:14" ht="156.6" customHeight="1">
      <c r="A29" s="301"/>
      <c r="B29" s="301"/>
      <c r="C29" s="301"/>
      <c r="D29" s="301"/>
      <c r="E29" s="305"/>
      <c r="F29" s="306"/>
      <c r="G29" s="306"/>
      <c r="H29" s="306"/>
      <c r="I29" s="306"/>
      <c r="J29" s="306"/>
      <c r="K29" s="306"/>
      <c r="L29" s="306"/>
      <c r="M29" s="306"/>
    </row>
    <row r="30" spans="1:14">
      <c r="A30" s="301"/>
      <c r="B30" s="301"/>
      <c r="C30" s="301"/>
      <c r="D30" s="301"/>
      <c r="E30" s="301"/>
      <c r="F30" s="304"/>
      <c r="G30" s="304"/>
      <c r="H30" s="301"/>
      <c r="I30" s="301"/>
      <c r="J30" s="301"/>
      <c r="K30" s="301"/>
      <c r="L30" s="301"/>
      <c r="M30" s="301"/>
    </row>
    <row r="31" spans="1:14">
      <c r="A31" s="301"/>
      <c r="B31" s="301"/>
      <c r="C31" s="301"/>
      <c r="D31" s="301"/>
      <c r="E31" s="301"/>
      <c r="F31" s="304"/>
      <c r="G31" s="304"/>
      <c r="H31" s="301"/>
      <c r="I31" s="301"/>
      <c r="J31" s="301"/>
      <c r="K31" s="301"/>
      <c r="L31" s="301"/>
      <c r="M31" s="301"/>
    </row>
    <row r="32" spans="1:14">
      <c r="A32" s="301"/>
      <c r="B32" s="301"/>
      <c r="C32" s="301"/>
      <c r="D32" s="301"/>
      <c r="E32" s="301"/>
      <c r="F32" s="304"/>
      <c r="G32" s="304"/>
      <c r="H32" s="301"/>
      <c r="I32" s="301"/>
      <c r="J32" s="301"/>
      <c r="K32" s="301"/>
      <c r="L32" s="301"/>
      <c r="M32" s="301"/>
    </row>
    <row r="33" spans="1:13">
      <c r="A33" s="301"/>
      <c r="B33" s="301"/>
      <c r="C33" s="301"/>
      <c r="D33" s="301"/>
      <c r="E33" s="301"/>
      <c r="F33" s="304"/>
      <c r="G33" s="304"/>
      <c r="H33" s="301"/>
      <c r="I33" s="301"/>
      <c r="J33" s="301"/>
      <c r="K33" s="301"/>
      <c r="L33" s="301"/>
      <c r="M33" s="301"/>
    </row>
    <row r="34" spans="1:13">
      <c r="A34" s="301"/>
      <c r="B34" s="301"/>
      <c r="C34" s="301"/>
      <c r="D34" s="301"/>
      <c r="E34" s="301"/>
      <c r="F34" s="304"/>
      <c r="G34" s="304"/>
      <c r="H34" s="301"/>
      <c r="I34" s="301"/>
      <c r="J34" s="301"/>
      <c r="K34" s="301"/>
      <c r="L34" s="301"/>
      <c r="M34" s="301"/>
    </row>
    <row r="35" spans="1:13">
      <c r="A35" s="301"/>
      <c r="B35" s="301"/>
      <c r="C35" s="301"/>
      <c r="D35" s="301"/>
      <c r="E35" s="301"/>
      <c r="F35" s="301"/>
      <c r="G35" s="301"/>
      <c r="H35" s="301"/>
      <c r="I35" s="301"/>
      <c r="J35" s="301"/>
      <c r="K35" s="301"/>
      <c r="L35" s="301"/>
      <c r="M35" s="301"/>
    </row>
    <row r="36" spans="1:13">
      <c r="A36" s="301"/>
      <c r="B36" s="301"/>
      <c r="C36" s="301"/>
      <c r="D36" s="301"/>
      <c r="E36" s="301"/>
      <c r="F36" s="301"/>
      <c r="G36" s="301"/>
      <c r="H36" s="301"/>
      <c r="I36" s="301"/>
      <c r="J36" s="301"/>
      <c r="K36" s="301"/>
      <c r="L36" s="301"/>
      <c r="M36" s="301"/>
    </row>
    <row r="37" spans="1:13">
      <c r="A37" s="301"/>
      <c r="B37" s="301"/>
      <c r="C37" s="301"/>
      <c r="D37" s="301"/>
      <c r="E37" s="301"/>
      <c r="F37" s="301"/>
      <c r="G37" s="301"/>
      <c r="H37" s="301"/>
      <c r="I37" s="301"/>
      <c r="J37" s="301"/>
      <c r="K37" s="301"/>
      <c r="L37" s="301"/>
      <c r="M37" s="301"/>
    </row>
    <row r="38" spans="1:13">
      <c r="A38" s="301"/>
      <c r="B38" s="301"/>
      <c r="C38" s="301"/>
      <c r="D38" s="301"/>
      <c r="E38" s="301"/>
      <c r="F38" s="301"/>
      <c r="G38" s="301"/>
      <c r="H38" s="301"/>
      <c r="I38" s="301"/>
      <c r="J38" s="301"/>
      <c r="K38" s="301"/>
      <c r="L38" s="301"/>
      <c r="M38" s="301"/>
    </row>
    <row r="39" spans="1:13">
      <c r="A39" s="301"/>
      <c r="B39" s="301"/>
      <c r="C39" s="301"/>
      <c r="D39" s="301"/>
      <c r="E39" s="301"/>
      <c r="F39" s="301"/>
      <c r="G39" s="301"/>
      <c r="H39" s="301"/>
      <c r="I39" s="301"/>
      <c r="J39" s="301"/>
      <c r="K39" s="301"/>
      <c r="L39" s="301"/>
      <c r="M39" s="301"/>
    </row>
    <row r="40" spans="1:13">
      <c r="A40" s="301"/>
      <c r="B40" s="301"/>
      <c r="C40" s="301"/>
      <c r="D40" s="301"/>
      <c r="E40" s="307"/>
      <c r="F40" s="304"/>
      <c r="G40" s="304"/>
      <c r="H40" s="301"/>
      <c r="I40" s="301"/>
      <c r="J40" s="301"/>
      <c r="K40" s="301"/>
      <c r="L40" s="301"/>
      <c r="M40" s="301"/>
    </row>
    <row r="41" spans="1:13">
      <c r="A41" s="301"/>
      <c r="B41" s="301"/>
      <c r="C41" s="301"/>
      <c r="D41" s="301"/>
      <c r="E41" s="304"/>
      <c r="F41" s="304"/>
      <c r="G41" s="304"/>
      <c r="H41" s="301"/>
      <c r="I41" s="301"/>
      <c r="J41" s="301"/>
      <c r="K41" s="301"/>
      <c r="L41" s="301"/>
      <c r="M41" s="301"/>
    </row>
    <row r="42" spans="1:13">
      <c r="A42" s="301"/>
      <c r="B42" s="301"/>
      <c r="C42" s="301"/>
      <c r="D42" s="301"/>
      <c r="E42" s="304"/>
      <c r="F42" s="304"/>
      <c r="G42" s="304"/>
      <c r="H42" s="301"/>
      <c r="I42" s="301"/>
      <c r="J42" s="301"/>
      <c r="K42" s="301"/>
      <c r="L42" s="301"/>
      <c r="M42" s="301"/>
    </row>
    <row r="43" spans="1:13">
      <c r="A43" s="301"/>
      <c r="B43" s="301"/>
      <c r="C43" s="301"/>
      <c r="D43" s="301"/>
      <c r="E43" s="304"/>
      <c r="F43" s="304"/>
      <c r="G43" s="304"/>
      <c r="H43" s="301"/>
      <c r="I43" s="301"/>
      <c r="J43" s="301"/>
      <c r="K43" s="301"/>
      <c r="L43" s="301"/>
      <c r="M43" s="301"/>
    </row>
    <row r="44" spans="1:13">
      <c r="A44" s="301"/>
      <c r="B44" s="301"/>
      <c r="C44" s="301"/>
      <c r="D44" s="301"/>
      <c r="E44" s="304"/>
      <c r="F44" s="304"/>
      <c r="G44" s="304"/>
      <c r="H44" s="301"/>
      <c r="I44" s="301"/>
      <c r="J44" s="301"/>
      <c r="K44" s="301"/>
      <c r="L44" s="301"/>
      <c r="M44" s="301"/>
    </row>
    <row r="45" spans="1:13">
      <c r="A45" s="301"/>
      <c r="B45" s="301"/>
      <c r="C45" s="301"/>
      <c r="D45" s="301"/>
      <c r="E45" s="304"/>
      <c r="F45" s="304"/>
      <c r="G45" s="304"/>
      <c r="H45" s="301"/>
      <c r="I45" s="301"/>
      <c r="J45" s="301"/>
      <c r="K45" s="301"/>
      <c r="L45" s="301"/>
      <c r="M45" s="301"/>
    </row>
    <row r="46" spans="1:13">
      <c r="A46" s="301"/>
      <c r="B46" s="301"/>
      <c r="C46" s="301"/>
      <c r="D46" s="301"/>
      <c r="E46" s="304"/>
      <c r="F46" s="304"/>
      <c r="G46" s="304"/>
      <c r="H46" s="301"/>
      <c r="I46" s="301"/>
      <c r="J46" s="301"/>
      <c r="K46" s="301"/>
      <c r="L46" s="301"/>
      <c r="M46" s="301"/>
    </row>
    <row r="47" spans="1:13">
      <c r="A47" s="301"/>
      <c r="B47" s="301"/>
      <c r="C47" s="301"/>
      <c r="D47" s="301"/>
      <c r="E47" s="304"/>
      <c r="F47" s="304"/>
      <c r="G47" s="304"/>
      <c r="H47" s="301"/>
      <c r="I47" s="301"/>
      <c r="J47" s="301"/>
      <c r="K47" s="301"/>
      <c r="L47" s="301"/>
      <c r="M47" s="301"/>
    </row>
    <row r="48" spans="1:13">
      <c r="A48" s="301"/>
      <c r="B48" s="301"/>
      <c r="C48" s="301"/>
      <c r="D48" s="301"/>
      <c r="E48" s="304"/>
      <c r="F48" s="304"/>
      <c r="G48" s="304"/>
      <c r="H48" s="301"/>
      <c r="I48" s="301"/>
      <c r="J48" s="301"/>
      <c r="K48" s="301"/>
      <c r="L48" s="301"/>
      <c r="M48" s="301"/>
    </row>
    <row r="49" spans="1:13">
      <c r="A49" s="301"/>
      <c r="B49" s="301"/>
      <c r="C49" s="301"/>
      <c r="D49" s="301"/>
      <c r="E49" s="304"/>
      <c r="F49" s="304"/>
      <c r="G49" s="304"/>
      <c r="H49" s="301"/>
      <c r="I49" s="301"/>
      <c r="J49" s="301"/>
      <c r="K49" s="301"/>
      <c r="L49" s="301"/>
      <c r="M49" s="301"/>
    </row>
    <row r="50" spans="1:13">
      <c r="A50" s="301"/>
      <c r="B50" s="301"/>
      <c r="C50" s="301"/>
      <c r="D50" s="301"/>
      <c r="E50" s="304"/>
      <c r="F50" s="304"/>
      <c r="G50" s="304"/>
      <c r="H50" s="301"/>
      <c r="I50" s="301"/>
      <c r="J50" s="301"/>
      <c r="K50" s="301"/>
      <c r="L50" s="301"/>
      <c r="M50" s="301"/>
    </row>
    <row r="51" spans="1:13">
      <c r="A51" s="301"/>
      <c r="B51" s="301"/>
      <c r="C51" s="301"/>
      <c r="D51" s="301"/>
      <c r="E51" s="304"/>
      <c r="F51" s="304"/>
      <c r="G51" s="304"/>
      <c r="H51" s="301"/>
      <c r="I51" s="301"/>
      <c r="J51" s="301"/>
      <c r="K51" s="301"/>
      <c r="L51" s="301"/>
      <c r="M51" s="301"/>
    </row>
    <row r="52" spans="1:13">
      <c r="A52" s="301"/>
      <c r="B52" s="301"/>
      <c r="C52" s="301"/>
      <c r="D52" s="301"/>
      <c r="E52" s="304"/>
      <c r="F52" s="304"/>
      <c r="G52" s="304"/>
      <c r="H52" s="301"/>
      <c r="I52" s="301"/>
      <c r="J52" s="301"/>
      <c r="K52" s="301"/>
      <c r="L52" s="301"/>
      <c r="M52" s="301"/>
    </row>
    <row r="53" spans="1:13">
      <c r="A53" s="301"/>
      <c r="B53" s="301"/>
      <c r="C53" s="301"/>
      <c r="D53" s="301"/>
      <c r="E53" s="304"/>
      <c r="F53" s="304"/>
      <c r="G53" s="304"/>
      <c r="H53" s="301"/>
      <c r="I53" s="301"/>
      <c r="J53" s="301"/>
      <c r="K53" s="301"/>
      <c r="L53" s="301"/>
      <c r="M53" s="301"/>
    </row>
    <row r="54" spans="1:13">
      <c r="A54" s="301"/>
      <c r="B54" s="301"/>
      <c r="C54" s="301"/>
      <c r="D54" s="301"/>
      <c r="E54" s="304"/>
      <c r="F54" s="304"/>
      <c r="G54" s="304"/>
      <c r="H54" s="301"/>
      <c r="I54" s="301"/>
      <c r="J54" s="301"/>
      <c r="K54" s="301"/>
      <c r="L54" s="301"/>
      <c r="M54" s="301"/>
    </row>
    <row r="55" spans="1:13">
      <c r="A55" s="301"/>
      <c r="B55" s="301"/>
      <c r="C55" s="301"/>
      <c r="D55" s="301"/>
      <c r="E55" s="304"/>
      <c r="F55" s="304"/>
      <c r="G55" s="304"/>
      <c r="H55" s="301"/>
      <c r="I55" s="301"/>
      <c r="J55" s="301"/>
      <c r="K55" s="301"/>
      <c r="L55" s="301"/>
      <c r="M55" s="301"/>
    </row>
    <row r="56" spans="1:13">
      <c r="A56" s="301"/>
      <c r="B56" s="301"/>
      <c r="C56" s="301"/>
      <c r="D56" s="301"/>
      <c r="E56" s="304"/>
      <c r="F56" s="304"/>
      <c r="G56" s="304"/>
      <c r="H56" s="301"/>
      <c r="I56" s="301"/>
      <c r="J56" s="301"/>
      <c r="K56" s="301"/>
      <c r="L56" s="301"/>
      <c r="M56" s="301"/>
    </row>
    <row r="57" spans="1:13">
      <c r="A57" s="301"/>
      <c r="B57" s="301"/>
      <c r="C57" s="301"/>
      <c r="D57" s="301"/>
      <c r="E57" s="304"/>
      <c r="F57" s="304"/>
      <c r="G57" s="304"/>
      <c r="H57" s="301"/>
      <c r="I57" s="301"/>
      <c r="J57" s="301"/>
      <c r="K57" s="301"/>
      <c r="L57" s="301"/>
      <c r="M57" s="301"/>
    </row>
    <row r="58" spans="1:13">
      <c r="A58" s="301"/>
      <c r="B58" s="301"/>
      <c r="C58" s="301"/>
      <c r="D58" s="301"/>
      <c r="E58" s="304"/>
      <c r="F58" s="304"/>
      <c r="G58" s="304"/>
      <c r="H58" s="301"/>
      <c r="I58" s="301"/>
      <c r="J58" s="301"/>
      <c r="K58" s="301"/>
      <c r="L58" s="301"/>
      <c r="M58" s="301"/>
    </row>
    <row r="59" spans="1:13">
      <c r="A59" s="301"/>
      <c r="B59" s="301"/>
      <c r="C59" s="301"/>
      <c r="D59" s="301"/>
      <c r="E59" s="301"/>
      <c r="F59" s="301"/>
      <c r="G59" s="301"/>
      <c r="H59" s="301"/>
      <c r="I59" s="301"/>
      <c r="J59" s="301"/>
      <c r="K59" s="301"/>
      <c r="L59" s="301"/>
      <c r="M59" s="301"/>
    </row>
    <row r="60" spans="1:13">
      <c r="A60" s="301"/>
      <c r="B60" s="301"/>
      <c r="C60" s="301"/>
      <c r="D60" s="301"/>
      <c r="E60" s="301"/>
      <c r="F60" s="301"/>
      <c r="G60" s="301"/>
      <c r="H60" s="301"/>
      <c r="I60" s="301"/>
      <c r="J60" s="301"/>
      <c r="K60" s="301"/>
      <c r="L60" s="301"/>
      <c r="M60" s="301"/>
    </row>
    <row r="61" spans="1:13">
      <c r="A61" s="301"/>
      <c r="B61" s="301"/>
      <c r="C61" s="301"/>
      <c r="D61" s="301"/>
      <c r="E61" s="301"/>
      <c r="F61" s="301"/>
      <c r="G61" s="301"/>
      <c r="H61" s="301"/>
      <c r="I61" s="301"/>
      <c r="J61" s="301"/>
      <c r="K61" s="301"/>
      <c r="L61" s="301"/>
      <c r="M61" s="301"/>
    </row>
    <row r="62" spans="1:13">
      <c r="A62" s="301"/>
      <c r="B62" s="301"/>
      <c r="C62" s="301"/>
      <c r="D62" s="301"/>
      <c r="E62" s="301"/>
      <c r="F62" s="301"/>
      <c r="G62" s="301"/>
      <c r="H62" s="301"/>
      <c r="I62" s="301"/>
      <c r="J62" s="301"/>
      <c r="K62" s="301"/>
      <c r="L62" s="301"/>
      <c r="M62" s="301"/>
    </row>
    <row r="63" spans="1:13">
      <c r="A63" s="301"/>
      <c r="B63" s="301"/>
      <c r="C63" s="301"/>
      <c r="D63" s="301"/>
      <c r="E63" s="301"/>
      <c r="F63" s="301"/>
      <c r="G63" s="301"/>
      <c r="H63" s="301"/>
      <c r="I63" s="301"/>
      <c r="J63" s="301"/>
      <c r="K63" s="301"/>
      <c r="L63" s="301"/>
      <c r="M63" s="301"/>
    </row>
    <row r="64" spans="1:13">
      <c r="A64" s="301"/>
      <c r="B64" s="301"/>
      <c r="C64" s="301"/>
      <c r="D64" s="301"/>
      <c r="E64" s="301"/>
      <c r="F64" s="301"/>
      <c r="G64" s="301"/>
      <c r="H64" s="301"/>
      <c r="I64" s="301"/>
      <c r="J64" s="301"/>
      <c r="K64" s="301"/>
      <c r="L64" s="301"/>
      <c r="M64" s="301"/>
    </row>
    <row r="65" spans="1:13">
      <c r="A65" s="301"/>
      <c r="B65" s="301"/>
      <c r="C65" s="301"/>
      <c r="D65" s="301"/>
      <c r="E65" s="301"/>
      <c r="F65" s="301"/>
      <c r="G65" s="301"/>
      <c r="H65" s="301"/>
      <c r="I65" s="301"/>
      <c r="J65" s="301"/>
      <c r="K65" s="301"/>
      <c r="L65" s="301"/>
      <c r="M65" s="301"/>
    </row>
    <row r="66" spans="1:13">
      <c r="A66" s="301"/>
      <c r="B66" s="301"/>
      <c r="C66" s="301"/>
      <c r="D66" s="301"/>
      <c r="E66" s="301"/>
      <c r="F66" s="301"/>
      <c r="G66" s="301"/>
      <c r="H66" s="301"/>
      <c r="I66" s="301"/>
      <c r="J66" s="301"/>
      <c r="K66" s="301"/>
      <c r="L66" s="301"/>
      <c r="M66" s="301"/>
    </row>
    <row r="67" spans="1:13">
      <c r="A67" s="301"/>
      <c r="B67" s="301"/>
      <c r="C67" s="301"/>
      <c r="D67" s="301"/>
      <c r="E67" s="301"/>
      <c r="F67" s="301"/>
      <c r="G67" s="301"/>
      <c r="H67" s="301"/>
      <c r="I67" s="301"/>
      <c r="J67" s="301"/>
      <c r="K67" s="301"/>
      <c r="L67" s="301"/>
      <c r="M67" s="301"/>
    </row>
    <row r="68" spans="1:13">
      <c r="A68" s="301"/>
      <c r="B68" s="301"/>
      <c r="C68" s="301"/>
      <c r="D68" s="301"/>
      <c r="E68" s="301"/>
      <c r="F68" s="301"/>
      <c r="G68" s="301"/>
      <c r="H68" s="301"/>
      <c r="I68" s="301"/>
      <c r="J68" s="301"/>
      <c r="K68" s="301"/>
      <c r="L68" s="301"/>
      <c r="M68" s="301"/>
    </row>
    <row r="69" spans="1:13">
      <c r="A69" s="301"/>
      <c r="B69" s="301"/>
      <c r="C69" s="301"/>
      <c r="D69" s="301"/>
      <c r="E69" s="301"/>
      <c r="F69" s="301"/>
      <c r="G69" s="301"/>
      <c r="H69" s="301"/>
      <c r="I69" s="301"/>
      <c r="J69" s="301"/>
      <c r="K69" s="301"/>
      <c r="L69" s="301"/>
      <c r="M69" s="301"/>
    </row>
    <row r="70" spans="1:13">
      <c r="A70" s="301"/>
      <c r="B70" s="301"/>
      <c r="C70" s="301"/>
      <c r="D70" s="301"/>
      <c r="E70" s="301"/>
      <c r="F70" s="301"/>
      <c r="G70" s="301"/>
      <c r="H70" s="301"/>
      <c r="I70" s="301"/>
      <c r="J70" s="301"/>
      <c r="K70" s="301"/>
      <c r="L70" s="301"/>
      <c r="M70" s="301"/>
    </row>
    <row r="71" spans="1:13">
      <c r="A71" s="301"/>
      <c r="B71" s="301"/>
      <c r="C71" s="301"/>
      <c r="D71" s="301"/>
      <c r="E71" s="301"/>
      <c r="F71" s="301"/>
      <c r="G71" s="301"/>
      <c r="H71" s="301"/>
      <c r="I71" s="301"/>
      <c r="J71" s="301"/>
      <c r="K71" s="301"/>
      <c r="L71" s="301"/>
      <c r="M71" s="301"/>
    </row>
    <row r="72" spans="1:13">
      <c r="A72" s="301"/>
      <c r="B72" s="301"/>
      <c r="C72" s="301"/>
      <c r="D72" s="301"/>
      <c r="E72" s="301"/>
      <c r="F72" s="301"/>
      <c r="G72" s="301"/>
      <c r="H72" s="301"/>
      <c r="I72" s="301"/>
      <c r="J72" s="301"/>
      <c r="K72" s="301"/>
      <c r="L72" s="301"/>
      <c r="M72" s="301"/>
    </row>
    <row r="73" spans="1:13">
      <c r="A73" s="301"/>
      <c r="B73" s="301"/>
      <c r="C73" s="301"/>
      <c r="D73" s="301"/>
      <c r="E73" s="301"/>
      <c r="F73" s="301"/>
      <c r="G73" s="301"/>
      <c r="H73" s="301"/>
      <c r="I73" s="301"/>
      <c r="J73" s="301"/>
      <c r="K73" s="301"/>
      <c r="L73" s="301"/>
      <c r="M73" s="301"/>
    </row>
    <row r="74" spans="1:13">
      <c r="A74" s="301"/>
      <c r="B74" s="301"/>
      <c r="C74" s="301"/>
      <c r="D74" s="301"/>
      <c r="E74" s="301"/>
      <c r="F74" s="301"/>
      <c r="G74" s="301"/>
      <c r="H74" s="301"/>
      <c r="I74" s="301"/>
      <c r="J74" s="301"/>
      <c r="K74" s="301"/>
      <c r="L74" s="301"/>
      <c r="M74" s="301"/>
    </row>
    <row r="75" spans="1:13">
      <c r="A75" s="301"/>
      <c r="B75" s="301"/>
      <c r="C75" s="301"/>
      <c r="D75" s="301"/>
      <c r="E75" s="301"/>
      <c r="F75" s="301"/>
      <c r="G75" s="301"/>
      <c r="H75" s="301"/>
      <c r="I75" s="301"/>
      <c r="J75" s="301"/>
      <c r="K75" s="301"/>
      <c r="L75" s="301"/>
      <c r="M75" s="301"/>
    </row>
    <row r="76" spans="1:13">
      <c r="A76" s="301"/>
      <c r="B76" s="301"/>
      <c r="C76" s="301"/>
      <c r="D76" s="301"/>
      <c r="E76" s="301"/>
      <c r="F76" s="301"/>
      <c r="G76" s="301"/>
      <c r="H76" s="301"/>
      <c r="I76" s="301"/>
      <c r="J76" s="301"/>
      <c r="K76" s="301"/>
      <c r="L76" s="301"/>
      <c r="M76" s="301"/>
    </row>
    <row r="77" spans="1:13">
      <c r="A77" s="301"/>
      <c r="B77" s="301"/>
      <c r="C77" s="301"/>
      <c r="D77" s="301"/>
      <c r="E77" s="301"/>
      <c r="F77" s="301"/>
      <c r="G77" s="301"/>
      <c r="H77" s="301"/>
      <c r="I77" s="301"/>
      <c r="J77" s="301"/>
      <c r="K77" s="301"/>
      <c r="L77" s="301"/>
      <c r="M77" s="301"/>
    </row>
    <row r="78" spans="1:13">
      <c r="A78" s="301"/>
      <c r="B78" s="301"/>
      <c r="C78" s="301"/>
      <c r="D78" s="301"/>
      <c r="E78" s="301"/>
      <c r="F78" s="301"/>
      <c r="G78" s="301"/>
      <c r="H78" s="301"/>
      <c r="I78" s="301"/>
      <c r="J78" s="301"/>
      <c r="K78" s="301"/>
      <c r="L78" s="301"/>
      <c r="M78" s="301"/>
    </row>
    <row r="79" spans="1:13">
      <c r="A79" s="301"/>
      <c r="B79" s="301"/>
      <c r="C79" s="301"/>
      <c r="D79" s="301"/>
      <c r="E79" s="301"/>
      <c r="F79" s="301"/>
      <c r="G79" s="301"/>
      <c r="H79" s="301"/>
      <c r="I79" s="301"/>
      <c r="J79" s="301"/>
      <c r="K79" s="301"/>
      <c r="L79" s="301"/>
      <c r="M79" s="301"/>
    </row>
    <row r="80" spans="1:13">
      <c r="A80" s="301"/>
      <c r="B80" s="301"/>
      <c r="C80" s="301"/>
      <c r="D80" s="301"/>
      <c r="E80" s="301"/>
      <c r="F80" s="301"/>
      <c r="G80" s="301"/>
      <c r="H80" s="301"/>
      <c r="I80" s="301"/>
      <c r="J80" s="301"/>
      <c r="K80" s="301"/>
      <c r="L80" s="301"/>
      <c r="M80" s="301"/>
    </row>
    <row r="81" spans="1:13">
      <c r="A81" s="301"/>
      <c r="B81" s="301"/>
      <c r="C81" s="301"/>
      <c r="D81" s="301"/>
      <c r="E81" s="301"/>
      <c r="F81" s="301"/>
      <c r="G81" s="301"/>
      <c r="H81" s="301"/>
      <c r="I81" s="301"/>
      <c r="J81" s="301"/>
      <c r="K81" s="301"/>
      <c r="L81" s="301"/>
      <c r="M81" s="301"/>
    </row>
    <row r="82" spans="1:13">
      <c r="A82" s="301"/>
      <c r="B82" s="301"/>
      <c r="C82" s="301"/>
      <c r="D82" s="301"/>
      <c r="E82" s="301"/>
      <c r="F82" s="301"/>
      <c r="G82" s="301"/>
      <c r="H82" s="301"/>
      <c r="I82" s="301"/>
      <c r="J82" s="301"/>
      <c r="K82" s="301"/>
      <c r="L82" s="301"/>
      <c r="M82" s="301"/>
    </row>
    <row r="83" spans="1:13">
      <c r="A83" s="301"/>
      <c r="B83" s="301"/>
      <c r="C83" s="301"/>
      <c r="D83" s="301"/>
      <c r="E83" s="301"/>
      <c r="F83" s="301"/>
      <c r="G83" s="301"/>
      <c r="H83" s="301"/>
      <c r="I83" s="301"/>
      <c r="J83" s="301"/>
      <c r="K83" s="301"/>
      <c r="L83" s="301"/>
      <c r="M83" s="301"/>
    </row>
    <row r="84" spans="1:13">
      <c r="A84" s="301"/>
      <c r="B84" s="301"/>
      <c r="C84" s="301"/>
      <c r="D84" s="301"/>
      <c r="E84" s="301"/>
      <c r="F84" s="301"/>
      <c r="G84" s="301"/>
      <c r="H84" s="301"/>
      <c r="I84" s="301"/>
      <c r="J84" s="301"/>
      <c r="K84" s="301"/>
      <c r="L84" s="301"/>
      <c r="M84" s="301"/>
    </row>
    <row r="85" spans="1:13">
      <c r="A85" s="301"/>
      <c r="B85" s="301"/>
      <c r="C85" s="301"/>
      <c r="D85" s="301"/>
      <c r="E85" s="301"/>
      <c r="F85" s="301"/>
      <c r="G85" s="301"/>
      <c r="H85" s="301"/>
      <c r="I85" s="301"/>
      <c r="J85" s="301"/>
      <c r="K85" s="301"/>
      <c r="L85" s="301"/>
      <c r="M85" s="301"/>
    </row>
    <row r="86" spans="1:13">
      <c r="A86" s="301"/>
      <c r="B86" s="301"/>
      <c r="C86" s="301"/>
      <c r="D86" s="301"/>
      <c r="E86" s="301"/>
      <c r="F86" s="301"/>
      <c r="G86" s="301"/>
      <c r="H86" s="301"/>
      <c r="I86" s="301"/>
      <c r="J86" s="301"/>
      <c r="K86" s="301"/>
      <c r="L86" s="301"/>
      <c r="M86" s="301"/>
    </row>
    <row r="87" spans="1:13">
      <c r="A87" s="301"/>
      <c r="B87" s="301"/>
      <c r="C87" s="301"/>
      <c r="D87" s="301"/>
      <c r="E87" s="301"/>
      <c r="F87" s="301"/>
      <c r="G87" s="301"/>
      <c r="H87" s="301"/>
      <c r="I87" s="301"/>
      <c r="J87" s="301"/>
      <c r="K87" s="301"/>
      <c r="L87" s="301"/>
      <c r="M87" s="301"/>
    </row>
    <row r="88" spans="1:13">
      <c r="A88" s="301"/>
      <c r="B88" s="301"/>
      <c r="C88" s="301"/>
      <c r="D88" s="301"/>
      <c r="E88" s="301"/>
      <c r="F88" s="301"/>
      <c r="G88" s="301"/>
      <c r="H88" s="301"/>
      <c r="I88" s="301"/>
      <c r="J88" s="301"/>
      <c r="K88" s="301"/>
      <c r="L88" s="301"/>
      <c r="M88" s="301"/>
    </row>
    <row r="89" spans="1:13">
      <c r="A89" s="301"/>
      <c r="B89" s="301"/>
      <c r="C89" s="301"/>
      <c r="D89" s="301"/>
      <c r="E89" s="301"/>
      <c r="F89" s="301"/>
      <c r="G89" s="301"/>
      <c r="H89" s="301"/>
      <c r="I89" s="301"/>
      <c r="J89" s="301"/>
      <c r="K89" s="301"/>
      <c r="L89" s="301"/>
      <c r="M89" s="301"/>
    </row>
    <row r="90" spans="1:13">
      <c r="A90" s="301"/>
      <c r="B90" s="301"/>
      <c r="C90" s="301"/>
      <c r="D90" s="301"/>
      <c r="E90" s="301"/>
      <c r="F90" s="301"/>
      <c r="G90" s="301"/>
      <c r="H90" s="301"/>
      <c r="I90" s="301"/>
      <c r="J90" s="301"/>
      <c r="K90" s="301"/>
      <c r="L90" s="301"/>
      <c r="M90" s="301"/>
    </row>
    <row r="91" spans="1:13">
      <c r="A91" s="301"/>
      <c r="B91" s="301"/>
      <c r="C91" s="301"/>
      <c r="D91" s="301"/>
      <c r="E91" s="301"/>
      <c r="F91" s="301"/>
      <c r="G91" s="301"/>
      <c r="H91" s="301"/>
      <c r="I91" s="301"/>
      <c r="J91" s="301"/>
      <c r="K91" s="301"/>
      <c r="L91" s="301"/>
      <c r="M91" s="301"/>
    </row>
    <row r="92" spans="1:13">
      <c r="A92" s="301"/>
      <c r="B92" s="301"/>
      <c r="C92" s="301"/>
      <c r="D92" s="301"/>
      <c r="E92" s="301"/>
      <c r="F92" s="301"/>
      <c r="G92" s="301"/>
      <c r="H92" s="301"/>
      <c r="I92" s="301"/>
      <c r="J92" s="301"/>
      <c r="K92" s="301"/>
      <c r="L92" s="301"/>
      <c r="M92" s="301"/>
    </row>
    <row r="93" spans="1:13">
      <c r="A93" s="301"/>
      <c r="B93" s="301"/>
      <c r="C93" s="301"/>
      <c r="D93" s="301"/>
      <c r="E93" s="301"/>
      <c r="F93" s="301"/>
      <c r="G93" s="301"/>
      <c r="H93" s="301"/>
      <c r="I93" s="301"/>
      <c r="J93" s="301"/>
      <c r="K93" s="301"/>
      <c r="L93" s="301"/>
      <c r="M93" s="301"/>
    </row>
    <row r="94" spans="1:13">
      <c r="A94" s="301"/>
      <c r="B94" s="301"/>
      <c r="C94" s="301"/>
      <c r="D94" s="301"/>
      <c r="E94" s="301"/>
      <c r="F94" s="301"/>
      <c r="G94" s="301"/>
      <c r="H94" s="301"/>
      <c r="I94" s="301"/>
      <c r="J94" s="301"/>
      <c r="K94" s="301"/>
      <c r="L94" s="301"/>
      <c r="M94" s="301"/>
    </row>
    <row r="95" spans="1:13">
      <c r="A95" s="301"/>
      <c r="B95" s="301"/>
      <c r="C95" s="301"/>
      <c r="D95" s="301"/>
      <c r="E95" s="301"/>
      <c r="F95" s="301"/>
      <c r="G95" s="301"/>
      <c r="H95" s="301"/>
      <c r="I95" s="301"/>
      <c r="J95" s="301"/>
      <c r="K95" s="301"/>
      <c r="L95" s="301"/>
      <c r="M95" s="301"/>
    </row>
    <row r="96" spans="1:13">
      <c r="A96" s="301"/>
      <c r="B96" s="301"/>
      <c r="C96" s="301"/>
      <c r="D96" s="301"/>
      <c r="E96" s="301"/>
      <c r="F96" s="301"/>
      <c r="G96" s="301"/>
      <c r="H96" s="301"/>
      <c r="I96" s="301"/>
      <c r="J96" s="301"/>
      <c r="K96" s="301"/>
      <c r="L96" s="301"/>
      <c r="M96" s="301"/>
    </row>
    <row r="97" spans="1:13">
      <c r="A97" s="301"/>
      <c r="B97" s="301"/>
      <c r="C97" s="301"/>
      <c r="D97" s="301"/>
      <c r="E97" s="301"/>
      <c r="F97" s="301"/>
      <c r="G97" s="301"/>
      <c r="H97" s="301"/>
      <c r="I97" s="301"/>
      <c r="J97" s="301"/>
      <c r="K97" s="301"/>
      <c r="L97" s="301"/>
      <c r="M97" s="301"/>
    </row>
    <row r="98" spans="1:13">
      <c r="A98" s="301"/>
      <c r="B98" s="301"/>
      <c r="C98" s="301"/>
      <c r="D98" s="301"/>
      <c r="E98" s="301"/>
      <c r="F98" s="301"/>
      <c r="G98" s="301"/>
      <c r="H98" s="301"/>
      <c r="I98" s="301"/>
      <c r="J98" s="301"/>
      <c r="K98" s="301"/>
      <c r="L98" s="301"/>
      <c r="M98" s="301"/>
    </row>
    <row r="99" spans="1:13">
      <c r="A99" s="301"/>
      <c r="B99" s="301"/>
      <c r="C99" s="301"/>
      <c r="D99" s="301"/>
      <c r="E99" s="301"/>
      <c r="F99" s="301"/>
      <c r="G99" s="301"/>
      <c r="H99" s="301"/>
      <c r="I99" s="301"/>
      <c r="J99" s="301"/>
      <c r="K99" s="301"/>
      <c r="L99" s="301"/>
      <c r="M99" s="301"/>
    </row>
    <row r="100" spans="1:13">
      <c r="A100" s="301"/>
      <c r="B100" s="301"/>
      <c r="C100" s="301"/>
      <c r="D100" s="301"/>
      <c r="E100" s="301"/>
      <c r="F100" s="301"/>
      <c r="G100" s="301"/>
      <c r="H100" s="301"/>
      <c r="I100" s="301"/>
      <c r="J100" s="301"/>
      <c r="K100" s="301"/>
      <c r="L100" s="301"/>
      <c r="M100" s="301"/>
    </row>
  </sheetData>
  <sheetProtection formatCells="0" formatColumns="0" formatRows="0" insertColumns="0" insertRows="0" insertHyperlinks="0" deleteColumns="0" deleteRows="0"/>
  <mergeCells count="1">
    <mergeCell ref="J21:M23"/>
  </mergeCells>
  <phoneticPr fontId="106"/>
  <pageMargins left="0.7" right="0.7" top="0.75" bottom="0.75" header="0.3" footer="0.3"/>
  <pageSetup paperSize="9" scale="3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tabSelected="1" zoomScaleNormal="100" zoomScaleSheetLayoutView="100" workbookViewId="0">
      <selection activeCell="O4" sqref="O4"/>
    </sheetView>
  </sheetViews>
  <sheetFormatPr defaultColWidth="9" defaultRowHeight="13.2"/>
  <cols>
    <col min="1" max="1" width="12.77734375" style="72" customWidth="1"/>
    <col min="2" max="2" width="5.109375" style="72" customWidth="1"/>
    <col min="3" max="3" width="3.77734375" style="72" customWidth="1"/>
    <col min="4" max="4" width="6.88671875" style="72" customWidth="1"/>
    <col min="5" max="5" width="13.109375" style="72" customWidth="1"/>
    <col min="6" max="6" width="13.109375" style="115" customWidth="1"/>
    <col min="7" max="7" width="11.33203125" style="72" customWidth="1"/>
    <col min="8" max="8" width="26.6640625" style="89" customWidth="1"/>
    <col min="9" max="9" width="13" style="80" customWidth="1"/>
    <col min="10" max="10" width="16.109375" style="80" customWidth="1"/>
    <col min="11" max="11" width="13.44140625" style="115" customWidth="1"/>
    <col min="12" max="12" width="20.44140625" style="115" customWidth="1"/>
    <col min="13" max="13" width="13.44140625" style="87" customWidth="1"/>
    <col min="14" max="14" width="22.44140625" style="72" customWidth="1"/>
    <col min="15" max="15" width="9" style="73"/>
    <col min="16" max="16384" width="9" style="72"/>
  </cols>
  <sheetData>
    <row r="1" spans="1:16" ht="26.25" customHeight="1" thickTop="1">
      <c r="A1" s="64" t="s">
        <v>246</v>
      </c>
      <c r="B1" s="65"/>
      <c r="C1" s="65"/>
      <c r="D1" s="66"/>
      <c r="E1" s="66"/>
      <c r="F1" s="67"/>
      <c r="G1" s="68"/>
      <c r="H1" s="69"/>
      <c r="I1" s="324" t="s">
        <v>38</v>
      </c>
      <c r="J1" s="89"/>
      <c r="K1" s="70"/>
      <c r="L1" s="325"/>
      <c r="M1" s="71"/>
    </row>
    <row r="2" spans="1:16" ht="17.399999999999999">
      <c r="A2" s="74"/>
      <c r="B2" s="326"/>
      <c r="C2" s="326"/>
      <c r="D2" s="326"/>
      <c r="E2" s="326"/>
      <c r="F2" s="326"/>
      <c r="G2" s="75"/>
      <c r="H2" s="76"/>
      <c r="I2" s="327" t="s">
        <v>39</v>
      </c>
      <c r="J2" s="77"/>
      <c r="K2" s="328" t="s">
        <v>21</v>
      </c>
      <c r="L2" s="78"/>
      <c r="M2" s="71"/>
      <c r="N2" s="253"/>
      <c r="P2" s="176"/>
    </row>
    <row r="3" spans="1:16" ht="17.399999999999999">
      <c r="A3" s="329" t="s">
        <v>29</v>
      </c>
      <c r="B3" s="330"/>
      <c r="D3" s="331"/>
      <c r="E3" s="331"/>
      <c r="F3" s="331"/>
      <c r="G3" s="79"/>
      <c r="H3" s="185"/>
      <c r="J3" s="332"/>
      <c r="L3" s="70"/>
      <c r="M3" s="81"/>
    </row>
    <row r="4" spans="1:16" ht="17.399999999999999">
      <c r="A4" s="82"/>
      <c r="B4" s="330"/>
      <c r="C4" s="115"/>
      <c r="D4" s="331"/>
      <c r="E4" s="331"/>
      <c r="F4" s="333"/>
      <c r="G4" s="83"/>
      <c r="H4" s="84"/>
      <c r="I4" s="84"/>
      <c r="J4" s="89"/>
      <c r="L4" s="70"/>
      <c r="M4" s="81"/>
      <c r="N4" s="407"/>
    </row>
    <row r="5" spans="1:16">
      <c r="A5" s="334"/>
      <c r="D5" s="331"/>
      <c r="E5" s="85"/>
      <c r="F5" s="335"/>
      <c r="G5" s="86"/>
      <c r="H5"/>
      <c r="I5" s="336"/>
      <c r="J5" s="89"/>
      <c r="M5" s="81"/>
    </row>
    <row r="6" spans="1:16" ht="17.399999999999999">
      <c r="A6" s="334"/>
      <c r="D6" s="331"/>
      <c r="E6" s="335"/>
      <c r="F6" s="335"/>
      <c r="G6" s="86"/>
      <c r="H6" s="76"/>
      <c r="I6" s="337"/>
      <c r="J6" s="89"/>
      <c r="M6" s="81"/>
    </row>
    <row r="7" spans="1:16">
      <c r="A7" s="334"/>
      <c r="D7" s="331"/>
      <c r="E7" s="335"/>
      <c r="F7" s="335"/>
      <c r="G7" s="86"/>
      <c r="H7" s="338"/>
      <c r="I7" s="336"/>
      <c r="J7" s="89"/>
      <c r="M7" s="81"/>
    </row>
    <row r="8" spans="1:16">
      <c r="A8" s="334"/>
      <c r="D8" s="331"/>
      <c r="E8" s="335"/>
      <c r="F8" s="335"/>
      <c r="G8" s="86"/>
      <c r="H8" s="77"/>
      <c r="I8" s="339"/>
      <c r="J8" s="339"/>
      <c r="K8" s="339"/>
    </row>
    <row r="9" spans="1:16">
      <c r="A9" s="334"/>
      <c r="D9" s="331"/>
      <c r="E9" s="335"/>
      <c r="F9" s="335"/>
      <c r="G9" s="86"/>
      <c r="H9" s="339"/>
      <c r="I9" s="339"/>
      <c r="J9" s="339"/>
      <c r="K9" s="339"/>
      <c r="N9" s="88"/>
    </row>
    <row r="10" spans="1:16">
      <c r="A10" s="334"/>
      <c r="D10" s="331"/>
      <c r="E10" s="335"/>
      <c r="F10" s="335"/>
      <c r="G10" s="86"/>
      <c r="H10" s="339"/>
      <c r="I10" s="339"/>
      <c r="J10" s="339"/>
      <c r="K10" s="339"/>
      <c r="N10" s="88" t="s">
        <v>40</v>
      </c>
    </row>
    <row r="11" spans="1:16">
      <c r="A11" s="334"/>
      <c r="D11" s="331"/>
      <c r="E11" s="335"/>
      <c r="F11" s="335"/>
      <c r="G11" s="86"/>
      <c r="H11" s="339"/>
      <c r="I11" s="339"/>
      <c r="J11" s="339"/>
      <c r="K11" s="339"/>
    </row>
    <row r="12" spans="1:16">
      <c r="A12" s="334"/>
      <c r="D12" s="331"/>
      <c r="E12" s="335"/>
      <c r="F12" s="335"/>
      <c r="G12" s="86"/>
      <c r="H12" s="339"/>
      <c r="I12" s="339"/>
      <c r="J12" s="339"/>
      <c r="K12" s="339"/>
      <c r="N12" s="88" t="s">
        <v>41</v>
      </c>
      <c r="O12" s="508"/>
    </row>
    <row r="13" spans="1:16">
      <c r="A13" s="334"/>
      <c r="D13" s="331"/>
      <c r="E13" s="335"/>
      <c r="F13" s="335"/>
      <c r="G13" s="86"/>
      <c r="H13" s="339"/>
      <c r="I13" s="339"/>
      <c r="J13" s="339"/>
      <c r="K13" s="339"/>
    </row>
    <row r="14" spans="1:16">
      <c r="A14" s="334"/>
      <c r="D14" s="331"/>
      <c r="E14" s="335"/>
      <c r="F14" s="335"/>
      <c r="G14" s="86"/>
      <c r="H14" s="339"/>
      <c r="I14" s="339"/>
      <c r="J14" s="339"/>
      <c r="K14" s="339"/>
      <c r="N14" s="340" t="s">
        <v>42</v>
      </c>
    </row>
    <row r="15" spans="1:16">
      <c r="A15" s="334"/>
      <c r="D15" s="331"/>
      <c r="E15" s="331" t="s">
        <v>21</v>
      </c>
      <c r="F15" s="333"/>
      <c r="G15" s="79"/>
      <c r="H15" s="338"/>
      <c r="I15" s="336"/>
      <c r="J15" s="77"/>
    </row>
    <row r="16" spans="1:16">
      <c r="A16" s="334"/>
      <c r="D16" s="331"/>
      <c r="E16" s="331"/>
      <c r="F16" s="333"/>
      <c r="G16" s="79"/>
      <c r="I16" s="336"/>
      <c r="J16" s="89"/>
      <c r="N16" s="409" t="s">
        <v>235</v>
      </c>
    </row>
    <row r="17" spans="1:19" ht="20.25" customHeight="1" thickBot="1">
      <c r="A17" s="605" t="s">
        <v>298</v>
      </c>
      <c r="B17" s="606"/>
      <c r="C17" s="606"/>
      <c r="D17" s="342"/>
      <c r="E17" s="343"/>
      <c r="F17" s="606" t="s">
        <v>299</v>
      </c>
      <c r="G17" s="607"/>
      <c r="H17" s="338"/>
      <c r="I17" s="336"/>
      <c r="J17" s="77"/>
      <c r="L17" s="78"/>
      <c r="M17" s="81"/>
      <c r="N17" s="341" t="s">
        <v>136</v>
      </c>
    </row>
    <row r="18" spans="1:19" ht="39" customHeight="1" thickTop="1">
      <c r="A18" s="608" t="s">
        <v>43</v>
      </c>
      <c r="B18" s="609"/>
      <c r="C18" s="610"/>
      <c r="D18" s="344" t="s">
        <v>44</v>
      </c>
      <c r="E18" s="345"/>
      <c r="F18" s="611" t="s">
        <v>45</v>
      </c>
      <c r="G18" s="612"/>
      <c r="I18" s="336"/>
      <c r="J18" s="89"/>
      <c r="M18" s="81"/>
      <c r="Q18" s="72" t="s">
        <v>29</v>
      </c>
      <c r="S18" s="72" t="s">
        <v>21</v>
      </c>
    </row>
    <row r="19" spans="1:19" ht="30" customHeight="1">
      <c r="A19" s="613" t="s">
        <v>240</v>
      </c>
      <c r="B19" s="613"/>
      <c r="C19" s="613"/>
      <c r="D19" s="613"/>
      <c r="E19" s="613"/>
      <c r="F19" s="613"/>
      <c r="G19" s="613"/>
      <c r="H19" s="346"/>
      <c r="I19" s="90" t="s">
        <v>46</v>
      </c>
      <c r="J19" s="90"/>
      <c r="K19" s="90"/>
      <c r="L19" s="78"/>
      <c r="M19" s="81"/>
    </row>
    <row r="20" spans="1:19" ht="17.399999999999999">
      <c r="E20" s="347" t="s">
        <v>47</v>
      </c>
      <c r="F20" s="348" t="s">
        <v>48</v>
      </c>
      <c r="H20" s="521" t="s">
        <v>217</v>
      </c>
      <c r="I20" s="336"/>
      <c r="J20" s="89" t="s">
        <v>21</v>
      </c>
      <c r="K20" s="349" t="s">
        <v>21</v>
      </c>
      <c r="M20" s="81"/>
    </row>
    <row r="21" spans="1:19" ht="16.8" thickBot="1">
      <c r="A21" s="350"/>
      <c r="B21" s="614">
        <v>44766</v>
      </c>
      <c r="C21" s="615"/>
      <c r="D21" s="351" t="s">
        <v>49</v>
      </c>
      <c r="E21" s="616" t="s">
        <v>50</v>
      </c>
      <c r="F21" s="617"/>
      <c r="G21" s="80" t="s">
        <v>51</v>
      </c>
      <c r="H21" s="618" t="s">
        <v>296</v>
      </c>
      <c r="I21" s="619"/>
      <c r="J21" s="619"/>
      <c r="K21" s="619"/>
      <c r="L21" s="619"/>
      <c r="M21" s="91" t="s">
        <v>217</v>
      </c>
      <c r="N21" s="92"/>
    </row>
    <row r="22" spans="1:19" ht="36" customHeight="1" thickTop="1" thickBot="1">
      <c r="A22" s="352" t="s">
        <v>52</v>
      </c>
      <c r="B22" s="620" t="s">
        <v>53</v>
      </c>
      <c r="C22" s="621"/>
      <c r="D22" s="622"/>
      <c r="E22" s="93" t="s">
        <v>275</v>
      </c>
      <c r="F22" s="93" t="s">
        <v>297</v>
      </c>
      <c r="G22" s="353" t="s">
        <v>54</v>
      </c>
      <c r="H22" s="623" t="s">
        <v>55</v>
      </c>
      <c r="I22" s="624"/>
      <c r="J22" s="624"/>
      <c r="K22" s="624"/>
      <c r="L22" s="625"/>
      <c r="M22" s="354" t="s">
        <v>56</v>
      </c>
      <c r="N22" s="355" t="s">
        <v>57</v>
      </c>
      <c r="R22" s="72" t="s">
        <v>29</v>
      </c>
    </row>
    <row r="23" spans="1:19" ht="81.599999999999994" customHeight="1" thickBot="1">
      <c r="A23" s="356" t="s">
        <v>58</v>
      </c>
      <c r="B23" s="599" t="str">
        <f>IF(G23&gt;5,"☆☆☆☆",IF(AND(G23&gt;=2.39,G23&lt;5),"☆☆☆",IF(AND(G23&gt;=1.39,G23&lt;2.4),"☆☆",IF(AND(G23&gt;0,G23&lt;1.4),"☆",IF(AND(G23&gt;=-1.39,G23&lt;0),"★",IF(AND(G23&gt;=-2.39,G23&lt;-1.4),"★★",IF(AND(G23&gt;=-3.39,G23&lt;-2.4),"★★★")))))))</f>
        <v>★</v>
      </c>
      <c r="C23" s="600"/>
      <c r="D23" s="601"/>
      <c r="E23" s="462">
        <v>2.67</v>
      </c>
      <c r="F23" s="462">
        <v>2.5299999999999998</v>
      </c>
      <c r="G23" s="567">
        <f>+F23-E23</f>
        <v>-0.14000000000000012</v>
      </c>
      <c r="H23" s="603" t="s">
        <v>291</v>
      </c>
      <c r="I23" s="603"/>
      <c r="J23" s="603"/>
      <c r="K23" s="603"/>
      <c r="L23" s="604"/>
      <c r="M23" s="538" t="s">
        <v>292</v>
      </c>
      <c r="N23" s="582">
        <v>44756</v>
      </c>
      <c r="O23" s="433" t="s">
        <v>234</v>
      </c>
    </row>
    <row r="24" spans="1:19" ht="66" customHeight="1" thickBot="1">
      <c r="A24" s="357" t="s">
        <v>59</v>
      </c>
      <c r="B24" s="599" t="str">
        <f t="shared" ref="B24" si="0">IF(G24&gt;5,"☆☆☆☆",IF(AND(G24&gt;=2.39,G24&lt;5),"☆☆☆",IF(AND(G24&gt;=1.39,G24&lt;2.4),"☆☆",IF(AND(G24&gt;0,G24&lt;1.4),"☆",IF(AND(G24&gt;=-1.39,G24&lt;0),"★",IF(AND(G24&gt;=-2.39,G24&lt;-1.4),"★★",IF(AND(G24&gt;=-3.39,G24&lt;-2.4),"★★★")))))))</f>
        <v>★</v>
      </c>
      <c r="C24" s="600"/>
      <c r="D24" s="601"/>
      <c r="E24" s="462">
        <v>2.21</v>
      </c>
      <c r="F24" s="462">
        <v>2.17</v>
      </c>
      <c r="G24" s="567">
        <f t="shared" ref="G24:G70" si="1">+F24-E24</f>
        <v>-4.0000000000000036E-2</v>
      </c>
      <c r="H24" s="626"/>
      <c r="I24" s="627"/>
      <c r="J24" s="627"/>
      <c r="K24" s="627"/>
      <c r="L24" s="628"/>
      <c r="M24" s="244"/>
      <c r="N24" s="245"/>
      <c r="O24" s="433" t="s">
        <v>59</v>
      </c>
      <c r="Q24" s="72" t="s">
        <v>29</v>
      </c>
    </row>
    <row r="25" spans="1:19" ht="81" customHeight="1" thickBot="1">
      <c r="A25" s="442" t="s">
        <v>60</v>
      </c>
      <c r="B25" s="599" t="str">
        <f t="shared" ref="B25:B32" si="2">IF(G25&gt;5,"☆☆☆☆",IF(AND(G25&gt;=2.39,G25&lt;5),"☆☆☆",IF(AND(G25&gt;=1.39,G25&lt;2.4),"☆☆",IF(AND(G25&gt;0,G25&lt;1.4),"☆",IF(AND(G25&gt;=-1.39,G25&lt;0),"★",IF(AND(G25&gt;=-2.39,G25&lt;-1.4),"★★",IF(AND(G25&gt;=-3.39,G25&lt;-2.4),"★★★")))))))</f>
        <v>★</v>
      </c>
      <c r="C25" s="600"/>
      <c r="D25" s="601"/>
      <c r="E25" s="178">
        <v>3.8</v>
      </c>
      <c r="F25" s="178">
        <v>3.38</v>
      </c>
      <c r="G25" s="567">
        <f t="shared" si="1"/>
        <v>-0.41999999999999993</v>
      </c>
      <c r="H25" s="602"/>
      <c r="I25" s="603"/>
      <c r="J25" s="603"/>
      <c r="K25" s="603"/>
      <c r="L25" s="604"/>
      <c r="M25" s="538"/>
      <c r="N25" s="245"/>
      <c r="O25" s="433" t="s">
        <v>60</v>
      </c>
    </row>
    <row r="26" spans="1:19" ht="83.25" customHeight="1" thickBot="1">
      <c r="A26" s="442" t="s">
        <v>61</v>
      </c>
      <c r="B26" s="599" t="str">
        <f t="shared" si="2"/>
        <v>★</v>
      </c>
      <c r="C26" s="600"/>
      <c r="D26" s="601"/>
      <c r="E26" s="178">
        <v>3.61</v>
      </c>
      <c r="F26" s="178">
        <v>3.6</v>
      </c>
      <c r="G26" s="567">
        <f t="shared" si="1"/>
        <v>-9.9999999999997868E-3</v>
      </c>
      <c r="H26" s="602"/>
      <c r="I26" s="603"/>
      <c r="J26" s="603"/>
      <c r="K26" s="603"/>
      <c r="L26" s="604"/>
      <c r="M26" s="244"/>
      <c r="N26" s="245"/>
      <c r="O26" s="433" t="s">
        <v>61</v>
      </c>
    </row>
    <row r="27" spans="1:19" ht="78.599999999999994" customHeight="1" thickBot="1">
      <c r="A27" s="442" t="s">
        <v>62</v>
      </c>
      <c r="B27" s="599" t="str">
        <f t="shared" si="2"/>
        <v>☆</v>
      </c>
      <c r="C27" s="600"/>
      <c r="D27" s="601"/>
      <c r="E27" s="462">
        <v>1.26</v>
      </c>
      <c r="F27" s="462">
        <v>1.53</v>
      </c>
      <c r="G27" s="567">
        <f t="shared" si="1"/>
        <v>0.27</v>
      </c>
      <c r="H27" s="602"/>
      <c r="I27" s="603"/>
      <c r="J27" s="603"/>
      <c r="K27" s="603"/>
      <c r="L27" s="604"/>
      <c r="M27" s="244"/>
      <c r="N27" s="245"/>
      <c r="O27" s="433" t="s">
        <v>62</v>
      </c>
    </row>
    <row r="28" spans="1:19" ht="87" customHeight="1" thickBot="1">
      <c r="A28" s="442" t="s">
        <v>63</v>
      </c>
      <c r="B28" s="599" t="str">
        <f t="shared" si="2"/>
        <v>★</v>
      </c>
      <c r="C28" s="600"/>
      <c r="D28" s="601"/>
      <c r="E28" s="178">
        <v>3.17</v>
      </c>
      <c r="F28" s="462">
        <v>2.41</v>
      </c>
      <c r="G28" s="567">
        <f t="shared" si="1"/>
        <v>-0.75999999999999979</v>
      </c>
      <c r="H28" s="602"/>
      <c r="I28" s="603"/>
      <c r="J28" s="603"/>
      <c r="K28" s="603"/>
      <c r="L28" s="604"/>
      <c r="M28" s="244"/>
      <c r="N28" s="245"/>
      <c r="O28" s="433" t="s">
        <v>63</v>
      </c>
    </row>
    <row r="29" spans="1:19" ht="71.25" customHeight="1" thickBot="1">
      <c r="A29" s="442" t="s">
        <v>64</v>
      </c>
      <c r="B29" s="599" t="str">
        <f t="shared" si="2"/>
        <v>★</v>
      </c>
      <c r="C29" s="600"/>
      <c r="D29" s="601"/>
      <c r="E29" s="462">
        <v>2.2000000000000002</v>
      </c>
      <c r="F29" s="462">
        <v>2.04</v>
      </c>
      <c r="G29" s="567">
        <f t="shared" si="1"/>
        <v>-0.16000000000000014</v>
      </c>
      <c r="H29" s="602"/>
      <c r="I29" s="603"/>
      <c r="J29" s="603"/>
      <c r="K29" s="603"/>
      <c r="L29" s="604"/>
      <c r="M29" s="244"/>
      <c r="N29" s="245"/>
      <c r="O29" s="433" t="s">
        <v>64</v>
      </c>
    </row>
    <row r="30" spans="1:19" ht="73.5" customHeight="1" thickBot="1">
      <c r="A30" s="442" t="s">
        <v>65</v>
      </c>
      <c r="B30" s="599" t="str">
        <f t="shared" si="2"/>
        <v>★</v>
      </c>
      <c r="C30" s="600"/>
      <c r="D30" s="601"/>
      <c r="E30" s="178">
        <v>3.81</v>
      </c>
      <c r="F30" s="178">
        <v>3.55</v>
      </c>
      <c r="G30" s="567">
        <f t="shared" si="1"/>
        <v>-0.26000000000000023</v>
      </c>
      <c r="H30" s="602"/>
      <c r="I30" s="603"/>
      <c r="J30" s="603"/>
      <c r="K30" s="603"/>
      <c r="L30" s="604"/>
      <c r="M30" s="244"/>
      <c r="N30" s="245"/>
      <c r="O30" s="433" t="s">
        <v>65</v>
      </c>
    </row>
    <row r="31" spans="1:19" ht="75.75" customHeight="1" thickBot="1">
      <c r="A31" s="442" t="s">
        <v>66</v>
      </c>
      <c r="B31" s="599" t="str">
        <f t="shared" si="2"/>
        <v>★</v>
      </c>
      <c r="C31" s="600"/>
      <c r="D31" s="601"/>
      <c r="E31" s="462">
        <v>1.96</v>
      </c>
      <c r="F31" s="462">
        <v>1.94</v>
      </c>
      <c r="G31" s="567">
        <f t="shared" si="1"/>
        <v>-2.0000000000000018E-2</v>
      </c>
      <c r="H31" s="602"/>
      <c r="I31" s="603"/>
      <c r="J31" s="603"/>
      <c r="K31" s="603"/>
      <c r="L31" s="604"/>
      <c r="M31" s="244"/>
      <c r="N31" s="245"/>
      <c r="O31" s="433" t="s">
        <v>66</v>
      </c>
    </row>
    <row r="32" spans="1:19" ht="78.599999999999994" customHeight="1" thickBot="1">
      <c r="A32" s="443" t="s">
        <v>67</v>
      </c>
      <c r="B32" s="599" t="str">
        <f t="shared" si="2"/>
        <v>☆</v>
      </c>
      <c r="C32" s="600"/>
      <c r="D32" s="601"/>
      <c r="E32" s="178">
        <v>3.92</v>
      </c>
      <c r="F32" s="178">
        <v>4.6100000000000003</v>
      </c>
      <c r="G32" s="567">
        <f t="shared" si="1"/>
        <v>0.69000000000000039</v>
      </c>
      <c r="H32" s="602"/>
      <c r="I32" s="603"/>
      <c r="J32" s="603"/>
      <c r="K32" s="603"/>
      <c r="L32" s="604"/>
      <c r="M32" s="244"/>
      <c r="N32" s="245"/>
      <c r="O32" s="433" t="s">
        <v>67</v>
      </c>
    </row>
    <row r="33" spans="1:16" ht="94.95" customHeight="1" thickBot="1">
      <c r="A33" s="444" t="s">
        <v>68</v>
      </c>
      <c r="B33" s="599" t="str">
        <f t="shared" ref="B33:B70" si="3">IF(G33&gt;5,"☆☆☆☆",IF(AND(G33&gt;=2.39,G33&lt;5),"☆☆☆",IF(AND(G33&gt;=1.39,G33&lt;2.4),"☆☆",IF(AND(G33&gt;0,G33&lt;1.4),"☆",IF(AND(G33&gt;=-1.39,G33&lt;0),"★",IF(AND(G33&gt;=-2.39,G33&lt;-1.4),"★★",IF(AND(G33&gt;=-3.39,G33&lt;-2.4),"★★★")))))))</f>
        <v>★</v>
      </c>
      <c r="C33" s="600"/>
      <c r="D33" s="601"/>
      <c r="E33" s="461">
        <v>6.2</v>
      </c>
      <c r="F33" s="461">
        <v>6.13</v>
      </c>
      <c r="G33" s="567">
        <f t="shared" si="1"/>
        <v>-7.0000000000000284E-2</v>
      </c>
      <c r="H33" s="602"/>
      <c r="I33" s="603"/>
      <c r="J33" s="603"/>
      <c r="K33" s="603"/>
      <c r="L33" s="604"/>
      <c r="M33" s="244"/>
      <c r="N33" s="245"/>
      <c r="O33" s="433" t="s">
        <v>68</v>
      </c>
    </row>
    <row r="34" spans="1:16" ht="81" customHeight="1" thickBot="1">
      <c r="A34" s="357" t="s">
        <v>69</v>
      </c>
      <c r="B34" s="599" t="str">
        <f t="shared" si="3"/>
        <v>★</v>
      </c>
      <c r="C34" s="600"/>
      <c r="D34" s="601"/>
      <c r="E34" s="178">
        <v>4.91</v>
      </c>
      <c r="F34" s="178">
        <v>3.82</v>
      </c>
      <c r="G34" s="567">
        <f t="shared" si="1"/>
        <v>-1.0900000000000003</v>
      </c>
      <c r="H34" s="602"/>
      <c r="I34" s="603"/>
      <c r="J34" s="603"/>
      <c r="K34" s="603"/>
      <c r="L34" s="604"/>
      <c r="M34" s="481"/>
      <c r="N34" s="482"/>
      <c r="O34" s="433" t="s">
        <v>69</v>
      </c>
    </row>
    <row r="35" spans="1:16" ht="94.5" customHeight="1" thickBot="1">
      <c r="A35" s="443" t="s">
        <v>70</v>
      </c>
      <c r="B35" s="599" t="str">
        <f t="shared" si="3"/>
        <v>★</v>
      </c>
      <c r="C35" s="600"/>
      <c r="D35" s="601"/>
      <c r="E35" s="178">
        <v>5.54</v>
      </c>
      <c r="F35" s="178">
        <v>5.01</v>
      </c>
      <c r="G35" s="567">
        <f t="shared" si="1"/>
        <v>-0.53000000000000025</v>
      </c>
      <c r="H35" s="629"/>
      <c r="I35" s="630"/>
      <c r="J35" s="630"/>
      <c r="K35" s="630"/>
      <c r="L35" s="631"/>
      <c r="M35" s="483"/>
      <c r="N35" s="484"/>
      <c r="O35" s="433" t="s">
        <v>70</v>
      </c>
    </row>
    <row r="36" spans="1:16" ht="92.4" customHeight="1" thickBot="1">
      <c r="A36" s="445" t="s">
        <v>71</v>
      </c>
      <c r="B36" s="599" t="str">
        <f t="shared" si="3"/>
        <v>★</v>
      </c>
      <c r="C36" s="600"/>
      <c r="D36" s="601"/>
      <c r="E36" s="178">
        <v>4.62</v>
      </c>
      <c r="F36" s="178">
        <v>4.3099999999999996</v>
      </c>
      <c r="G36" s="567">
        <f t="shared" si="1"/>
        <v>-0.3100000000000005</v>
      </c>
      <c r="H36" s="602"/>
      <c r="I36" s="603"/>
      <c r="J36" s="603"/>
      <c r="K36" s="603"/>
      <c r="L36" s="604"/>
      <c r="M36" s="485"/>
      <c r="N36" s="486"/>
      <c r="O36" s="433" t="s">
        <v>71</v>
      </c>
    </row>
    <row r="37" spans="1:16" ht="87.75" customHeight="1" thickBot="1">
      <c r="A37" s="442" t="s">
        <v>72</v>
      </c>
      <c r="B37" s="599" t="str">
        <f t="shared" si="3"/>
        <v>☆</v>
      </c>
      <c r="C37" s="600"/>
      <c r="D37" s="601"/>
      <c r="E37" s="178">
        <v>4.71</v>
      </c>
      <c r="F37" s="178">
        <v>4.96</v>
      </c>
      <c r="G37" s="567">
        <f t="shared" si="1"/>
        <v>0.25</v>
      </c>
      <c r="H37" s="602"/>
      <c r="I37" s="603"/>
      <c r="J37" s="603"/>
      <c r="K37" s="603"/>
      <c r="L37" s="604"/>
      <c r="M37" s="244"/>
      <c r="N37" s="245"/>
      <c r="O37" s="433" t="s">
        <v>72</v>
      </c>
    </row>
    <row r="38" spans="1:16" ht="75.75" customHeight="1" thickBot="1">
      <c r="A38" s="442" t="s">
        <v>73</v>
      </c>
      <c r="B38" s="599" t="str">
        <f t="shared" si="3"/>
        <v>☆</v>
      </c>
      <c r="C38" s="600"/>
      <c r="D38" s="601"/>
      <c r="E38" s="178">
        <v>3.97</v>
      </c>
      <c r="F38" s="178">
        <v>4.34</v>
      </c>
      <c r="G38" s="567">
        <f t="shared" si="1"/>
        <v>0.36999999999999966</v>
      </c>
      <c r="H38" s="602"/>
      <c r="I38" s="603"/>
      <c r="J38" s="603"/>
      <c r="K38" s="603"/>
      <c r="L38" s="604"/>
      <c r="M38" s="487"/>
      <c r="N38" s="488"/>
      <c r="O38" s="433" t="s">
        <v>73</v>
      </c>
    </row>
    <row r="39" spans="1:16" ht="70.2" customHeight="1" thickBot="1">
      <c r="A39" s="442" t="s">
        <v>74</v>
      </c>
      <c r="B39" s="599" t="str">
        <f t="shared" si="3"/>
        <v>★</v>
      </c>
      <c r="C39" s="600"/>
      <c r="D39" s="601"/>
      <c r="E39" s="178">
        <v>5.38</v>
      </c>
      <c r="F39" s="178">
        <v>4.9000000000000004</v>
      </c>
      <c r="G39" s="567">
        <f t="shared" si="1"/>
        <v>-0.47999999999999954</v>
      </c>
      <c r="H39" s="602"/>
      <c r="I39" s="603"/>
      <c r="J39" s="603"/>
      <c r="K39" s="603"/>
      <c r="L39" s="604"/>
      <c r="M39" s="485"/>
      <c r="N39" s="486"/>
      <c r="O39" s="433" t="s">
        <v>74</v>
      </c>
    </row>
    <row r="40" spans="1:16" ht="78.75" customHeight="1" thickBot="1">
      <c r="A40" s="442" t="s">
        <v>75</v>
      </c>
      <c r="B40" s="599" t="str">
        <f t="shared" si="3"/>
        <v>☆</v>
      </c>
      <c r="C40" s="600"/>
      <c r="D40" s="601"/>
      <c r="E40" s="178">
        <v>4.22</v>
      </c>
      <c r="F40" s="178">
        <v>5.57</v>
      </c>
      <c r="G40" s="567">
        <f t="shared" si="1"/>
        <v>1.3500000000000005</v>
      </c>
      <c r="H40" s="602"/>
      <c r="I40" s="603"/>
      <c r="J40" s="603"/>
      <c r="K40" s="603"/>
      <c r="L40" s="604"/>
      <c r="M40" s="487"/>
      <c r="N40" s="488"/>
      <c r="O40" s="433" t="s">
        <v>75</v>
      </c>
    </row>
    <row r="41" spans="1:16" ht="66" customHeight="1" thickBot="1">
      <c r="A41" s="442" t="s">
        <v>76</v>
      </c>
      <c r="B41" s="599" t="str">
        <f t="shared" si="3"/>
        <v>★</v>
      </c>
      <c r="C41" s="600"/>
      <c r="D41" s="601"/>
      <c r="E41" s="178">
        <v>4.5</v>
      </c>
      <c r="F41" s="178">
        <v>4.21</v>
      </c>
      <c r="G41" s="567">
        <f t="shared" si="1"/>
        <v>-0.29000000000000004</v>
      </c>
      <c r="H41" s="602" t="s">
        <v>293</v>
      </c>
      <c r="I41" s="603"/>
      <c r="J41" s="603"/>
      <c r="K41" s="603"/>
      <c r="L41" s="604"/>
      <c r="M41" s="244" t="s">
        <v>294</v>
      </c>
      <c r="N41" s="245">
        <v>44754</v>
      </c>
      <c r="O41" s="433" t="s">
        <v>76</v>
      </c>
    </row>
    <row r="42" spans="1:16" ht="77.25" customHeight="1" thickBot="1">
      <c r="A42" s="442" t="s">
        <v>77</v>
      </c>
      <c r="B42" s="599" t="str">
        <f t="shared" ref="B42:B44" si="4">IF(G42&gt;5,"☆☆☆☆",IF(AND(G42&gt;=2.39,G42&lt;5),"☆☆☆",IF(AND(G42&gt;=1.39,G42&lt;2.4),"☆☆",IF(AND(G42&gt;0,G42&lt;1.4),"☆",IF(AND(G42&gt;=-1.39,G42&lt;0),"★",IF(AND(G42&gt;=-2.39,G42&lt;-1.4),"★★",IF(AND(G42&gt;=-3.39,G42&lt;-2.4),"★★★")))))))</f>
        <v>★</v>
      </c>
      <c r="C42" s="600"/>
      <c r="D42" s="601"/>
      <c r="E42" s="461">
        <v>6.04</v>
      </c>
      <c r="F42" s="178">
        <v>5.62</v>
      </c>
      <c r="G42" s="567">
        <f t="shared" si="1"/>
        <v>-0.41999999999999993</v>
      </c>
      <c r="H42" s="602"/>
      <c r="I42" s="603"/>
      <c r="J42" s="603"/>
      <c r="K42" s="603"/>
      <c r="L42" s="604"/>
      <c r="M42" s="485"/>
      <c r="N42" s="245"/>
      <c r="O42" s="433" t="s">
        <v>77</v>
      </c>
      <c r="P42" s="72" t="s">
        <v>217</v>
      </c>
    </row>
    <row r="43" spans="1:16" ht="69.75" customHeight="1" thickBot="1">
      <c r="A43" s="442" t="s">
        <v>78</v>
      </c>
      <c r="B43" s="599" t="str">
        <f t="shared" si="4"/>
        <v>☆</v>
      </c>
      <c r="C43" s="600"/>
      <c r="D43" s="601"/>
      <c r="E43" s="462">
        <v>2.58</v>
      </c>
      <c r="F43" s="462">
        <v>2.96</v>
      </c>
      <c r="G43" s="567">
        <f t="shared" si="1"/>
        <v>0.37999999999999989</v>
      </c>
      <c r="H43" s="602"/>
      <c r="I43" s="603"/>
      <c r="J43" s="603"/>
      <c r="K43" s="603"/>
      <c r="L43" s="604"/>
      <c r="M43" s="244"/>
      <c r="N43" s="245"/>
      <c r="O43" s="433" t="s">
        <v>78</v>
      </c>
    </row>
    <row r="44" spans="1:16" ht="77.25" customHeight="1" thickBot="1">
      <c r="A44" s="446" t="s">
        <v>79</v>
      </c>
      <c r="B44" s="599" t="str">
        <f t="shared" si="4"/>
        <v>★</v>
      </c>
      <c r="C44" s="600"/>
      <c r="D44" s="601"/>
      <c r="E44" s="178">
        <v>4.7300000000000004</v>
      </c>
      <c r="F44" s="178">
        <v>4.29</v>
      </c>
      <c r="G44" s="567">
        <f t="shared" si="1"/>
        <v>-0.44000000000000039</v>
      </c>
      <c r="H44" s="602"/>
      <c r="I44" s="603"/>
      <c r="J44" s="603"/>
      <c r="K44" s="603"/>
      <c r="L44" s="604"/>
      <c r="M44" s="244"/>
      <c r="N44" s="245"/>
      <c r="O44" s="433" t="s">
        <v>79</v>
      </c>
    </row>
    <row r="45" spans="1:16" ht="81.75" customHeight="1" thickBot="1">
      <c r="A45" s="442" t="s">
        <v>80</v>
      </c>
      <c r="B45" s="599" t="str">
        <f t="shared" si="3"/>
        <v>★</v>
      </c>
      <c r="C45" s="600"/>
      <c r="D45" s="601"/>
      <c r="E45" s="178">
        <v>4.4000000000000004</v>
      </c>
      <c r="F45" s="178">
        <v>3.83</v>
      </c>
      <c r="G45" s="567">
        <f t="shared" si="1"/>
        <v>-0.57000000000000028</v>
      </c>
      <c r="H45" s="602"/>
      <c r="I45" s="603"/>
      <c r="J45" s="603"/>
      <c r="K45" s="603"/>
      <c r="L45" s="604"/>
      <c r="M45" s="244"/>
      <c r="N45" s="495"/>
      <c r="O45" s="433" t="s">
        <v>80</v>
      </c>
    </row>
    <row r="46" spans="1:16" ht="72.75" customHeight="1" thickBot="1">
      <c r="A46" s="442" t="s">
        <v>81</v>
      </c>
      <c r="B46" s="599" t="b">
        <f t="shared" si="3"/>
        <v>0</v>
      </c>
      <c r="C46" s="600"/>
      <c r="D46" s="601"/>
      <c r="E46" s="178">
        <v>4.67</v>
      </c>
      <c r="F46" s="178">
        <v>4.67</v>
      </c>
      <c r="G46" s="567">
        <f t="shared" si="1"/>
        <v>0</v>
      </c>
      <c r="H46" s="602"/>
      <c r="I46" s="603"/>
      <c r="J46" s="603"/>
      <c r="K46" s="603"/>
      <c r="L46" s="604"/>
      <c r="M46" s="244"/>
      <c r="N46" s="245"/>
      <c r="O46" s="433" t="s">
        <v>81</v>
      </c>
    </row>
    <row r="47" spans="1:16" ht="81.75" customHeight="1" thickBot="1">
      <c r="A47" s="442" t="s">
        <v>82</v>
      </c>
      <c r="B47" s="599" t="str">
        <f t="shared" si="3"/>
        <v>★</v>
      </c>
      <c r="C47" s="600"/>
      <c r="D47" s="601"/>
      <c r="E47" s="178">
        <v>4.5</v>
      </c>
      <c r="F47" s="178">
        <v>4.2300000000000004</v>
      </c>
      <c r="G47" s="567">
        <f t="shared" si="1"/>
        <v>-0.26999999999999957</v>
      </c>
      <c r="H47" s="602"/>
      <c r="I47" s="603"/>
      <c r="J47" s="603"/>
      <c r="K47" s="603"/>
      <c r="L47" s="604"/>
      <c r="M47" s="496"/>
      <c r="N47" s="245"/>
      <c r="O47" s="433" t="s">
        <v>82</v>
      </c>
    </row>
    <row r="48" spans="1:16" ht="78.75" customHeight="1" thickBot="1">
      <c r="A48" s="442" t="s">
        <v>83</v>
      </c>
      <c r="B48" s="599" t="str">
        <f t="shared" si="3"/>
        <v>★</v>
      </c>
      <c r="C48" s="600"/>
      <c r="D48" s="601"/>
      <c r="E48" s="178">
        <v>4</v>
      </c>
      <c r="F48" s="462">
        <v>2.92</v>
      </c>
      <c r="G48" s="567">
        <f t="shared" si="1"/>
        <v>-1.08</v>
      </c>
      <c r="H48" s="632"/>
      <c r="I48" s="633"/>
      <c r="J48" s="633"/>
      <c r="K48" s="633"/>
      <c r="L48" s="634"/>
      <c r="M48" s="244"/>
      <c r="N48" s="245"/>
      <c r="O48" s="433" t="s">
        <v>83</v>
      </c>
    </row>
    <row r="49" spans="1:15" ht="74.25" customHeight="1" thickBot="1">
      <c r="A49" s="442" t="s">
        <v>84</v>
      </c>
      <c r="B49" s="599" t="str">
        <f t="shared" si="3"/>
        <v>★</v>
      </c>
      <c r="C49" s="600"/>
      <c r="D49" s="601"/>
      <c r="E49" s="178">
        <v>5.22</v>
      </c>
      <c r="F49" s="178">
        <v>4.28</v>
      </c>
      <c r="G49" s="567">
        <f t="shared" si="1"/>
        <v>-0.9399999999999995</v>
      </c>
      <c r="H49" s="602"/>
      <c r="I49" s="603"/>
      <c r="J49" s="603"/>
      <c r="K49" s="603"/>
      <c r="L49" s="604"/>
      <c r="M49" s="497"/>
      <c r="N49" s="245"/>
      <c r="O49" s="433" t="s">
        <v>84</v>
      </c>
    </row>
    <row r="50" spans="1:15" ht="73.2" customHeight="1" thickBot="1">
      <c r="A50" s="442" t="s">
        <v>85</v>
      </c>
      <c r="B50" s="599" t="str">
        <f t="shared" si="3"/>
        <v>★</v>
      </c>
      <c r="C50" s="600"/>
      <c r="D50" s="601"/>
      <c r="E50" s="178">
        <v>5.37</v>
      </c>
      <c r="F50" s="178">
        <v>5.05</v>
      </c>
      <c r="G50" s="567">
        <f t="shared" si="1"/>
        <v>-0.32000000000000028</v>
      </c>
      <c r="H50" s="632"/>
      <c r="I50" s="633"/>
      <c r="J50" s="633"/>
      <c r="K50" s="633"/>
      <c r="L50" s="634"/>
      <c r="M50" s="244"/>
      <c r="N50" s="245"/>
      <c r="O50" s="433" t="s">
        <v>85</v>
      </c>
    </row>
    <row r="51" spans="1:15" ht="73.5" customHeight="1" thickBot="1">
      <c r="A51" s="442" t="s">
        <v>86</v>
      </c>
      <c r="B51" s="599" t="str">
        <f t="shared" si="3"/>
        <v>★</v>
      </c>
      <c r="C51" s="600"/>
      <c r="D51" s="601"/>
      <c r="E51" s="178">
        <v>5.12</v>
      </c>
      <c r="F51" s="178">
        <v>3.88</v>
      </c>
      <c r="G51" s="567">
        <f t="shared" si="1"/>
        <v>-1.2400000000000002</v>
      </c>
      <c r="H51" s="602"/>
      <c r="I51" s="603"/>
      <c r="J51" s="603"/>
      <c r="K51" s="603"/>
      <c r="L51" s="604"/>
      <c r="M51" s="487"/>
      <c r="N51" s="488"/>
      <c r="O51" s="433" t="s">
        <v>86</v>
      </c>
    </row>
    <row r="52" spans="1:15" ht="91.95" customHeight="1" thickBot="1">
      <c r="A52" s="442" t="s">
        <v>87</v>
      </c>
      <c r="B52" s="599" t="str">
        <f t="shared" si="3"/>
        <v>★</v>
      </c>
      <c r="C52" s="600"/>
      <c r="D52" s="601"/>
      <c r="E52" s="462">
        <v>2.87</v>
      </c>
      <c r="F52" s="462">
        <v>2.2799999999999998</v>
      </c>
      <c r="G52" s="567">
        <f t="shared" si="1"/>
        <v>-0.5900000000000003</v>
      </c>
      <c r="H52" s="602"/>
      <c r="I52" s="603"/>
      <c r="J52" s="603"/>
      <c r="K52" s="603"/>
      <c r="L52" s="604"/>
      <c r="M52" s="244"/>
      <c r="N52" s="245"/>
      <c r="O52" s="433" t="s">
        <v>87</v>
      </c>
    </row>
    <row r="53" spans="1:15" ht="77.25" customHeight="1" thickBot="1">
      <c r="A53" s="442" t="s">
        <v>88</v>
      </c>
      <c r="B53" s="599" t="str">
        <f t="shared" si="3"/>
        <v>☆</v>
      </c>
      <c r="C53" s="600"/>
      <c r="D53" s="601"/>
      <c r="E53" s="178">
        <v>4.21</v>
      </c>
      <c r="F53" s="178">
        <v>4.63</v>
      </c>
      <c r="G53" s="567">
        <f t="shared" si="1"/>
        <v>0.41999999999999993</v>
      </c>
      <c r="H53" s="602"/>
      <c r="I53" s="603"/>
      <c r="J53" s="603"/>
      <c r="K53" s="603"/>
      <c r="L53" s="604"/>
      <c r="M53" s="244"/>
      <c r="N53" s="245"/>
      <c r="O53" s="433" t="s">
        <v>88</v>
      </c>
    </row>
    <row r="54" spans="1:15" ht="63.75" customHeight="1" thickBot="1">
      <c r="A54" s="442" t="s">
        <v>89</v>
      </c>
      <c r="B54" s="599" t="str">
        <f t="shared" si="3"/>
        <v>☆☆</v>
      </c>
      <c r="C54" s="600"/>
      <c r="D54" s="601"/>
      <c r="E54" s="462">
        <v>2.83</v>
      </c>
      <c r="F54" s="178">
        <v>4.3899999999999997</v>
      </c>
      <c r="G54" s="567">
        <f t="shared" si="1"/>
        <v>1.5599999999999996</v>
      </c>
      <c r="H54" s="602"/>
      <c r="I54" s="603"/>
      <c r="J54" s="603"/>
      <c r="K54" s="603"/>
      <c r="L54" s="604"/>
      <c r="M54" s="244"/>
      <c r="N54" s="245"/>
      <c r="O54" s="433" t="s">
        <v>89</v>
      </c>
    </row>
    <row r="55" spans="1:15" ht="75" customHeight="1" thickBot="1">
      <c r="A55" s="442" t="s">
        <v>90</v>
      </c>
      <c r="B55" s="599" t="str">
        <f t="shared" si="3"/>
        <v>★</v>
      </c>
      <c r="C55" s="600"/>
      <c r="D55" s="601"/>
      <c r="E55" s="178">
        <v>4.72</v>
      </c>
      <c r="F55" s="178">
        <v>4.37</v>
      </c>
      <c r="G55" s="567">
        <f t="shared" si="1"/>
        <v>-0.34999999999999964</v>
      </c>
      <c r="H55" s="602"/>
      <c r="I55" s="603"/>
      <c r="J55" s="603"/>
      <c r="K55" s="603"/>
      <c r="L55" s="604"/>
      <c r="M55" s="244"/>
      <c r="N55" s="245"/>
      <c r="O55" s="433" t="s">
        <v>90</v>
      </c>
    </row>
    <row r="56" spans="1:15" ht="80.25" customHeight="1" thickBot="1">
      <c r="A56" s="442" t="s">
        <v>91</v>
      </c>
      <c r="B56" s="599" t="str">
        <f t="shared" si="3"/>
        <v>★</v>
      </c>
      <c r="C56" s="600"/>
      <c r="D56" s="601"/>
      <c r="E56" s="461">
        <v>6.31</v>
      </c>
      <c r="F56" s="178">
        <v>5.83</v>
      </c>
      <c r="G56" s="567">
        <f t="shared" si="1"/>
        <v>-0.47999999999999954</v>
      </c>
      <c r="H56" s="602"/>
      <c r="I56" s="603"/>
      <c r="J56" s="603"/>
      <c r="K56" s="603"/>
      <c r="L56" s="604"/>
      <c r="M56" s="244"/>
      <c r="N56" s="245"/>
      <c r="O56" s="433" t="s">
        <v>91</v>
      </c>
    </row>
    <row r="57" spans="1:15" ht="63.75" customHeight="1" thickBot="1">
      <c r="A57" s="442" t="s">
        <v>92</v>
      </c>
      <c r="B57" s="599" t="str">
        <f t="shared" si="3"/>
        <v>★</v>
      </c>
      <c r="C57" s="600"/>
      <c r="D57" s="601"/>
      <c r="E57" s="178">
        <v>3.8</v>
      </c>
      <c r="F57" s="178">
        <v>3.36</v>
      </c>
      <c r="G57" s="567">
        <f t="shared" si="1"/>
        <v>-0.43999999999999995</v>
      </c>
      <c r="H57" s="632"/>
      <c r="I57" s="633"/>
      <c r="J57" s="633"/>
      <c r="K57" s="633"/>
      <c r="L57" s="634"/>
      <c r="M57" s="244"/>
      <c r="N57" s="245"/>
      <c r="O57" s="433" t="s">
        <v>92</v>
      </c>
    </row>
    <row r="58" spans="1:15" ht="69.75" customHeight="1" thickBot="1">
      <c r="A58" s="442" t="s">
        <v>93</v>
      </c>
      <c r="B58" s="599" t="str">
        <f t="shared" si="3"/>
        <v>☆</v>
      </c>
      <c r="C58" s="600"/>
      <c r="D58" s="601"/>
      <c r="E58" s="178">
        <v>4.3</v>
      </c>
      <c r="F58" s="178">
        <v>4.5199999999999996</v>
      </c>
      <c r="G58" s="567">
        <f t="shared" si="1"/>
        <v>0.21999999999999975</v>
      </c>
      <c r="H58" s="602"/>
      <c r="I58" s="603"/>
      <c r="J58" s="603"/>
      <c r="K58" s="603"/>
      <c r="L58" s="604"/>
      <c r="M58" s="244"/>
      <c r="N58" s="245"/>
      <c r="O58" s="433" t="s">
        <v>93</v>
      </c>
    </row>
    <row r="59" spans="1:15" ht="76.2" customHeight="1" thickBot="1">
      <c r="A59" s="442" t="s">
        <v>94</v>
      </c>
      <c r="B59" s="599" t="str">
        <f t="shared" si="3"/>
        <v>★</v>
      </c>
      <c r="C59" s="600"/>
      <c r="D59" s="601"/>
      <c r="E59" s="461">
        <v>6.14</v>
      </c>
      <c r="F59" s="461">
        <v>6.04</v>
      </c>
      <c r="G59" s="567">
        <f t="shared" si="1"/>
        <v>-9.9999999999999645E-2</v>
      </c>
      <c r="H59" s="602"/>
      <c r="I59" s="603"/>
      <c r="J59" s="603"/>
      <c r="K59" s="603"/>
      <c r="L59" s="604"/>
      <c r="M59" s="487"/>
      <c r="N59" s="488"/>
      <c r="O59" s="433" t="s">
        <v>94</v>
      </c>
    </row>
    <row r="60" spans="1:15" ht="91.95" customHeight="1" thickBot="1">
      <c r="A60" s="442" t="s">
        <v>95</v>
      </c>
      <c r="B60" s="599" t="str">
        <f t="shared" si="3"/>
        <v>☆</v>
      </c>
      <c r="C60" s="600"/>
      <c r="D60" s="601"/>
      <c r="E60" s="178">
        <v>5.24</v>
      </c>
      <c r="F60" s="178">
        <v>5.7</v>
      </c>
      <c r="G60" s="567">
        <f t="shared" si="1"/>
        <v>0.45999999999999996</v>
      </c>
      <c r="H60" s="602"/>
      <c r="I60" s="603"/>
      <c r="J60" s="603"/>
      <c r="K60" s="603"/>
      <c r="L60" s="604"/>
      <c r="M60" s="244"/>
      <c r="N60" s="245"/>
      <c r="O60" s="433" t="s">
        <v>95</v>
      </c>
    </row>
    <row r="61" spans="1:15" ht="81" customHeight="1" thickBot="1">
      <c r="A61" s="442" t="s">
        <v>96</v>
      </c>
      <c r="B61" s="599" t="str">
        <f t="shared" si="3"/>
        <v>☆</v>
      </c>
      <c r="C61" s="600"/>
      <c r="D61" s="601"/>
      <c r="E61" s="462">
        <v>1.43</v>
      </c>
      <c r="F61" s="462">
        <v>1.96</v>
      </c>
      <c r="G61" s="567">
        <f t="shared" si="1"/>
        <v>0.53</v>
      </c>
      <c r="H61" s="602"/>
      <c r="I61" s="603"/>
      <c r="J61" s="603"/>
      <c r="K61" s="603"/>
      <c r="L61" s="604"/>
      <c r="M61" s="244"/>
      <c r="N61" s="245"/>
      <c r="O61" s="433" t="s">
        <v>96</v>
      </c>
    </row>
    <row r="62" spans="1:15" ht="75.599999999999994" customHeight="1" thickBot="1">
      <c r="A62" s="442" t="s">
        <v>97</v>
      </c>
      <c r="B62" s="599" t="str">
        <f t="shared" si="3"/>
        <v>★</v>
      </c>
      <c r="C62" s="600"/>
      <c r="D62" s="601"/>
      <c r="E62" s="178">
        <v>5.78</v>
      </c>
      <c r="F62" s="178">
        <v>4.3899999999999997</v>
      </c>
      <c r="G62" s="567">
        <f t="shared" si="1"/>
        <v>-1.3900000000000006</v>
      </c>
      <c r="H62" s="602"/>
      <c r="I62" s="603"/>
      <c r="J62" s="603"/>
      <c r="K62" s="603"/>
      <c r="L62" s="604"/>
      <c r="M62" s="244"/>
      <c r="N62" s="245"/>
      <c r="O62" s="433" t="s">
        <v>97</v>
      </c>
    </row>
    <row r="63" spans="1:15" ht="87" customHeight="1" thickBot="1">
      <c r="A63" s="442" t="s">
        <v>98</v>
      </c>
      <c r="B63" s="599" t="str">
        <f t="shared" si="3"/>
        <v>☆</v>
      </c>
      <c r="C63" s="600"/>
      <c r="D63" s="601"/>
      <c r="E63" s="462">
        <v>2.7</v>
      </c>
      <c r="F63" s="462">
        <v>2.83</v>
      </c>
      <c r="G63" s="567">
        <f t="shared" si="1"/>
        <v>0.12999999999999989</v>
      </c>
      <c r="H63" s="602"/>
      <c r="I63" s="603"/>
      <c r="J63" s="603"/>
      <c r="K63" s="603"/>
      <c r="L63" s="604"/>
      <c r="M63" s="510"/>
      <c r="N63" s="245"/>
      <c r="O63" s="433" t="s">
        <v>98</v>
      </c>
    </row>
    <row r="64" spans="1:15" ht="73.2" customHeight="1" thickBot="1">
      <c r="A64" s="442" t="s">
        <v>99</v>
      </c>
      <c r="B64" s="599" t="str">
        <f t="shared" ref="B64" si="5">IF(G64&gt;5,"☆☆☆☆",IF(AND(G64&gt;=2.39,G64&lt;5),"☆☆☆",IF(AND(G64&gt;=1.39,G64&lt;2.4),"☆☆",IF(AND(G64&gt;0,G64&lt;1.4),"☆",IF(AND(G64&gt;=-1.39,G64&lt;0),"★",IF(AND(G64&gt;=-2.39,G64&lt;-1.4),"★★",IF(AND(G64&gt;=-3.39,G64&lt;-2.4),"★★★")))))))</f>
        <v>☆</v>
      </c>
      <c r="C64" s="600"/>
      <c r="D64" s="601"/>
      <c r="E64" s="462">
        <v>2.75</v>
      </c>
      <c r="F64" s="462">
        <v>2.86</v>
      </c>
      <c r="G64" s="567">
        <f t="shared" si="1"/>
        <v>0.10999999999999988</v>
      </c>
      <c r="H64" s="677"/>
      <c r="I64" s="678"/>
      <c r="J64" s="678"/>
      <c r="K64" s="678"/>
      <c r="L64" s="679"/>
      <c r="M64" s="244"/>
      <c r="N64" s="245"/>
      <c r="O64" s="433" t="s">
        <v>99</v>
      </c>
    </row>
    <row r="65" spans="1:18" ht="80.25" customHeight="1" thickBot="1">
      <c r="A65" s="442" t="s">
        <v>100</v>
      </c>
      <c r="B65" s="599" t="str">
        <f t="shared" si="3"/>
        <v>☆</v>
      </c>
      <c r="C65" s="600"/>
      <c r="D65" s="601"/>
      <c r="E65" s="178">
        <v>4.68</v>
      </c>
      <c r="F65" s="178">
        <v>4.78</v>
      </c>
      <c r="G65" s="567">
        <f t="shared" si="1"/>
        <v>0.10000000000000053</v>
      </c>
      <c r="H65" s="680"/>
      <c r="I65" s="681"/>
      <c r="J65" s="681"/>
      <c r="K65" s="681"/>
      <c r="L65" s="682"/>
      <c r="M65" s="511"/>
      <c r="N65" s="245"/>
      <c r="O65" s="433" t="s">
        <v>100</v>
      </c>
    </row>
    <row r="66" spans="1:18" ht="88.5" customHeight="1" thickBot="1">
      <c r="A66" s="442" t="s">
        <v>101</v>
      </c>
      <c r="B66" s="599" t="str">
        <f t="shared" si="3"/>
        <v>★</v>
      </c>
      <c r="C66" s="600"/>
      <c r="D66" s="601"/>
      <c r="E66" s="461">
        <v>8.61</v>
      </c>
      <c r="F66" s="461">
        <v>8.4700000000000006</v>
      </c>
      <c r="G66" s="567">
        <f t="shared" si="1"/>
        <v>-0.13999999999999879</v>
      </c>
      <c r="H66" s="632"/>
      <c r="I66" s="633"/>
      <c r="J66" s="633"/>
      <c r="K66" s="633"/>
      <c r="L66" s="634"/>
      <c r="M66" s="244"/>
      <c r="N66" s="245"/>
      <c r="O66" s="433" t="s">
        <v>101</v>
      </c>
    </row>
    <row r="67" spans="1:18" ht="78.75" customHeight="1" thickBot="1">
      <c r="A67" s="442" t="s">
        <v>102</v>
      </c>
      <c r="B67" s="599" t="str">
        <f t="shared" si="3"/>
        <v>★</v>
      </c>
      <c r="C67" s="600"/>
      <c r="D67" s="601"/>
      <c r="E67" s="178">
        <v>5.69</v>
      </c>
      <c r="F67" s="178">
        <v>5.28</v>
      </c>
      <c r="G67" s="567">
        <f t="shared" si="1"/>
        <v>-0.41000000000000014</v>
      </c>
      <c r="H67" s="602"/>
      <c r="I67" s="603"/>
      <c r="J67" s="603"/>
      <c r="K67" s="603"/>
      <c r="L67" s="604"/>
      <c r="M67" s="244"/>
      <c r="N67" s="245"/>
      <c r="O67" s="433" t="s">
        <v>102</v>
      </c>
    </row>
    <row r="68" spans="1:18" ht="63" customHeight="1" thickBot="1">
      <c r="A68" s="445" t="s">
        <v>103</v>
      </c>
      <c r="B68" s="599" t="str">
        <f t="shared" si="3"/>
        <v>☆</v>
      </c>
      <c r="C68" s="600"/>
      <c r="D68" s="601"/>
      <c r="E68" s="178">
        <v>5.46</v>
      </c>
      <c r="F68" s="178">
        <v>5.63</v>
      </c>
      <c r="G68" s="567">
        <f t="shared" si="1"/>
        <v>0.16999999999999993</v>
      </c>
      <c r="H68" s="674"/>
      <c r="I68" s="675"/>
      <c r="J68" s="675"/>
      <c r="K68" s="675"/>
      <c r="L68" s="676"/>
      <c r="M68" s="478"/>
      <c r="N68" s="477"/>
      <c r="O68" s="433" t="s">
        <v>103</v>
      </c>
    </row>
    <row r="69" spans="1:18" ht="72.75" customHeight="1" thickBot="1">
      <c r="A69" s="443" t="s">
        <v>104</v>
      </c>
      <c r="B69" s="599" t="str">
        <f t="shared" si="3"/>
        <v>★</v>
      </c>
      <c r="C69" s="600"/>
      <c r="D69" s="601"/>
      <c r="E69" s="566">
        <v>3.03</v>
      </c>
      <c r="F69" s="463">
        <v>2.88</v>
      </c>
      <c r="G69" s="567">
        <f t="shared" si="1"/>
        <v>-0.14999999999999991</v>
      </c>
      <c r="H69" s="632"/>
      <c r="I69" s="633"/>
      <c r="J69" s="633"/>
      <c r="K69" s="633"/>
      <c r="L69" s="634"/>
      <c r="M69" s="244"/>
      <c r="N69" s="245"/>
      <c r="O69" s="433" t="s">
        <v>104</v>
      </c>
    </row>
    <row r="70" spans="1:18" ht="58.5" customHeight="1" thickBot="1">
      <c r="A70" s="358" t="s">
        <v>105</v>
      </c>
      <c r="B70" s="599" t="str">
        <f t="shared" si="3"/>
        <v>★</v>
      </c>
      <c r="C70" s="600"/>
      <c r="D70" s="601"/>
      <c r="E70" s="178">
        <v>4.57</v>
      </c>
      <c r="F70" s="178">
        <v>4.22</v>
      </c>
      <c r="G70" s="567">
        <f t="shared" si="1"/>
        <v>-0.35000000000000053</v>
      </c>
      <c r="H70" s="602"/>
      <c r="I70" s="603"/>
      <c r="J70" s="603"/>
      <c r="K70" s="603"/>
      <c r="L70" s="604"/>
      <c r="M70" s="359"/>
      <c r="N70" s="245"/>
      <c r="O70" s="433"/>
    </row>
    <row r="71" spans="1:18" ht="42.75" customHeight="1" thickBot="1">
      <c r="A71" s="360"/>
      <c r="B71" s="360"/>
      <c r="C71" s="360"/>
      <c r="D71" s="360"/>
      <c r="E71" s="665"/>
      <c r="F71" s="665"/>
      <c r="G71" s="665"/>
      <c r="H71" s="665"/>
      <c r="I71" s="665"/>
      <c r="J71" s="665"/>
      <c r="K71" s="665"/>
      <c r="L71" s="665"/>
      <c r="M71" s="73">
        <f>COUNTIF(E23:E69,"&gt;=10")</f>
        <v>0</v>
      </c>
      <c r="N71" s="73">
        <f>COUNTIF(F23:F69,"&gt;=10")</f>
        <v>0</v>
      </c>
      <c r="O71" s="73" t="s">
        <v>29</v>
      </c>
    </row>
    <row r="72" spans="1:18" ht="36.75" customHeight="1" thickBot="1">
      <c r="A72" s="94" t="s">
        <v>21</v>
      </c>
      <c r="B72" s="95"/>
      <c r="C72" s="159"/>
      <c r="D72" s="159"/>
      <c r="E72" s="666" t="s">
        <v>20</v>
      </c>
      <c r="F72" s="666"/>
      <c r="G72" s="666"/>
      <c r="H72" s="667" t="s">
        <v>244</v>
      </c>
      <c r="I72" s="668"/>
      <c r="J72" s="95"/>
      <c r="K72" s="96"/>
      <c r="L72" s="96"/>
      <c r="M72" s="97"/>
      <c r="N72" s="98"/>
    </row>
    <row r="73" spans="1:18" ht="36.75" customHeight="1" thickBot="1">
      <c r="A73" s="99"/>
      <c r="B73" s="361"/>
      <c r="C73" s="669" t="s">
        <v>106</v>
      </c>
      <c r="D73" s="670"/>
      <c r="E73" s="670"/>
      <c r="F73" s="671"/>
      <c r="G73" s="100">
        <f>+F70</f>
        <v>4.22</v>
      </c>
      <c r="H73" s="101" t="s">
        <v>107</v>
      </c>
      <c r="I73" s="672">
        <f>+G70</f>
        <v>-0.35000000000000053</v>
      </c>
      <c r="J73" s="673"/>
      <c r="K73" s="362"/>
      <c r="L73" s="362"/>
      <c r="M73" s="363"/>
      <c r="N73" s="102"/>
    </row>
    <row r="74" spans="1:18" ht="36.75" customHeight="1" thickBot="1">
      <c r="A74" s="99"/>
      <c r="B74" s="361"/>
      <c r="C74" s="635" t="s">
        <v>108</v>
      </c>
      <c r="D74" s="636"/>
      <c r="E74" s="636"/>
      <c r="F74" s="637"/>
      <c r="G74" s="103">
        <f>+F35</f>
        <v>5.01</v>
      </c>
      <c r="H74" s="104" t="s">
        <v>107</v>
      </c>
      <c r="I74" s="638">
        <f>+G35</f>
        <v>-0.53000000000000025</v>
      </c>
      <c r="J74" s="639"/>
      <c r="K74" s="362"/>
      <c r="L74" s="362"/>
      <c r="M74" s="363"/>
      <c r="N74" s="102"/>
      <c r="R74" s="404" t="s">
        <v>21</v>
      </c>
    </row>
    <row r="75" spans="1:18" ht="36.75" customHeight="1" thickBot="1">
      <c r="A75" s="99"/>
      <c r="B75" s="361"/>
      <c r="C75" s="640" t="s">
        <v>109</v>
      </c>
      <c r="D75" s="641"/>
      <c r="E75" s="641"/>
      <c r="F75" s="105" t="str">
        <f>VLOOKUP(G75,F:P,10,0)</f>
        <v>大分県</v>
      </c>
      <c r="G75" s="106">
        <f>MAX(F23:F70)</f>
        <v>8.4700000000000006</v>
      </c>
      <c r="H75" s="642" t="s">
        <v>110</v>
      </c>
      <c r="I75" s="643"/>
      <c r="J75" s="643"/>
      <c r="K75" s="107">
        <f>+N71</f>
        <v>0</v>
      </c>
      <c r="L75" s="108" t="s">
        <v>111</v>
      </c>
      <c r="M75" s="109">
        <f>N71-M71</f>
        <v>0</v>
      </c>
      <c r="N75" s="102"/>
      <c r="R75" s="405"/>
    </row>
    <row r="76" spans="1:18" ht="36.75" customHeight="1" thickBot="1">
      <c r="A76" s="110"/>
      <c r="B76" s="111"/>
      <c r="C76" s="111"/>
      <c r="D76" s="111"/>
      <c r="E76" s="111"/>
      <c r="F76" s="111"/>
      <c r="G76" s="111"/>
      <c r="H76" s="111"/>
      <c r="I76" s="111"/>
      <c r="J76" s="111"/>
      <c r="K76" s="112"/>
      <c r="L76" s="112"/>
      <c r="M76" s="113"/>
      <c r="N76" s="114"/>
      <c r="R76" s="405"/>
    </row>
    <row r="77" spans="1:18" ht="30.75" customHeight="1">
      <c r="A77" s="143"/>
      <c r="B77" s="143"/>
      <c r="C77" s="143"/>
      <c r="D77" s="143"/>
      <c r="E77" s="143"/>
      <c r="F77" s="143"/>
      <c r="G77" s="143"/>
      <c r="H77" s="143"/>
      <c r="I77" s="143"/>
      <c r="J77" s="143"/>
      <c r="K77" s="364"/>
      <c r="L77" s="364"/>
      <c r="M77" s="365"/>
      <c r="N77" s="366"/>
      <c r="R77" s="406"/>
    </row>
    <row r="78" spans="1:18" ht="30.75" customHeight="1" thickBot="1">
      <c r="A78" s="367"/>
      <c r="B78" s="367"/>
      <c r="C78" s="367"/>
      <c r="D78" s="367"/>
      <c r="E78" s="367"/>
      <c r="F78" s="367"/>
      <c r="G78" s="367"/>
      <c r="H78" s="367"/>
      <c r="I78" s="367"/>
      <c r="J78" s="367"/>
      <c r="K78" s="368"/>
      <c r="L78" s="368"/>
      <c r="M78" s="369"/>
      <c r="N78" s="367"/>
    </row>
    <row r="79" spans="1:18" ht="24.75" customHeight="1" thickTop="1">
      <c r="A79" s="644">
        <v>2</v>
      </c>
      <c r="B79" s="647" t="s">
        <v>241</v>
      </c>
      <c r="C79" s="648"/>
      <c r="D79" s="648"/>
      <c r="E79" s="648"/>
      <c r="F79" s="649"/>
      <c r="G79" s="656" t="s">
        <v>242</v>
      </c>
      <c r="H79" s="657"/>
      <c r="I79" s="657"/>
      <c r="J79" s="657"/>
      <c r="K79" s="657"/>
      <c r="L79" s="657"/>
      <c r="M79" s="657"/>
      <c r="N79" s="658"/>
    </row>
    <row r="80" spans="1:18" ht="24.75" customHeight="1">
      <c r="A80" s="645"/>
      <c r="B80" s="650"/>
      <c r="C80" s="651"/>
      <c r="D80" s="651"/>
      <c r="E80" s="651"/>
      <c r="F80" s="652"/>
      <c r="G80" s="659"/>
      <c r="H80" s="660"/>
      <c r="I80" s="660"/>
      <c r="J80" s="660"/>
      <c r="K80" s="660"/>
      <c r="L80" s="660"/>
      <c r="M80" s="660"/>
      <c r="N80" s="661"/>
      <c r="O80" s="370" t="s">
        <v>29</v>
      </c>
      <c r="P80" s="370"/>
    </row>
    <row r="81" spans="1:16" ht="24.75" customHeight="1">
      <c r="A81" s="645"/>
      <c r="B81" s="650"/>
      <c r="C81" s="651"/>
      <c r="D81" s="651"/>
      <c r="E81" s="651"/>
      <c r="F81" s="652"/>
      <c r="G81" s="659"/>
      <c r="H81" s="660"/>
      <c r="I81" s="660"/>
      <c r="J81" s="660"/>
      <c r="K81" s="660"/>
      <c r="L81" s="660"/>
      <c r="M81" s="660"/>
      <c r="N81" s="661"/>
      <c r="O81" s="370" t="s">
        <v>21</v>
      </c>
      <c r="P81" s="370" t="s">
        <v>112</v>
      </c>
    </row>
    <row r="82" spans="1:16" ht="24.75" customHeight="1">
      <c r="A82" s="645"/>
      <c r="B82" s="650"/>
      <c r="C82" s="651"/>
      <c r="D82" s="651"/>
      <c r="E82" s="651"/>
      <c r="F82" s="652"/>
      <c r="G82" s="659"/>
      <c r="H82" s="660"/>
      <c r="I82" s="660"/>
      <c r="J82" s="660"/>
      <c r="K82" s="660"/>
      <c r="L82" s="660"/>
      <c r="M82" s="660"/>
      <c r="N82" s="661"/>
      <c r="O82" s="371"/>
      <c r="P82" s="370"/>
    </row>
    <row r="83" spans="1:16" ht="46.2" customHeight="1" thickBot="1">
      <c r="A83" s="646"/>
      <c r="B83" s="653"/>
      <c r="C83" s="654"/>
      <c r="D83" s="654"/>
      <c r="E83" s="654"/>
      <c r="F83" s="655"/>
      <c r="G83" s="662"/>
      <c r="H83" s="663"/>
      <c r="I83" s="663"/>
      <c r="J83" s="663"/>
      <c r="K83" s="663"/>
      <c r="L83" s="663"/>
      <c r="M83" s="663"/>
      <c r="N83" s="664"/>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67:D67"/>
    <mergeCell ref="H67:L67"/>
    <mergeCell ref="B68:D68"/>
    <mergeCell ref="H68:L68"/>
    <mergeCell ref="B69:D69"/>
    <mergeCell ref="H69:L69"/>
    <mergeCell ref="B64:D64"/>
    <mergeCell ref="H64:L64"/>
    <mergeCell ref="B65:D65"/>
    <mergeCell ref="B66:D66"/>
    <mergeCell ref="H66:L66"/>
    <mergeCell ref="H65:L65"/>
    <mergeCell ref="C74:F74"/>
    <mergeCell ref="I74:J74"/>
    <mergeCell ref="C75:E75"/>
    <mergeCell ref="H75:J75"/>
    <mergeCell ref="A79:A83"/>
    <mergeCell ref="B79:F83"/>
    <mergeCell ref="G79:N83"/>
    <mergeCell ref="B70:D70"/>
    <mergeCell ref="H70:L70"/>
    <mergeCell ref="E71:L71"/>
    <mergeCell ref="E72:G72"/>
    <mergeCell ref="H72:I72"/>
    <mergeCell ref="C73:F73"/>
    <mergeCell ref="I73:J73"/>
    <mergeCell ref="B61:D61"/>
    <mergeCell ref="H61:L61"/>
    <mergeCell ref="B62:D62"/>
    <mergeCell ref="H62:L62"/>
    <mergeCell ref="B63:D63"/>
    <mergeCell ref="H63:L63"/>
    <mergeCell ref="B58:D58"/>
    <mergeCell ref="H58:L58"/>
    <mergeCell ref="B59:D59"/>
    <mergeCell ref="H59:L59"/>
    <mergeCell ref="B60:D60"/>
    <mergeCell ref="H60:L60"/>
    <mergeCell ref="B55:D55"/>
    <mergeCell ref="H55:L55"/>
    <mergeCell ref="B56:D56"/>
    <mergeCell ref="H56:L56"/>
    <mergeCell ref="B57:D57"/>
    <mergeCell ref="B52:D52"/>
    <mergeCell ref="H52:L52"/>
    <mergeCell ref="B53:D53"/>
    <mergeCell ref="H53:L53"/>
    <mergeCell ref="B54:D54"/>
    <mergeCell ref="H54:L54"/>
    <mergeCell ref="H57:L57"/>
    <mergeCell ref="B49:D49"/>
    <mergeCell ref="H49:L49"/>
    <mergeCell ref="B50:D50"/>
    <mergeCell ref="H50:L50"/>
    <mergeCell ref="B51:D51"/>
    <mergeCell ref="H51:L51"/>
    <mergeCell ref="B46:D46"/>
    <mergeCell ref="H46:L46"/>
    <mergeCell ref="B47:D47"/>
    <mergeCell ref="H47:L47"/>
    <mergeCell ref="B48:D48"/>
    <mergeCell ref="H48:L48"/>
    <mergeCell ref="B43:D43"/>
    <mergeCell ref="H43:L43"/>
    <mergeCell ref="B44:D44"/>
    <mergeCell ref="H44:L44"/>
    <mergeCell ref="B45:D45"/>
    <mergeCell ref="H45:L45"/>
    <mergeCell ref="B40:D40"/>
    <mergeCell ref="H40:L40"/>
    <mergeCell ref="B41:D41"/>
    <mergeCell ref="H41:L41"/>
    <mergeCell ref="B42:D42"/>
    <mergeCell ref="H42:L42"/>
    <mergeCell ref="B37:D37"/>
    <mergeCell ref="H37:L37"/>
    <mergeCell ref="B38:D38"/>
    <mergeCell ref="H38:L38"/>
    <mergeCell ref="B39:D39"/>
    <mergeCell ref="H39:L39"/>
    <mergeCell ref="B35:D35"/>
    <mergeCell ref="H35:L35"/>
    <mergeCell ref="B36:D36"/>
    <mergeCell ref="H36:L36"/>
    <mergeCell ref="B31:D31"/>
    <mergeCell ref="H31:L31"/>
    <mergeCell ref="B32:D32"/>
    <mergeCell ref="H32:L32"/>
    <mergeCell ref="B33:D33"/>
    <mergeCell ref="H33:L33"/>
    <mergeCell ref="B29:D29"/>
    <mergeCell ref="H29:L29"/>
    <mergeCell ref="B30:D30"/>
    <mergeCell ref="H30:L30"/>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s>
  <phoneticPr fontId="106"/>
  <conditionalFormatting sqref="G23:G70">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N77">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D006E-397E-47E1-9320-708A8F53011B}">
  <sheetPr>
    <pageSetUpPr fitToPage="1"/>
  </sheetPr>
  <dimension ref="A1:Q26"/>
  <sheetViews>
    <sheetView view="pageBreakPreview" zoomScale="95" zoomScaleNormal="75" zoomScaleSheetLayoutView="95" workbookViewId="0">
      <selection activeCell="Q16" sqref="Q16"/>
    </sheetView>
  </sheetViews>
  <sheetFormatPr defaultColWidth="9" defaultRowHeight="13.2"/>
  <cols>
    <col min="1" max="1" width="4.88671875" style="579" customWidth="1"/>
    <col min="2" max="7" width="9" style="579"/>
    <col min="8" max="9" width="12.44140625" style="579" customWidth="1"/>
    <col min="10" max="11" width="19" style="579" customWidth="1"/>
    <col min="12" max="12" width="23.33203125" style="579" customWidth="1"/>
    <col min="13" max="13" width="4.77734375" style="579" customWidth="1"/>
    <col min="14" max="14" width="3.44140625" style="579" customWidth="1"/>
    <col min="15" max="16384" width="9" style="579"/>
  </cols>
  <sheetData>
    <row r="1" spans="1:17" ht="23.4">
      <c r="A1" s="683" t="s">
        <v>295</v>
      </c>
      <c r="B1" s="683"/>
      <c r="C1" s="683"/>
      <c r="D1" s="683"/>
      <c r="E1" s="683"/>
      <c r="F1" s="683"/>
      <c r="G1" s="683"/>
      <c r="H1" s="683"/>
      <c r="I1" s="683"/>
      <c r="J1" s="684"/>
      <c r="K1" s="684"/>
      <c r="L1" s="684"/>
      <c r="M1" s="684"/>
    </row>
    <row r="2" spans="1:17" ht="19.2">
      <c r="A2" s="685" t="s">
        <v>459</v>
      </c>
      <c r="B2" s="685"/>
      <c r="C2" s="685"/>
      <c r="D2" s="685"/>
      <c r="E2" s="685"/>
      <c r="F2" s="685"/>
      <c r="G2" s="685"/>
      <c r="H2" s="685"/>
      <c r="I2" s="685"/>
      <c r="J2" s="686"/>
      <c r="K2" s="686"/>
      <c r="L2" s="686"/>
      <c r="M2" s="686"/>
      <c r="N2" s="851"/>
      <c r="P2" s="580"/>
    </row>
    <row r="3" spans="1:17" ht="33.75" customHeight="1">
      <c r="A3" s="852" t="s">
        <v>460</v>
      </c>
      <c r="B3" s="852"/>
      <c r="C3" s="852"/>
      <c r="D3" s="852"/>
      <c r="E3" s="852"/>
      <c r="F3" s="852"/>
      <c r="G3" s="852"/>
      <c r="H3" s="852"/>
      <c r="I3" s="852"/>
      <c r="J3" s="853"/>
      <c r="K3" s="853"/>
      <c r="L3" s="853"/>
      <c r="M3" s="853"/>
      <c r="N3" s="854"/>
      <c r="O3" s="581"/>
      <c r="P3" s="583"/>
    </row>
    <row r="4" spans="1:17" ht="22.5" customHeight="1">
      <c r="A4" s="855" t="s">
        <v>461</v>
      </c>
      <c r="B4" s="855"/>
      <c r="C4" s="855"/>
      <c r="D4" s="855"/>
      <c r="E4" s="855"/>
      <c r="F4" s="855"/>
      <c r="G4" s="855"/>
      <c r="H4" s="855"/>
      <c r="I4" s="855"/>
      <c r="J4" s="856"/>
      <c r="K4" s="856"/>
      <c r="L4" s="856"/>
      <c r="M4" s="856"/>
      <c r="N4" s="854"/>
      <c r="P4" s="583"/>
    </row>
    <row r="5" spans="1:17" ht="16.2">
      <c r="A5" s="859"/>
      <c r="B5" s="860"/>
      <c r="C5" s="860"/>
      <c r="D5" s="860"/>
      <c r="E5" s="860"/>
      <c r="F5" s="860"/>
      <c r="G5" s="860"/>
      <c r="H5" s="860"/>
      <c r="I5" s="860"/>
      <c r="J5" s="860"/>
      <c r="K5" s="860"/>
      <c r="L5" s="860"/>
      <c r="M5" s="860"/>
      <c r="N5" s="854"/>
      <c r="P5" s="583"/>
    </row>
    <row r="6" spans="1:17" ht="17.399999999999999">
      <c r="A6" s="860"/>
      <c r="B6" s="861" t="s">
        <v>29</v>
      </c>
      <c r="C6" s="862"/>
      <c r="D6" s="862"/>
      <c r="E6" s="862"/>
      <c r="F6" s="860"/>
      <c r="G6" s="860"/>
      <c r="H6" s="857" t="s">
        <v>462</v>
      </c>
      <c r="I6" s="858"/>
      <c r="J6" s="858"/>
      <c r="K6" s="858"/>
      <c r="L6" s="858"/>
      <c r="M6" s="860"/>
      <c r="N6" s="854"/>
      <c r="O6" s="581"/>
      <c r="P6" s="583"/>
      <c r="Q6" s="583"/>
    </row>
    <row r="7" spans="1:17" ht="16.2">
      <c r="A7" s="860"/>
      <c r="B7" s="862"/>
      <c r="C7" s="862"/>
      <c r="D7" s="862"/>
      <c r="E7" s="862"/>
      <c r="F7" s="860"/>
      <c r="G7" s="860"/>
      <c r="H7" s="858"/>
      <c r="I7" s="858"/>
      <c r="J7" s="858"/>
      <c r="K7" s="858"/>
      <c r="L7" s="858"/>
      <c r="M7" s="860"/>
      <c r="N7" s="854"/>
      <c r="O7" s="579" t="s">
        <v>21</v>
      </c>
      <c r="P7" s="583"/>
      <c r="Q7" s="583"/>
    </row>
    <row r="8" spans="1:17" ht="16.2">
      <c r="A8" s="860"/>
      <c r="B8" s="862"/>
      <c r="C8" s="862"/>
      <c r="D8" s="862"/>
      <c r="E8" s="862"/>
      <c r="F8" s="860"/>
      <c r="G8" s="860"/>
      <c r="H8" s="858"/>
      <c r="I8" s="858"/>
      <c r="J8" s="858"/>
      <c r="K8" s="858"/>
      <c r="L8" s="858"/>
      <c r="M8" s="860"/>
      <c r="P8" s="583"/>
      <c r="Q8" s="583"/>
    </row>
    <row r="9" spans="1:17" ht="16.2">
      <c r="A9" s="860"/>
      <c r="B9" s="862"/>
      <c r="C9" s="862"/>
      <c r="D9" s="862"/>
      <c r="E9" s="862"/>
      <c r="F9" s="860"/>
      <c r="G9" s="860"/>
      <c r="H9" s="858"/>
      <c r="I9" s="858"/>
      <c r="J9" s="858"/>
      <c r="K9" s="858"/>
      <c r="L9" s="858"/>
      <c r="M9" s="860"/>
      <c r="P9" s="583"/>
      <c r="Q9" s="583"/>
    </row>
    <row r="10" spans="1:17" ht="16.2">
      <c r="A10" s="860"/>
      <c r="B10" s="862"/>
      <c r="C10" s="862"/>
      <c r="D10" s="862"/>
      <c r="E10" s="862"/>
      <c r="F10" s="860"/>
      <c r="G10" s="860"/>
      <c r="H10" s="858"/>
      <c r="I10" s="858"/>
      <c r="J10" s="858"/>
      <c r="K10" s="858"/>
      <c r="L10" s="858"/>
      <c r="M10" s="860"/>
      <c r="P10" s="583"/>
      <c r="Q10" s="583"/>
    </row>
    <row r="11" spans="1:17" ht="16.2">
      <c r="A11" s="860"/>
      <c r="B11" s="862"/>
      <c r="C11" s="862"/>
      <c r="D11" s="862"/>
      <c r="E11" s="862"/>
      <c r="F11" s="863"/>
      <c r="G11" s="863"/>
      <c r="H11" s="858"/>
      <c r="I11" s="858"/>
      <c r="J11" s="858"/>
      <c r="K11" s="858"/>
      <c r="L11" s="858"/>
      <c r="M11" s="860"/>
      <c r="P11" s="583"/>
      <c r="Q11" s="583"/>
    </row>
    <row r="12" spans="1:17" ht="16.2">
      <c r="A12" s="860"/>
      <c r="B12" s="862"/>
      <c r="C12" s="862"/>
      <c r="D12" s="862"/>
      <c r="E12" s="862"/>
      <c r="F12" s="864"/>
      <c r="G12" s="864"/>
      <c r="H12" s="858"/>
      <c r="I12" s="858"/>
      <c r="J12" s="858"/>
      <c r="K12" s="858"/>
      <c r="L12" s="858"/>
      <c r="M12" s="860"/>
      <c r="P12" s="583"/>
      <c r="Q12" s="583"/>
    </row>
    <row r="13" spans="1:17" ht="16.2">
      <c r="A13" s="860"/>
      <c r="B13" s="865"/>
      <c r="C13" s="865"/>
      <c r="D13" s="865"/>
      <c r="E13" s="865"/>
      <c r="F13" s="864"/>
      <c r="G13" s="864"/>
      <c r="H13" s="858"/>
      <c r="I13" s="858"/>
      <c r="J13" s="858"/>
      <c r="K13" s="858"/>
      <c r="L13" s="858"/>
      <c r="M13" s="860"/>
      <c r="P13" s="583"/>
      <c r="Q13" s="583"/>
    </row>
    <row r="14" spans="1:17" ht="16.2">
      <c r="A14" s="860"/>
      <c r="B14" s="865"/>
      <c r="C14" s="865"/>
      <c r="D14" s="865"/>
      <c r="E14" s="865"/>
      <c r="F14" s="863"/>
      <c r="G14" s="863"/>
      <c r="H14" s="858"/>
      <c r="I14" s="858"/>
      <c r="J14" s="858"/>
      <c r="K14" s="858"/>
      <c r="L14" s="858"/>
      <c r="M14" s="860"/>
      <c r="P14" s="583"/>
      <c r="Q14" s="583"/>
    </row>
    <row r="15" spans="1:17" ht="16.2">
      <c r="A15" s="860"/>
      <c r="B15" s="860"/>
      <c r="C15" s="860"/>
      <c r="D15" s="860"/>
      <c r="E15" s="860"/>
      <c r="F15" s="860"/>
      <c r="G15" s="860"/>
      <c r="H15" s="860" t="s">
        <v>21</v>
      </c>
      <c r="I15" s="860"/>
      <c r="J15" s="860"/>
      <c r="K15" s="860"/>
      <c r="L15" s="860"/>
      <c r="M15" s="860"/>
      <c r="P15" s="583"/>
      <c r="Q15" s="583"/>
    </row>
    <row r="16" spans="1:17" ht="16.8" thickBot="1">
      <c r="A16" s="874"/>
      <c r="B16" s="875"/>
      <c r="C16" s="875"/>
      <c r="D16" s="875"/>
      <c r="E16" s="875"/>
      <c r="F16" s="875"/>
      <c r="G16" s="875"/>
      <c r="H16" s="875"/>
      <c r="I16" s="875"/>
      <c r="J16" s="875"/>
      <c r="K16" s="875"/>
      <c r="L16" s="875"/>
      <c r="M16" s="875"/>
      <c r="P16" s="583"/>
      <c r="Q16" s="583"/>
    </row>
    <row r="17" spans="1:17" ht="32.4" customHeight="1" thickTop="1">
      <c r="A17" s="875"/>
      <c r="B17" s="876" t="s">
        <v>463</v>
      </c>
      <c r="C17" s="866"/>
      <c r="D17" s="866"/>
      <c r="E17" s="866"/>
      <c r="F17" s="866"/>
      <c r="G17" s="866"/>
      <c r="H17" s="866"/>
      <c r="I17" s="866"/>
      <c r="J17" s="866"/>
      <c r="K17" s="866"/>
      <c r="L17" s="867"/>
      <c r="M17" s="875"/>
      <c r="P17" s="583"/>
      <c r="Q17" s="583"/>
    </row>
    <row r="18" spans="1:17" ht="32.4" customHeight="1">
      <c r="A18" s="875"/>
      <c r="B18" s="868"/>
      <c r="C18" s="869"/>
      <c r="D18" s="869"/>
      <c r="E18" s="869"/>
      <c r="F18" s="869"/>
      <c r="G18" s="869"/>
      <c r="H18" s="869"/>
      <c r="I18" s="869"/>
      <c r="J18" s="869"/>
      <c r="K18" s="869"/>
      <c r="L18" s="870"/>
      <c r="M18" s="875"/>
      <c r="P18" s="583"/>
      <c r="Q18" s="583"/>
    </row>
    <row r="19" spans="1:17" ht="32.4" customHeight="1">
      <c r="A19" s="875"/>
      <c r="B19" s="868"/>
      <c r="C19" s="869"/>
      <c r="D19" s="869"/>
      <c r="E19" s="869"/>
      <c r="F19" s="869"/>
      <c r="G19" s="869"/>
      <c r="H19" s="869"/>
      <c r="I19" s="869"/>
      <c r="J19" s="869"/>
      <c r="K19" s="869"/>
      <c r="L19" s="870"/>
      <c r="M19" s="875"/>
      <c r="P19" s="583"/>
      <c r="Q19" s="583"/>
    </row>
    <row r="20" spans="1:17" ht="32.4" customHeight="1">
      <c r="A20" s="875"/>
      <c r="B20" s="868"/>
      <c r="C20" s="869"/>
      <c r="D20" s="869"/>
      <c r="E20" s="869"/>
      <c r="F20" s="869"/>
      <c r="G20" s="869"/>
      <c r="H20" s="869"/>
      <c r="I20" s="869"/>
      <c r="J20" s="869"/>
      <c r="K20" s="869"/>
      <c r="L20" s="870"/>
      <c r="M20" s="875"/>
      <c r="P20" s="583"/>
      <c r="Q20" s="583"/>
    </row>
    <row r="21" spans="1:17" ht="32.4" customHeight="1">
      <c r="A21" s="875"/>
      <c r="B21" s="868"/>
      <c r="C21" s="869"/>
      <c r="D21" s="869"/>
      <c r="E21" s="869"/>
      <c r="F21" s="869"/>
      <c r="G21" s="869"/>
      <c r="H21" s="869"/>
      <c r="I21" s="869"/>
      <c r="J21" s="869"/>
      <c r="K21" s="869"/>
      <c r="L21" s="870"/>
      <c r="M21" s="875"/>
    </row>
    <row r="22" spans="1:17" ht="32.4" customHeight="1">
      <c r="A22" s="875"/>
      <c r="B22" s="868"/>
      <c r="C22" s="869"/>
      <c r="D22" s="869"/>
      <c r="E22" s="869"/>
      <c r="F22" s="869"/>
      <c r="G22" s="869"/>
      <c r="H22" s="869"/>
      <c r="I22" s="869"/>
      <c r="J22" s="869"/>
      <c r="K22" s="869"/>
      <c r="L22" s="870"/>
      <c r="M22" s="875"/>
    </row>
    <row r="23" spans="1:17" ht="32.4" customHeight="1">
      <c r="A23" s="875"/>
      <c r="B23" s="868"/>
      <c r="C23" s="869"/>
      <c r="D23" s="869"/>
      <c r="E23" s="869"/>
      <c r="F23" s="869"/>
      <c r="G23" s="869"/>
      <c r="H23" s="869"/>
      <c r="I23" s="869"/>
      <c r="J23" s="869"/>
      <c r="K23" s="869"/>
      <c r="L23" s="870"/>
      <c r="M23" s="875"/>
    </row>
    <row r="24" spans="1:17" ht="32.4" customHeight="1" thickBot="1">
      <c r="A24" s="875"/>
      <c r="B24" s="871"/>
      <c r="C24" s="872"/>
      <c r="D24" s="872"/>
      <c r="E24" s="872"/>
      <c r="F24" s="872"/>
      <c r="G24" s="872"/>
      <c r="H24" s="872"/>
      <c r="I24" s="872"/>
      <c r="J24" s="872"/>
      <c r="K24" s="872"/>
      <c r="L24" s="873"/>
      <c r="M24" s="875"/>
    </row>
    <row r="25" spans="1:17" ht="13.8" thickTop="1">
      <c r="A25" s="875"/>
      <c r="B25" s="875" t="s">
        <v>208</v>
      </c>
      <c r="C25" s="875"/>
      <c r="D25" s="875"/>
      <c r="E25" s="875"/>
      <c r="F25" s="875"/>
      <c r="G25" s="875"/>
      <c r="H25" s="875"/>
      <c r="I25" s="875"/>
      <c r="J25" s="875"/>
      <c r="K25" s="875"/>
      <c r="L25" s="875"/>
      <c r="M25" s="875"/>
    </row>
    <row r="26" spans="1:17">
      <c r="A26" s="875"/>
      <c r="B26" s="875"/>
      <c r="C26" s="875"/>
      <c r="D26" s="875"/>
      <c r="E26" s="875"/>
      <c r="F26" s="875"/>
      <c r="G26" s="875"/>
      <c r="H26" s="875"/>
      <c r="I26" s="875"/>
      <c r="J26" s="875"/>
      <c r="K26" s="875"/>
      <c r="L26" s="875"/>
      <c r="M26" s="875"/>
    </row>
  </sheetData>
  <mergeCells count="8">
    <mergeCell ref="B17:L24"/>
    <mergeCell ref="A1:M1"/>
    <mergeCell ref="A2:M2"/>
    <mergeCell ref="A3:M3"/>
    <mergeCell ref="N3:N7"/>
    <mergeCell ref="A4:M4"/>
    <mergeCell ref="B6:E14"/>
    <mergeCell ref="H6:L14"/>
  </mergeCells>
  <phoneticPr fontId="106"/>
  <pageMargins left="0.75" right="0.75" top="1" bottom="1" header="0.51200000000000001" footer="0.51200000000000001"/>
  <pageSetup paperSize="9" scale="8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77"/>
  <sheetViews>
    <sheetView zoomScale="75" zoomScaleNormal="75" workbookViewId="0">
      <selection activeCell="P3" sqref="P3"/>
    </sheetView>
  </sheetViews>
  <sheetFormatPr defaultColWidth="8.88671875" defaultRowHeight="14.4"/>
  <cols>
    <col min="1" max="1" width="12.77734375" style="139" customWidth="1"/>
    <col min="2" max="2" width="25" style="185" customWidth="1"/>
    <col min="3" max="3" width="9.109375" style="185" customWidth="1"/>
    <col min="4" max="4" width="23" style="185" customWidth="1"/>
    <col min="5" max="5" width="19.44140625" style="185" customWidth="1"/>
    <col min="6" max="6" width="12.21875" style="185" customWidth="1"/>
    <col min="7" max="7" width="14.77734375" style="185" customWidth="1"/>
    <col min="8" max="8" width="20.88671875" style="185" customWidth="1"/>
    <col min="9" max="9" width="19" style="185" customWidth="1"/>
    <col min="10" max="10" width="13.21875" style="185" customWidth="1"/>
    <col min="11" max="11" width="10.88671875" style="185" customWidth="1"/>
    <col min="12" max="12" width="13" style="185" customWidth="1"/>
    <col min="13" max="13" width="16.109375" style="185" customWidth="1"/>
    <col min="14" max="14" width="28.77734375" style="185" customWidth="1"/>
    <col min="15" max="15" width="7.88671875" style="185" customWidth="1"/>
    <col min="16" max="16" width="40.44140625" style="256" customWidth="1"/>
    <col min="17" max="17" width="40.44140625" style="185" customWidth="1"/>
    <col min="18" max="16384" width="8.88671875" style="185"/>
  </cols>
  <sheetData>
    <row r="1" spans="2:19" ht="31.2" customHeight="1">
      <c r="B1" s="145"/>
      <c r="C1" s="408" t="s">
        <v>360</v>
      </c>
      <c r="D1" s="199"/>
      <c r="E1" s="199"/>
      <c r="F1" s="199"/>
      <c r="G1" s="199" t="s">
        <v>260</v>
      </c>
      <c r="H1" s="199"/>
      <c r="I1" s="199"/>
      <c r="J1" s="199"/>
      <c r="K1" s="199"/>
      <c r="L1" s="199"/>
      <c r="M1" s="199"/>
      <c r="N1" s="199"/>
      <c r="O1" s="139"/>
      <c r="P1" s="255"/>
    </row>
    <row r="2" spans="2:19" ht="31.2" customHeight="1">
      <c r="B2" s="145"/>
      <c r="C2" s="199"/>
      <c r="D2" s="199"/>
      <c r="E2" s="199"/>
      <c r="F2" s="199"/>
      <c r="G2" s="199"/>
      <c r="H2" s="199"/>
      <c r="I2" s="199"/>
      <c r="J2" s="199"/>
      <c r="K2" s="199"/>
      <c r="L2" s="199"/>
      <c r="M2" s="199"/>
      <c r="N2" s="199"/>
      <c r="O2" s="139"/>
      <c r="P2" s="255"/>
    </row>
    <row r="3" spans="2:19" ht="266.39999999999998" customHeight="1">
      <c r="B3" s="711"/>
      <c r="C3" s="711"/>
      <c r="D3" s="711"/>
      <c r="E3" s="711"/>
      <c r="F3" s="711"/>
      <c r="G3" s="711"/>
      <c r="H3" s="711"/>
      <c r="I3" s="711"/>
      <c r="J3" s="711"/>
      <c r="K3" s="711"/>
      <c r="L3" s="711"/>
      <c r="M3" s="711"/>
      <c r="N3" s="711"/>
      <c r="O3" s="139" t="s">
        <v>208</v>
      </c>
      <c r="P3" s="255"/>
    </row>
    <row r="4" spans="2:19" ht="29.25" customHeight="1">
      <c r="B4" s="221"/>
      <c r="C4" s="222" t="s">
        <v>361</v>
      </c>
      <c r="D4" s="223"/>
      <c r="E4" s="223"/>
      <c r="F4" s="223"/>
      <c r="G4" s="224"/>
      <c r="H4" s="223"/>
      <c r="I4" s="223"/>
      <c r="J4" s="225"/>
      <c r="K4" s="225"/>
      <c r="L4" s="225"/>
      <c r="M4" s="225"/>
      <c r="N4" s="226"/>
      <c r="O4" s="139"/>
      <c r="P4" s="246"/>
    </row>
    <row r="5" spans="2:19" ht="267" customHeight="1">
      <c r="B5" s="716" t="s">
        <v>362</v>
      </c>
      <c r="C5" s="717"/>
      <c r="D5" s="717"/>
      <c r="E5" s="717"/>
      <c r="F5" s="717"/>
      <c r="G5" s="717"/>
      <c r="H5" s="717"/>
      <c r="I5" s="717"/>
      <c r="J5" s="717"/>
      <c r="K5" s="717"/>
      <c r="L5" s="717"/>
      <c r="M5" s="717"/>
      <c r="N5" s="717"/>
      <c r="O5" s="139"/>
      <c r="P5" s="489" t="s">
        <v>208</v>
      </c>
      <c r="Q5" s="185" t="s">
        <v>266</v>
      </c>
    </row>
    <row r="6" spans="2:19" ht="32.4" customHeight="1">
      <c r="B6" s="720" t="s">
        <v>363</v>
      </c>
      <c r="C6" s="721"/>
      <c r="D6" s="721"/>
      <c r="E6" s="721"/>
      <c r="F6" s="721"/>
      <c r="G6" s="721"/>
      <c r="H6" s="721"/>
      <c r="I6" s="721"/>
      <c r="J6" s="721"/>
      <c r="K6" s="721"/>
      <c r="L6" s="721"/>
      <c r="M6" s="721"/>
      <c r="N6" s="721"/>
      <c r="O6" s="139"/>
      <c r="P6" s="243"/>
    </row>
    <row r="7" spans="2:19" ht="11.4" customHeight="1">
      <c r="B7" s="718"/>
      <c r="C7" s="719"/>
      <c r="D7" s="719"/>
      <c r="E7" s="719"/>
      <c r="F7" s="719"/>
      <c r="G7" s="719"/>
      <c r="H7" s="719"/>
      <c r="I7" s="719"/>
      <c r="J7" s="719"/>
      <c r="K7" s="719"/>
      <c r="L7" s="719"/>
      <c r="M7" s="719"/>
      <c r="N7" s="719"/>
      <c r="O7" s="139"/>
      <c r="P7" s="243"/>
      <c r="R7" s="185" t="s">
        <v>225</v>
      </c>
    </row>
    <row r="8" spans="2:19" ht="21.6" customHeight="1">
      <c r="B8" s="230"/>
      <c r="C8" s="712" t="s">
        <v>278</v>
      </c>
      <c r="D8" s="712"/>
      <c r="E8" s="712"/>
      <c r="F8" s="712"/>
      <c r="G8" s="712"/>
      <c r="H8" s="712"/>
      <c r="I8" s="712"/>
      <c r="J8" s="712"/>
      <c r="K8" s="712"/>
      <c r="L8" s="712"/>
      <c r="M8" s="146" t="s">
        <v>208</v>
      </c>
      <c r="N8" s="146"/>
      <c r="O8" s="139"/>
      <c r="P8" s="278"/>
      <c r="Q8" s="535">
        <f>+H13-G13</f>
        <v>7633980</v>
      </c>
    </row>
    <row r="9" spans="2:19" ht="21.6" customHeight="1">
      <c r="B9" s="230"/>
      <c r="C9" s="713" t="s">
        <v>178</v>
      </c>
      <c r="D9" s="713"/>
      <c r="E9" s="713"/>
      <c r="F9" s="713"/>
      <c r="G9" s="713"/>
      <c r="H9" s="713"/>
      <c r="I9" s="713"/>
      <c r="J9" s="713"/>
      <c r="K9" s="713"/>
      <c r="L9" s="713"/>
      <c r="M9" s="146"/>
      <c r="N9" s="171"/>
      <c r="O9" s="139"/>
      <c r="P9" s="279"/>
    </row>
    <row r="10" spans="2:19" ht="21.6" customHeight="1">
      <c r="B10" s="146"/>
      <c r="C10" s="146"/>
      <c r="D10" s="171"/>
      <c r="E10" s="171"/>
      <c r="F10" s="171"/>
      <c r="G10" s="191"/>
      <c r="H10" s="171"/>
      <c r="I10" s="171"/>
      <c r="J10" s="171"/>
      <c r="K10" s="171"/>
      <c r="L10" s="171"/>
      <c r="M10" s="171"/>
      <c r="N10" s="171"/>
      <c r="O10" s="139"/>
      <c r="P10" s="284"/>
    </row>
    <row r="11" spans="2:19" ht="15" customHeight="1">
      <c r="B11" s="139"/>
      <c r="C11" s="139"/>
      <c r="D11" s="192"/>
      <c r="E11" s="192"/>
      <c r="F11" s="192"/>
      <c r="G11" s="193"/>
      <c r="H11" s="192"/>
      <c r="I11" s="192"/>
      <c r="J11" s="192"/>
      <c r="K11" s="192"/>
      <c r="L11" s="192"/>
      <c r="M11" s="192"/>
      <c r="N11" s="192"/>
      <c r="O11" s="139"/>
      <c r="P11" s="523">
        <f>+H13-G13</f>
        <v>7633980</v>
      </c>
      <c r="Q11" s="498"/>
      <c r="R11" s="498"/>
      <c r="S11" s="498"/>
    </row>
    <row r="12" spans="2:19" ht="13.5" customHeight="1">
      <c r="B12" s="139"/>
      <c r="C12" s="139"/>
      <c r="D12" s="714" t="s">
        <v>179</v>
      </c>
      <c r="E12" s="714"/>
      <c r="F12" s="194"/>
      <c r="G12" s="195" t="s">
        <v>180</v>
      </c>
      <c r="H12" s="196" t="s">
        <v>181</v>
      </c>
      <c r="I12" s="197" t="s">
        <v>182</v>
      </c>
      <c r="J12" s="196" t="s">
        <v>183</v>
      </c>
      <c r="K12" s="196" t="s">
        <v>184</v>
      </c>
      <c r="L12" s="198" t="s">
        <v>197</v>
      </c>
      <c r="M12" s="192"/>
      <c r="N12" s="192"/>
      <c r="O12" s="139"/>
      <c r="P12" s="284"/>
      <c r="Q12" s="498"/>
      <c r="R12" s="498"/>
      <c r="S12" s="498"/>
    </row>
    <row r="13" spans="2:19" ht="18" customHeight="1">
      <c r="B13" s="139"/>
      <c r="C13" s="139"/>
      <c r="D13" s="714"/>
      <c r="E13" s="714"/>
      <c r="F13" s="232" t="s">
        <v>185</v>
      </c>
      <c r="G13" s="264">
        <v>561821491</v>
      </c>
      <c r="H13" s="264">
        <v>569455471</v>
      </c>
      <c r="I13" s="229">
        <f t="shared" ref="I13:I23" si="0">+H13/$H$13</f>
        <v>1</v>
      </c>
      <c r="J13" s="522">
        <v>6383147</v>
      </c>
      <c r="K13" s="412">
        <f>+J13/G13</f>
        <v>1.1361521590493945E-2</v>
      </c>
      <c r="L13" s="229">
        <f t="shared" ref="L13:L30" si="1">+H13/G13</f>
        <v>1.0135879102567118</v>
      </c>
      <c r="M13" s="715" t="s">
        <v>186</v>
      </c>
      <c r="N13" s="715"/>
      <c r="O13" s="524"/>
      <c r="P13" s="833"/>
      <c r="Q13" s="498"/>
      <c r="R13" s="498"/>
      <c r="S13" s="498"/>
    </row>
    <row r="14" spans="2:19" ht="17.25" customHeight="1">
      <c r="B14" s="139"/>
      <c r="C14" s="139"/>
      <c r="D14" s="714"/>
      <c r="E14" s="714"/>
      <c r="F14" s="512" t="s">
        <v>249</v>
      </c>
      <c r="G14" s="286">
        <v>89521016</v>
      </c>
      <c r="H14" s="286">
        <v>90390185</v>
      </c>
      <c r="I14" s="229">
        <f t="shared" si="0"/>
        <v>0.15873090979575469</v>
      </c>
      <c r="J14" s="434">
        <v>1026937</v>
      </c>
      <c r="K14" s="428">
        <f>+J14/H14</f>
        <v>1.1361156081271435E-2</v>
      </c>
      <c r="L14" s="258">
        <f t="shared" si="1"/>
        <v>1.0097091056249854</v>
      </c>
      <c r="M14" s="709" t="s">
        <v>217</v>
      </c>
      <c r="N14" s="525">
        <f>+H13-G13</f>
        <v>7633980</v>
      </c>
      <c r="O14" s="524"/>
      <c r="P14" s="834"/>
      <c r="Q14" s="498"/>
      <c r="R14" s="498"/>
      <c r="S14" s="498"/>
    </row>
    <row r="15" spans="2:19" ht="17.25" customHeight="1">
      <c r="B15" s="139"/>
      <c r="C15" s="139"/>
      <c r="D15" s="714"/>
      <c r="E15" s="714"/>
      <c r="F15" s="513" t="s">
        <v>247</v>
      </c>
      <c r="G15" s="286">
        <v>4026044</v>
      </c>
      <c r="H15" s="286">
        <v>4061530</v>
      </c>
      <c r="I15" s="229">
        <f t="shared" si="0"/>
        <v>7.1323048189662576E-3</v>
      </c>
      <c r="J15" s="501">
        <v>42683</v>
      </c>
      <c r="K15" s="428">
        <f>+J15/G15</f>
        <v>1.0601722186841476E-2</v>
      </c>
      <c r="L15" s="258">
        <f t="shared" si="1"/>
        <v>1.0088141113211877</v>
      </c>
      <c r="M15" s="709"/>
      <c r="N15" s="539" t="s">
        <v>208</v>
      </c>
      <c r="O15" s="524"/>
      <c r="P15" s="835"/>
      <c r="Q15" s="283"/>
      <c r="R15" s="498"/>
      <c r="S15" s="498"/>
    </row>
    <row r="16" spans="2:19" ht="17.25" customHeight="1">
      <c r="B16" s="139"/>
      <c r="C16" s="139"/>
      <c r="D16" s="714"/>
      <c r="E16" s="714"/>
      <c r="F16" s="514" t="s">
        <v>250</v>
      </c>
      <c r="G16" s="285">
        <v>6408443</v>
      </c>
      <c r="H16" s="285">
        <v>6588854</v>
      </c>
      <c r="I16" s="229">
        <f t="shared" si="0"/>
        <v>1.1570446392286922E-2</v>
      </c>
      <c r="J16" s="231">
        <v>326968</v>
      </c>
      <c r="K16" s="415">
        <f t="shared" ref="K16:K23" si="2">+J16/H16</f>
        <v>4.9624411164672949E-2</v>
      </c>
      <c r="L16" s="258">
        <f t="shared" si="1"/>
        <v>1.0281520799982149</v>
      </c>
      <c r="M16" s="526"/>
      <c r="N16" s="526"/>
      <c r="O16" s="524"/>
      <c r="P16" s="474"/>
      <c r="Q16" s="284"/>
      <c r="R16" s="498"/>
      <c r="S16" s="498"/>
    </row>
    <row r="17" spans="2:19" ht="17.25" customHeight="1">
      <c r="B17" s="139"/>
      <c r="C17" s="139"/>
      <c r="D17" s="714"/>
      <c r="E17" s="714"/>
      <c r="F17" s="515" t="s">
        <v>251</v>
      </c>
      <c r="G17" s="285">
        <v>33290266</v>
      </c>
      <c r="H17" s="285">
        <v>33555526</v>
      </c>
      <c r="I17" s="229">
        <f t="shared" si="0"/>
        <v>5.892563634707796E-2</v>
      </c>
      <c r="J17" s="259">
        <v>676766</v>
      </c>
      <c r="K17" s="414">
        <f t="shared" si="2"/>
        <v>2.0168540943151958E-2</v>
      </c>
      <c r="L17" s="258">
        <f t="shared" si="1"/>
        <v>1.0079680949380219</v>
      </c>
      <c r="M17" s="526"/>
      <c r="N17" s="526"/>
      <c r="O17" s="524"/>
      <c r="P17" s="474"/>
      <c r="Q17" s="500"/>
      <c r="R17" s="498"/>
      <c r="S17" s="498"/>
    </row>
    <row r="18" spans="2:19" ht="17.25" customHeight="1">
      <c r="B18" s="139"/>
      <c r="C18" s="139"/>
      <c r="D18" s="714"/>
      <c r="E18" s="714"/>
      <c r="F18" s="513" t="s">
        <v>187</v>
      </c>
      <c r="G18" s="285">
        <v>9426171</v>
      </c>
      <c r="H18" s="285">
        <v>9465827</v>
      </c>
      <c r="I18" s="229">
        <f t="shared" si="0"/>
        <v>1.6622593832275254E-2</v>
      </c>
      <c r="J18" s="231">
        <v>129202</v>
      </c>
      <c r="K18" s="257">
        <f t="shared" si="2"/>
        <v>1.3649309246830731E-2</v>
      </c>
      <c r="L18" s="258">
        <f t="shared" si="1"/>
        <v>1.0042070104605572</v>
      </c>
      <c r="M18" s="526"/>
      <c r="N18" s="526"/>
      <c r="O18" s="524"/>
      <c r="P18" s="474"/>
      <c r="Q18" s="283"/>
      <c r="R18" s="498"/>
      <c r="S18" s="498"/>
    </row>
    <row r="19" spans="2:19" ht="17.25" customHeight="1">
      <c r="B19" s="139"/>
      <c r="C19" s="139"/>
      <c r="D19" s="714"/>
      <c r="E19" s="714"/>
      <c r="F19" s="565" t="s">
        <v>274</v>
      </c>
      <c r="G19" s="285">
        <v>4130232</v>
      </c>
      <c r="H19" s="285">
        <v>4177517</v>
      </c>
      <c r="I19" s="229">
        <f t="shared" si="0"/>
        <v>7.3359853627606997E-3</v>
      </c>
      <c r="J19" s="231">
        <v>59303</v>
      </c>
      <c r="K19" s="257">
        <f t="shared" si="2"/>
        <v>1.4195753123206919E-2</v>
      </c>
      <c r="L19" s="258">
        <f t="shared" si="1"/>
        <v>1.0114485094299788</v>
      </c>
      <c r="M19" s="526"/>
      <c r="N19" s="526"/>
      <c r="O19" s="524"/>
      <c r="P19" s="474"/>
      <c r="Q19" s="284"/>
      <c r="R19" s="498"/>
      <c r="S19" s="498"/>
    </row>
    <row r="20" spans="2:19" ht="17.25" customHeight="1">
      <c r="B20" s="139"/>
      <c r="C20" s="139"/>
      <c r="D20" s="714"/>
      <c r="E20" s="714"/>
      <c r="F20" s="534" t="s">
        <v>252</v>
      </c>
      <c r="G20" s="285">
        <v>3999751</v>
      </c>
      <c r="H20" s="285">
        <v>4002133</v>
      </c>
      <c r="I20" s="229">
        <f t="shared" si="0"/>
        <v>7.027999911866682E-3</v>
      </c>
      <c r="J20" s="231">
        <v>101943</v>
      </c>
      <c r="K20" s="533">
        <f t="shared" si="2"/>
        <v>2.5472166966964867E-2</v>
      </c>
      <c r="L20" s="258">
        <f t="shared" si="1"/>
        <v>1.0005955370721829</v>
      </c>
      <c r="M20" s="526"/>
      <c r="N20" s="526"/>
      <c r="O20" s="524"/>
      <c r="P20" s="474"/>
      <c r="Q20" s="500"/>
      <c r="R20" s="498"/>
      <c r="S20" s="498"/>
    </row>
    <row r="21" spans="2:19" ht="17.25" customHeight="1">
      <c r="B21" s="139"/>
      <c r="C21" s="139"/>
      <c r="D21" s="714"/>
      <c r="E21" s="714"/>
      <c r="F21" s="512" t="s">
        <v>253</v>
      </c>
      <c r="G21" s="286">
        <v>15297539</v>
      </c>
      <c r="H21" s="286">
        <v>15524071</v>
      </c>
      <c r="I21" s="229">
        <f t="shared" si="0"/>
        <v>2.7261255340542686E-2</v>
      </c>
      <c r="J21" s="410">
        <v>99184</v>
      </c>
      <c r="K21" s="257">
        <f t="shared" si="2"/>
        <v>6.3890457599685034E-3</v>
      </c>
      <c r="L21" s="258">
        <f t="shared" si="1"/>
        <v>1.0148083949973914</v>
      </c>
      <c r="M21" s="526"/>
      <c r="N21" s="526"/>
      <c r="O21" s="524"/>
      <c r="P21" s="474"/>
      <c r="Q21" s="283"/>
      <c r="R21" s="498"/>
      <c r="S21" s="498"/>
    </row>
    <row r="22" spans="2:19" ht="17.25" customHeight="1">
      <c r="B22" s="139"/>
      <c r="C22" s="139"/>
      <c r="D22" s="714"/>
      <c r="E22" s="714"/>
      <c r="F22" s="512" t="s">
        <v>254</v>
      </c>
      <c r="G22" s="298">
        <v>7272727</v>
      </c>
      <c r="H22" s="298">
        <v>7319322</v>
      </c>
      <c r="I22" s="229">
        <f t="shared" si="0"/>
        <v>1.2853194626696282E-2</v>
      </c>
      <c r="J22" s="231">
        <v>141650</v>
      </c>
      <c r="K22" s="464">
        <f t="shared" si="2"/>
        <v>1.9352885417529109E-2</v>
      </c>
      <c r="L22" s="258">
        <f t="shared" si="1"/>
        <v>1.0064068127402555</v>
      </c>
      <c r="M22" s="526"/>
      <c r="N22" s="526"/>
      <c r="O22" s="524"/>
      <c r="P22" s="474"/>
      <c r="Q22" s="284"/>
      <c r="R22" s="498"/>
      <c r="S22" s="498"/>
    </row>
    <row r="23" spans="2:19" ht="17.25" customHeight="1">
      <c r="B23" s="139"/>
      <c r="C23" s="139"/>
      <c r="D23" s="714"/>
      <c r="E23" s="714"/>
      <c r="F23" s="512" t="s">
        <v>255</v>
      </c>
      <c r="G23" s="286">
        <v>43730071</v>
      </c>
      <c r="H23" s="286">
        <v>43868476</v>
      </c>
      <c r="I23" s="229">
        <f t="shared" si="0"/>
        <v>7.7035832008013144E-2</v>
      </c>
      <c r="J23" s="287">
        <v>525997</v>
      </c>
      <c r="K23" s="257">
        <f t="shared" si="2"/>
        <v>1.1990318514825999E-2</v>
      </c>
      <c r="L23" s="258">
        <f t="shared" si="1"/>
        <v>1.0031649845709145</v>
      </c>
      <c r="M23" s="526"/>
      <c r="N23" s="526"/>
      <c r="O23" s="524"/>
      <c r="P23" s="474"/>
      <c r="Q23" s="500"/>
      <c r="R23" s="498"/>
      <c r="S23" s="498"/>
    </row>
    <row r="24" spans="2:19" ht="17.25" customHeight="1">
      <c r="B24" s="139"/>
      <c r="C24" s="139"/>
      <c r="D24" s="714"/>
      <c r="E24" s="714"/>
      <c r="F24" s="516" t="s">
        <v>256</v>
      </c>
      <c r="G24" s="522">
        <v>1545647</v>
      </c>
      <c r="H24" s="522">
        <v>1549766</v>
      </c>
      <c r="I24" s="229">
        <f>+G24/$H$13</f>
        <v>2.7142543688020867E-3</v>
      </c>
      <c r="J24" s="522">
        <v>30464</v>
      </c>
      <c r="K24" s="464">
        <f>+J24/G24</f>
        <v>1.9709545581882537E-2</v>
      </c>
      <c r="L24" s="258">
        <f t="shared" si="1"/>
        <v>1.0026649034352604</v>
      </c>
      <c r="M24" s="526"/>
      <c r="N24" s="526"/>
      <c r="O24" s="524"/>
      <c r="P24" s="474"/>
      <c r="Q24" s="283"/>
      <c r="R24" s="498"/>
      <c r="S24" s="498"/>
    </row>
    <row r="25" spans="2:19" ht="17.25" customHeight="1">
      <c r="B25" s="139"/>
      <c r="C25" s="139"/>
      <c r="D25" s="714"/>
      <c r="E25" s="714"/>
      <c r="F25" s="517" t="s">
        <v>257</v>
      </c>
      <c r="G25" s="413">
        <v>18216026</v>
      </c>
      <c r="H25" s="413">
        <v>18254644</v>
      </c>
      <c r="I25" s="229">
        <f t="shared" ref="I25:I30" si="3">+H25/$H$13</f>
        <v>3.2056315075775256E-2</v>
      </c>
      <c r="J25" s="231">
        <v>374374</v>
      </c>
      <c r="K25" s="464">
        <f t="shared" ref="K25:K30" si="4">+J25/H25</f>
        <v>2.0508425143760677E-2</v>
      </c>
      <c r="L25" s="258">
        <f t="shared" si="1"/>
        <v>1.0021200013658302</v>
      </c>
      <c r="M25" s="526"/>
      <c r="N25" s="526"/>
      <c r="O25" s="524"/>
      <c r="P25" s="474"/>
      <c r="Q25" s="284"/>
      <c r="R25" s="498"/>
      <c r="S25" s="498"/>
    </row>
    <row r="26" spans="2:19" ht="17.25" customHeight="1">
      <c r="B26" s="139"/>
      <c r="C26" s="139"/>
      <c r="D26" s="714"/>
      <c r="E26" s="714"/>
      <c r="F26" s="531" t="s">
        <v>258</v>
      </c>
      <c r="G26" s="413">
        <v>13090476</v>
      </c>
      <c r="H26" s="413">
        <v>13204863</v>
      </c>
      <c r="I26" s="229">
        <f t="shared" si="3"/>
        <v>2.3188578690466213E-2</v>
      </c>
      <c r="J26" s="231">
        <v>110187</v>
      </c>
      <c r="K26" s="532">
        <f t="shared" si="4"/>
        <v>8.3444258376629884E-3</v>
      </c>
      <c r="L26" s="258">
        <f t="shared" si="1"/>
        <v>1.0087381849216179</v>
      </c>
      <c r="M26" s="526"/>
      <c r="N26" s="526"/>
      <c r="O26" s="524"/>
      <c r="P26" s="474"/>
      <c r="Q26" s="500"/>
      <c r="R26" s="498"/>
      <c r="S26" s="498"/>
    </row>
    <row r="27" spans="2:19" ht="17.25" customHeight="1">
      <c r="B27" s="139"/>
      <c r="C27" s="139"/>
      <c r="D27" s="714"/>
      <c r="E27" s="714"/>
      <c r="F27" s="518" t="s">
        <v>248</v>
      </c>
      <c r="G27" s="413">
        <v>32881809</v>
      </c>
      <c r="H27" s="413">
        <v>33621366</v>
      </c>
      <c r="I27" s="229">
        <f t="shared" si="3"/>
        <v>5.904125557167577E-2</v>
      </c>
      <c r="J27" s="231">
        <v>152390</v>
      </c>
      <c r="K27" s="257">
        <f t="shared" si="4"/>
        <v>4.5325344603785577E-3</v>
      </c>
      <c r="L27" s="836">
        <f t="shared" si="1"/>
        <v>1.0224913720531617</v>
      </c>
      <c r="M27" s="526"/>
      <c r="N27" s="526"/>
      <c r="O27" s="524"/>
      <c r="P27" s="474"/>
      <c r="Q27" s="283"/>
      <c r="R27" s="498"/>
      <c r="S27" s="498"/>
    </row>
    <row r="28" spans="2:19" ht="22.2" customHeight="1">
      <c r="B28" s="139"/>
      <c r="C28" s="139"/>
      <c r="D28" s="714"/>
      <c r="E28" s="714"/>
      <c r="F28" s="530" t="s">
        <v>196</v>
      </c>
      <c r="G28" s="285">
        <v>29692989</v>
      </c>
      <c r="H28" s="285">
        <v>30331131</v>
      </c>
      <c r="I28" s="229">
        <f t="shared" si="3"/>
        <v>5.3263393793963568E-2</v>
      </c>
      <c r="J28" s="529">
        <v>143177</v>
      </c>
      <c r="K28" s="257">
        <f t="shared" si="4"/>
        <v>4.720463605527931E-3</v>
      </c>
      <c r="L28" s="836">
        <f t="shared" si="1"/>
        <v>1.0214913358840365</v>
      </c>
      <c r="M28" s="710" t="s">
        <v>280</v>
      </c>
      <c r="N28" s="709"/>
      <c r="O28" s="524"/>
      <c r="P28" s="474"/>
      <c r="Q28" s="284"/>
      <c r="R28" s="498"/>
      <c r="S28" s="498"/>
    </row>
    <row r="29" spans="2:19" ht="22.2" customHeight="1">
      <c r="B29" s="139"/>
      <c r="C29" s="139"/>
      <c r="D29" s="708"/>
      <c r="E29" s="708"/>
      <c r="F29" s="530" t="s">
        <v>206</v>
      </c>
      <c r="G29" s="522">
        <v>10213101</v>
      </c>
      <c r="H29" s="522">
        <v>11196063</v>
      </c>
      <c r="I29" s="229">
        <f t="shared" si="3"/>
        <v>1.9660998217014232E-2</v>
      </c>
      <c r="J29" s="544">
        <v>31873</v>
      </c>
      <c r="K29" s="257">
        <f t="shared" si="4"/>
        <v>2.8468042739666615E-3</v>
      </c>
      <c r="L29" s="836">
        <f t="shared" si="1"/>
        <v>1.0962452050557416</v>
      </c>
      <c r="M29" s="709"/>
      <c r="N29" s="709"/>
      <c r="O29" s="524"/>
      <c r="P29" s="474"/>
      <c r="Q29" s="500"/>
      <c r="R29" s="498"/>
      <c r="S29" s="498"/>
    </row>
    <row r="30" spans="2:19" ht="22.2" customHeight="1">
      <c r="B30" s="144"/>
      <c r="C30" s="139"/>
      <c r="D30" s="254"/>
      <c r="E30" s="254"/>
      <c r="F30" s="572" t="s">
        <v>279</v>
      </c>
      <c r="G30" s="573">
        <v>2402311</v>
      </c>
      <c r="H30" s="573">
        <v>2219135</v>
      </c>
      <c r="I30" s="570">
        <f t="shared" si="3"/>
        <v>3.8969421017293203E-3</v>
      </c>
      <c r="J30" s="574">
        <v>14693</v>
      </c>
      <c r="K30" s="571">
        <f t="shared" si="4"/>
        <v>6.6210482913387422E-3</v>
      </c>
      <c r="L30" s="837">
        <f t="shared" si="1"/>
        <v>0.92375008897682276</v>
      </c>
      <c r="M30" s="709"/>
      <c r="N30" s="709"/>
      <c r="O30" s="524"/>
      <c r="P30" s="474"/>
      <c r="Q30" s="283"/>
      <c r="R30" s="498"/>
      <c r="S30" s="498"/>
    </row>
    <row r="31" spans="2:19" ht="17.399999999999999" customHeight="1">
      <c r="B31" s="139"/>
      <c r="C31" s="139"/>
      <c r="D31" s="139"/>
      <c r="E31" s="139"/>
      <c r="F31" s="139"/>
      <c r="G31" s="139"/>
      <c r="H31" s="139"/>
      <c r="I31" s="139"/>
      <c r="J31" s="139"/>
      <c r="K31" s="139"/>
      <c r="L31" s="139"/>
      <c r="M31" s="524"/>
      <c r="N31" s="524"/>
      <c r="O31" s="524"/>
      <c r="P31" s="474"/>
      <c r="Q31" s="284"/>
      <c r="R31" s="498"/>
      <c r="S31" s="498"/>
    </row>
    <row r="32" spans="2:19" ht="21.6" customHeight="1">
      <c r="B32" s="179"/>
      <c r="C32" s="179"/>
      <c r="D32" s="179"/>
      <c r="E32" s="179"/>
      <c r="F32" s="179"/>
      <c r="G32" s="179"/>
      <c r="H32" s="179"/>
      <c r="I32" s="179"/>
      <c r="J32" s="179"/>
      <c r="K32" s="179"/>
      <c r="L32" s="687" t="s">
        <v>281</v>
      </c>
      <c r="M32" s="687"/>
      <c r="N32" s="687"/>
      <c r="O32" s="524"/>
      <c r="P32" s="474"/>
      <c r="Q32" s="500"/>
      <c r="R32" s="498"/>
      <c r="S32" s="498"/>
    </row>
    <row r="33" spans="2:19" ht="21.6" customHeight="1">
      <c r="B33" s="179"/>
      <c r="C33" s="179"/>
      <c r="D33" s="179"/>
      <c r="E33" s="179"/>
      <c r="F33" s="179"/>
      <c r="G33" s="179"/>
      <c r="H33" s="179"/>
      <c r="I33" s="179"/>
      <c r="J33" s="179"/>
      <c r="K33" s="179"/>
      <c r="L33" s="687"/>
      <c r="M33" s="687"/>
      <c r="N33" s="687"/>
      <c r="O33" s="524" t="s">
        <v>208</v>
      </c>
      <c r="P33" s="474"/>
      <c r="Q33" s="283"/>
      <c r="R33" s="498"/>
      <c r="S33" s="498"/>
    </row>
    <row r="34" spans="2:19" ht="21.6" customHeight="1">
      <c r="B34" s="179"/>
      <c r="C34" s="179"/>
      <c r="D34" s="179"/>
      <c r="E34" s="179"/>
      <c r="F34" s="179"/>
      <c r="G34" s="179"/>
      <c r="H34" s="179"/>
      <c r="I34" s="179"/>
      <c r="J34" s="179"/>
      <c r="K34" s="179"/>
      <c r="L34" s="687"/>
      <c r="M34" s="687"/>
      <c r="N34" s="687"/>
      <c r="O34" s="528"/>
      <c r="P34" s="474"/>
      <c r="Q34" s="284"/>
      <c r="R34" s="498"/>
      <c r="S34" s="498"/>
    </row>
    <row r="35" spans="2:19" ht="21.6" customHeight="1">
      <c r="B35" s="179"/>
      <c r="C35" s="179"/>
      <c r="D35" s="179"/>
      <c r="E35" s="179"/>
      <c r="F35" s="179"/>
      <c r="G35" s="179"/>
      <c r="H35" s="179"/>
      <c r="I35" s="179"/>
      <c r="J35" s="179"/>
      <c r="K35" s="179"/>
      <c r="L35" s="687"/>
      <c r="M35" s="687"/>
      <c r="N35" s="687"/>
      <c r="O35" s="528"/>
      <c r="P35" s="474"/>
      <c r="Q35" s="500"/>
      <c r="R35" s="498"/>
      <c r="S35" s="498"/>
    </row>
    <row r="36" spans="2:19" ht="21.6" customHeight="1">
      <c r="B36" s="179"/>
      <c r="C36" s="179"/>
      <c r="D36" s="179"/>
      <c r="E36" s="179"/>
      <c r="F36" s="179"/>
      <c r="G36" s="179"/>
      <c r="H36" s="179"/>
      <c r="I36" s="179"/>
      <c r="J36" s="179"/>
      <c r="K36" s="179"/>
      <c r="L36" s="687"/>
      <c r="M36" s="687"/>
      <c r="N36" s="687"/>
      <c r="O36" s="528"/>
      <c r="P36" s="474"/>
      <c r="Q36" s="283"/>
      <c r="R36" s="498"/>
      <c r="S36" s="498"/>
    </row>
    <row r="37" spans="2:19" ht="21.6" customHeight="1">
      <c r="B37" s="476"/>
      <c r="C37" s="179"/>
      <c r="D37" s="179"/>
      <c r="E37" s="179"/>
      <c r="F37" s="179"/>
      <c r="G37" s="179"/>
      <c r="H37" s="179"/>
      <c r="I37" s="179"/>
      <c r="J37" s="179"/>
      <c r="K37" s="179"/>
      <c r="L37" s="687"/>
      <c r="M37" s="687"/>
      <c r="N37" s="687"/>
      <c r="O37" s="528"/>
      <c r="P37" s="474"/>
      <c r="Q37" s="284"/>
      <c r="R37" s="498"/>
      <c r="S37" s="498"/>
    </row>
    <row r="38" spans="2:19" ht="21.6" customHeight="1">
      <c r="B38" s="179"/>
      <c r="C38" s="179"/>
      <c r="D38" s="179"/>
      <c r="E38" s="179"/>
      <c r="F38" s="179"/>
      <c r="G38" s="179"/>
      <c r="H38" s="179"/>
      <c r="I38" s="179"/>
      <c r="J38" s="179"/>
      <c r="K38" s="179"/>
      <c r="L38" s="687"/>
      <c r="M38" s="687"/>
      <c r="N38" s="687"/>
      <c r="O38" s="528"/>
      <c r="P38" s="474"/>
      <c r="Q38" s="500"/>
      <c r="R38" s="498"/>
      <c r="S38" s="498"/>
    </row>
    <row r="39" spans="2:19" ht="21.6" customHeight="1">
      <c r="B39" s="179"/>
      <c r="C39" s="179"/>
      <c r="D39" s="179"/>
      <c r="E39" s="179"/>
      <c r="F39" s="179"/>
      <c r="G39" s="179"/>
      <c r="H39" s="179"/>
      <c r="I39" s="179"/>
      <c r="J39" s="179"/>
      <c r="K39" s="179"/>
      <c r="L39" s="687"/>
      <c r="M39" s="687"/>
      <c r="N39" s="687"/>
      <c r="O39" s="528"/>
      <c r="P39" s="474"/>
      <c r="Q39" s="283"/>
      <c r="R39" s="498"/>
      <c r="S39" s="498"/>
    </row>
    <row r="40" spans="2:19" ht="21.6" customHeight="1">
      <c r="B40" s="179"/>
      <c r="C40" s="179"/>
      <c r="D40" s="179"/>
      <c r="E40" s="179"/>
      <c r="F40" s="179"/>
      <c r="G40" s="179"/>
      <c r="H40" s="179"/>
      <c r="I40" s="179"/>
      <c r="J40" s="179"/>
      <c r="K40" s="179"/>
      <c r="L40" s="687"/>
      <c r="M40" s="687"/>
      <c r="N40" s="687"/>
      <c r="O40" s="528"/>
      <c r="P40" s="474"/>
      <c r="Q40" s="284"/>
      <c r="R40" s="498"/>
      <c r="S40" s="498"/>
    </row>
    <row r="41" spans="2:19" ht="21.6" customHeight="1">
      <c r="B41" s="179"/>
      <c r="C41" s="179"/>
      <c r="D41" s="179"/>
      <c r="E41" s="179"/>
      <c r="F41" s="179"/>
      <c r="G41" s="179"/>
      <c r="H41" s="179"/>
      <c r="I41" s="179"/>
      <c r="J41" s="179"/>
      <c r="K41" s="179"/>
      <c r="L41" s="687"/>
      <c r="M41" s="687"/>
      <c r="N41" s="687"/>
      <c r="O41" s="528"/>
      <c r="P41" s="474"/>
      <c r="Q41" s="500"/>
      <c r="R41" s="498"/>
      <c r="S41" s="498"/>
    </row>
    <row r="42" spans="2:19" ht="21.6" customHeight="1">
      <c r="B42" s="179"/>
      <c r="C42" s="179"/>
      <c r="D42" s="179"/>
      <c r="E42" s="179"/>
      <c r="F42" s="179"/>
      <c r="G42" s="179"/>
      <c r="H42" s="179"/>
      <c r="I42" s="179"/>
      <c r="J42" s="179"/>
      <c r="K42" s="179"/>
      <c r="L42" s="687"/>
      <c r="M42" s="687"/>
      <c r="N42" s="687"/>
      <c r="O42" s="528"/>
      <c r="P42" s="474"/>
      <c r="Q42" s="283"/>
      <c r="R42" s="498"/>
      <c r="S42" s="498"/>
    </row>
    <row r="43" spans="2:19" ht="21.6" customHeight="1">
      <c r="B43" s="139"/>
      <c r="C43" s="139"/>
      <c r="D43" s="139"/>
      <c r="E43" s="139"/>
      <c r="F43" s="139"/>
      <c r="G43" s="139"/>
      <c r="H43" s="139"/>
      <c r="I43" s="139"/>
      <c r="J43" s="139"/>
      <c r="K43" s="139"/>
      <c r="L43" s="479"/>
      <c r="M43" s="527"/>
      <c r="N43" s="527"/>
      <c r="O43" s="528"/>
      <c r="P43" s="474"/>
      <c r="Q43" s="284"/>
      <c r="R43" s="498"/>
      <c r="S43" s="498"/>
    </row>
    <row r="44" spans="2:19" ht="21.6" customHeight="1">
      <c r="B44" s="139"/>
      <c r="C44" s="139"/>
      <c r="D44" s="139"/>
      <c r="E44" s="139"/>
      <c r="F44" s="139"/>
      <c r="G44" s="139"/>
      <c r="H44" s="139"/>
      <c r="I44" s="139"/>
      <c r="J44" s="139"/>
      <c r="K44" s="139"/>
      <c r="L44" s="479"/>
      <c r="M44" s="527"/>
      <c r="N44" s="527"/>
      <c r="O44" s="528"/>
      <c r="P44" s="474"/>
      <c r="Q44" s="500"/>
      <c r="R44" s="498"/>
      <c r="S44" s="498"/>
    </row>
    <row r="45" spans="2:19" ht="32.4">
      <c r="B45" s="688" t="s">
        <v>188</v>
      </c>
      <c r="C45" s="688"/>
      <c r="D45" s="688"/>
      <c r="E45" s="688"/>
      <c r="F45" s="688"/>
      <c r="G45" s="688"/>
      <c r="H45" s="688"/>
      <c r="I45" s="150"/>
      <c r="J45" s="149"/>
      <c r="K45" s="139"/>
      <c r="L45" s="139"/>
      <c r="M45" s="139"/>
      <c r="N45" s="139"/>
      <c r="O45" s="139"/>
      <c r="Q45" s="284"/>
    </row>
    <row r="46" spans="2:19" ht="18">
      <c r="B46" s="180" t="s">
        <v>140</v>
      </c>
      <c r="C46" s="139"/>
      <c r="D46" s="139"/>
      <c r="E46" s="139"/>
      <c r="F46" s="139"/>
      <c r="G46" s="139"/>
      <c r="H46" s="139"/>
      <c r="I46" s="139"/>
      <c r="J46" s="139"/>
      <c r="K46" s="139"/>
      <c r="L46" s="139"/>
      <c r="M46" s="139"/>
      <c r="N46" s="139"/>
      <c r="O46" s="139"/>
      <c r="P46" s="283"/>
      <c r="Q46" s="500"/>
    </row>
    <row r="47" spans="2:19" ht="18">
      <c r="B47" s="689" t="s">
        <v>141</v>
      </c>
      <c r="C47" s="689"/>
      <c r="D47" s="689"/>
      <c r="E47" s="689"/>
      <c r="F47" s="689"/>
      <c r="G47" s="689"/>
      <c r="H47" s="689"/>
      <c r="I47" s="689"/>
      <c r="J47" s="689"/>
      <c r="K47" s="689"/>
      <c r="L47" s="689"/>
      <c r="M47" s="689"/>
      <c r="N47" s="139"/>
      <c r="O47" s="139"/>
      <c r="P47" s="284"/>
    </row>
    <row r="48" spans="2:19" ht="18">
      <c r="B48" s="690" t="s">
        <v>142</v>
      </c>
      <c r="C48" s="690"/>
      <c r="D48" s="690"/>
      <c r="E48" s="690"/>
      <c r="F48" s="690"/>
      <c r="G48" s="690"/>
      <c r="H48" s="690"/>
      <c r="I48" s="690"/>
      <c r="J48" s="690"/>
      <c r="K48" s="690"/>
      <c r="L48" s="690"/>
      <c r="M48" s="690"/>
      <c r="N48" s="139"/>
      <c r="O48" s="139"/>
      <c r="P48" s="284"/>
    </row>
    <row r="49" spans="2:16" ht="22.5" customHeight="1">
      <c r="B49" s="695" t="s">
        <v>203</v>
      </c>
      <c r="C49" s="696"/>
      <c r="D49" s="696"/>
      <c r="E49" s="696"/>
      <c r="F49" s="696"/>
      <c r="G49" s="696"/>
      <c r="H49" s="696"/>
      <c r="I49" s="696"/>
      <c r="J49" s="696"/>
      <c r="K49" s="696"/>
      <c r="L49" s="696"/>
      <c r="M49" s="697"/>
      <c r="N49" s="691" t="s">
        <v>189</v>
      </c>
      <c r="O49" s="139"/>
      <c r="P49" s="283"/>
    </row>
    <row r="50" spans="2:16" ht="22.5" customHeight="1">
      <c r="B50" s="214" t="s">
        <v>209</v>
      </c>
      <c r="C50" s="212"/>
      <c r="D50" s="212"/>
      <c r="E50" s="212"/>
      <c r="F50" s="212"/>
      <c r="G50" s="212"/>
      <c r="H50" s="212"/>
      <c r="I50" s="212"/>
      <c r="J50" s="212"/>
      <c r="K50" s="212"/>
      <c r="L50" s="212"/>
      <c r="M50" s="213"/>
      <c r="N50" s="691"/>
      <c r="O50" s="139"/>
      <c r="P50" s="284"/>
    </row>
    <row r="51" spans="2:16" ht="18">
      <c r="B51" s="689" t="s">
        <v>199</v>
      </c>
      <c r="C51" s="689"/>
      <c r="D51" s="689"/>
      <c r="E51" s="689"/>
      <c r="F51" s="689"/>
      <c r="G51" s="689"/>
      <c r="H51" s="689"/>
      <c r="I51" s="689"/>
      <c r="J51" s="689"/>
      <c r="K51" s="689"/>
      <c r="L51" s="689"/>
      <c r="M51" s="689"/>
      <c r="N51" s="691"/>
      <c r="O51" s="139"/>
      <c r="P51" s="284"/>
    </row>
    <row r="52" spans="2:16" ht="18">
      <c r="B52" s="690" t="s">
        <v>200</v>
      </c>
      <c r="C52" s="690"/>
      <c r="D52" s="690"/>
      <c r="E52" s="690"/>
      <c r="F52" s="690"/>
      <c r="G52" s="690"/>
      <c r="H52" s="690"/>
      <c r="I52" s="690"/>
      <c r="J52" s="690"/>
      <c r="K52" s="690"/>
      <c r="L52" s="690"/>
      <c r="M52" s="690"/>
      <c r="N52" s="691"/>
      <c r="O52" s="139"/>
      <c r="P52" s="283"/>
    </row>
    <row r="53" spans="2:16" ht="18">
      <c r="B53" s="689" t="s">
        <v>201</v>
      </c>
      <c r="C53" s="689"/>
      <c r="D53" s="689"/>
      <c r="E53" s="689"/>
      <c r="F53" s="689"/>
      <c r="G53" s="689"/>
      <c r="H53" s="689"/>
      <c r="I53" s="689"/>
      <c r="J53" s="689"/>
      <c r="K53" s="689"/>
      <c r="L53" s="689"/>
      <c r="M53" s="689"/>
      <c r="N53" s="691"/>
      <c r="O53" s="139"/>
      <c r="P53" s="284"/>
    </row>
    <row r="54" spans="2:16" ht="18">
      <c r="B54" s="689" t="s">
        <v>202</v>
      </c>
      <c r="C54" s="689"/>
      <c r="D54" s="689"/>
      <c r="E54" s="689"/>
      <c r="F54" s="689"/>
      <c r="G54" s="689"/>
      <c r="H54" s="689"/>
      <c r="I54" s="689"/>
      <c r="J54" s="689"/>
      <c r="K54" s="689"/>
      <c r="L54" s="689"/>
      <c r="M54" s="689"/>
      <c r="N54" s="691"/>
      <c r="O54" s="139"/>
      <c r="P54" s="284"/>
    </row>
    <row r="55" spans="2:16" ht="18">
      <c r="B55" s="152"/>
      <c r="M55" s="139"/>
      <c r="N55" s="691"/>
      <c r="O55" s="139"/>
      <c r="P55" s="283"/>
    </row>
    <row r="56" spans="2:16" ht="17.25" customHeight="1">
      <c r="B56" s="692" t="s">
        <v>143</v>
      </c>
      <c r="C56" s="693"/>
      <c r="D56" s="693"/>
      <c r="E56" s="693"/>
      <c r="F56" s="693"/>
      <c r="G56" s="693"/>
      <c r="H56" s="693"/>
      <c r="I56" s="693"/>
      <c r="J56" s="693"/>
      <c r="K56" s="693"/>
      <c r="L56" s="693"/>
      <c r="M56" s="694"/>
      <c r="N56" s="691"/>
      <c r="O56" s="139"/>
      <c r="P56" s="284"/>
    </row>
    <row r="57" spans="2:16" ht="17.25" customHeight="1">
      <c r="B57" s="692" t="s">
        <v>144</v>
      </c>
      <c r="C57" s="693"/>
      <c r="D57" s="693"/>
      <c r="E57" s="693"/>
      <c r="F57" s="693"/>
      <c r="G57" s="693"/>
      <c r="H57" s="693"/>
      <c r="I57" s="693"/>
      <c r="J57" s="693"/>
      <c r="K57" s="693"/>
      <c r="L57" s="693"/>
      <c r="M57" s="694"/>
      <c r="N57" s="691"/>
      <c r="O57" s="139"/>
      <c r="P57" s="284"/>
    </row>
    <row r="58" spans="2:16" ht="17.25" customHeight="1">
      <c r="B58" s="692" t="s">
        <v>145</v>
      </c>
      <c r="C58" s="693"/>
      <c r="D58" s="693"/>
      <c r="E58" s="693"/>
      <c r="F58" s="693"/>
      <c r="G58" s="693"/>
      <c r="H58" s="693"/>
      <c r="I58" s="693"/>
      <c r="J58" s="693"/>
      <c r="K58" s="693"/>
      <c r="L58" s="693"/>
      <c r="M58" s="694"/>
      <c r="N58" s="691"/>
      <c r="O58" s="139"/>
      <c r="P58" s="283"/>
    </row>
    <row r="59" spans="2:16" ht="18">
      <c r="B59" s="692" t="s">
        <v>146</v>
      </c>
      <c r="C59" s="693"/>
      <c r="D59" s="693"/>
      <c r="E59" s="693"/>
      <c r="F59" s="693"/>
      <c r="G59" s="693"/>
      <c r="H59" s="693"/>
      <c r="I59" s="693"/>
      <c r="J59" s="693"/>
      <c r="K59" s="693"/>
      <c r="L59" s="693"/>
      <c r="M59" s="694"/>
      <c r="N59" s="691"/>
      <c r="O59" s="139"/>
      <c r="P59" s="284"/>
    </row>
    <row r="60" spans="2:16" ht="18">
      <c r="B60" s="692" t="s">
        <v>147</v>
      </c>
      <c r="C60" s="693"/>
      <c r="D60" s="693"/>
      <c r="E60" s="693"/>
      <c r="F60" s="693"/>
      <c r="G60" s="693"/>
      <c r="H60" s="693"/>
      <c r="I60" s="693"/>
      <c r="J60" s="693"/>
      <c r="K60" s="693"/>
      <c r="L60" s="693"/>
      <c r="M60" s="694"/>
      <c r="N60" s="691"/>
      <c r="O60" s="139"/>
      <c r="P60" s="284"/>
    </row>
    <row r="61" spans="2:16" ht="18">
      <c r="B61" s="698" t="s">
        <v>148</v>
      </c>
      <c r="C61" s="699"/>
      <c r="D61" s="699"/>
      <c r="E61" s="699"/>
      <c r="F61" s="699"/>
      <c r="G61" s="699"/>
      <c r="H61" s="699"/>
      <c r="I61" s="699"/>
      <c r="J61" s="699"/>
      <c r="K61" s="699"/>
      <c r="L61" s="699"/>
      <c r="M61" s="700"/>
      <c r="N61" s="139"/>
      <c r="O61" s="139"/>
      <c r="P61" s="283"/>
    </row>
    <row r="62" spans="2:16" ht="18">
      <c r="B62" s="701" t="s">
        <v>149</v>
      </c>
      <c r="C62" s="702"/>
      <c r="D62" s="702"/>
      <c r="E62" s="702"/>
      <c r="F62" s="702"/>
      <c r="G62" s="702"/>
      <c r="H62" s="702"/>
      <c r="I62" s="702"/>
      <c r="J62" s="702"/>
      <c r="K62" s="702"/>
      <c r="L62" s="702"/>
      <c r="M62" s="703"/>
      <c r="N62" s="139"/>
      <c r="O62" s="139"/>
      <c r="P62" s="284"/>
    </row>
    <row r="63" spans="2:16" ht="18">
      <c r="B63" s="692" t="s">
        <v>207</v>
      </c>
      <c r="C63" s="693"/>
      <c r="D63" s="693"/>
      <c r="E63" s="693"/>
      <c r="F63" s="693"/>
      <c r="G63" s="693"/>
      <c r="H63" s="693"/>
      <c r="I63" s="693"/>
      <c r="J63" s="693"/>
      <c r="K63" s="693"/>
      <c r="L63" s="693"/>
      <c r="M63" s="694"/>
      <c r="N63" s="139"/>
      <c r="O63" s="139"/>
      <c r="P63" s="284"/>
    </row>
    <row r="64" spans="2:16" ht="18">
      <c r="B64" s="152"/>
      <c r="M64" s="139"/>
      <c r="N64" s="139"/>
      <c r="O64" s="139"/>
      <c r="P64" s="283"/>
    </row>
    <row r="65" spans="1:16" ht="18.600000000000001" thickBot="1">
      <c r="B65" s="152"/>
      <c r="M65" s="139"/>
      <c r="N65" s="139"/>
      <c r="O65" s="139"/>
      <c r="P65" s="284"/>
    </row>
    <row r="66" spans="1:16" ht="20.25" customHeight="1">
      <c r="B66" s="704" t="s">
        <v>150</v>
      </c>
      <c r="C66" s="704" t="s">
        <v>151</v>
      </c>
      <c r="D66" s="704" t="s">
        <v>152</v>
      </c>
      <c r="E66" s="704" t="s">
        <v>153</v>
      </c>
      <c r="F66" s="153" t="s">
        <v>154</v>
      </c>
      <c r="G66" s="173" t="s">
        <v>215</v>
      </c>
      <c r="H66" s="706" t="s">
        <v>214</v>
      </c>
      <c r="I66" s="706" t="s">
        <v>156</v>
      </c>
      <c r="J66" s="706" t="s">
        <v>157</v>
      </c>
      <c r="K66" s="706" t="s">
        <v>190</v>
      </c>
      <c r="L66" s="704" t="s">
        <v>158</v>
      </c>
      <c r="M66" s="704" t="s">
        <v>210</v>
      </c>
      <c r="N66" s="139"/>
      <c r="O66" s="139"/>
      <c r="P66" s="284"/>
    </row>
    <row r="67" spans="1:16" ht="18.600000000000001" thickBot="1">
      <c r="B67" s="705"/>
      <c r="C67" s="705"/>
      <c r="D67" s="705"/>
      <c r="E67" s="705"/>
      <c r="F67" s="154" t="s">
        <v>155</v>
      </c>
      <c r="G67" s="174"/>
      <c r="H67" s="707"/>
      <c r="I67" s="707"/>
      <c r="J67" s="707"/>
      <c r="K67" s="707"/>
      <c r="L67" s="705"/>
      <c r="M67" s="705"/>
      <c r="N67" s="139"/>
      <c r="O67" s="139"/>
      <c r="P67" s="284"/>
    </row>
    <row r="68" spans="1:16" ht="18.600000000000001" thickBot="1">
      <c r="B68" s="155">
        <v>1</v>
      </c>
      <c r="C68" s="156" t="s">
        <v>159</v>
      </c>
      <c r="D68" s="157"/>
      <c r="E68" s="157"/>
      <c r="F68" s="157"/>
      <c r="G68" s="175"/>
      <c r="H68" s="157"/>
      <c r="I68" s="157"/>
      <c r="J68" s="157"/>
      <c r="K68" s="158" t="s">
        <v>159</v>
      </c>
      <c r="L68" s="157"/>
      <c r="M68" s="157"/>
      <c r="N68" s="139"/>
      <c r="O68" s="139"/>
      <c r="P68" s="284"/>
    </row>
    <row r="69" spans="1:16" ht="18.600000000000001" thickBot="1">
      <c r="A69" s="167" t="s">
        <v>29</v>
      </c>
      <c r="B69" s="168">
        <v>2</v>
      </c>
      <c r="C69" s="169" t="s">
        <v>159</v>
      </c>
      <c r="D69" s="170" t="s">
        <v>159</v>
      </c>
      <c r="E69" s="170" t="s">
        <v>159</v>
      </c>
      <c r="F69" s="170" t="s">
        <v>191</v>
      </c>
      <c r="G69" s="175"/>
      <c r="H69" s="157"/>
      <c r="I69" s="157"/>
      <c r="J69" s="170" t="s">
        <v>192</v>
      </c>
      <c r="K69" s="170" t="s">
        <v>159</v>
      </c>
      <c r="L69" s="157"/>
      <c r="M69" s="157"/>
      <c r="N69" s="139" t="s">
        <v>193</v>
      </c>
      <c r="O69" s="139"/>
      <c r="P69" s="283"/>
    </row>
    <row r="70" spans="1:16" ht="18.600000000000001" thickBot="1">
      <c r="A70" s="167" t="s">
        <v>21</v>
      </c>
      <c r="B70" s="168">
        <v>3</v>
      </c>
      <c r="C70" s="169" t="s">
        <v>159</v>
      </c>
      <c r="D70" s="170" t="s">
        <v>159</v>
      </c>
      <c r="E70" s="170" t="s">
        <v>159</v>
      </c>
      <c r="F70" s="170" t="s">
        <v>159</v>
      </c>
      <c r="G70" s="175"/>
      <c r="H70" s="157"/>
      <c r="I70" s="157"/>
      <c r="J70" s="170" t="s">
        <v>159</v>
      </c>
      <c r="K70" s="170" t="s">
        <v>159</v>
      </c>
      <c r="L70" s="170" t="s">
        <v>159</v>
      </c>
      <c r="M70" s="157"/>
      <c r="N70" s="139"/>
      <c r="O70" s="139"/>
      <c r="P70" s="284"/>
    </row>
    <row r="71" spans="1:16" ht="18.600000000000001" thickBot="1">
      <c r="A71" s="167" t="s">
        <v>194</v>
      </c>
      <c r="B71" s="164">
        <v>4</v>
      </c>
      <c r="C71" s="165" t="s">
        <v>159</v>
      </c>
      <c r="D71" s="166" t="s">
        <v>159</v>
      </c>
      <c r="E71" s="166" t="s">
        <v>159</v>
      </c>
      <c r="F71" s="166" t="s">
        <v>159</v>
      </c>
      <c r="G71" s="166" t="s">
        <v>159</v>
      </c>
      <c r="H71" s="166" t="s">
        <v>159</v>
      </c>
      <c r="I71" s="157" t="s">
        <v>212</v>
      </c>
      <c r="J71" s="166" t="s">
        <v>159</v>
      </c>
      <c r="K71" s="166" t="s">
        <v>159</v>
      </c>
      <c r="L71" s="166" t="s">
        <v>159</v>
      </c>
      <c r="M71" s="166" t="s">
        <v>159</v>
      </c>
      <c r="N71" s="185" t="s">
        <v>211</v>
      </c>
      <c r="O71" s="139"/>
      <c r="P71" s="284"/>
    </row>
    <row r="72" spans="1:16" ht="18.600000000000001" thickBot="1">
      <c r="A72" s="167"/>
      <c r="B72" s="168">
        <v>5</v>
      </c>
      <c r="C72" s="169" t="s">
        <v>159</v>
      </c>
      <c r="D72" s="170" t="s">
        <v>159</v>
      </c>
      <c r="E72" s="170" t="s">
        <v>159</v>
      </c>
      <c r="F72" s="170" t="s">
        <v>159</v>
      </c>
      <c r="G72" s="170" t="s">
        <v>159</v>
      </c>
      <c r="H72" s="170" t="s">
        <v>159</v>
      </c>
      <c r="I72" s="170" t="s">
        <v>159</v>
      </c>
      <c r="J72" s="170" t="s">
        <v>159</v>
      </c>
      <c r="K72" s="170" t="s">
        <v>159</v>
      </c>
      <c r="L72" s="170" t="s">
        <v>159</v>
      </c>
      <c r="M72" s="170" t="s">
        <v>159</v>
      </c>
      <c r="N72" s="139"/>
      <c r="O72" s="139"/>
    </row>
    <row r="73" spans="1:16" ht="18.600000000000001" thickBot="1">
      <c r="B73" s="155">
        <v>6</v>
      </c>
      <c r="C73" s="156" t="s">
        <v>159</v>
      </c>
      <c r="D73" s="158" t="s">
        <v>159</v>
      </c>
      <c r="E73" s="158" t="s">
        <v>159</v>
      </c>
      <c r="F73" s="158" t="s">
        <v>159</v>
      </c>
      <c r="G73" s="158" t="s">
        <v>159</v>
      </c>
      <c r="H73" s="158" t="s">
        <v>159</v>
      </c>
      <c r="I73" s="158" t="s">
        <v>159</v>
      </c>
      <c r="J73" s="158" t="s">
        <v>159</v>
      </c>
      <c r="K73" s="158" t="s">
        <v>159</v>
      </c>
      <c r="L73" s="158" t="s">
        <v>159</v>
      </c>
      <c r="M73" s="158" t="s">
        <v>159</v>
      </c>
      <c r="N73" s="139"/>
      <c r="O73" s="139"/>
    </row>
    <row r="74" spans="1:16" ht="18.600000000000001" thickBot="1">
      <c r="B74" s="155">
        <v>7</v>
      </c>
      <c r="C74" s="156" t="s">
        <v>159</v>
      </c>
      <c r="D74" s="158" t="s">
        <v>159</v>
      </c>
      <c r="E74" s="158" t="s">
        <v>159</v>
      </c>
      <c r="F74" s="158" t="s">
        <v>159</v>
      </c>
      <c r="G74" s="158" t="s">
        <v>159</v>
      </c>
      <c r="H74" s="158" t="s">
        <v>159</v>
      </c>
      <c r="I74" s="158" t="s">
        <v>159</v>
      </c>
      <c r="J74" s="158" t="s">
        <v>159</v>
      </c>
      <c r="K74" s="158" t="s">
        <v>159</v>
      </c>
      <c r="L74" s="158" t="s">
        <v>159</v>
      </c>
      <c r="M74" s="158" t="s">
        <v>159</v>
      </c>
      <c r="N74" s="139"/>
      <c r="O74" s="139"/>
    </row>
    <row r="75" spans="1:16">
      <c r="N75" s="139"/>
      <c r="O75" s="139"/>
    </row>
    <row r="76" spans="1:16">
      <c r="I76" s="185" t="s">
        <v>213</v>
      </c>
      <c r="N76" s="139"/>
      <c r="O76" s="139"/>
    </row>
    <row r="77" spans="1:16">
      <c r="N77" s="139"/>
      <c r="O77" s="139"/>
    </row>
  </sheetData>
  <mergeCells count="39">
    <mergeCell ref="D29:E29"/>
    <mergeCell ref="M14:M15"/>
    <mergeCell ref="M28:N30"/>
    <mergeCell ref="B3:N3"/>
    <mergeCell ref="C8:L8"/>
    <mergeCell ref="C9:L9"/>
    <mergeCell ref="D12:E28"/>
    <mergeCell ref="M13:N13"/>
    <mergeCell ref="B5:N5"/>
    <mergeCell ref="B7:N7"/>
    <mergeCell ref="B6:N6"/>
    <mergeCell ref="B61:M61"/>
    <mergeCell ref="B62:M62"/>
    <mergeCell ref="B63:M63"/>
    <mergeCell ref="B66:B67"/>
    <mergeCell ref="C66:C67"/>
    <mergeCell ref="D66:D67"/>
    <mergeCell ref="E66:E67"/>
    <mergeCell ref="H66:H67"/>
    <mergeCell ref="I66:I67"/>
    <mergeCell ref="J66:J67"/>
    <mergeCell ref="K66:K67"/>
    <mergeCell ref="L66:L67"/>
    <mergeCell ref="M66:M67"/>
    <mergeCell ref="B53:M53"/>
    <mergeCell ref="N49:N60"/>
    <mergeCell ref="B51:M51"/>
    <mergeCell ref="B58:M58"/>
    <mergeCell ref="B59:M59"/>
    <mergeCell ref="B60:M60"/>
    <mergeCell ref="B49:M49"/>
    <mergeCell ref="B54:M54"/>
    <mergeCell ref="B56:M56"/>
    <mergeCell ref="B57:M57"/>
    <mergeCell ref="L32:N42"/>
    <mergeCell ref="B45:H45"/>
    <mergeCell ref="B47:M47"/>
    <mergeCell ref="B48:M48"/>
    <mergeCell ref="B52:M52"/>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38"/>
  <sheetViews>
    <sheetView showGridLines="0" zoomScale="80" zoomScaleNormal="80" zoomScaleSheetLayoutView="79" workbookViewId="0">
      <selection activeCell="A52" sqref="A52"/>
    </sheetView>
  </sheetViews>
  <sheetFormatPr defaultColWidth="9" defaultRowHeight="19.2"/>
  <cols>
    <col min="1" max="1" width="193.44140625" style="494" customWidth="1"/>
    <col min="2" max="2" width="11.21875" style="492" customWidth="1"/>
    <col min="3" max="3" width="27.44140625" style="492" customWidth="1"/>
    <col min="4" max="4" width="17.88671875" style="493" customWidth="1"/>
    <col min="5" max="16384" width="9" style="6"/>
  </cols>
  <sheetData>
    <row r="1" spans="1:4" s="55" customFormat="1" ht="44.25" customHeight="1" thickBot="1">
      <c r="A1" s="291" t="s">
        <v>300</v>
      </c>
      <c r="B1" s="292" t="s">
        <v>0</v>
      </c>
      <c r="C1" s="293" t="s">
        <v>1</v>
      </c>
      <c r="D1" s="490" t="s">
        <v>2</v>
      </c>
    </row>
    <row r="2" spans="1:4" s="186" customFormat="1" ht="44.25" customHeight="1">
      <c r="A2" s="272" t="s">
        <v>364</v>
      </c>
      <c r="B2" s="757" t="s">
        <v>365</v>
      </c>
      <c r="C2" s="730" t="s">
        <v>368</v>
      </c>
      <c r="D2" s="733">
        <v>44765</v>
      </c>
    </row>
    <row r="3" spans="1:4" s="186" customFormat="1" ht="116.4" customHeight="1">
      <c r="A3" s="838" t="s">
        <v>366</v>
      </c>
      <c r="B3" s="725"/>
      <c r="C3" s="731"/>
      <c r="D3" s="734"/>
    </row>
    <row r="4" spans="1:4" s="186" customFormat="1" ht="36.6" customHeight="1" thickBot="1">
      <c r="A4" s="273" t="s">
        <v>367</v>
      </c>
      <c r="B4" s="726"/>
      <c r="C4" s="732"/>
      <c r="D4" s="735"/>
    </row>
    <row r="5" spans="1:4" s="186" customFormat="1" ht="54.6" customHeight="1" thickBot="1">
      <c r="A5" s="272" t="s">
        <v>369</v>
      </c>
      <c r="B5" s="261"/>
      <c r="C5" s="730" t="s">
        <v>372</v>
      </c>
      <c r="D5" s="736">
        <v>44764</v>
      </c>
    </row>
    <row r="6" spans="1:4" s="186" customFormat="1" ht="354" customHeight="1" thickBot="1">
      <c r="A6" s="838" t="s">
        <v>370</v>
      </c>
      <c r="B6" s="575" t="s">
        <v>373</v>
      </c>
      <c r="C6" s="731"/>
      <c r="D6" s="737"/>
    </row>
    <row r="7" spans="1:4" s="186" customFormat="1" ht="34.950000000000003" customHeight="1" thickBot="1">
      <c r="A7" s="273" t="s">
        <v>371</v>
      </c>
      <c r="B7" s="263"/>
      <c r="C7" s="732"/>
      <c r="D7" s="737"/>
    </row>
    <row r="8" spans="1:4" s="186" customFormat="1" ht="43.8" customHeight="1" thickTop="1">
      <c r="A8" s="275" t="s">
        <v>374</v>
      </c>
      <c r="B8" s="727" t="s">
        <v>377</v>
      </c>
      <c r="C8" s="730" t="s">
        <v>378</v>
      </c>
      <c r="D8" s="733">
        <v>44762</v>
      </c>
    </row>
    <row r="9" spans="1:4" s="186" customFormat="1" ht="296.39999999999998" customHeight="1">
      <c r="A9" s="839" t="s">
        <v>375</v>
      </c>
      <c r="B9" s="728"/>
      <c r="C9" s="731"/>
      <c r="D9" s="734"/>
    </row>
    <row r="10" spans="1:4" s="186" customFormat="1" ht="34.950000000000003" customHeight="1" thickBot="1">
      <c r="A10" s="276" t="s">
        <v>376</v>
      </c>
      <c r="B10" s="729"/>
      <c r="C10" s="732"/>
      <c r="D10" s="735"/>
    </row>
    <row r="11" spans="1:4" s="186" customFormat="1" ht="44.25" customHeight="1" thickTop="1">
      <c r="A11" s="272" t="s">
        <v>379</v>
      </c>
      <c r="B11" s="261"/>
      <c r="C11" s="730" t="s">
        <v>368</v>
      </c>
      <c r="D11" s="733">
        <v>44764</v>
      </c>
    </row>
    <row r="12" spans="1:4" s="186" customFormat="1" ht="250.2" customHeight="1">
      <c r="A12" s="838" t="s">
        <v>380</v>
      </c>
      <c r="B12" s="262" t="s">
        <v>382</v>
      </c>
      <c r="C12" s="731"/>
      <c r="D12" s="734"/>
    </row>
    <row r="13" spans="1:4" s="186" customFormat="1" ht="35.4" customHeight="1" thickBot="1">
      <c r="A13" s="273" t="s">
        <v>381</v>
      </c>
      <c r="B13" s="263"/>
      <c r="C13" s="732"/>
      <c r="D13" s="735"/>
    </row>
    <row r="14" spans="1:4" s="186" customFormat="1" ht="44.25" customHeight="1" thickBot="1">
      <c r="A14" s="272" t="s">
        <v>383</v>
      </c>
      <c r="B14" s="261"/>
      <c r="C14" s="730" t="s">
        <v>387</v>
      </c>
      <c r="D14" s="736">
        <v>44763</v>
      </c>
    </row>
    <row r="15" spans="1:4" s="186" customFormat="1" ht="147" customHeight="1" thickBot="1">
      <c r="A15" s="838" t="s">
        <v>385</v>
      </c>
      <c r="B15" s="563" t="s">
        <v>384</v>
      </c>
      <c r="C15" s="731"/>
      <c r="D15" s="737"/>
    </row>
    <row r="16" spans="1:4" s="186" customFormat="1" ht="38.4" customHeight="1" thickBot="1">
      <c r="A16" s="273" t="s">
        <v>386</v>
      </c>
      <c r="B16" s="263"/>
      <c r="C16" s="732"/>
      <c r="D16" s="737"/>
    </row>
    <row r="17" spans="1:4" s="55" customFormat="1" ht="44.25" customHeight="1" thickBot="1">
      <c r="A17" s="542" t="s">
        <v>388</v>
      </c>
      <c r="B17" s="746" t="s">
        <v>391</v>
      </c>
      <c r="C17" s="740" t="s">
        <v>392</v>
      </c>
      <c r="D17" s="736">
        <v>44761</v>
      </c>
    </row>
    <row r="18" spans="1:4" s="55" customFormat="1" ht="121.2" customHeight="1" thickBot="1">
      <c r="A18" s="840" t="s">
        <v>389</v>
      </c>
      <c r="B18" s="747"/>
      <c r="C18" s="741"/>
      <c r="D18" s="737"/>
    </row>
    <row r="19" spans="1:4" s="55" customFormat="1" ht="46.2" customHeight="1" thickBot="1">
      <c r="A19" s="319" t="s">
        <v>390</v>
      </c>
      <c r="B19" s="748"/>
      <c r="C19" s="749"/>
      <c r="D19" s="737"/>
    </row>
    <row r="20" spans="1:4" s="186" customFormat="1" ht="52.2" customHeight="1" thickTop="1" thickBot="1">
      <c r="A20" s="272" t="s">
        <v>393</v>
      </c>
      <c r="B20" s="261"/>
      <c r="C20" s="730" t="s">
        <v>395</v>
      </c>
      <c r="D20" s="736">
        <v>44760</v>
      </c>
    </row>
    <row r="21" spans="1:4" s="186" customFormat="1" ht="147" customHeight="1" thickBot="1">
      <c r="A21" s="838" t="s">
        <v>394</v>
      </c>
      <c r="B21" s="262" t="s">
        <v>396</v>
      </c>
      <c r="C21" s="731"/>
      <c r="D21" s="737"/>
    </row>
    <row r="22" spans="1:4" s="186" customFormat="1" ht="45" customHeight="1" thickBot="1">
      <c r="A22" s="273" t="s">
        <v>397</v>
      </c>
      <c r="B22" s="263"/>
      <c r="C22" s="732"/>
      <c r="D22" s="737"/>
    </row>
    <row r="23" spans="1:4" s="186" customFormat="1" ht="48.6" hidden="1" customHeight="1" thickTop="1">
      <c r="A23" s="519"/>
      <c r="B23" s="724"/>
      <c r="C23" s="730"/>
      <c r="D23" s="743"/>
    </row>
    <row r="24" spans="1:4" s="186" customFormat="1" ht="155.4" hidden="1" customHeight="1">
      <c r="A24" s="277"/>
      <c r="B24" s="725"/>
      <c r="C24" s="731"/>
      <c r="D24" s="744"/>
    </row>
    <row r="25" spans="1:4" s="186" customFormat="1" ht="43.2" hidden="1" customHeight="1" thickBot="1">
      <c r="A25" s="502"/>
      <c r="B25" s="726"/>
      <c r="C25" s="732"/>
      <c r="D25" s="745"/>
    </row>
    <row r="26" spans="1:4" s="186" customFormat="1" ht="52.2" hidden="1" customHeight="1" thickTop="1" thickBot="1">
      <c r="A26" s="274"/>
      <c r="B26" s="746"/>
      <c r="C26" s="746"/>
      <c r="D26" s="736"/>
    </row>
    <row r="27" spans="1:4" s="186" customFormat="1" ht="191.4" hidden="1" customHeight="1" thickBot="1">
      <c r="A27" s="480"/>
      <c r="B27" s="747"/>
      <c r="C27" s="747"/>
      <c r="D27" s="737"/>
    </row>
    <row r="28" spans="1:4" s="186" customFormat="1" ht="43.2" hidden="1" customHeight="1" thickBot="1">
      <c r="A28" s="576"/>
      <c r="B28" s="748"/>
      <c r="C28" s="748"/>
      <c r="D28" s="737"/>
    </row>
    <row r="29" spans="1:4" s="186" customFormat="1" ht="48.6" hidden="1" customHeight="1" thickTop="1" thickBot="1">
      <c r="A29" s="275"/>
      <c r="B29" s="727"/>
      <c r="C29" s="740"/>
      <c r="D29" s="736"/>
    </row>
    <row r="30" spans="1:4" s="186" customFormat="1" ht="97.2" hidden="1" customHeight="1" thickBot="1">
      <c r="A30" s="722"/>
      <c r="B30" s="728"/>
      <c r="C30" s="741"/>
      <c r="D30" s="737"/>
    </row>
    <row r="31" spans="1:4" s="186" customFormat="1" ht="328.2" hidden="1" customHeight="1" thickBot="1">
      <c r="A31" s="723"/>
      <c r="B31" s="728"/>
      <c r="C31" s="741"/>
      <c r="D31" s="738"/>
    </row>
    <row r="32" spans="1:4" s="186" customFormat="1" ht="40.950000000000003" hidden="1" customHeight="1" thickBot="1">
      <c r="A32" s="543"/>
      <c r="B32" s="729"/>
      <c r="C32" s="742"/>
      <c r="D32" s="739"/>
    </row>
    <row r="33" spans="1:4" s="186" customFormat="1" ht="54.6" hidden="1" customHeight="1" thickTop="1">
      <c r="A33" s="200"/>
      <c r="B33" s="499"/>
      <c r="C33" s="752"/>
      <c r="D33" s="503"/>
    </row>
    <row r="34" spans="1:4" s="186" customFormat="1" ht="110.4" hidden="1" customHeight="1">
      <c r="A34" s="491"/>
      <c r="B34" s="750"/>
      <c r="C34" s="753"/>
      <c r="D34" s="504"/>
    </row>
    <row r="35" spans="1:4" s="186" customFormat="1" ht="37.950000000000003" hidden="1" customHeight="1" thickBot="1">
      <c r="A35" s="562"/>
      <c r="B35" s="755"/>
      <c r="C35" s="756"/>
      <c r="D35" s="505"/>
    </row>
    <row r="36" spans="1:4" s="186" customFormat="1" ht="37.950000000000003" hidden="1" customHeight="1">
      <c r="A36" s="200"/>
      <c r="B36" s="499"/>
      <c r="C36" s="752"/>
      <c r="D36" s="503"/>
    </row>
    <row r="37" spans="1:4" s="186" customFormat="1" ht="216" hidden="1" customHeight="1">
      <c r="A37" s="491"/>
      <c r="B37" s="750"/>
      <c r="C37" s="753"/>
      <c r="D37" s="504"/>
    </row>
    <row r="38" spans="1:4" s="186" customFormat="1" ht="37.950000000000003" hidden="1" customHeight="1" thickBot="1">
      <c r="A38" s="506"/>
      <c r="B38" s="751"/>
      <c r="C38" s="754"/>
      <c r="D38" s="507"/>
    </row>
  </sheetData>
  <mergeCells count="31">
    <mergeCell ref="C11:C13"/>
    <mergeCell ref="D11:D13"/>
    <mergeCell ref="B2:B4"/>
    <mergeCell ref="C2:C4"/>
    <mergeCell ref="D2:D4"/>
    <mergeCell ref="C5:C7"/>
    <mergeCell ref="D5:D7"/>
    <mergeCell ref="C20:C22"/>
    <mergeCell ref="D20:D22"/>
    <mergeCell ref="B37:B38"/>
    <mergeCell ref="C36:C38"/>
    <mergeCell ref="B34:B35"/>
    <mergeCell ref="C33:C35"/>
    <mergeCell ref="C23:C25"/>
    <mergeCell ref="B29:B32"/>
    <mergeCell ref="A30:A31"/>
    <mergeCell ref="B23:B25"/>
    <mergeCell ref="B8:B10"/>
    <mergeCell ref="C8:C10"/>
    <mergeCell ref="D8:D10"/>
    <mergeCell ref="C14:C16"/>
    <mergeCell ref="D14:D16"/>
    <mergeCell ref="D29:D32"/>
    <mergeCell ref="C29:C32"/>
    <mergeCell ref="D23:D25"/>
    <mergeCell ref="B17:B19"/>
    <mergeCell ref="C17:C19"/>
    <mergeCell ref="D17:D19"/>
    <mergeCell ref="B26:B28"/>
    <mergeCell ref="C26:C28"/>
    <mergeCell ref="D26:D28"/>
  </mergeCells>
  <phoneticPr fontId="16"/>
  <hyperlinks>
    <hyperlink ref="A4" r:id="rId1" xr:uid="{D7A09E4A-BE2D-4BFF-B885-9C792355DA41}"/>
    <hyperlink ref="A7" r:id="rId2" xr:uid="{BDA6AE67-25E6-40CC-813D-FDED6220BB25}"/>
    <hyperlink ref="A10" r:id="rId3" xr:uid="{251A47AA-80B2-4A88-8926-45BA6E568FC9}"/>
    <hyperlink ref="A13" r:id="rId4" xr:uid="{3F5701E6-76C4-4D3D-BE2F-4CC11AF0E1DD}"/>
    <hyperlink ref="A16" r:id="rId5" xr:uid="{51F1BB88-1CA2-4BC9-BA07-47514A9FBDC0}"/>
    <hyperlink ref="A19" r:id="rId6" xr:uid="{58326D15-7866-4AFA-9CAA-A63252461827}"/>
    <hyperlink ref="A22" r:id="rId7" xr:uid="{0759156B-43B6-4CC4-A040-D09DCEFE0E14}"/>
  </hyperlinks>
  <pageMargins left="0" right="0" top="0.19685039370078741" bottom="0.39370078740157483" header="0" footer="0.19685039370078741"/>
  <pageSetup paperSize="8" scale="28" orientation="portrait" horizontalDpi="300" verticalDpi="300" r:id="rId8"/>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C50"/>
  <sheetViews>
    <sheetView defaultGridColor="0" view="pageBreakPreview" colorId="56" zoomScale="83" zoomScaleNormal="66" zoomScaleSheetLayoutView="83" workbookViewId="0">
      <selection activeCell="A3" sqref="A3"/>
    </sheetView>
  </sheetViews>
  <sheetFormatPr defaultColWidth="9" defaultRowHeight="19.2"/>
  <cols>
    <col min="1" max="1" width="213.21875" style="537" customWidth="1"/>
    <col min="2" max="2" width="18" style="210" customWidth="1"/>
    <col min="3" max="3" width="20.109375" style="211" customWidth="1"/>
    <col min="4" max="16384" width="9" style="42"/>
  </cols>
  <sheetData>
    <row r="1" spans="1:3" ht="58.95" customHeight="1" thickBot="1">
      <c r="A1" s="41" t="s">
        <v>301</v>
      </c>
      <c r="B1" s="468" t="s">
        <v>24</v>
      </c>
      <c r="C1" s="469" t="s">
        <v>2</v>
      </c>
    </row>
    <row r="2" spans="1:3" ht="48" customHeight="1">
      <c r="A2" s="472" t="s">
        <v>398</v>
      </c>
      <c r="B2" s="261"/>
      <c r="C2" s="758">
        <v>44763</v>
      </c>
    </row>
    <row r="3" spans="1:3" ht="253.8" customHeight="1">
      <c r="A3" s="841" t="s">
        <v>419</v>
      </c>
      <c r="B3" s="262" t="s">
        <v>431</v>
      </c>
      <c r="C3" s="759"/>
    </row>
    <row r="4" spans="1:3" ht="37.200000000000003" customHeight="1" thickBot="1">
      <c r="A4" s="550" t="s">
        <v>409</v>
      </c>
      <c r="B4" s="262"/>
      <c r="C4" s="760"/>
    </row>
    <row r="5" spans="1:3" ht="48" customHeight="1">
      <c r="A5" s="472" t="s">
        <v>399</v>
      </c>
      <c r="B5" s="724" t="s">
        <v>431</v>
      </c>
      <c r="C5" s="758">
        <v>44763</v>
      </c>
    </row>
    <row r="6" spans="1:3" s="551" customFormat="1" ht="331.8" customHeight="1" thickBot="1">
      <c r="A6" s="842" t="s">
        <v>420</v>
      </c>
      <c r="B6" s="726"/>
      <c r="C6" s="760"/>
    </row>
    <row r="7" spans="1:3" s="551" customFormat="1" ht="38.4" customHeight="1" thickBot="1">
      <c r="A7" s="552" t="s">
        <v>410</v>
      </c>
      <c r="B7" s="578"/>
      <c r="C7" s="553" t="s">
        <v>269</v>
      </c>
    </row>
    <row r="8" spans="1:3" ht="48" customHeight="1">
      <c r="A8" s="472" t="s">
        <v>400</v>
      </c>
      <c r="B8" s="261"/>
      <c r="C8" s="547" t="s">
        <v>269</v>
      </c>
    </row>
    <row r="9" spans="1:3" ht="352.2" customHeight="1">
      <c r="A9" s="843" t="s">
        <v>421</v>
      </c>
      <c r="B9" s="575" t="s">
        <v>432</v>
      </c>
      <c r="C9" s="470">
        <v>44763</v>
      </c>
    </row>
    <row r="10" spans="1:3" ht="39.75" customHeight="1" thickBot="1">
      <c r="A10" s="220" t="s">
        <v>411</v>
      </c>
      <c r="B10" s="263"/>
      <c r="C10" s="549"/>
    </row>
    <row r="11" spans="1:3" ht="45.6" customHeight="1">
      <c r="A11" s="472" t="s">
        <v>401</v>
      </c>
      <c r="B11" s="261"/>
      <c r="C11" s="547"/>
    </row>
    <row r="12" spans="1:3" ht="409.2" customHeight="1">
      <c r="A12" s="844" t="s">
        <v>422</v>
      </c>
      <c r="B12" s="262" t="s">
        <v>433</v>
      </c>
      <c r="C12" s="548">
        <v>44762</v>
      </c>
    </row>
    <row r="13" spans="1:3" ht="37.799999999999997" customHeight="1" thickBot="1">
      <c r="A13" s="540" t="s">
        <v>412</v>
      </c>
      <c r="B13" s="263"/>
      <c r="C13" s="549"/>
    </row>
    <row r="14" spans="1:3" ht="42" customHeight="1">
      <c r="A14" s="472" t="s">
        <v>402</v>
      </c>
      <c r="B14" s="261"/>
      <c r="C14" s="547"/>
    </row>
    <row r="15" spans="1:3" ht="299.39999999999998" customHeight="1" thickBot="1">
      <c r="A15" s="841" t="s">
        <v>423</v>
      </c>
      <c r="B15" s="471" t="s">
        <v>434</v>
      </c>
      <c r="C15" s="548">
        <v>44762</v>
      </c>
    </row>
    <row r="16" spans="1:3" ht="36" customHeight="1" thickBot="1">
      <c r="A16" s="540" t="s">
        <v>413</v>
      </c>
      <c r="B16" s="471"/>
      <c r="C16" s="549"/>
    </row>
    <row r="17" spans="1:3" ht="52.2" customHeight="1">
      <c r="A17" s="187" t="s">
        <v>403</v>
      </c>
      <c r="B17" s="202"/>
      <c r="C17" s="203"/>
    </row>
    <row r="18" spans="1:3" ht="249.6" customHeight="1">
      <c r="A18" s="841" t="s">
        <v>424</v>
      </c>
      <c r="B18" s="207" t="s">
        <v>435</v>
      </c>
      <c r="C18" s="204">
        <v>44762</v>
      </c>
    </row>
    <row r="19" spans="1:3" ht="36" customHeight="1" thickBot="1">
      <c r="A19" s="540" t="s">
        <v>414</v>
      </c>
      <c r="B19" s="205"/>
      <c r="C19" s="206"/>
    </row>
    <row r="20" spans="1:3" ht="50.4" customHeight="1">
      <c r="A20" s="520" t="s">
        <v>404</v>
      </c>
      <c r="B20" s="207"/>
      <c r="C20" s="204"/>
    </row>
    <row r="21" spans="1:3" ht="334.8" customHeight="1">
      <c r="A21" s="841" t="s">
        <v>425</v>
      </c>
      <c r="B21" s="207" t="s">
        <v>434</v>
      </c>
      <c r="C21" s="204">
        <v>44761</v>
      </c>
    </row>
    <row r="22" spans="1:3" ht="34.200000000000003" customHeight="1" thickBot="1">
      <c r="A22" s="554" t="s">
        <v>415</v>
      </c>
      <c r="B22" s="205"/>
      <c r="C22" s="206"/>
    </row>
    <row r="23" spans="1:3" ht="45" customHeight="1">
      <c r="A23" s="187" t="s">
        <v>405</v>
      </c>
      <c r="B23" s="202"/>
      <c r="C23" s="203"/>
    </row>
    <row r="24" spans="1:3" ht="279" customHeight="1">
      <c r="A24" s="841" t="s">
        <v>426</v>
      </c>
      <c r="B24" s="207" t="s">
        <v>436</v>
      </c>
      <c r="C24" s="204">
        <v>44761</v>
      </c>
    </row>
    <row r="25" spans="1:3" ht="34.200000000000003" customHeight="1" thickBot="1">
      <c r="A25" s="554" t="s">
        <v>416</v>
      </c>
      <c r="B25" s="205"/>
      <c r="C25" s="206"/>
    </row>
    <row r="26" spans="1:3" ht="43.2" customHeight="1">
      <c r="A26" s="520" t="s">
        <v>406</v>
      </c>
      <c r="B26" s="207"/>
      <c r="C26" s="204"/>
    </row>
    <row r="27" spans="1:3" ht="278.39999999999998" customHeight="1">
      <c r="A27" s="841" t="s">
        <v>428</v>
      </c>
      <c r="B27" s="561" t="s">
        <v>437</v>
      </c>
      <c r="C27" s="204">
        <v>44761</v>
      </c>
    </row>
    <row r="28" spans="1:3" ht="32.4" customHeight="1" thickBot="1">
      <c r="A28" s="554" t="s">
        <v>427</v>
      </c>
      <c r="B28" s="205"/>
      <c r="C28" s="206"/>
    </row>
    <row r="29" spans="1:3" ht="54" customHeight="1">
      <c r="A29" s="187" t="s">
        <v>407</v>
      </c>
      <c r="B29" s="202"/>
      <c r="C29" s="203"/>
    </row>
    <row r="30" spans="1:3" ht="138" customHeight="1">
      <c r="A30" s="841" t="s">
        <v>429</v>
      </c>
      <c r="B30" s="845" t="s">
        <v>437</v>
      </c>
      <c r="C30" s="204">
        <v>44760</v>
      </c>
    </row>
    <row r="31" spans="1:3" ht="35.4" customHeight="1" thickBot="1">
      <c r="A31" s="554" t="s">
        <v>417</v>
      </c>
      <c r="B31" s="205"/>
      <c r="C31" s="206"/>
    </row>
    <row r="32" spans="1:3" ht="58.2" customHeight="1">
      <c r="A32" s="187" t="s">
        <v>408</v>
      </c>
      <c r="B32" s="202"/>
      <c r="C32" s="203"/>
    </row>
    <row r="33" spans="1:3" ht="140.4" customHeight="1">
      <c r="A33" s="841" t="s">
        <v>430</v>
      </c>
      <c r="B33" s="207" t="s">
        <v>438</v>
      </c>
      <c r="C33" s="204">
        <v>44763</v>
      </c>
    </row>
    <row r="34" spans="1:3" ht="32.4" customHeight="1" thickBot="1">
      <c r="A34" s="554" t="s">
        <v>418</v>
      </c>
      <c r="B34" s="205"/>
      <c r="C34" s="206"/>
    </row>
    <row r="35" spans="1:3" s="560" customFormat="1" ht="32.4" customHeight="1">
      <c r="A35" s="559"/>
      <c r="B35" s="208"/>
      <c r="C35" s="209"/>
    </row>
    <row r="36" spans="1:3" s="560" customFormat="1" ht="32.4" customHeight="1" thickBot="1">
      <c r="A36" s="577"/>
      <c r="B36" s="208"/>
      <c r="C36" s="209"/>
    </row>
    <row r="37" spans="1:3" ht="26.25" customHeight="1">
      <c r="A37" s="761" t="s">
        <v>28</v>
      </c>
      <c r="B37" s="762"/>
      <c r="C37" s="762"/>
    </row>
    <row r="38" spans="1:3" ht="26.25" customHeight="1">
      <c r="A38" s="763" t="s">
        <v>27</v>
      </c>
      <c r="B38" s="764"/>
      <c r="C38" s="764"/>
    </row>
    <row r="39" spans="1:3" ht="199.5" customHeight="1">
      <c r="A39" s="537" t="s">
        <v>269</v>
      </c>
    </row>
    <row r="40" spans="1:3" ht="33.75" customHeight="1"/>
    <row r="41" spans="1:3" ht="48.75" customHeight="1"/>
    <row r="42" spans="1:3" ht="233.25" customHeight="1"/>
    <row r="43" spans="1:3" ht="33.75" customHeight="1"/>
    <row r="44" spans="1:3" ht="19.5" customHeight="1"/>
    <row r="45" spans="1:3" ht="19.5" customHeight="1"/>
    <row r="46" spans="1:3" ht="28.5" customHeight="1"/>
    <row r="47" spans="1:3" ht="35.25" customHeight="1"/>
    <row r="48" spans="1:3" ht="218.25" customHeight="1"/>
    <row r="49" ht="218.25" customHeight="1"/>
    <row r="50" ht="218.25" customHeight="1"/>
  </sheetData>
  <mergeCells count="5">
    <mergeCell ref="C2:C4"/>
    <mergeCell ref="A37:C37"/>
    <mergeCell ref="A38:C38"/>
    <mergeCell ref="C5:C6"/>
    <mergeCell ref="B5:B6"/>
  </mergeCells>
  <phoneticPr fontId="16"/>
  <hyperlinks>
    <hyperlink ref="A4" r:id="rId1" xr:uid="{2056E663-DAD0-4D72-B332-82C5B258E93A}"/>
    <hyperlink ref="A7" r:id="rId2" xr:uid="{935687FC-9F4D-4950-8C87-EC613F03EBDF}"/>
    <hyperlink ref="A10" r:id="rId3" xr:uid="{63C84D64-5FFE-42E8-A737-94C7CF7E987E}"/>
    <hyperlink ref="A13" r:id="rId4" xr:uid="{941FE76F-47BF-4953-9CBA-B844C3DBD90D}"/>
    <hyperlink ref="A16" r:id="rId5" xr:uid="{179409BC-40FD-428F-A17D-61342B4D3E2D}"/>
    <hyperlink ref="A19" r:id="rId6" xr:uid="{157F2040-4C44-45C9-B12A-5B3DF60B8328}"/>
    <hyperlink ref="A22" r:id="rId7" xr:uid="{24A1DF15-B008-4C32-B305-61F84D97DB7D}"/>
    <hyperlink ref="A25" r:id="rId8" xr:uid="{2F26F55D-2CBE-48F1-A5FC-3F90BB103177}"/>
    <hyperlink ref="A31" r:id="rId9" xr:uid="{FBE01DF1-3314-44A4-AA3C-06E39163D187}"/>
    <hyperlink ref="A34" r:id="rId10" xr:uid="{50BF7294-7E97-4192-8559-139DCA80B93C}"/>
    <hyperlink ref="A28" r:id="rId11" xr:uid="{8D90DA9E-C69E-4C39-AC8F-41CCEA0D31CC}"/>
  </hyperlinks>
  <pageMargins left="0.74803149606299213" right="0.74803149606299213" top="0.98425196850393704" bottom="0.98425196850393704" header="0.51181102362204722" footer="0.51181102362204722"/>
  <pageSetup paperSize="9" scale="18" fitToHeight="3" orientation="portrait" r:id="rId1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0967-F82C-468A-A6FC-1073547F18B8}">
  <sheetPr>
    <tabColor rgb="FFFF0000"/>
  </sheetPr>
  <dimension ref="B1:G21"/>
  <sheetViews>
    <sheetView view="pageBreakPreview" zoomScaleNormal="112" zoomScaleSheetLayoutView="115" workbookViewId="0">
      <selection activeCell="B16" sqref="B16"/>
    </sheetView>
  </sheetViews>
  <sheetFormatPr defaultColWidth="9" defaultRowHeight="13.2"/>
  <cols>
    <col min="1" max="1" width="2.109375" style="321" customWidth="1"/>
    <col min="2" max="2" width="25.77734375" style="116" customWidth="1"/>
    <col min="3" max="3" width="65.33203125" style="321" customWidth="1"/>
    <col min="4" max="4" width="92.5546875" style="321" customWidth="1"/>
    <col min="5" max="5" width="3.88671875" style="321" customWidth="1"/>
    <col min="6" max="16384" width="9" style="321"/>
  </cols>
  <sheetData>
    <row r="1" spans="2:7" ht="18.75" customHeight="1">
      <c r="B1" s="116" t="s">
        <v>113</v>
      </c>
    </row>
    <row r="2" spans="2:7" ht="17.25" customHeight="1" thickBot="1">
      <c r="B2" t="s">
        <v>282</v>
      </c>
      <c r="D2" s="767"/>
      <c r="E2" s="684"/>
    </row>
    <row r="3" spans="2:7" ht="16.5" customHeight="1" thickBot="1">
      <c r="B3" s="117" t="s">
        <v>114</v>
      </c>
      <c r="C3" s="320" t="s">
        <v>115</v>
      </c>
      <c r="D3" s="220" t="s">
        <v>221</v>
      </c>
    </row>
    <row r="4" spans="2:7" ht="17.25" customHeight="1" thickBot="1">
      <c r="B4" s="118" t="s">
        <v>116</v>
      </c>
      <c r="C4" s="151" t="s">
        <v>283</v>
      </c>
      <c r="D4" s="119"/>
    </row>
    <row r="5" spans="2:7" ht="17.25" customHeight="1">
      <c r="B5" s="768" t="s">
        <v>177</v>
      </c>
      <c r="C5" s="771" t="s">
        <v>218</v>
      </c>
      <c r="D5" s="772"/>
    </row>
    <row r="6" spans="2:7" ht="19.2" customHeight="1">
      <c r="B6" s="769"/>
      <c r="C6" s="773" t="s">
        <v>219</v>
      </c>
      <c r="D6" s="774"/>
      <c r="G6" s="247"/>
    </row>
    <row r="7" spans="2:7" ht="19.95" customHeight="1">
      <c r="B7" s="769"/>
      <c r="C7" s="322" t="s">
        <v>220</v>
      </c>
      <c r="D7" s="323"/>
      <c r="G7" s="247"/>
    </row>
    <row r="8" spans="2:7" ht="19.8" customHeight="1" thickBot="1">
      <c r="B8" s="770"/>
      <c r="C8" s="249" t="s">
        <v>222</v>
      </c>
      <c r="D8" s="248"/>
      <c r="G8" s="247"/>
    </row>
    <row r="9" spans="2:7" ht="34.200000000000003" customHeight="1" thickBot="1">
      <c r="B9" s="120" t="s">
        <v>117</v>
      </c>
      <c r="C9" s="775" t="s">
        <v>272</v>
      </c>
      <c r="D9" s="776"/>
    </row>
    <row r="10" spans="2:7" ht="76.8" customHeight="1" thickBot="1">
      <c r="B10" s="121" t="s">
        <v>118</v>
      </c>
      <c r="C10" s="777" t="s">
        <v>285</v>
      </c>
      <c r="D10" s="778"/>
    </row>
    <row r="11" spans="2:7" ht="76.8" customHeight="1" thickBot="1">
      <c r="B11" s="122"/>
      <c r="C11" s="123" t="s">
        <v>284</v>
      </c>
      <c r="D11" s="260" t="s">
        <v>286</v>
      </c>
      <c r="F11" s="321" t="s">
        <v>21</v>
      </c>
    </row>
    <row r="12" spans="2:7" ht="24.6" customHeight="1" thickBot="1">
      <c r="B12" s="120" t="s">
        <v>273</v>
      </c>
      <c r="C12" s="125" t="s">
        <v>287</v>
      </c>
      <c r="D12" s="124"/>
    </row>
    <row r="13" spans="2:7" ht="114.6" customHeight="1" thickBot="1">
      <c r="B13" s="126" t="s">
        <v>119</v>
      </c>
      <c r="C13" s="127" t="s">
        <v>288</v>
      </c>
      <c r="D13" s="215" t="s">
        <v>289</v>
      </c>
      <c r="F13" s="185" t="s">
        <v>29</v>
      </c>
    </row>
    <row r="14" spans="2:7" ht="79.2" customHeight="1" thickBot="1">
      <c r="B14" s="128" t="s">
        <v>120</v>
      </c>
      <c r="C14" s="765" t="s">
        <v>290</v>
      </c>
      <c r="D14" s="766"/>
    </row>
    <row r="15" spans="2:7" ht="17.25" customHeight="1"/>
    <row r="16" spans="2:7" ht="17.25" customHeight="1">
      <c r="C16" s="321" t="s">
        <v>121</v>
      </c>
    </row>
    <row r="17" spans="2:5">
      <c r="C17" s="321" t="s">
        <v>29</v>
      </c>
    </row>
    <row r="18" spans="2:5">
      <c r="E18" s="321" t="s">
        <v>21</v>
      </c>
    </row>
    <row r="21" spans="2:5">
      <c r="B21" s="116" t="s">
        <v>21</v>
      </c>
    </row>
  </sheetData>
  <mergeCells count="7">
    <mergeCell ref="C14:D14"/>
    <mergeCell ref="D2:E2"/>
    <mergeCell ref="B5:B8"/>
    <mergeCell ref="C5:D5"/>
    <mergeCell ref="C6:D6"/>
    <mergeCell ref="C9:D9"/>
    <mergeCell ref="C10:D10"/>
  </mergeCells>
  <phoneticPr fontId="106"/>
  <hyperlinks>
    <hyperlink ref="C6" r:id="rId1" location="h2_1" xr:uid="{EDBFF39A-9B90-4364-8365-9E4DAFCC0006}"/>
  </hyperlinks>
  <pageMargins left="0.7" right="0.7" top="0.75" bottom="0.75" header="0.3" footer="0.3"/>
  <pageSetup paperSize="9" scale="47" orientation="portrait" horizontalDpi="1200" verticalDpi="12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E55B-F011-4DFD-A0D4-821B9D2396C5}">
  <sheetPr>
    <tabColor indexed="46"/>
  </sheetPr>
  <dimension ref="A1:AD38"/>
  <sheetViews>
    <sheetView zoomScale="94" zoomScaleNormal="94" zoomScaleSheetLayoutView="100" workbookViewId="0">
      <selection activeCell="AE23" sqref="AE23"/>
    </sheetView>
  </sheetViews>
  <sheetFormatPr defaultColWidth="9" defaultRowHeight="13.2"/>
  <cols>
    <col min="1" max="1" width="7.33203125" style="435" customWidth="1"/>
    <col min="2" max="13" width="6.77734375" style="435" customWidth="1"/>
    <col min="14" max="14" width="7.44140625" style="435" customWidth="1"/>
    <col min="15" max="15" width="5.88671875" style="435" customWidth="1"/>
    <col min="16" max="16" width="7.44140625" style="435" customWidth="1"/>
    <col min="17" max="29" width="6.77734375" style="435" customWidth="1"/>
    <col min="30" max="16384" width="9" style="435"/>
  </cols>
  <sheetData>
    <row r="1" spans="1:29" ht="15" customHeight="1">
      <c r="A1" s="781" t="s">
        <v>3</v>
      </c>
      <c r="B1" s="782"/>
      <c r="C1" s="782"/>
      <c r="D1" s="782"/>
      <c r="E1" s="782"/>
      <c r="F1" s="782"/>
      <c r="G1" s="782"/>
      <c r="H1" s="782"/>
      <c r="I1" s="782"/>
      <c r="J1" s="782"/>
      <c r="K1" s="782"/>
      <c r="L1" s="782"/>
      <c r="M1" s="782"/>
      <c r="N1" s="783"/>
      <c r="P1" s="784" t="s">
        <v>4</v>
      </c>
      <c r="Q1" s="785"/>
      <c r="R1" s="785"/>
      <c r="S1" s="785"/>
      <c r="T1" s="785"/>
      <c r="U1" s="785"/>
      <c r="V1" s="785"/>
      <c r="W1" s="785"/>
      <c r="X1" s="785"/>
      <c r="Y1" s="785"/>
      <c r="Z1" s="785"/>
      <c r="AA1" s="785"/>
      <c r="AB1" s="785"/>
      <c r="AC1" s="786"/>
    </row>
    <row r="2" spans="1:29" ht="18" customHeight="1" thickBot="1">
      <c r="A2" s="787" t="s">
        <v>5</v>
      </c>
      <c r="B2" s="788"/>
      <c r="C2" s="788"/>
      <c r="D2" s="788"/>
      <c r="E2" s="788"/>
      <c r="F2" s="788"/>
      <c r="G2" s="788"/>
      <c r="H2" s="788"/>
      <c r="I2" s="788"/>
      <c r="J2" s="788"/>
      <c r="K2" s="788"/>
      <c r="L2" s="788"/>
      <c r="M2" s="788"/>
      <c r="N2" s="789"/>
      <c r="P2" s="790" t="s">
        <v>6</v>
      </c>
      <c r="Q2" s="788"/>
      <c r="R2" s="788"/>
      <c r="S2" s="788"/>
      <c r="T2" s="788"/>
      <c r="U2" s="788"/>
      <c r="V2" s="788"/>
      <c r="W2" s="788"/>
      <c r="X2" s="788"/>
      <c r="Y2" s="788"/>
      <c r="Z2" s="788"/>
      <c r="AA2" s="788"/>
      <c r="AB2" s="788"/>
      <c r="AC2" s="791"/>
    </row>
    <row r="3" spans="1:29" ht="13.8" thickBot="1">
      <c r="A3" s="8"/>
      <c r="B3" s="228" t="s">
        <v>239</v>
      </c>
      <c r="C3" s="228" t="s">
        <v>7</v>
      </c>
      <c r="D3" s="228" t="s">
        <v>8</v>
      </c>
      <c r="E3" s="228" t="s">
        <v>9</v>
      </c>
      <c r="F3" s="228" t="s">
        <v>10</v>
      </c>
      <c r="G3" s="228" t="s">
        <v>11</v>
      </c>
      <c r="H3" s="217" t="s">
        <v>12</v>
      </c>
      <c r="I3" s="228" t="s">
        <v>13</v>
      </c>
      <c r="J3" s="228" t="s">
        <v>14</v>
      </c>
      <c r="K3" s="228" t="s">
        <v>15</v>
      </c>
      <c r="L3" s="228" t="s">
        <v>16</v>
      </c>
      <c r="M3" s="228" t="s">
        <v>17</v>
      </c>
      <c r="N3" s="9" t="s">
        <v>18</v>
      </c>
      <c r="P3" s="10"/>
      <c r="Q3" s="228" t="s">
        <v>239</v>
      </c>
      <c r="R3" s="228" t="s">
        <v>7</v>
      </c>
      <c r="S3" s="228" t="s">
        <v>8</v>
      </c>
      <c r="T3" s="228" t="s">
        <v>9</v>
      </c>
      <c r="U3" s="228" t="s">
        <v>10</v>
      </c>
      <c r="V3" s="228" t="s">
        <v>11</v>
      </c>
      <c r="W3" s="217" t="s">
        <v>12</v>
      </c>
      <c r="X3" s="227" t="s">
        <v>13</v>
      </c>
      <c r="Y3" s="228" t="s">
        <v>14</v>
      </c>
      <c r="Z3" s="228" t="s">
        <v>15</v>
      </c>
      <c r="AA3" s="228" t="s">
        <v>16</v>
      </c>
      <c r="AB3" s="228" t="s">
        <v>17</v>
      </c>
      <c r="AC3" s="11" t="s">
        <v>19</v>
      </c>
    </row>
    <row r="4" spans="1:29" ht="19.8" thickBot="1">
      <c r="A4" s="411" t="s">
        <v>237</v>
      </c>
      <c r="B4" s="372">
        <f>AVERAGE(B8:B17)</f>
        <v>65.400000000000006</v>
      </c>
      <c r="C4" s="372">
        <f t="shared" ref="C4:M4" si="0">AVERAGE(C7:C17)</f>
        <v>55.545454545454547</v>
      </c>
      <c r="D4" s="372">
        <f t="shared" si="0"/>
        <v>64.454545454545453</v>
      </c>
      <c r="E4" s="372">
        <f t="shared" si="0"/>
        <v>102.36363636363636</v>
      </c>
      <c r="F4" s="372">
        <f t="shared" si="0"/>
        <v>184.81818181818181</v>
      </c>
      <c r="G4" s="372">
        <f t="shared" si="0"/>
        <v>404.54545454545456</v>
      </c>
      <c r="H4" s="372">
        <f t="shared" si="0"/>
        <v>583.36363636363637</v>
      </c>
      <c r="I4" s="372">
        <f t="shared" si="0"/>
        <v>905.9</v>
      </c>
      <c r="J4" s="372">
        <f t="shared" si="0"/>
        <v>563.4</v>
      </c>
      <c r="K4" s="372">
        <f t="shared" si="0"/>
        <v>366.4</v>
      </c>
      <c r="L4" s="372">
        <f t="shared" si="0"/>
        <v>210.8</v>
      </c>
      <c r="M4" s="372">
        <f t="shared" si="0"/>
        <v>131.5</v>
      </c>
      <c r="N4" s="372">
        <f>SUM(B4:M4)</f>
        <v>3638.4909090909096</v>
      </c>
      <c r="O4" s="13"/>
      <c r="P4" s="12" t="str">
        <f>+A4</f>
        <v>12-21年月平均</v>
      </c>
      <c r="Q4" s="372">
        <f t="shared" ref="Q4:AB4" si="1">AVERAGE(Q8:Q17)</f>
        <v>9.6999999999999993</v>
      </c>
      <c r="R4" s="372">
        <f t="shared" si="1"/>
        <v>9.9</v>
      </c>
      <c r="S4" s="372">
        <f t="shared" si="1"/>
        <v>15</v>
      </c>
      <c r="T4" s="372">
        <f t="shared" si="1"/>
        <v>7.5</v>
      </c>
      <c r="U4" s="372">
        <f t="shared" si="1"/>
        <v>10.7</v>
      </c>
      <c r="V4" s="372">
        <f t="shared" si="1"/>
        <v>9.9</v>
      </c>
      <c r="W4" s="372">
        <f t="shared" si="1"/>
        <v>8.9</v>
      </c>
      <c r="X4" s="372">
        <f t="shared" si="1"/>
        <v>12.6</v>
      </c>
      <c r="Y4" s="372">
        <f t="shared" si="1"/>
        <v>10.9</v>
      </c>
      <c r="Z4" s="372">
        <f t="shared" si="1"/>
        <v>21.8</v>
      </c>
      <c r="AA4" s="372">
        <f t="shared" si="1"/>
        <v>12.8</v>
      </c>
      <c r="AB4" s="372">
        <f t="shared" si="1"/>
        <v>12.9</v>
      </c>
      <c r="AC4" s="372">
        <f>SUM(Q4:AB4)</f>
        <v>142.6</v>
      </c>
    </row>
    <row r="5" spans="1:29" ht="13.8" thickBot="1">
      <c r="A5" s="420"/>
      <c r="B5" s="420"/>
      <c r="C5" s="133"/>
      <c r="D5" s="133"/>
      <c r="E5" s="133"/>
      <c r="F5" s="133"/>
      <c r="G5" s="133"/>
      <c r="H5" s="14" t="s">
        <v>20</v>
      </c>
      <c r="I5" s="374"/>
      <c r="J5" s="374"/>
      <c r="K5" s="374"/>
      <c r="L5" s="374"/>
      <c r="M5" s="374"/>
      <c r="N5" s="374"/>
      <c r="O5" s="138"/>
      <c r="P5" s="219"/>
      <c r="Q5" s="219"/>
      <c r="R5" s="133"/>
      <c r="S5" s="133"/>
      <c r="T5" s="133"/>
      <c r="U5" s="133"/>
      <c r="V5" s="133"/>
      <c r="W5" s="14" t="s">
        <v>20</v>
      </c>
      <c r="X5" s="374"/>
      <c r="Y5" s="374"/>
      <c r="Z5" s="374"/>
      <c r="AA5" s="374"/>
      <c r="AB5" s="374"/>
      <c r="AC5" s="374"/>
    </row>
    <row r="6" spans="1:29" ht="13.8" thickBot="1">
      <c r="A6" s="216"/>
      <c r="B6" s="216"/>
      <c r="C6" s="465"/>
      <c r="D6" s="465"/>
      <c r="E6" s="465"/>
      <c r="F6" s="465"/>
      <c r="G6" s="465"/>
      <c r="H6" s="299">
        <v>119</v>
      </c>
      <c r="I6" s="373"/>
      <c r="J6" s="373"/>
      <c r="K6" s="373"/>
      <c r="L6" s="373"/>
      <c r="M6" s="373"/>
      <c r="N6" s="374"/>
      <c r="O6" s="13"/>
      <c r="P6" s="219"/>
      <c r="Q6" s="219"/>
      <c r="R6" s="465"/>
      <c r="S6" s="465"/>
      <c r="T6" s="465"/>
      <c r="U6" s="465"/>
      <c r="V6" s="465"/>
      <c r="W6" s="299">
        <v>0</v>
      </c>
      <c r="X6" s="133"/>
      <c r="Y6" s="133"/>
      <c r="Z6" s="133"/>
      <c r="AA6" s="133"/>
      <c r="AB6" s="133"/>
      <c r="AC6" s="374"/>
    </row>
    <row r="7" spans="1:29" ht="18" customHeight="1" thickBot="1">
      <c r="A7" s="421" t="s">
        <v>238</v>
      </c>
      <c r="B7" s="449">
        <v>81</v>
      </c>
      <c r="C7" s="450">
        <v>39</v>
      </c>
      <c r="D7" s="450">
        <v>72</v>
      </c>
      <c r="E7" s="545">
        <v>88</v>
      </c>
      <c r="F7" s="545">
        <v>258</v>
      </c>
      <c r="G7" s="545">
        <v>408</v>
      </c>
      <c r="H7" s="546">
        <v>207</v>
      </c>
      <c r="I7" s="373"/>
      <c r="J7" s="373"/>
      <c r="K7" s="373"/>
      <c r="L7" s="373"/>
      <c r="M7" s="373"/>
      <c r="N7" s="218">
        <f t="shared" ref="N7:N18" si="2">SUM(B7:M7)</f>
        <v>1153</v>
      </c>
      <c r="O7" s="143" t="s">
        <v>21</v>
      </c>
      <c r="P7" s="421" t="s">
        <v>238</v>
      </c>
      <c r="Q7" s="449">
        <v>0</v>
      </c>
      <c r="R7" s="450">
        <v>5</v>
      </c>
      <c r="S7" s="450">
        <v>4</v>
      </c>
      <c r="T7" s="450">
        <v>1</v>
      </c>
      <c r="U7" s="450">
        <v>1</v>
      </c>
      <c r="V7" s="450">
        <v>1</v>
      </c>
      <c r="W7" s="450">
        <v>1</v>
      </c>
      <c r="X7" s="373"/>
      <c r="Y7" s="373"/>
      <c r="Z7" s="373"/>
      <c r="AA7" s="373"/>
      <c r="AB7" s="373"/>
      <c r="AC7" s="218">
        <f t="shared" ref="AC7:AC18" si="3">SUM(Q7:AB7)</f>
        <v>13</v>
      </c>
    </row>
    <row r="8" spans="1:29" ht="18" customHeight="1" thickBot="1">
      <c r="A8" s="421" t="s">
        <v>205</v>
      </c>
      <c r="B8" s="447">
        <v>81</v>
      </c>
      <c r="C8" s="447">
        <v>48</v>
      </c>
      <c r="D8" s="448">
        <v>71</v>
      </c>
      <c r="E8" s="447">
        <v>128</v>
      </c>
      <c r="F8" s="447">
        <v>171</v>
      </c>
      <c r="G8" s="447">
        <v>350</v>
      </c>
      <c r="H8" s="447">
        <v>569</v>
      </c>
      <c r="I8" s="447">
        <v>553</v>
      </c>
      <c r="J8" s="447">
        <v>458</v>
      </c>
      <c r="K8" s="447">
        <v>306</v>
      </c>
      <c r="L8" s="447">
        <v>220</v>
      </c>
      <c r="M8" s="448">
        <v>229</v>
      </c>
      <c r="N8" s="441">
        <f t="shared" si="2"/>
        <v>3184</v>
      </c>
      <c r="O8" s="419"/>
      <c r="P8" s="422" t="s">
        <v>204</v>
      </c>
      <c r="Q8" s="451">
        <v>1</v>
      </c>
      <c r="R8" s="451">
        <v>2</v>
      </c>
      <c r="S8" s="451">
        <v>1</v>
      </c>
      <c r="T8" s="451">
        <v>0</v>
      </c>
      <c r="U8" s="451">
        <v>0</v>
      </c>
      <c r="V8" s="451">
        <v>0</v>
      </c>
      <c r="W8" s="451">
        <v>1</v>
      </c>
      <c r="X8" s="451">
        <v>1</v>
      </c>
      <c r="Y8" s="451">
        <v>0</v>
      </c>
      <c r="Z8" s="451">
        <v>1</v>
      </c>
      <c r="AA8" s="451">
        <v>0</v>
      </c>
      <c r="AB8" s="451">
        <v>0</v>
      </c>
      <c r="AC8" s="452">
        <f t="shared" si="3"/>
        <v>7</v>
      </c>
    </row>
    <row r="9" spans="1:29" ht="18" customHeight="1" thickBot="1">
      <c r="A9" s="422" t="s">
        <v>137</v>
      </c>
      <c r="B9" s="294">
        <v>112</v>
      </c>
      <c r="C9" s="294">
        <v>85</v>
      </c>
      <c r="D9" s="294">
        <v>60</v>
      </c>
      <c r="E9" s="294">
        <v>97</v>
      </c>
      <c r="F9" s="294">
        <v>95</v>
      </c>
      <c r="G9" s="294">
        <v>305</v>
      </c>
      <c r="H9" s="294">
        <v>544</v>
      </c>
      <c r="I9" s="294">
        <v>449</v>
      </c>
      <c r="J9" s="294">
        <v>475</v>
      </c>
      <c r="K9" s="294">
        <v>505</v>
      </c>
      <c r="L9" s="294">
        <v>219</v>
      </c>
      <c r="M9" s="295">
        <v>98</v>
      </c>
      <c r="N9" s="440">
        <f t="shared" si="2"/>
        <v>3044</v>
      </c>
      <c r="O9" s="143"/>
      <c r="P9" s="422" t="s">
        <v>137</v>
      </c>
      <c r="Q9" s="375">
        <v>16</v>
      </c>
      <c r="R9" s="375">
        <v>1</v>
      </c>
      <c r="S9" s="375">
        <v>19</v>
      </c>
      <c r="T9" s="373">
        <v>3</v>
      </c>
      <c r="U9" s="373">
        <v>13</v>
      </c>
      <c r="V9" s="373">
        <v>1</v>
      </c>
      <c r="W9" s="373">
        <v>2</v>
      </c>
      <c r="X9" s="373">
        <v>2</v>
      </c>
      <c r="Y9" s="373">
        <v>0</v>
      </c>
      <c r="Z9" s="373">
        <v>24</v>
      </c>
      <c r="AA9" s="373">
        <v>4</v>
      </c>
      <c r="AB9" s="373">
        <v>1</v>
      </c>
      <c r="AC9" s="439">
        <f t="shared" si="3"/>
        <v>86</v>
      </c>
    </row>
    <row r="10" spans="1:29" ht="18" customHeight="1" thickBot="1">
      <c r="A10" s="423" t="s">
        <v>30</v>
      </c>
      <c r="B10" s="376">
        <v>84</v>
      </c>
      <c r="C10" s="376">
        <v>100</v>
      </c>
      <c r="D10" s="377">
        <v>77</v>
      </c>
      <c r="E10" s="377">
        <v>80</v>
      </c>
      <c r="F10" s="189">
        <v>236</v>
      </c>
      <c r="G10" s="189">
        <v>438</v>
      </c>
      <c r="H10" s="190">
        <v>631</v>
      </c>
      <c r="I10" s="189">
        <v>752</v>
      </c>
      <c r="J10" s="188">
        <v>523</v>
      </c>
      <c r="K10" s="189">
        <v>427</v>
      </c>
      <c r="L10" s="188">
        <v>253</v>
      </c>
      <c r="M10" s="378">
        <v>136</v>
      </c>
      <c r="N10" s="426">
        <f t="shared" si="2"/>
        <v>3737</v>
      </c>
      <c r="O10" s="143"/>
      <c r="P10" s="424" t="s">
        <v>22</v>
      </c>
      <c r="Q10" s="379">
        <v>7</v>
      </c>
      <c r="R10" s="379">
        <v>7</v>
      </c>
      <c r="S10" s="380">
        <v>13</v>
      </c>
      <c r="T10" s="380">
        <v>3</v>
      </c>
      <c r="U10" s="380">
        <v>8</v>
      </c>
      <c r="V10" s="380">
        <v>11</v>
      </c>
      <c r="W10" s="379">
        <v>5</v>
      </c>
      <c r="X10" s="380">
        <v>11</v>
      </c>
      <c r="Y10" s="380">
        <v>9</v>
      </c>
      <c r="Z10" s="380">
        <v>9</v>
      </c>
      <c r="AA10" s="381">
        <v>20</v>
      </c>
      <c r="AB10" s="381">
        <v>35</v>
      </c>
      <c r="AC10" s="437">
        <f t="shared" si="3"/>
        <v>138</v>
      </c>
    </row>
    <row r="11" spans="1:29" ht="18" customHeight="1" thickBot="1">
      <c r="A11" s="423" t="s">
        <v>31</v>
      </c>
      <c r="B11" s="380">
        <v>41</v>
      </c>
      <c r="C11" s="380">
        <v>44</v>
      </c>
      <c r="D11" s="380">
        <v>67</v>
      </c>
      <c r="E11" s="380">
        <v>103</v>
      </c>
      <c r="F11" s="382">
        <v>311</v>
      </c>
      <c r="G11" s="380">
        <v>415</v>
      </c>
      <c r="H11" s="380">
        <v>539</v>
      </c>
      <c r="I11" s="382">
        <v>1165</v>
      </c>
      <c r="J11" s="380">
        <v>534</v>
      </c>
      <c r="K11" s="380">
        <v>297</v>
      </c>
      <c r="L11" s="379">
        <v>205</v>
      </c>
      <c r="M11" s="383">
        <v>92</v>
      </c>
      <c r="N11" s="427">
        <f t="shared" si="2"/>
        <v>3813</v>
      </c>
      <c r="O11" s="143"/>
      <c r="P11" s="423" t="s">
        <v>31</v>
      </c>
      <c r="Q11" s="380">
        <v>9</v>
      </c>
      <c r="R11" s="380">
        <v>22</v>
      </c>
      <c r="S11" s="379">
        <v>18</v>
      </c>
      <c r="T11" s="380">
        <v>9</v>
      </c>
      <c r="U11" s="384">
        <v>21</v>
      </c>
      <c r="V11" s="380">
        <v>14</v>
      </c>
      <c r="W11" s="380">
        <v>6</v>
      </c>
      <c r="X11" s="380">
        <v>13</v>
      </c>
      <c r="Y11" s="380">
        <v>7</v>
      </c>
      <c r="Z11" s="385">
        <v>81</v>
      </c>
      <c r="AA11" s="384">
        <v>31</v>
      </c>
      <c r="AB11" s="385">
        <v>37</v>
      </c>
      <c r="AC11" s="438">
        <f t="shared" si="3"/>
        <v>268</v>
      </c>
    </row>
    <row r="12" spans="1:29" ht="18" customHeight="1" thickBot="1">
      <c r="A12" s="423" t="s">
        <v>32</v>
      </c>
      <c r="B12" s="380">
        <v>57</v>
      </c>
      <c r="C12" s="379">
        <v>35</v>
      </c>
      <c r="D12" s="380">
        <v>95</v>
      </c>
      <c r="E12" s="379">
        <v>112</v>
      </c>
      <c r="F12" s="380">
        <v>131</v>
      </c>
      <c r="G12" s="17">
        <v>340</v>
      </c>
      <c r="H12" s="17">
        <v>483</v>
      </c>
      <c r="I12" s="18">
        <v>1339</v>
      </c>
      <c r="J12" s="17">
        <v>614</v>
      </c>
      <c r="K12" s="17">
        <v>349</v>
      </c>
      <c r="L12" s="17">
        <v>236</v>
      </c>
      <c r="M12" s="386">
        <v>68</v>
      </c>
      <c r="N12" s="426">
        <f t="shared" si="2"/>
        <v>3859</v>
      </c>
      <c r="O12" s="143"/>
      <c r="P12" s="423" t="s">
        <v>32</v>
      </c>
      <c r="Q12" s="380">
        <v>19</v>
      </c>
      <c r="R12" s="380">
        <v>12</v>
      </c>
      <c r="S12" s="380">
        <v>8</v>
      </c>
      <c r="T12" s="379">
        <v>12</v>
      </c>
      <c r="U12" s="380">
        <v>7</v>
      </c>
      <c r="V12" s="380">
        <v>15</v>
      </c>
      <c r="W12" s="17">
        <v>16</v>
      </c>
      <c r="X12" s="386">
        <v>12</v>
      </c>
      <c r="Y12" s="379">
        <v>16</v>
      </c>
      <c r="Z12" s="380">
        <v>6</v>
      </c>
      <c r="AA12" s="379">
        <v>12</v>
      </c>
      <c r="AB12" s="379">
        <v>6</v>
      </c>
      <c r="AC12" s="437">
        <f t="shared" si="3"/>
        <v>141</v>
      </c>
    </row>
    <row r="13" spans="1:29" ht="18" customHeight="1" thickBot="1">
      <c r="A13" s="423" t="s">
        <v>33</v>
      </c>
      <c r="B13" s="387">
        <v>68</v>
      </c>
      <c r="C13" s="380">
        <v>42</v>
      </c>
      <c r="D13" s="380">
        <v>44</v>
      </c>
      <c r="E13" s="379">
        <v>75</v>
      </c>
      <c r="F13" s="379">
        <v>135</v>
      </c>
      <c r="G13" s="379">
        <v>448</v>
      </c>
      <c r="H13" s="380">
        <v>507</v>
      </c>
      <c r="I13" s="380">
        <v>808</v>
      </c>
      <c r="J13" s="384">
        <v>795</v>
      </c>
      <c r="K13" s="379">
        <v>313</v>
      </c>
      <c r="L13" s="379">
        <v>246</v>
      </c>
      <c r="M13" s="379">
        <v>143</v>
      </c>
      <c r="N13" s="426">
        <f t="shared" si="2"/>
        <v>3624</v>
      </c>
      <c r="O13" s="143"/>
      <c r="P13" s="423" t="s">
        <v>33</v>
      </c>
      <c r="Q13" s="389">
        <v>9</v>
      </c>
      <c r="R13" s="380">
        <v>16</v>
      </c>
      <c r="S13" s="380">
        <v>12</v>
      </c>
      <c r="T13" s="379">
        <v>6</v>
      </c>
      <c r="U13" s="390">
        <v>7</v>
      </c>
      <c r="V13" s="390">
        <v>14</v>
      </c>
      <c r="W13" s="380">
        <v>9</v>
      </c>
      <c r="X13" s="380">
        <v>14</v>
      </c>
      <c r="Y13" s="380">
        <v>9</v>
      </c>
      <c r="Z13" s="380">
        <v>9</v>
      </c>
      <c r="AA13" s="390">
        <v>8</v>
      </c>
      <c r="AB13" s="390">
        <v>7</v>
      </c>
      <c r="AC13" s="437">
        <f t="shared" si="3"/>
        <v>120</v>
      </c>
    </row>
    <row r="14" spans="1:29" ht="18" customHeight="1" thickBot="1">
      <c r="A14" s="16" t="s">
        <v>34</v>
      </c>
      <c r="B14" s="391">
        <v>71</v>
      </c>
      <c r="C14" s="391">
        <v>97</v>
      </c>
      <c r="D14" s="391">
        <v>61</v>
      </c>
      <c r="E14" s="392">
        <v>105</v>
      </c>
      <c r="F14" s="392">
        <v>198</v>
      </c>
      <c r="G14" s="392">
        <v>442</v>
      </c>
      <c r="H14" s="393">
        <v>790</v>
      </c>
      <c r="I14" s="19">
        <v>674</v>
      </c>
      <c r="J14" s="19">
        <v>594</v>
      </c>
      <c r="K14" s="392">
        <v>275</v>
      </c>
      <c r="L14" s="392">
        <v>133</v>
      </c>
      <c r="M14" s="392">
        <v>108</v>
      </c>
      <c r="N14" s="426">
        <f t="shared" si="2"/>
        <v>3548</v>
      </c>
      <c r="O14" s="13"/>
      <c r="P14" s="425" t="s">
        <v>34</v>
      </c>
      <c r="Q14" s="391">
        <v>7</v>
      </c>
      <c r="R14" s="391">
        <v>13</v>
      </c>
      <c r="S14" s="391">
        <v>11</v>
      </c>
      <c r="T14" s="392">
        <v>11</v>
      </c>
      <c r="U14" s="392">
        <v>12</v>
      </c>
      <c r="V14" s="392">
        <v>15</v>
      </c>
      <c r="W14" s="392">
        <v>20</v>
      </c>
      <c r="X14" s="392">
        <v>15</v>
      </c>
      <c r="Y14" s="392">
        <v>15</v>
      </c>
      <c r="Z14" s="392">
        <v>20</v>
      </c>
      <c r="AA14" s="392">
        <v>9</v>
      </c>
      <c r="AB14" s="392">
        <v>7</v>
      </c>
      <c r="AC14" s="436">
        <f t="shared" si="3"/>
        <v>155</v>
      </c>
    </row>
    <row r="15" spans="1:29" ht="13.8" hidden="1" thickBot="1">
      <c r="A15" s="21" t="s">
        <v>35</v>
      </c>
      <c r="B15" s="389">
        <v>38</v>
      </c>
      <c r="C15" s="392">
        <v>19</v>
      </c>
      <c r="D15" s="392">
        <v>38</v>
      </c>
      <c r="E15" s="392">
        <v>203</v>
      </c>
      <c r="F15" s="392">
        <v>146</v>
      </c>
      <c r="G15" s="392">
        <v>439</v>
      </c>
      <c r="H15" s="393">
        <v>964</v>
      </c>
      <c r="I15" s="393">
        <v>1154</v>
      </c>
      <c r="J15" s="392">
        <v>423</v>
      </c>
      <c r="K15" s="392">
        <v>388</v>
      </c>
      <c r="L15" s="392">
        <v>176</v>
      </c>
      <c r="M15" s="392">
        <v>143</v>
      </c>
      <c r="N15" s="394">
        <f t="shared" si="2"/>
        <v>4131</v>
      </c>
      <c r="O15" s="13"/>
      <c r="P15" s="20" t="s">
        <v>35</v>
      </c>
      <c r="Q15" s="392">
        <v>7</v>
      </c>
      <c r="R15" s="392">
        <v>7</v>
      </c>
      <c r="S15" s="392">
        <v>8</v>
      </c>
      <c r="T15" s="392">
        <v>12</v>
      </c>
      <c r="U15" s="392">
        <v>9</v>
      </c>
      <c r="V15" s="392">
        <v>6</v>
      </c>
      <c r="W15" s="392">
        <v>11</v>
      </c>
      <c r="X15" s="392">
        <v>8</v>
      </c>
      <c r="Y15" s="392">
        <v>16</v>
      </c>
      <c r="Z15" s="392">
        <v>40</v>
      </c>
      <c r="AA15" s="392">
        <v>17</v>
      </c>
      <c r="AB15" s="392">
        <v>16</v>
      </c>
      <c r="AC15" s="392">
        <f t="shared" si="3"/>
        <v>157</v>
      </c>
    </row>
    <row r="16" spans="1:29" ht="13.8" hidden="1" thickBot="1">
      <c r="A16" s="395" t="s">
        <v>36</v>
      </c>
      <c r="B16" s="19">
        <v>49</v>
      </c>
      <c r="C16" s="19">
        <v>63</v>
      </c>
      <c r="D16" s="19">
        <v>50</v>
      </c>
      <c r="E16" s="19">
        <v>71</v>
      </c>
      <c r="F16" s="19">
        <v>144</v>
      </c>
      <c r="G16" s="19">
        <v>374</v>
      </c>
      <c r="H16" s="140">
        <v>729</v>
      </c>
      <c r="I16" s="140">
        <v>1097</v>
      </c>
      <c r="J16" s="140">
        <v>650</v>
      </c>
      <c r="K16" s="19">
        <v>397</v>
      </c>
      <c r="L16" s="19">
        <v>192</v>
      </c>
      <c r="M16" s="19">
        <v>217</v>
      </c>
      <c r="N16" s="394">
        <f t="shared" si="2"/>
        <v>4033</v>
      </c>
      <c r="O16" s="13"/>
      <c r="P16" s="22" t="s">
        <v>36</v>
      </c>
      <c r="Q16" s="19">
        <v>10</v>
      </c>
      <c r="R16" s="19">
        <v>6</v>
      </c>
      <c r="S16" s="19">
        <v>14</v>
      </c>
      <c r="T16" s="19">
        <v>10</v>
      </c>
      <c r="U16" s="19">
        <v>10</v>
      </c>
      <c r="V16" s="19">
        <v>19</v>
      </c>
      <c r="W16" s="19">
        <v>11</v>
      </c>
      <c r="X16" s="19">
        <v>20</v>
      </c>
      <c r="Y16" s="19">
        <v>15</v>
      </c>
      <c r="Z16" s="19">
        <v>8</v>
      </c>
      <c r="AA16" s="19">
        <v>11</v>
      </c>
      <c r="AB16" s="19">
        <v>8</v>
      </c>
      <c r="AC16" s="392">
        <f t="shared" si="3"/>
        <v>142</v>
      </c>
    </row>
    <row r="17" spans="1:30" ht="13.8" hidden="1" thickBot="1">
      <c r="A17" s="21" t="s">
        <v>37</v>
      </c>
      <c r="B17" s="19">
        <v>53</v>
      </c>
      <c r="C17" s="19">
        <v>39</v>
      </c>
      <c r="D17" s="19">
        <v>74</v>
      </c>
      <c r="E17" s="19">
        <v>64</v>
      </c>
      <c r="F17" s="19">
        <v>208</v>
      </c>
      <c r="G17" s="19">
        <v>491</v>
      </c>
      <c r="H17" s="19">
        <v>454</v>
      </c>
      <c r="I17" s="140">
        <v>1068</v>
      </c>
      <c r="J17" s="19">
        <v>568</v>
      </c>
      <c r="K17" s="19">
        <v>407</v>
      </c>
      <c r="L17" s="19">
        <v>228</v>
      </c>
      <c r="M17" s="19">
        <v>81</v>
      </c>
      <c r="N17" s="388">
        <f t="shared" si="2"/>
        <v>3735</v>
      </c>
      <c r="O17" s="13"/>
      <c r="P17" s="20" t="s">
        <v>37</v>
      </c>
      <c r="Q17" s="19">
        <v>12</v>
      </c>
      <c r="R17" s="19">
        <v>13</v>
      </c>
      <c r="S17" s="19">
        <v>46</v>
      </c>
      <c r="T17" s="19">
        <v>9</v>
      </c>
      <c r="U17" s="19">
        <v>20</v>
      </c>
      <c r="V17" s="19">
        <v>4</v>
      </c>
      <c r="W17" s="19">
        <v>8</v>
      </c>
      <c r="X17" s="19">
        <v>30</v>
      </c>
      <c r="Y17" s="19">
        <v>22</v>
      </c>
      <c r="Z17" s="19">
        <v>20</v>
      </c>
      <c r="AA17" s="19">
        <v>16</v>
      </c>
      <c r="AB17" s="19">
        <v>12</v>
      </c>
      <c r="AC17" s="396">
        <f t="shared" si="3"/>
        <v>212</v>
      </c>
    </row>
    <row r="18" spans="1:30" ht="13.8" hidden="1" thickBot="1">
      <c r="A18" s="21" t="s">
        <v>23</v>
      </c>
      <c r="B18" s="141">
        <v>67</v>
      </c>
      <c r="C18" s="141">
        <v>62</v>
      </c>
      <c r="D18" s="141">
        <v>57</v>
      </c>
      <c r="E18" s="141">
        <v>77</v>
      </c>
      <c r="F18" s="141">
        <v>473</v>
      </c>
      <c r="G18" s="141">
        <v>468</v>
      </c>
      <c r="H18" s="142">
        <v>659</v>
      </c>
      <c r="I18" s="141">
        <v>851</v>
      </c>
      <c r="J18" s="141">
        <v>542</v>
      </c>
      <c r="K18" s="141">
        <v>270</v>
      </c>
      <c r="L18" s="141">
        <v>208</v>
      </c>
      <c r="M18" s="141">
        <v>174</v>
      </c>
      <c r="N18" s="397">
        <f t="shared" si="2"/>
        <v>3908</v>
      </c>
      <c r="O18" s="13" t="s">
        <v>29</v>
      </c>
      <c r="P18" s="22" t="s">
        <v>23</v>
      </c>
      <c r="Q18" s="19">
        <v>6</v>
      </c>
      <c r="R18" s="19">
        <v>25</v>
      </c>
      <c r="S18" s="19">
        <v>29</v>
      </c>
      <c r="T18" s="19">
        <v>4</v>
      </c>
      <c r="U18" s="19">
        <v>17</v>
      </c>
      <c r="V18" s="19">
        <v>19</v>
      </c>
      <c r="W18" s="19">
        <v>14</v>
      </c>
      <c r="X18" s="19">
        <v>37</v>
      </c>
      <c r="Y18" s="23">
        <v>76</v>
      </c>
      <c r="Z18" s="19">
        <v>34</v>
      </c>
      <c r="AA18" s="19">
        <v>17</v>
      </c>
      <c r="AB18" s="19">
        <v>18</v>
      </c>
      <c r="AC18" s="396">
        <f t="shared" si="3"/>
        <v>296</v>
      </c>
    </row>
    <row r="19" spans="1:30">
      <c r="A19" s="24"/>
      <c r="B19" s="398"/>
      <c r="C19" s="398"/>
      <c r="D19" s="398"/>
      <c r="E19" s="398"/>
      <c r="F19" s="398"/>
      <c r="G19" s="398"/>
      <c r="H19" s="398"/>
      <c r="I19" s="398"/>
      <c r="J19" s="398"/>
      <c r="K19" s="398"/>
      <c r="L19" s="398"/>
      <c r="M19" s="398"/>
      <c r="N19" s="25"/>
      <c r="O19" s="13"/>
      <c r="P19" s="26"/>
      <c r="Q19" s="399"/>
      <c r="R19" s="399"/>
      <c r="S19" s="399"/>
      <c r="T19" s="399"/>
      <c r="U19" s="399"/>
      <c r="V19" s="399"/>
      <c r="W19" s="399"/>
      <c r="X19" s="399"/>
      <c r="Y19" s="399"/>
      <c r="Z19" s="399"/>
      <c r="AA19" s="399"/>
      <c r="AB19" s="399"/>
      <c r="AC19" s="398"/>
    </row>
    <row r="20" spans="1:30" ht="13.5" customHeight="1">
      <c r="A20" s="792" t="s">
        <v>359</v>
      </c>
      <c r="B20" s="793"/>
      <c r="C20" s="793"/>
      <c r="D20" s="793"/>
      <c r="E20" s="793"/>
      <c r="F20" s="793"/>
      <c r="G20" s="793"/>
      <c r="H20" s="793"/>
      <c r="I20" s="793"/>
      <c r="J20" s="793"/>
      <c r="K20" s="793"/>
      <c r="L20" s="793"/>
      <c r="M20" s="793"/>
      <c r="N20" s="794"/>
      <c r="O20" s="13"/>
      <c r="P20" s="792" t="str">
        <f>+A20</f>
        <v>※2022年 第28週（7/11～7/17） 現在</v>
      </c>
      <c r="Q20" s="793"/>
      <c r="R20" s="793"/>
      <c r="S20" s="793"/>
      <c r="T20" s="793"/>
      <c r="U20" s="793"/>
      <c r="V20" s="793"/>
      <c r="W20" s="793"/>
      <c r="X20" s="793"/>
      <c r="Y20" s="793"/>
      <c r="Z20" s="793"/>
      <c r="AA20" s="793"/>
      <c r="AB20" s="793"/>
      <c r="AC20" s="794"/>
    </row>
    <row r="21" spans="1:30" ht="13.8" thickBot="1">
      <c r="A21" s="27"/>
      <c r="B21" s="13"/>
      <c r="C21" s="13"/>
      <c r="D21" s="13"/>
      <c r="E21" s="13"/>
      <c r="F21" s="13"/>
      <c r="G21" s="13" t="s">
        <v>21</v>
      </c>
      <c r="H21" s="13"/>
      <c r="I21" s="13"/>
      <c r="J21" s="13"/>
      <c r="K21" s="13"/>
      <c r="L21" s="13"/>
      <c r="M21" s="13"/>
      <c r="N21" s="28"/>
      <c r="O21" s="13"/>
      <c r="P21" s="241"/>
      <c r="Q21" s="13"/>
      <c r="R21" s="13"/>
      <c r="S21" s="13"/>
      <c r="T21" s="13"/>
      <c r="U21" s="13"/>
      <c r="V21" s="13"/>
      <c r="W21" s="13"/>
      <c r="X21" s="13"/>
      <c r="Y21" s="13"/>
      <c r="Z21" s="13"/>
      <c r="AA21" s="13"/>
      <c r="AB21" s="13"/>
      <c r="AC21" s="30"/>
    </row>
    <row r="22" spans="1:30" ht="17.25" customHeight="1" thickBot="1">
      <c r="A22" s="27"/>
      <c r="B22" s="400" t="s">
        <v>228</v>
      </c>
      <c r="C22" s="13"/>
      <c r="D22" s="31" t="s">
        <v>276</v>
      </c>
      <c r="E22" s="32"/>
      <c r="F22" s="13"/>
      <c r="G22" s="13" t="s">
        <v>21</v>
      </c>
      <c r="H22" s="13"/>
      <c r="I22" s="13"/>
      <c r="J22" s="13"/>
      <c r="K22" s="13"/>
      <c r="L22" s="13"/>
      <c r="M22" s="13"/>
      <c r="N22" s="28"/>
      <c r="O22" s="143" t="s">
        <v>21</v>
      </c>
      <c r="P22" s="242"/>
      <c r="Q22" s="401" t="s">
        <v>229</v>
      </c>
      <c r="R22" s="779" t="s">
        <v>259</v>
      </c>
      <c r="S22" s="780"/>
      <c r="T22" s="13" t="s">
        <v>21</v>
      </c>
      <c r="U22" s="13"/>
      <c r="V22" s="13"/>
      <c r="W22" s="13"/>
      <c r="X22" s="13"/>
      <c r="Y22" s="13"/>
      <c r="Z22" s="13"/>
      <c r="AA22" s="13"/>
      <c r="AB22" s="13"/>
      <c r="AC22" s="30"/>
    </row>
    <row r="23" spans="1:30" ht="15" customHeight="1">
      <c r="A23" s="27"/>
      <c r="B23" s="13"/>
      <c r="C23" s="13"/>
      <c r="D23" s="13" t="s">
        <v>29</v>
      </c>
      <c r="E23" s="13"/>
      <c r="F23" s="13"/>
      <c r="G23" s="13"/>
      <c r="H23" s="13"/>
      <c r="I23" s="13"/>
      <c r="J23" s="13"/>
      <c r="K23" s="13"/>
      <c r="L23" s="13"/>
      <c r="M23" s="13"/>
      <c r="N23" s="28"/>
      <c r="O23" s="143" t="s">
        <v>21</v>
      </c>
      <c r="P23" s="241"/>
      <c r="Q23" s="13"/>
      <c r="R23" s="13"/>
      <c r="S23" s="13"/>
      <c r="T23" s="13"/>
      <c r="U23" s="13"/>
      <c r="V23" s="13"/>
      <c r="W23" s="13"/>
      <c r="X23" s="13"/>
      <c r="Y23" s="13"/>
      <c r="Z23" s="13"/>
      <c r="AA23" s="13"/>
      <c r="AB23" s="13"/>
      <c r="AC23" s="30"/>
    </row>
    <row r="24" spans="1:30" ht="9" customHeight="1">
      <c r="A24" s="27"/>
      <c r="B24" s="13"/>
      <c r="C24" s="13"/>
      <c r="D24" s="13"/>
      <c r="E24" s="13"/>
      <c r="F24" s="13"/>
      <c r="G24" s="13"/>
      <c r="H24" s="13"/>
      <c r="I24" s="13"/>
      <c r="J24" s="13"/>
      <c r="K24" s="13"/>
      <c r="L24" s="13"/>
      <c r="M24" s="13"/>
      <c r="N24" s="28"/>
      <c r="O24" s="143" t="s">
        <v>21</v>
      </c>
      <c r="P24" s="29"/>
      <c r="Q24" s="13"/>
      <c r="R24" s="13"/>
      <c r="S24" s="13"/>
      <c r="T24" s="13"/>
      <c r="U24" s="13"/>
      <c r="V24" s="13"/>
      <c r="W24" s="13"/>
      <c r="X24" s="13"/>
      <c r="Y24" s="13"/>
      <c r="Z24" s="13"/>
      <c r="AA24" s="13"/>
      <c r="AB24" s="13"/>
      <c r="AC24" s="30"/>
    </row>
    <row r="25" spans="1:30">
      <c r="A25" s="27"/>
      <c r="B25" s="13"/>
      <c r="C25" s="13"/>
      <c r="D25" s="13"/>
      <c r="E25" s="13"/>
      <c r="F25" s="13"/>
      <c r="G25" s="13"/>
      <c r="H25" s="13"/>
      <c r="I25" s="13"/>
      <c r="J25" s="13"/>
      <c r="K25" s="13"/>
      <c r="L25" s="13"/>
      <c r="M25" s="13"/>
      <c r="N25" s="28"/>
      <c r="O25" s="13" t="s">
        <v>21</v>
      </c>
      <c r="P25" s="15"/>
      <c r="AC25" s="33"/>
    </row>
    <row r="26" spans="1:30">
      <c r="A26" s="27"/>
      <c r="B26" s="13"/>
      <c r="C26" s="13"/>
      <c r="D26" s="13"/>
      <c r="E26" s="13"/>
      <c r="F26" s="13"/>
      <c r="G26" s="13"/>
      <c r="H26" s="13"/>
      <c r="I26" s="13"/>
      <c r="J26" s="13"/>
      <c r="K26" s="13"/>
      <c r="L26" s="13"/>
      <c r="M26" s="13"/>
      <c r="N26" s="28"/>
      <c r="O26" s="13" t="s">
        <v>21</v>
      </c>
      <c r="P26" s="15"/>
      <c r="AC26" s="33"/>
    </row>
    <row r="27" spans="1:30">
      <c r="A27" s="27"/>
      <c r="B27" s="13"/>
      <c r="C27" s="13"/>
      <c r="D27" s="13"/>
      <c r="E27" s="13"/>
      <c r="F27" s="13"/>
      <c r="G27" s="13"/>
      <c r="H27" s="13"/>
      <c r="I27" s="13"/>
      <c r="J27" s="13"/>
      <c r="K27" s="13"/>
      <c r="L27" s="13"/>
      <c r="M27" s="13"/>
      <c r="N27" s="28"/>
      <c r="O27" s="13" t="s">
        <v>21</v>
      </c>
      <c r="P27" s="15"/>
      <c r="AC27" s="33"/>
      <c r="AD27" s="296"/>
    </row>
    <row r="28" spans="1:30">
      <c r="A28" s="27"/>
      <c r="B28" s="13"/>
      <c r="C28" s="13"/>
      <c r="D28" s="13"/>
      <c r="E28" s="13"/>
      <c r="F28" s="13"/>
      <c r="G28" s="13"/>
      <c r="H28" s="13"/>
      <c r="I28" s="13"/>
      <c r="J28" s="13"/>
      <c r="K28" s="13"/>
      <c r="L28" s="13"/>
      <c r="M28" s="13"/>
      <c r="N28" s="28"/>
      <c r="O28" s="13"/>
      <c r="P28" s="15"/>
      <c r="AC28" s="33"/>
    </row>
    <row r="29" spans="1:30">
      <c r="A29" s="27"/>
      <c r="B29" s="13"/>
      <c r="C29" s="13"/>
      <c r="D29" s="13"/>
      <c r="E29" s="13"/>
      <c r="F29" s="13"/>
      <c r="G29" s="13"/>
      <c r="H29" s="13"/>
      <c r="I29" s="13"/>
      <c r="J29" s="13"/>
      <c r="K29" s="13"/>
      <c r="L29" s="13"/>
      <c r="M29" s="13"/>
      <c r="N29" s="28"/>
      <c r="O29" s="13"/>
      <c r="P29" s="15"/>
      <c r="AC29" s="33"/>
    </row>
    <row r="30" spans="1:30" ht="13.8" thickBot="1">
      <c r="A30" s="34"/>
      <c r="B30" s="35"/>
      <c r="C30" s="35"/>
      <c r="D30" s="35"/>
      <c r="E30" s="35"/>
      <c r="F30" s="35"/>
      <c r="G30" s="35"/>
      <c r="H30" s="35"/>
      <c r="I30" s="35"/>
      <c r="J30" s="35"/>
      <c r="K30" s="35"/>
      <c r="L30" s="35"/>
      <c r="M30" s="35"/>
      <c r="N30" s="36"/>
      <c r="O30" s="13"/>
      <c r="P30" s="37"/>
      <c r="Q30" s="38"/>
      <c r="R30" s="38"/>
      <c r="S30" s="38"/>
      <c r="T30" s="38"/>
      <c r="U30" s="38"/>
      <c r="V30" s="38"/>
      <c r="W30" s="38"/>
      <c r="X30" s="38"/>
      <c r="Y30" s="38"/>
      <c r="Z30" s="38"/>
      <c r="AA30" s="38"/>
      <c r="AB30" s="38"/>
      <c r="AC30" s="39"/>
    </row>
    <row r="31" spans="1:30">
      <c r="A31" s="40"/>
      <c r="C31" s="13"/>
      <c r="D31" s="13"/>
      <c r="E31" s="13"/>
      <c r="F31" s="13"/>
      <c r="G31" s="13"/>
      <c r="H31" s="13"/>
      <c r="I31" s="13"/>
      <c r="J31" s="13"/>
      <c r="K31" s="13"/>
      <c r="L31" s="13"/>
      <c r="M31" s="13"/>
      <c r="N31" s="13"/>
      <c r="O31" s="13"/>
    </row>
    <row r="32" spans="1:30">
      <c r="O32" s="13"/>
    </row>
    <row r="33" spans="1:29">
      <c r="K33" s="402" t="s">
        <v>29</v>
      </c>
      <c r="O33" s="13"/>
    </row>
    <row r="34" spans="1:29">
      <c r="O34" s="13"/>
    </row>
    <row r="35" spans="1:29">
      <c r="O35" s="13"/>
    </row>
    <row r="36" spans="1:29">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row>
    <row r="37" spans="1:29">
      <c r="Q37" s="177" t="s">
        <v>230</v>
      </c>
      <c r="R37" s="177"/>
      <c r="S37" s="177"/>
      <c r="T37" s="177"/>
      <c r="U37" s="177"/>
      <c r="V37" s="177"/>
      <c r="W37" s="177"/>
      <c r="X37" s="177"/>
    </row>
    <row r="38" spans="1:29">
      <c r="Q38" s="177" t="s">
        <v>231</v>
      </c>
      <c r="R38" s="177"/>
      <c r="S38" s="177"/>
      <c r="T38" s="177"/>
      <c r="U38" s="177"/>
      <c r="V38" s="177"/>
      <c r="W38" s="177"/>
      <c r="X38" s="177"/>
    </row>
  </sheetData>
  <mergeCells count="7">
    <mergeCell ref="R22:S22"/>
    <mergeCell ref="A1:N1"/>
    <mergeCell ref="P1:AC1"/>
    <mergeCell ref="A2:N2"/>
    <mergeCell ref="P2:AC2"/>
    <mergeCell ref="A20:N20"/>
    <mergeCell ref="P20:AC20"/>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スポンサー広告</vt:lpstr>
      <vt:lpstr>28　ノロウイルス関連情報 </vt:lpstr>
      <vt:lpstr>28 衛生訓話</vt:lpstr>
      <vt:lpstr>28　新型コロナウイルス情報</vt:lpstr>
      <vt:lpstr>28　食中毒記事等 </vt:lpstr>
      <vt:lpstr>28　海外情報</vt:lpstr>
      <vt:lpstr>26　感染症情報</vt:lpstr>
      <vt:lpstr>28　感染症統計</vt:lpstr>
      <vt:lpstr>28 食品回収</vt:lpstr>
      <vt:lpstr>28　食品表示</vt:lpstr>
      <vt:lpstr>28 残留農薬　等 </vt:lpstr>
      <vt:lpstr>'26　感染症情報'!Print_Area</vt:lpstr>
      <vt:lpstr>'28　ノロウイルス関連情報 '!Print_Area</vt:lpstr>
      <vt:lpstr>'28 衛生訓話'!Print_Area</vt:lpstr>
      <vt:lpstr>'28　海外情報'!Print_Area</vt:lpstr>
      <vt:lpstr>'28　感染症統計'!Print_Area</vt:lpstr>
      <vt:lpstr>'28 残留農薬　等 '!Print_Area</vt:lpstr>
      <vt:lpstr>'28　食中毒記事等 '!Print_Area</vt:lpstr>
      <vt:lpstr>'28 食品回収'!Print_Area</vt:lpstr>
      <vt:lpstr>'28　食品表示'!Print_Area</vt:lpstr>
      <vt:lpstr>スポンサー広告!Print_Area</vt:lpstr>
      <vt:lpstr>'28 残留農薬　等 '!Print_Titles</vt:lpstr>
      <vt:lpstr>'28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2022-07-24T02:08:13Z</dcterms:modified>
</cp:coreProperties>
</file>